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angy\OneDrive - University of St Andrews\PhD papers\chapter1_shallow margins\fish\"/>
    </mc:Choice>
  </mc:AlternateContent>
  <xr:revisionPtr revIDLastSave="0" documentId="8_{A5D23B9E-9887-4678-83DE-253813860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fish" sheetId="2" r:id="rId1"/>
    <sheet name="Pivot2" sheetId="8" r:id="rId2"/>
    <sheet name="Pivot" sheetId="6" r:id="rId3"/>
    <sheet name="R4 RAW" sheetId="3" r:id="rId4"/>
    <sheet name="r5" sheetId="5" r:id="rId5"/>
    <sheet name="r6 raw" sheetId="7" r:id="rId6"/>
  </sheets>
  <definedNames>
    <definedName name="_xlnm._FilterDatabase" localSheetId="0" hidden="1">'All fish'!$A$1:$R$6689</definedName>
    <definedName name="_xlnm._FilterDatabase" localSheetId="3" hidden="1">'R4 RAW'!$G$1:$G$382</definedName>
    <definedName name="_xlnm._FilterDatabase" localSheetId="5" hidden="1">'r6 raw'!$A$1:$W$1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" i="6" l="1"/>
  <c r="AA5" i="6"/>
  <c r="AB5" i="6"/>
  <c r="AC5" i="6"/>
  <c r="AD5" i="6"/>
  <c r="Z6" i="6"/>
  <c r="AA6" i="6"/>
  <c r="AB6" i="6"/>
  <c r="AC6" i="6"/>
  <c r="AD6" i="6"/>
  <c r="Z7" i="6"/>
  <c r="AA7" i="6"/>
  <c r="AB7" i="6"/>
  <c r="AC7" i="6"/>
  <c r="AD7" i="6"/>
  <c r="Z8" i="6"/>
  <c r="AA8" i="6"/>
  <c r="AB8" i="6"/>
  <c r="AC8" i="6"/>
  <c r="AD8" i="6"/>
  <c r="Z9" i="6"/>
  <c r="AA9" i="6"/>
  <c r="AB9" i="6"/>
  <c r="AC9" i="6"/>
  <c r="AD9" i="6"/>
  <c r="Z10" i="6"/>
  <c r="AA10" i="6"/>
  <c r="AB10" i="6"/>
  <c r="AC10" i="6"/>
  <c r="AD10" i="6"/>
  <c r="Z11" i="6"/>
  <c r="AA11" i="6"/>
  <c r="AB11" i="6"/>
  <c r="AC11" i="6"/>
  <c r="AD11" i="6"/>
  <c r="Z12" i="6"/>
  <c r="AA12" i="6"/>
  <c r="AB12" i="6"/>
  <c r="AC12" i="6"/>
  <c r="AD12" i="6"/>
  <c r="Z13" i="6"/>
  <c r="AA13" i="6"/>
  <c r="AB13" i="6"/>
  <c r="AC13" i="6"/>
  <c r="AD13" i="6"/>
  <c r="Z14" i="6"/>
  <c r="AA14" i="6"/>
  <c r="AB14" i="6"/>
  <c r="AC14" i="6"/>
  <c r="AD14" i="6"/>
  <c r="Z15" i="6"/>
  <c r="AA15" i="6"/>
  <c r="AB15" i="6"/>
  <c r="AC15" i="6"/>
  <c r="AD15" i="6"/>
  <c r="AA4" i="6"/>
  <c r="AB4" i="6"/>
  <c r="AC4" i="6"/>
  <c r="AD4" i="6"/>
  <c r="Z4" i="6"/>
  <c r="U5" i="6"/>
  <c r="V5" i="6"/>
  <c r="W5" i="6"/>
  <c r="X5" i="6"/>
  <c r="Y5" i="6"/>
  <c r="U6" i="6"/>
  <c r="V6" i="6"/>
  <c r="W6" i="6"/>
  <c r="X6" i="6"/>
  <c r="Y6" i="6"/>
  <c r="U7" i="6"/>
  <c r="V7" i="6"/>
  <c r="W7" i="6"/>
  <c r="X7" i="6"/>
  <c r="Y7" i="6"/>
  <c r="U8" i="6"/>
  <c r="V8" i="6"/>
  <c r="W8" i="6"/>
  <c r="X8" i="6"/>
  <c r="Y8" i="6"/>
  <c r="U9" i="6"/>
  <c r="V9" i="6"/>
  <c r="W9" i="6"/>
  <c r="X9" i="6"/>
  <c r="Y9" i="6"/>
  <c r="U10" i="6"/>
  <c r="V10" i="6"/>
  <c r="W10" i="6"/>
  <c r="X10" i="6"/>
  <c r="Y10" i="6"/>
  <c r="U11" i="6"/>
  <c r="V11" i="6"/>
  <c r="W11" i="6"/>
  <c r="X11" i="6"/>
  <c r="Y11" i="6"/>
  <c r="U12" i="6"/>
  <c r="V12" i="6"/>
  <c r="W12" i="6"/>
  <c r="X12" i="6"/>
  <c r="Y12" i="6"/>
  <c r="U13" i="6"/>
  <c r="V13" i="6"/>
  <c r="W13" i="6"/>
  <c r="X13" i="6"/>
  <c r="Y13" i="6"/>
  <c r="U14" i="6"/>
  <c r="V14" i="6"/>
  <c r="W14" i="6"/>
  <c r="X14" i="6"/>
  <c r="Y14" i="6"/>
  <c r="U15" i="6"/>
  <c r="V15" i="6"/>
  <c r="W15" i="6"/>
  <c r="X15" i="6"/>
  <c r="Y15" i="6"/>
  <c r="V4" i="6"/>
  <c r="W4" i="6"/>
  <c r="X4" i="6"/>
  <c r="Y4" i="6"/>
  <c r="U4" i="6"/>
  <c r="K2741" i="5"/>
  <c r="K2742" i="5"/>
  <c r="K2743" i="5"/>
  <c r="K2744" i="5"/>
  <c r="K2745" i="5"/>
  <c r="K2746" i="5"/>
  <c r="K2740" i="5"/>
  <c r="K2705" i="5"/>
  <c r="K2706" i="5"/>
  <c r="K2707" i="5"/>
  <c r="K2708" i="5"/>
  <c r="K2709" i="5"/>
  <c r="K2710" i="5"/>
  <c r="K2711" i="5"/>
  <c r="K2712" i="5"/>
  <c r="K2713" i="5"/>
  <c r="K2714" i="5"/>
  <c r="K2715" i="5"/>
  <c r="K2716" i="5"/>
  <c r="K2717" i="5"/>
  <c r="K2718" i="5"/>
  <c r="K2719" i="5"/>
  <c r="K2720" i="5"/>
  <c r="K2721" i="5"/>
  <c r="K2722" i="5"/>
  <c r="K2723" i="5"/>
  <c r="K2724" i="5"/>
  <c r="K2725" i="5"/>
  <c r="K2726" i="5"/>
  <c r="K2727" i="5"/>
  <c r="K2728" i="5"/>
  <c r="K2729" i="5"/>
  <c r="K2730" i="5"/>
  <c r="K2731" i="5"/>
  <c r="K2732" i="5"/>
  <c r="K2733" i="5"/>
  <c r="K2734" i="5"/>
  <c r="K2735" i="5"/>
  <c r="K2736" i="5"/>
  <c r="K2737" i="5"/>
  <c r="K2738" i="5"/>
  <c r="K2704" i="5"/>
  <c r="K2665" i="5"/>
  <c r="K2666" i="5"/>
  <c r="K2667" i="5"/>
  <c r="K2668" i="5"/>
  <c r="K2669" i="5"/>
  <c r="K2670" i="5"/>
  <c r="K2671" i="5"/>
  <c r="K2672" i="5"/>
  <c r="K2673" i="5"/>
  <c r="K2674" i="5"/>
  <c r="K2675" i="5"/>
  <c r="K2676" i="5"/>
  <c r="K2677" i="5"/>
  <c r="K2678" i="5"/>
  <c r="K2679" i="5"/>
  <c r="K2680" i="5"/>
  <c r="K2681" i="5"/>
  <c r="K2682" i="5"/>
  <c r="K2683" i="5"/>
  <c r="K2684" i="5"/>
  <c r="K2685" i="5"/>
  <c r="K2686" i="5"/>
  <c r="K2687" i="5"/>
  <c r="K2688" i="5"/>
  <c r="K2689" i="5"/>
  <c r="K2690" i="5"/>
  <c r="K2691" i="5"/>
  <c r="K2692" i="5"/>
  <c r="K2693" i="5"/>
  <c r="K2694" i="5"/>
  <c r="K2695" i="5"/>
  <c r="K2696" i="5"/>
  <c r="K2697" i="5"/>
  <c r="K2698" i="5"/>
  <c r="K2699" i="5"/>
  <c r="K2700" i="5"/>
  <c r="K2701" i="5"/>
  <c r="K2702" i="5"/>
  <c r="K2664" i="5"/>
  <c r="K2658" i="5"/>
  <c r="K2660" i="5"/>
  <c r="K2662" i="5"/>
  <c r="K2656" i="5"/>
  <c r="K2629" i="5"/>
  <c r="K2630" i="5"/>
  <c r="K2631" i="5"/>
  <c r="K2632" i="5"/>
  <c r="K2633" i="5"/>
  <c r="K2634" i="5"/>
  <c r="K2635" i="5"/>
  <c r="K2636" i="5"/>
  <c r="K2637" i="5"/>
  <c r="K2638" i="5"/>
  <c r="K2639" i="5"/>
  <c r="K2640" i="5"/>
  <c r="K2641" i="5"/>
  <c r="K2642" i="5"/>
  <c r="K2643" i="5"/>
  <c r="K2644" i="5"/>
  <c r="K2645" i="5"/>
  <c r="K2646" i="5"/>
  <c r="K2647" i="5"/>
  <c r="K2648" i="5"/>
  <c r="K2649" i="5"/>
  <c r="K2650" i="5"/>
  <c r="K2651" i="5"/>
  <c r="K2652" i="5"/>
  <c r="K2653" i="5"/>
  <c r="K2654" i="5"/>
  <c r="K2620" i="5"/>
  <c r="K2621" i="5"/>
  <c r="K2622" i="5"/>
  <c r="K2623" i="5"/>
  <c r="K2624" i="5"/>
  <c r="K2625" i="5"/>
  <c r="K2626" i="5"/>
  <c r="K2627" i="5"/>
  <c r="K2628" i="5"/>
  <c r="K2619" i="5"/>
  <c r="K2604" i="5"/>
  <c r="K2605" i="5"/>
  <c r="K2606" i="5"/>
  <c r="K2607" i="5"/>
  <c r="K2608" i="5"/>
  <c r="K2609" i="5"/>
  <c r="K2610" i="5"/>
  <c r="K2611" i="5"/>
  <c r="K2612" i="5"/>
  <c r="K2613" i="5"/>
  <c r="K2614" i="5"/>
  <c r="K2615" i="5"/>
  <c r="K2616" i="5"/>
  <c r="K2617" i="5"/>
  <c r="K2603" i="5"/>
  <c r="K2573" i="5"/>
  <c r="K2574" i="5"/>
  <c r="K2575" i="5"/>
  <c r="K2576" i="5"/>
  <c r="K2577" i="5"/>
  <c r="K2578" i="5"/>
  <c r="K2579" i="5"/>
  <c r="K2580" i="5"/>
  <c r="K2581" i="5"/>
  <c r="K2582" i="5"/>
  <c r="K2583" i="5"/>
  <c r="K2584" i="5"/>
  <c r="K2585" i="5"/>
  <c r="K2586" i="5"/>
  <c r="K2587" i="5"/>
  <c r="K2588" i="5"/>
  <c r="K2589" i="5"/>
  <c r="K2590" i="5"/>
  <c r="K2591" i="5"/>
  <c r="K2592" i="5"/>
  <c r="K2593" i="5"/>
  <c r="K2594" i="5"/>
  <c r="K2595" i="5"/>
  <c r="K2596" i="5"/>
  <c r="K2597" i="5"/>
  <c r="K2598" i="5"/>
  <c r="K2599" i="5"/>
  <c r="K2600" i="5"/>
  <c r="K2601" i="5"/>
  <c r="K2572" i="5"/>
  <c r="K2570" i="5"/>
  <c r="K2567" i="5"/>
  <c r="K2568" i="5"/>
  <c r="K2566" i="5"/>
  <c r="K2563" i="5"/>
  <c r="K2564" i="5"/>
  <c r="K2562" i="5"/>
  <c r="K2560" i="5"/>
  <c r="K2558" i="5"/>
  <c r="K2552" i="5"/>
  <c r="K2553" i="5"/>
  <c r="K2554" i="5"/>
  <c r="K2555" i="5"/>
  <c r="K2556" i="5"/>
  <c r="K2551" i="5"/>
  <c r="K2549" i="5"/>
  <c r="K2547" i="5"/>
  <c r="K2494" i="5"/>
  <c r="K2495" i="5"/>
  <c r="K2496" i="5"/>
  <c r="K2497" i="5"/>
  <c r="K2498" i="5"/>
  <c r="K2499" i="5"/>
  <c r="K2500" i="5"/>
  <c r="K2501" i="5"/>
  <c r="K2502" i="5"/>
  <c r="K2503" i="5"/>
  <c r="K2504" i="5"/>
  <c r="K2505" i="5"/>
  <c r="K2506" i="5"/>
  <c r="K2507" i="5"/>
  <c r="K2508" i="5"/>
  <c r="K2509" i="5"/>
  <c r="K2510" i="5"/>
  <c r="K2511" i="5"/>
  <c r="K2512" i="5"/>
  <c r="K2513" i="5"/>
  <c r="K2514" i="5"/>
  <c r="K2515" i="5"/>
  <c r="K2516" i="5"/>
  <c r="K2517" i="5"/>
  <c r="K2518" i="5"/>
  <c r="K2519" i="5"/>
  <c r="K2520" i="5"/>
  <c r="K2521" i="5"/>
  <c r="K2522" i="5"/>
  <c r="K2523" i="5"/>
  <c r="K2524" i="5"/>
  <c r="K2525" i="5"/>
  <c r="K2526" i="5"/>
  <c r="K2527" i="5"/>
  <c r="K2528" i="5"/>
  <c r="K2529" i="5"/>
  <c r="K2530" i="5"/>
  <c r="K2531" i="5"/>
  <c r="K2532" i="5"/>
  <c r="K2533" i="5"/>
  <c r="K2534" i="5"/>
  <c r="K2535" i="5"/>
  <c r="K2536" i="5"/>
  <c r="K2537" i="5"/>
  <c r="K2538" i="5"/>
  <c r="K2539" i="5"/>
  <c r="K2540" i="5"/>
  <c r="K2541" i="5"/>
  <c r="K2542" i="5"/>
  <c r="K2543" i="5"/>
  <c r="K2544" i="5"/>
  <c r="K2545" i="5"/>
  <c r="K2546" i="5"/>
  <c r="K2493" i="5"/>
  <c r="K2491" i="5"/>
  <c r="K2490" i="5"/>
  <c r="K2482" i="5"/>
  <c r="K2484" i="5"/>
  <c r="K2486" i="5"/>
  <c r="K2488" i="5"/>
  <c r="K2480" i="5"/>
  <c r="K2452" i="5"/>
  <c r="K2453" i="5"/>
  <c r="K2454" i="5"/>
  <c r="K2455" i="5"/>
  <c r="K2456" i="5"/>
  <c r="K2457" i="5"/>
  <c r="K2458" i="5"/>
  <c r="K2459" i="5"/>
  <c r="K2460" i="5"/>
  <c r="K2461" i="5"/>
  <c r="K2462" i="5"/>
  <c r="K2463" i="5"/>
  <c r="K2464" i="5"/>
  <c r="K2465" i="5"/>
  <c r="K2466" i="5"/>
  <c r="K2467" i="5"/>
  <c r="K2468" i="5"/>
  <c r="K2469" i="5"/>
  <c r="K2470" i="5"/>
  <c r="K2471" i="5"/>
  <c r="K2472" i="5"/>
  <c r="K2473" i="5"/>
  <c r="K2474" i="5"/>
  <c r="K2475" i="5"/>
  <c r="K2476" i="5"/>
  <c r="K2477" i="5"/>
  <c r="K2478" i="5"/>
  <c r="K2451" i="5"/>
  <c r="K2447" i="5"/>
  <c r="K2449" i="5"/>
  <c r="K2445" i="5"/>
  <c r="K2439" i="5"/>
  <c r="K2440" i="5"/>
  <c r="K2441" i="5"/>
  <c r="K2442" i="5"/>
  <c r="K2443" i="5"/>
  <c r="K2438" i="5"/>
  <c r="K2419" i="5"/>
  <c r="K2420" i="5"/>
  <c r="K2421" i="5"/>
  <c r="K2422" i="5"/>
  <c r="K2423" i="5"/>
  <c r="K2424" i="5"/>
  <c r="K2425" i="5"/>
  <c r="K2426" i="5"/>
  <c r="K2427" i="5"/>
  <c r="K2428" i="5"/>
  <c r="K2429" i="5"/>
  <c r="K2430" i="5"/>
  <c r="K2431" i="5"/>
  <c r="K2432" i="5"/>
  <c r="K2433" i="5"/>
  <c r="K2434" i="5"/>
  <c r="K2435" i="5"/>
  <c r="K2436" i="5"/>
  <c r="K2418" i="5"/>
  <c r="K2412" i="5"/>
  <c r="K2414" i="5"/>
  <c r="K2416" i="5"/>
  <c r="K2410" i="5"/>
  <c r="K2407" i="5"/>
  <c r="K2408" i="5"/>
  <c r="K2406" i="5"/>
  <c r="K2404" i="5"/>
  <c r="K2403" i="5"/>
  <c r="K2398" i="5"/>
  <c r="K2399" i="5"/>
  <c r="K2400" i="5"/>
  <c r="K2401" i="5"/>
  <c r="K2397" i="5"/>
  <c r="K2351" i="5"/>
  <c r="K2352" i="5"/>
  <c r="K2353" i="5"/>
  <c r="K2354" i="5"/>
  <c r="K2355" i="5"/>
  <c r="K2356" i="5"/>
  <c r="K2357" i="5"/>
  <c r="K2358" i="5"/>
  <c r="K2359" i="5"/>
  <c r="K2360" i="5"/>
  <c r="K2361" i="5"/>
  <c r="K2362" i="5"/>
  <c r="K2363" i="5"/>
  <c r="K2364" i="5"/>
  <c r="K2365" i="5"/>
  <c r="K2366" i="5"/>
  <c r="K2367" i="5"/>
  <c r="K2368" i="5"/>
  <c r="K2369" i="5"/>
  <c r="K2370" i="5"/>
  <c r="K2371" i="5"/>
  <c r="K2372" i="5"/>
  <c r="K2373" i="5"/>
  <c r="K2374" i="5"/>
  <c r="K2375" i="5"/>
  <c r="K2376" i="5"/>
  <c r="K2377" i="5"/>
  <c r="K2378" i="5"/>
  <c r="K2379" i="5"/>
  <c r="K2380" i="5"/>
  <c r="K2381" i="5"/>
  <c r="K2382" i="5"/>
  <c r="K2383" i="5"/>
  <c r="K2384" i="5"/>
  <c r="K2385" i="5"/>
  <c r="K2386" i="5"/>
  <c r="K2387" i="5"/>
  <c r="K2388" i="5"/>
  <c r="K2389" i="5"/>
  <c r="K2390" i="5"/>
  <c r="K2391" i="5"/>
  <c r="K2392" i="5"/>
  <c r="K2393" i="5"/>
  <c r="K2394" i="5"/>
  <c r="K2395" i="5"/>
  <c r="K2350" i="5"/>
  <c r="K2334" i="5"/>
  <c r="K2335" i="5"/>
  <c r="K2336" i="5"/>
  <c r="K2337" i="5"/>
  <c r="K2338" i="5"/>
  <c r="K2339" i="5"/>
  <c r="K2340" i="5"/>
  <c r="K2341" i="5"/>
  <c r="K2342" i="5"/>
  <c r="K2343" i="5"/>
  <c r="K2344" i="5"/>
  <c r="K2345" i="5"/>
  <c r="K2346" i="5"/>
  <c r="K2347" i="5"/>
  <c r="K2348" i="5"/>
  <c r="K2333" i="5"/>
  <c r="K2330" i="5"/>
  <c r="K2331" i="5"/>
  <c r="K2329" i="5"/>
  <c r="K2311" i="5"/>
  <c r="K2312" i="5"/>
  <c r="K2313" i="5"/>
  <c r="K2314" i="5"/>
  <c r="K2315" i="5"/>
  <c r="K2316" i="5"/>
  <c r="K2317" i="5"/>
  <c r="K2318" i="5"/>
  <c r="K2319" i="5"/>
  <c r="K2320" i="5"/>
  <c r="K2321" i="5"/>
  <c r="K2322" i="5"/>
  <c r="K2323" i="5"/>
  <c r="K2324" i="5"/>
  <c r="K2325" i="5"/>
  <c r="K2326" i="5"/>
  <c r="K2327" i="5"/>
  <c r="K2310" i="5"/>
  <c r="K2268" i="5"/>
  <c r="K2269" i="5"/>
  <c r="K2270" i="5"/>
  <c r="K2271" i="5"/>
  <c r="K2272" i="5"/>
  <c r="K2273" i="5"/>
  <c r="K2274" i="5"/>
  <c r="K2275" i="5"/>
  <c r="K2276" i="5"/>
  <c r="K2277" i="5"/>
  <c r="K2278" i="5"/>
  <c r="K2279" i="5"/>
  <c r="K2280" i="5"/>
  <c r="K2281" i="5"/>
  <c r="K2282" i="5"/>
  <c r="K2283" i="5"/>
  <c r="K2284" i="5"/>
  <c r="K2285" i="5"/>
  <c r="K2286" i="5"/>
  <c r="K2287" i="5"/>
  <c r="K2288" i="5"/>
  <c r="K2289" i="5"/>
  <c r="K2290" i="5"/>
  <c r="K2291" i="5"/>
  <c r="K2292" i="5"/>
  <c r="K2293" i="5"/>
  <c r="K2294" i="5"/>
  <c r="K2295" i="5"/>
  <c r="K2296" i="5"/>
  <c r="K2297" i="5"/>
  <c r="K2298" i="5"/>
  <c r="K2299" i="5"/>
  <c r="K2300" i="5"/>
  <c r="K2301" i="5"/>
  <c r="K2302" i="5"/>
  <c r="K2303" i="5"/>
  <c r="K2304" i="5"/>
  <c r="K2305" i="5"/>
  <c r="K2306" i="5"/>
  <c r="K2307" i="5"/>
  <c r="K2308" i="5"/>
  <c r="K2267" i="5"/>
  <c r="K2260" i="5"/>
  <c r="K2261" i="5"/>
  <c r="K2262" i="5"/>
  <c r="K2263" i="5"/>
  <c r="K2264" i="5"/>
  <c r="K2265" i="5"/>
  <c r="K2259" i="5"/>
  <c r="K2254" i="5"/>
  <c r="K2255" i="5"/>
  <c r="K2256" i="5"/>
  <c r="K2257" i="5"/>
  <c r="K2253" i="5"/>
  <c r="K2251" i="5"/>
  <c r="K2250" i="5"/>
  <c r="K2248" i="5"/>
  <c r="K2246" i="5"/>
  <c r="K2214" i="5"/>
  <c r="K2215" i="5"/>
  <c r="K2216" i="5"/>
  <c r="K2217" i="5"/>
  <c r="K2218" i="5"/>
  <c r="K2219" i="5"/>
  <c r="K2220" i="5"/>
  <c r="K2221" i="5"/>
  <c r="K2222" i="5"/>
  <c r="K2223" i="5"/>
  <c r="K2224" i="5"/>
  <c r="K2225" i="5"/>
  <c r="K2226" i="5"/>
  <c r="K2227" i="5"/>
  <c r="K2228" i="5"/>
  <c r="K2229" i="5"/>
  <c r="K2230" i="5"/>
  <c r="K2231" i="5"/>
  <c r="K2232" i="5"/>
  <c r="K2233" i="5"/>
  <c r="K2234" i="5"/>
  <c r="K2235" i="5"/>
  <c r="K2236" i="5"/>
  <c r="K2237" i="5"/>
  <c r="K2238" i="5"/>
  <c r="K2239" i="5"/>
  <c r="K2240" i="5"/>
  <c r="K2241" i="5"/>
  <c r="K2242" i="5"/>
  <c r="K2243" i="5"/>
  <c r="K2244" i="5"/>
  <c r="K2213" i="5"/>
  <c r="K2211" i="5"/>
  <c r="K2202" i="5"/>
  <c r="K2203" i="5"/>
  <c r="K2204" i="5"/>
  <c r="K2205" i="5"/>
  <c r="K2206" i="5"/>
  <c r="K2207" i="5"/>
  <c r="K2208" i="5"/>
  <c r="K2209" i="5"/>
  <c r="K2210" i="5"/>
  <c r="K2201" i="5"/>
  <c r="K2196" i="5"/>
  <c r="K2197" i="5"/>
  <c r="K2198" i="5"/>
  <c r="K2199" i="5"/>
  <c r="K2195" i="5"/>
  <c r="K2191" i="5"/>
  <c r="K2193" i="5"/>
  <c r="K2189" i="5"/>
  <c r="K2185" i="5"/>
  <c r="K2186" i="5"/>
  <c r="K2187" i="5"/>
  <c r="K2184" i="5"/>
  <c r="K2181" i="5"/>
  <c r="K2182" i="5"/>
  <c r="K2180" i="5"/>
  <c r="K2172" i="5"/>
  <c r="K2174" i="5"/>
  <c r="K2176" i="5"/>
  <c r="K2178" i="5"/>
  <c r="K2170" i="5"/>
  <c r="K2163" i="5"/>
  <c r="K2164" i="5"/>
  <c r="K2165" i="5"/>
  <c r="K2166" i="5"/>
  <c r="K2167" i="5"/>
  <c r="K2168" i="5"/>
  <c r="K2162" i="5"/>
  <c r="K2157" i="5"/>
  <c r="K2158" i="5"/>
  <c r="K2159" i="5"/>
  <c r="K2160" i="5"/>
  <c r="K2156" i="5"/>
  <c r="K2149" i="5"/>
  <c r="K2150" i="5"/>
  <c r="K2151" i="5"/>
  <c r="K2152" i="5"/>
  <c r="K2153" i="5"/>
  <c r="K2154" i="5"/>
  <c r="K2148" i="5"/>
  <c r="K2146" i="5"/>
  <c r="K2144" i="5"/>
  <c r="K2142" i="5"/>
  <c r="K2141" i="5"/>
  <c r="K2025" i="5"/>
  <c r="K2026" i="5"/>
  <c r="K2027" i="5"/>
  <c r="K2028" i="5"/>
  <c r="K2029" i="5"/>
  <c r="K2030" i="5"/>
  <c r="K2031" i="5"/>
  <c r="K2032" i="5"/>
  <c r="K2033" i="5"/>
  <c r="K2034" i="5"/>
  <c r="K2035" i="5"/>
  <c r="K2036" i="5"/>
  <c r="K2037" i="5"/>
  <c r="K2038" i="5"/>
  <c r="K2039" i="5"/>
  <c r="K2040" i="5"/>
  <c r="K2041" i="5"/>
  <c r="K2042" i="5"/>
  <c r="K2043" i="5"/>
  <c r="K2044" i="5"/>
  <c r="K2045" i="5"/>
  <c r="K2046" i="5"/>
  <c r="K2047" i="5"/>
  <c r="K2024" i="5"/>
  <c r="K2135" i="5"/>
  <c r="K2139" i="5"/>
  <c r="K2137" i="5"/>
  <c r="K2100" i="5"/>
  <c r="K2101" i="5"/>
  <c r="K2102" i="5"/>
  <c r="K2103" i="5"/>
  <c r="K2104" i="5"/>
  <c r="K2105" i="5"/>
  <c r="K2106" i="5"/>
  <c r="K2107" i="5"/>
  <c r="K2108" i="5"/>
  <c r="K2109" i="5"/>
  <c r="K2110" i="5"/>
  <c r="K2111" i="5"/>
  <c r="K2112" i="5"/>
  <c r="K2113" i="5"/>
  <c r="K2114" i="5"/>
  <c r="K2115" i="5"/>
  <c r="K2116" i="5"/>
  <c r="K2117" i="5"/>
  <c r="K2118" i="5"/>
  <c r="K2119" i="5"/>
  <c r="K2120" i="5"/>
  <c r="K2121" i="5"/>
  <c r="K2122" i="5"/>
  <c r="K2123" i="5"/>
  <c r="K2124" i="5"/>
  <c r="K2125" i="5"/>
  <c r="K2126" i="5"/>
  <c r="K2127" i="5"/>
  <c r="K2128" i="5"/>
  <c r="K2129" i="5"/>
  <c r="K2130" i="5"/>
  <c r="K2131" i="5"/>
  <c r="K2132" i="5"/>
  <c r="K2133" i="5"/>
  <c r="K2099" i="5"/>
  <c r="K2095" i="5"/>
  <c r="K2097" i="5"/>
  <c r="K2093" i="5"/>
  <c r="K2050" i="5"/>
  <c r="K2051" i="5"/>
  <c r="K2052" i="5"/>
  <c r="K2053" i="5"/>
  <c r="K2054" i="5"/>
  <c r="K2055" i="5"/>
  <c r="K2056" i="5"/>
  <c r="K2057" i="5"/>
  <c r="K2058" i="5"/>
  <c r="K2059" i="5"/>
  <c r="K2060" i="5"/>
  <c r="K2061" i="5"/>
  <c r="K2062" i="5"/>
  <c r="K2063" i="5"/>
  <c r="K2064" i="5"/>
  <c r="K2065" i="5"/>
  <c r="K2066" i="5"/>
  <c r="K2067" i="5"/>
  <c r="K2068" i="5"/>
  <c r="K2069" i="5"/>
  <c r="K2070" i="5"/>
  <c r="K2071" i="5"/>
  <c r="K2072" i="5"/>
  <c r="K2073" i="5"/>
  <c r="K2074" i="5"/>
  <c r="K2075" i="5"/>
  <c r="K2076" i="5"/>
  <c r="K2077" i="5"/>
  <c r="K2078" i="5"/>
  <c r="K2079" i="5"/>
  <c r="K2080" i="5"/>
  <c r="K2081" i="5"/>
  <c r="K2082" i="5"/>
  <c r="K2083" i="5"/>
  <c r="K2084" i="5"/>
  <c r="K2085" i="5"/>
  <c r="K2086" i="5"/>
  <c r="K2087" i="5"/>
  <c r="K2088" i="5"/>
  <c r="K2089" i="5"/>
  <c r="K2090" i="5"/>
  <c r="K2091" i="5"/>
  <c r="K2049" i="5"/>
  <c r="K1999" i="5"/>
  <c r="K2000" i="5"/>
  <c r="K2001" i="5"/>
  <c r="K2002" i="5"/>
  <c r="K2003" i="5"/>
  <c r="K2004" i="5"/>
  <c r="K2005" i="5"/>
  <c r="K2006" i="5"/>
  <c r="K2007" i="5"/>
  <c r="K2008" i="5"/>
  <c r="K2009" i="5"/>
  <c r="K2010" i="5"/>
  <c r="K2011" i="5"/>
  <c r="K2012" i="5"/>
  <c r="K2013" i="5"/>
  <c r="K2014" i="5"/>
  <c r="K2015" i="5"/>
  <c r="K2016" i="5"/>
  <c r="K2017" i="5"/>
  <c r="K2018" i="5"/>
  <c r="K2019" i="5"/>
  <c r="K2020" i="5"/>
  <c r="K2021" i="5"/>
  <c r="K2022" i="5"/>
  <c r="K1998" i="5"/>
  <c r="K1990" i="5"/>
  <c r="K1991" i="5"/>
  <c r="K1992" i="5"/>
  <c r="K1993" i="5"/>
  <c r="K1994" i="5"/>
  <c r="K1995" i="5"/>
  <c r="K1996" i="5"/>
  <c r="K1989" i="5"/>
  <c r="K1985" i="5"/>
  <c r="K1986" i="5"/>
  <c r="K1987" i="5"/>
  <c r="K1984" i="5"/>
  <c r="K1964" i="5"/>
  <c r="K1966" i="5"/>
  <c r="K1968" i="5"/>
  <c r="K1970" i="5"/>
  <c r="K1972" i="5"/>
  <c r="K1974" i="5"/>
  <c r="K1976" i="5"/>
  <c r="K1978" i="5"/>
  <c r="K1980" i="5"/>
  <c r="K1982" i="5"/>
  <c r="K1962" i="5"/>
  <c r="K1957" i="5"/>
  <c r="K1958" i="5"/>
  <c r="K1959" i="5"/>
  <c r="K1960" i="5"/>
  <c r="K1956" i="5"/>
  <c r="K1954" i="5"/>
  <c r="K1928" i="5"/>
  <c r="K1930" i="5"/>
  <c r="K1932" i="5"/>
  <c r="K1934" i="5"/>
  <c r="K1936" i="5"/>
  <c r="K1938" i="5"/>
  <c r="K1940" i="5"/>
  <c r="K1942" i="5"/>
  <c r="K1944" i="5"/>
  <c r="K1946" i="5"/>
  <c r="K1948" i="5"/>
  <c r="K1950" i="5"/>
  <c r="K1952" i="5"/>
  <c r="K1926" i="5"/>
  <c r="K1767" i="5" l="1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807" i="5"/>
  <c r="K1808" i="5"/>
  <c r="K1809" i="5"/>
  <c r="K1810" i="5"/>
  <c r="K1811" i="5"/>
  <c r="K1812" i="5"/>
  <c r="K1813" i="5"/>
  <c r="K1814" i="5"/>
  <c r="K1815" i="5"/>
  <c r="K1816" i="5"/>
  <c r="K1817" i="5"/>
  <c r="K1818" i="5"/>
  <c r="K1819" i="5"/>
  <c r="K1820" i="5"/>
  <c r="K1821" i="5"/>
  <c r="K1822" i="5"/>
  <c r="K1823" i="5"/>
  <c r="K1824" i="5"/>
  <c r="K1825" i="5"/>
  <c r="K1826" i="5"/>
  <c r="K1827" i="5"/>
  <c r="K1828" i="5"/>
  <c r="K1829" i="5"/>
  <c r="K1830" i="5"/>
  <c r="K1831" i="5"/>
  <c r="K1832" i="5"/>
  <c r="K1833" i="5"/>
  <c r="K1834" i="5"/>
  <c r="K1835" i="5"/>
  <c r="K1836" i="5"/>
  <c r="K1837" i="5"/>
  <c r="K1838" i="5"/>
  <c r="K1839" i="5"/>
  <c r="K1840" i="5"/>
  <c r="K1841" i="5"/>
  <c r="K1842" i="5"/>
  <c r="K1843" i="5"/>
  <c r="K1844" i="5"/>
  <c r="K1845" i="5"/>
  <c r="K1846" i="5"/>
  <c r="K1847" i="5"/>
  <c r="K1848" i="5"/>
  <c r="K1849" i="5"/>
  <c r="K1850" i="5"/>
  <c r="K1851" i="5"/>
  <c r="K1852" i="5"/>
  <c r="K1853" i="5"/>
  <c r="K1854" i="5"/>
  <c r="K1855" i="5"/>
  <c r="K1856" i="5"/>
  <c r="K1857" i="5"/>
  <c r="K1858" i="5"/>
  <c r="K1859" i="5"/>
  <c r="K1860" i="5"/>
  <c r="K1861" i="5"/>
  <c r="K1862" i="5"/>
  <c r="K1863" i="5"/>
  <c r="K1864" i="5"/>
  <c r="K1865" i="5"/>
  <c r="K1866" i="5"/>
  <c r="K1867" i="5"/>
  <c r="K1868" i="5"/>
  <c r="K1869" i="5"/>
  <c r="K1870" i="5"/>
  <c r="K1871" i="5"/>
  <c r="K1872" i="5"/>
  <c r="K1873" i="5"/>
  <c r="K1874" i="5"/>
  <c r="K1875" i="5"/>
  <c r="K1876" i="5"/>
  <c r="K1877" i="5"/>
  <c r="K1878" i="5"/>
  <c r="K1879" i="5"/>
  <c r="K1880" i="5"/>
  <c r="K1881" i="5"/>
  <c r="K1882" i="5"/>
  <c r="K1883" i="5"/>
  <c r="K1884" i="5"/>
  <c r="K1885" i="5"/>
  <c r="K1886" i="5"/>
  <c r="K1887" i="5"/>
  <c r="K1888" i="5"/>
  <c r="K1889" i="5"/>
  <c r="K1890" i="5"/>
  <c r="K1891" i="5"/>
  <c r="K1892" i="5"/>
  <c r="K1893" i="5"/>
  <c r="K1894" i="5"/>
  <c r="K1895" i="5"/>
  <c r="K1896" i="5"/>
  <c r="K1897" i="5"/>
  <c r="K1898" i="5"/>
  <c r="K1899" i="5"/>
  <c r="K1900" i="5"/>
  <c r="K1901" i="5"/>
  <c r="K1902" i="5"/>
  <c r="K1903" i="5"/>
  <c r="K1904" i="5"/>
  <c r="K1905" i="5"/>
  <c r="K1906" i="5"/>
  <c r="K1907" i="5"/>
  <c r="K1908" i="5"/>
  <c r="K1909" i="5"/>
  <c r="K1910" i="5"/>
  <c r="K1911" i="5"/>
  <c r="K1912" i="5"/>
  <c r="K1913" i="5"/>
  <c r="K1914" i="5"/>
  <c r="K1915" i="5"/>
  <c r="K1916" i="5"/>
  <c r="K1917" i="5"/>
  <c r="K1918" i="5"/>
  <c r="K1919" i="5"/>
  <c r="K1920" i="5"/>
  <c r="K1921" i="5"/>
  <c r="K1922" i="5"/>
  <c r="K1923" i="5"/>
  <c r="K1924" i="5"/>
  <c r="K1766" i="5"/>
  <c r="K1758" i="5"/>
  <c r="K1760" i="5"/>
  <c r="K1762" i="5"/>
  <c r="K1764" i="5"/>
  <c r="K1756" i="5"/>
  <c r="K1751" i="5"/>
  <c r="K1752" i="5"/>
  <c r="K1753" i="5"/>
  <c r="K1754" i="5"/>
  <c r="K1750" i="5"/>
  <c r="K1746" i="5"/>
  <c r="K1748" i="5"/>
  <c r="K1744" i="5"/>
  <c r="K1736" i="5"/>
  <c r="K1737" i="5"/>
  <c r="K1738" i="5"/>
  <c r="K1739" i="5"/>
  <c r="K1740" i="5"/>
  <c r="K1741" i="5"/>
  <c r="K1742" i="5"/>
  <c r="K1735" i="5"/>
  <c r="K1731" i="5"/>
  <c r="K1733" i="5"/>
  <c r="K1729" i="5"/>
  <c r="K1725" i="5"/>
  <c r="K1726" i="5"/>
  <c r="K1727" i="5"/>
  <c r="K1724" i="5"/>
  <c r="K1719" i="5"/>
  <c r="K1720" i="5"/>
  <c r="K1721" i="5"/>
  <c r="K1722" i="5"/>
  <c r="K1718" i="5"/>
  <c r="K1716" i="5"/>
  <c r="K1703" i="5"/>
  <c r="K1704" i="5"/>
  <c r="K1705" i="5"/>
  <c r="K1706" i="5"/>
  <c r="K1707" i="5"/>
  <c r="K1708" i="5"/>
  <c r="K1709" i="5"/>
  <c r="K1710" i="5"/>
  <c r="K1711" i="5"/>
  <c r="K1712" i="5"/>
  <c r="K1713" i="5"/>
  <c r="K1714" i="5"/>
  <c r="K1702" i="5"/>
  <c r="K1695" i="5"/>
  <c r="K1696" i="5"/>
  <c r="K1697" i="5"/>
  <c r="K1698" i="5"/>
  <c r="K1699" i="5"/>
  <c r="K1700" i="5"/>
  <c r="K1694" i="5"/>
  <c r="K1674" i="5"/>
  <c r="K1676" i="5"/>
  <c r="K1678" i="5"/>
  <c r="K1680" i="5"/>
  <c r="K1682" i="5"/>
  <c r="K1684" i="5"/>
  <c r="K1686" i="5"/>
  <c r="K1688" i="5"/>
  <c r="K1690" i="5"/>
  <c r="K1692" i="5"/>
  <c r="K1672" i="5"/>
  <c r="K1558" i="5"/>
  <c r="K1559" i="5"/>
  <c r="K1560" i="5"/>
  <c r="K1561" i="5"/>
  <c r="K1562" i="5"/>
  <c r="K1563" i="5"/>
  <c r="K1564" i="5"/>
  <c r="K1565" i="5"/>
  <c r="K1566" i="5"/>
  <c r="K1567" i="5"/>
  <c r="K1568" i="5"/>
  <c r="K1569" i="5"/>
  <c r="K1570" i="5"/>
  <c r="K1571" i="5"/>
  <c r="K1572" i="5"/>
  <c r="K1573" i="5"/>
  <c r="K1574" i="5"/>
  <c r="K1575" i="5"/>
  <c r="K1576" i="5"/>
  <c r="K1577" i="5"/>
  <c r="K1578" i="5"/>
  <c r="K1579" i="5"/>
  <c r="K1580" i="5"/>
  <c r="K1581" i="5"/>
  <c r="K1582" i="5"/>
  <c r="K1583" i="5"/>
  <c r="K1584" i="5"/>
  <c r="K1585" i="5"/>
  <c r="K1586" i="5"/>
  <c r="K1587" i="5"/>
  <c r="K1588" i="5"/>
  <c r="K1589" i="5"/>
  <c r="K1590" i="5"/>
  <c r="K1591" i="5"/>
  <c r="K1592" i="5"/>
  <c r="K1593" i="5"/>
  <c r="K1594" i="5"/>
  <c r="K1595" i="5"/>
  <c r="K1596" i="5"/>
  <c r="K1597" i="5"/>
  <c r="K1598" i="5"/>
  <c r="K1599" i="5"/>
  <c r="K1600" i="5"/>
  <c r="K1601" i="5"/>
  <c r="K1602" i="5"/>
  <c r="K1603" i="5"/>
  <c r="K1604" i="5"/>
  <c r="K1605" i="5"/>
  <c r="K1606" i="5"/>
  <c r="K1607" i="5"/>
  <c r="K1608" i="5"/>
  <c r="K1609" i="5"/>
  <c r="K1610" i="5"/>
  <c r="K1611" i="5"/>
  <c r="K1612" i="5"/>
  <c r="K1613" i="5"/>
  <c r="K1614" i="5"/>
  <c r="K1615" i="5"/>
  <c r="K1616" i="5"/>
  <c r="K1617" i="5"/>
  <c r="K1618" i="5"/>
  <c r="K1619" i="5"/>
  <c r="K1620" i="5"/>
  <c r="K1621" i="5"/>
  <c r="K1622" i="5"/>
  <c r="K1623" i="5"/>
  <c r="K1624" i="5"/>
  <c r="K1625" i="5"/>
  <c r="K1626" i="5"/>
  <c r="K1627" i="5"/>
  <c r="K1628" i="5"/>
  <c r="K1629" i="5"/>
  <c r="K1630" i="5"/>
  <c r="K1631" i="5"/>
  <c r="K1632" i="5"/>
  <c r="K1633" i="5"/>
  <c r="K1634" i="5"/>
  <c r="K1635" i="5"/>
  <c r="K1636" i="5"/>
  <c r="K1637" i="5"/>
  <c r="K1638" i="5"/>
  <c r="K1639" i="5"/>
  <c r="K1640" i="5"/>
  <c r="K1641" i="5"/>
  <c r="K1642" i="5"/>
  <c r="K1643" i="5"/>
  <c r="K1644" i="5"/>
  <c r="K1645" i="5"/>
  <c r="K1646" i="5"/>
  <c r="K1647" i="5"/>
  <c r="K1648" i="5"/>
  <c r="K1649" i="5"/>
  <c r="K1650" i="5"/>
  <c r="K1651" i="5"/>
  <c r="K1652" i="5"/>
  <c r="K1653" i="5"/>
  <c r="K1654" i="5"/>
  <c r="K1655" i="5"/>
  <c r="K1656" i="5"/>
  <c r="K1657" i="5"/>
  <c r="K1658" i="5"/>
  <c r="K1659" i="5"/>
  <c r="K1660" i="5"/>
  <c r="K1661" i="5"/>
  <c r="K1662" i="5"/>
  <c r="K1663" i="5"/>
  <c r="K1664" i="5"/>
  <c r="K1665" i="5"/>
  <c r="K1666" i="5"/>
  <c r="K1667" i="5"/>
  <c r="K1668" i="5"/>
  <c r="K1669" i="5"/>
  <c r="K1670" i="5"/>
  <c r="K1557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520" i="5"/>
  <c r="K1521" i="5"/>
  <c r="K1522" i="5"/>
  <c r="K1523" i="5"/>
  <c r="K1524" i="5"/>
  <c r="K1525" i="5"/>
  <c r="K1526" i="5"/>
  <c r="K1527" i="5"/>
  <c r="K1528" i="5"/>
  <c r="K1529" i="5"/>
  <c r="K1530" i="5"/>
  <c r="K1531" i="5"/>
  <c r="K1532" i="5"/>
  <c r="K1533" i="5"/>
  <c r="K1534" i="5"/>
  <c r="K1535" i="5"/>
  <c r="K1536" i="5"/>
  <c r="K1537" i="5"/>
  <c r="K1538" i="5"/>
  <c r="K1539" i="5"/>
  <c r="K1540" i="5"/>
  <c r="K1541" i="5"/>
  <c r="K1542" i="5"/>
  <c r="K1543" i="5"/>
  <c r="K1544" i="5"/>
  <c r="K1545" i="5"/>
  <c r="K1546" i="5"/>
  <c r="K1547" i="5"/>
  <c r="K1548" i="5"/>
  <c r="K1549" i="5"/>
  <c r="K1550" i="5"/>
  <c r="K1551" i="5"/>
  <c r="K1552" i="5"/>
  <c r="K1553" i="5"/>
  <c r="K1554" i="5"/>
  <c r="K1555" i="5"/>
  <c r="K1489" i="5"/>
  <c r="K1479" i="5"/>
  <c r="K1480" i="5"/>
  <c r="K1481" i="5"/>
  <c r="K1482" i="5"/>
  <c r="K1483" i="5"/>
  <c r="K1484" i="5"/>
  <c r="K1485" i="5"/>
  <c r="K1486" i="5"/>
  <c r="K1487" i="5"/>
  <c r="K1478" i="5"/>
  <c r="K1452" i="5"/>
  <c r="K1454" i="5"/>
  <c r="K1456" i="5"/>
  <c r="K1458" i="5"/>
  <c r="K1460" i="5"/>
  <c r="K1462" i="5"/>
  <c r="K1464" i="5"/>
  <c r="K1466" i="5"/>
  <c r="K1468" i="5"/>
  <c r="K1470" i="5"/>
  <c r="K1472" i="5"/>
  <c r="K1474" i="5"/>
  <c r="K1476" i="5"/>
  <c r="K1450" i="5"/>
  <c r="K1434" i="5"/>
  <c r="K1435" i="5"/>
  <c r="K1436" i="5"/>
  <c r="K1437" i="5"/>
  <c r="K1438" i="5"/>
  <c r="K1439" i="5"/>
  <c r="K1440" i="5"/>
  <c r="K1441" i="5"/>
  <c r="K1442" i="5"/>
  <c r="K1443" i="5"/>
  <c r="K1444" i="5"/>
  <c r="K1445" i="5"/>
  <c r="K1446" i="5"/>
  <c r="K1447" i="5"/>
  <c r="K1448" i="5"/>
  <c r="K1433" i="5"/>
  <c r="K1425" i="5"/>
  <c r="K1426" i="5"/>
  <c r="K1427" i="5"/>
  <c r="K1428" i="5"/>
  <c r="K1429" i="5"/>
  <c r="K1430" i="5"/>
  <c r="K1431" i="5"/>
  <c r="K1424" i="5"/>
  <c r="K1418" i="5"/>
  <c r="K1420" i="5"/>
  <c r="K1422" i="5"/>
  <c r="K1416" i="5"/>
  <c r="K1405" i="5"/>
  <c r="K1406" i="5"/>
  <c r="K1407" i="5"/>
  <c r="K1408" i="5"/>
  <c r="K1409" i="5"/>
  <c r="K1410" i="5"/>
  <c r="K1411" i="5"/>
  <c r="K1412" i="5"/>
  <c r="K1413" i="5"/>
  <c r="K1414" i="5"/>
  <c r="K1404" i="5"/>
  <c r="K1400" i="5"/>
  <c r="K1401" i="5"/>
  <c r="K1402" i="5"/>
  <c r="K1399" i="5"/>
  <c r="K1397" i="5"/>
  <c r="K1396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68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49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25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299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78" i="5"/>
  <c r="K1258" i="5"/>
  <c r="K1259" i="5"/>
  <c r="K1260" i="5"/>
  <c r="K1261" i="5"/>
  <c r="K1262" i="5"/>
  <c r="K1263" i="5"/>
  <c r="K1264" i="5"/>
  <c r="K1265" i="5"/>
  <c r="K1266" i="5"/>
  <c r="K1267" i="5"/>
  <c r="K1268" i="5"/>
  <c r="K1269" i="5"/>
  <c r="K1270" i="5"/>
  <c r="K1271" i="5"/>
  <c r="K1272" i="5"/>
  <c r="K1273" i="5"/>
  <c r="K1274" i="5"/>
  <c r="K1275" i="5"/>
  <c r="K1276" i="5"/>
  <c r="K1257" i="5"/>
  <c r="K1245" i="5"/>
  <c r="K1247" i="5"/>
  <c r="K1249" i="5"/>
  <c r="K1251" i="5"/>
  <c r="K1253" i="5"/>
  <c r="K1255" i="5"/>
  <c r="K1243" i="5"/>
  <c r="K1240" i="5"/>
  <c r="K1241" i="5"/>
  <c r="K1239" i="5"/>
  <c r="K1237" i="5"/>
  <c r="K1236" i="5"/>
  <c r="K1224" i="5"/>
  <c r="K1225" i="5"/>
  <c r="K1226" i="5"/>
  <c r="K1227" i="5"/>
  <c r="K1228" i="5"/>
  <c r="K1229" i="5"/>
  <c r="K1230" i="5"/>
  <c r="K1231" i="5"/>
  <c r="K1232" i="5"/>
  <c r="K1233" i="5"/>
  <c r="K1234" i="5"/>
  <c r="K1223" i="5"/>
  <c r="K1219" i="5"/>
  <c r="K1221" i="5"/>
  <c r="K1217" i="5"/>
  <c r="K1201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1214" i="5"/>
  <c r="K1215" i="5"/>
  <c r="K1200" i="5"/>
  <c r="K1198" i="5"/>
  <c r="K1197" i="5"/>
  <c r="K1195" i="5"/>
  <c r="K1194" i="5"/>
  <c r="K1192" i="5"/>
  <c r="K1191" i="5"/>
  <c r="K1188" i="5"/>
  <c r="K1186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55" i="5"/>
  <c r="K1141" i="5"/>
  <c r="K1143" i="5"/>
  <c r="K1145" i="5"/>
  <c r="K1147" i="5"/>
  <c r="K1149" i="5"/>
  <c r="K1151" i="5"/>
  <c r="K1153" i="5"/>
  <c r="K1139" i="5"/>
  <c r="K1133" i="5"/>
  <c r="K1134" i="5"/>
  <c r="K1135" i="5"/>
  <c r="K1136" i="5"/>
  <c r="K1137" i="5"/>
  <c r="K1132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13" i="5"/>
  <c r="K1104" i="5"/>
  <c r="K1105" i="5"/>
  <c r="K1106" i="5"/>
  <c r="K1107" i="5"/>
  <c r="K1108" i="5"/>
  <c r="K1109" i="5"/>
  <c r="K1110" i="5"/>
  <c r="K111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091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60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27" i="5"/>
  <c r="K1020" i="5"/>
  <c r="K1021" i="5"/>
  <c r="K1022" i="5"/>
  <c r="K1023" i="5"/>
  <c r="K1024" i="5"/>
  <c r="K1025" i="5"/>
  <c r="K1019" i="5"/>
  <c r="K1013" i="5"/>
  <c r="K1015" i="5"/>
  <c r="K1017" i="5"/>
  <c r="K1011" i="5"/>
  <c r="K1005" i="5"/>
  <c r="K1007" i="5"/>
  <c r="K1009" i="5"/>
  <c r="K1004" i="5"/>
  <c r="K1002" i="5"/>
  <c r="K1001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36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517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499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68" i="5"/>
  <c r="K430" i="5"/>
  <c r="K431" i="5"/>
  <c r="K432" i="5"/>
  <c r="K433" i="5"/>
  <c r="K434" i="5"/>
  <c r="K435" i="5"/>
  <c r="K429" i="5"/>
  <c r="K426" i="5"/>
  <c r="K427" i="5"/>
  <c r="K420" i="5"/>
  <c r="K421" i="5"/>
  <c r="K422" i="5"/>
  <c r="K423" i="5"/>
  <c r="K424" i="5"/>
  <c r="K425" i="5"/>
  <c r="K419" i="5"/>
  <c r="K412" i="5"/>
  <c r="K413" i="5"/>
  <c r="K414" i="5"/>
  <c r="K415" i="5"/>
  <c r="K416" i="5"/>
  <c r="K417" i="5"/>
  <c r="K411" i="5"/>
  <c r="K406" i="5"/>
  <c r="K407" i="5"/>
  <c r="K408" i="5"/>
  <c r="K409" i="5"/>
  <c r="K405" i="5"/>
  <c r="K403" i="5"/>
  <c r="K395" i="5"/>
  <c r="K396" i="5"/>
  <c r="K397" i="5"/>
  <c r="K398" i="5"/>
  <c r="K399" i="5"/>
  <c r="K400" i="5"/>
  <c r="K401" i="5"/>
  <c r="K394" i="5"/>
  <c r="K391" i="5"/>
  <c r="K392" i="5"/>
  <c r="K390" i="5"/>
  <c r="K386" i="5"/>
  <c r="K387" i="5"/>
  <c r="K388" i="5"/>
  <c r="K385" i="5"/>
  <c r="K381" i="5"/>
  <c r="K382" i="5"/>
  <c r="K383" i="5"/>
  <c r="K380" i="5"/>
  <c r="K378" i="5"/>
  <c r="K376" i="5"/>
  <c r="K374" i="5"/>
  <c r="K373" i="5"/>
  <c r="K371" i="5"/>
  <c r="K369" i="5"/>
  <c r="K367" i="5"/>
  <c r="K356" i="5"/>
  <c r="K357" i="5"/>
  <c r="K358" i="5"/>
  <c r="K359" i="5"/>
  <c r="K360" i="5"/>
  <c r="K361" i="5"/>
  <c r="K362" i="5"/>
  <c r="K363" i="5"/>
  <c r="K364" i="5"/>
  <c r="K365" i="5"/>
  <c r="K355" i="5"/>
  <c r="K343" i="5"/>
  <c r="K344" i="5"/>
  <c r="K345" i="5"/>
  <c r="K346" i="5"/>
  <c r="K347" i="5"/>
  <c r="K348" i="5"/>
  <c r="K349" i="5"/>
  <c r="K350" i="5"/>
  <c r="K351" i="5"/>
  <c r="K352" i="5"/>
  <c r="K353" i="5"/>
  <c r="K342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25" i="5"/>
  <c r="K320" i="5"/>
  <c r="K321" i="5"/>
  <c r="K322" i="5"/>
  <c r="K323" i="5"/>
  <c r="K319" i="5"/>
  <c r="K313" i="5"/>
  <c r="K315" i="5"/>
  <c r="K317" i="5"/>
  <c r="K311" i="5"/>
  <c r="K309" i="5"/>
  <c r="K308" i="5"/>
  <c r="K306" i="5"/>
  <c r="K304" i="5"/>
  <c r="K297" i="5"/>
  <c r="K298" i="5"/>
  <c r="K299" i="5"/>
  <c r="K300" i="5"/>
  <c r="K301" i="5"/>
  <c r="K302" i="5"/>
  <c r="K296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21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188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60" i="5"/>
  <c r="K158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15" i="5"/>
  <c r="K109" i="5"/>
  <c r="K110" i="5"/>
  <c r="K111" i="5"/>
  <c r="K112" i="5"/>
  <c r="K113" i="5"/>
  <c r="K108" i="5"/>
  <c r="K106" i="5"/>
  <c r="K104" i="5"/>
  <c r="K103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87" i="5"/>
  <c r="K83" i="5"/>
  <c r="K84" i="5"/>
  <c r="K85" i="5"/>
  <c r="K82" i="5"/>
  <c r="K76" i="5"/>
  <c r="K77" i="5"/>
  <c r="K78" i="5"/>
  <c r="K79" i="5"/>
  <c r="K80" i="5"/>
  <c r="K75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58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3" i="5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33" i="3"/>
  <c r="H1917" i="3"/>
  <c r="H1919" i="3"/>
  <c r="H1921" i="3"/>
  <c r="H1923" i="3"/>
  <c r="H1925" i="3"/>
  <c r="H1927" i="3"/>
  <c r="H1929" i="3"/>
  <c r="H1931" i="3"/>
  <c r="H1915" i="3"/>
  <c r="H1913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857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767" i="3"/>
  <c r="H1768" i="3"/>
  <c r="H1769" i="3"/>
  <c r="H1770" i="3"/>
  <c r="H1771" i="3"/>
  <c r="H1772" i="3"/>
  <c r="H1766" i="3"/>
  <c r="H1855" i="3"/>
  <c r="H1853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26" i="3"/>
  <c r="H1764" i="3"/>
  <c r="H1762" i="3"/>
  <c r="H1753" i="3"/>
  <c r="H1754" i="3"/>
  <c r="H1755" i="3"/>
  <c r="H1756" i="3"/>
  <c r="H1757" i="3"/>
  <c r="H1758" i="3"/>
  <c r="H1759" i="3"/>
  <c r="H1760" i="3"/>
  <c r="H1752" i="3"/>
  <c r="H1732" i="3"/>
  <c r="H1734" i="3"/>
  <c r="H1736" i="3"/>
  <c r="H1738" i="3"/>
  <c r="H1740" i="3"/>
  <c r="H1742" i="3"/>
  <c r="H1744" i="3"/>
  <c r="H1746" i="3"/>
  <c r="H1748" i="3"/>
  <c r="H1750" i="3"/>
  <c r="H173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00" i="3"/>
  <c r="H1698" i="3"/>
  <c r="H1697" i="3"/>
  <c r="H1695" i="3"/>
  <c r="H1692" i="3"/>
  <c r="H1693" i="3"/>
  <c r="H1691" i="3"/>
  <c r="H1689" i="3"/>
  <c r="H1687" i="3"/>
  <c r="H1685" i="3"/>
  <c r="H1684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66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35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08" i="3"/>
  <c r="H1606" i="3"/>
  <c r="H1604" i="3"/>
  <c r="H1599" i="3"/>
  <c r="H1600" i="3"/>
  <c r="H1601" i="3"/>
  <c r="H1602" i="3"/>
  <c r="H1598" i="3"/>
  <c r="H1588" i="3"/>
  <c r="H1590" i="3"/>
  <c r="H1592" i="3"/>
  <c r="H1594" i="3"/>
  <c r="H1596" i="3"/>
  <c r="H1586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58" i="3"/>
  <c r="H1540" i="3"/>
  <c r="H1542" i="3"/>
  <c r="H1544" i="3"/>
  <c r="H1546" i="3"/>
  <c r="H1548" i="3"/>
  <c r="H1550" i="3"/>
  <c r="H1552" i="3"/>
  <c r="H1554" i="3"/>
  <c r="H1556" i="3"/>
  <c r="H1538" i="3"/>
  <c r="H1535" i="3"/>
  <c r="H1536" i="3"/>
  <c r="H1534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11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493" i="3"/>
  <c r="H1490" i="3"/>
  <c r="H1491" i="3"/>
  <c r="H1489" i="3"/>
  <c r="H1487" i="3"/>
  <c r="H1478" i="3"/>
  <c r="H1479" i="3"/>
  <c r="H1480" i="3"/>
  <c r="H1481" i="3"/>
  <c r="H1482" i="3"/>
  <c r="H1483" i="3"/>
  <c r="H1484" i="3"/>
  <c r="H1485" i="3"/>
  <c r="H1477" i="3"/>
  <c r="H1475" i="3"/>
  <c r="H1474" i="3"/>
  <c r="H1452" i="3"/>
  <c r="H1454" i="3"/>
  <c r="H1456" i="3"/>
  <c r="H1458" i="3"/>
  <c r="H1460" i="3"/>
  <c r="H1462" i="3"/>
  <c r="H1464" i="3"/>
  <c r="H1466" i="3"/>
  <c r="H1468" i="3"/>
  <c r="H1470" i="3"/>
  <c r="H1472" i="3"/>
  <c r="H1450" i="3"/>
  <c r="H1445" i="3"/>
  <c r="H1446" i="3"/>
  <c r="H1447" i="3"/>
  <c r="H1448" i="3"/>
  <c r="H1439" i="3"/>
  <c r="H1440" i="3"/>
  <c r="H1441" i="3"/>
  <c r="H1442" i="3"/>
  <c r="H1443" i="3"/>
  <c r="H1444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20" i="3"/>
  <c r="H1418" i="3"/>
  <c r="H1417" i="3"/>
  <c r="H1415" i="3"/>
  <c r="H1412" i="3"/>
  <c r="H1413" i="3"/>
  <c r="H1411" i="3"/>
  <c r="H1409" i="3"/>
  <c r="H1407" i="3"/>
  <c r="H1405" i="3"/>
  <c r="H1404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386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55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28" i="3"/>
  <c r="H1326" i="3"/>
  <c r="H1324" i="3"/>
  <c r="H1319" i="3"/>
  <c r="H1320" i="3"/>
  <c r="H1321" i="3"/>
  <c r="H1322" i="3"/>
  <c r="H1318" i="3"/>
  <c r="H1308" i="3"/>
  <c r="H1310" i="3"/>
  <c r="H1312" i="3"/>
  <c r="H1314" i="3"/>
  <c r="H1316" i="3"/>
  <c r="H1306" i="3"/>
  <c r="H1304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278" i="3"/>
  <c r="H1260" i="3"/>
  <c r="H1262" i="3"/>
  <c r="H1264" i="3"/>
  <c r="H1266" i="3"/>
  <c r="H1268" i="3"/>
  <c r="H1270" i="3"/>
  <c r="H1272" i="3"/>
  <c r="H1274" i="3"/>
  <c r="H1276" i="3"/>
  <c r="H1258" i="3"/>
  <c r="H1255" i="3"/>
  <c r="H1256" i="3"/>
  <c r="H1254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31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13" i="3"/>
  <c r="H1210" i="3"/>
  <c r="H1211" i="3"/>
  <c r="H1209" i="3"/>
  <c r="H1207" i="3"/>
  <c r="H1198" i="3"/>
  <c r="H1199" i="3"/>
  <c r="H1200" i="3"/>
  <c r="H1201" i="3"/>
  <c r="H1202" i="3"/>
  <c r="H1203" i="3"/>
  <c r="H1204" i="3"/>
  <c r="H1205" i="3"/>
  <c r="H1197" i="3"/>
  <c r="H1195" i="3"/>
  <c r="H1194" i="3"/>
  <c r="H1192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74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43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16" i="3"/>
  <c r="H1117" i="3"/>
  <c r="H1114" i="3"/>
  <c r="H1112" i="3"/>
  <c r="H1107" i="3"/>
  <c r="H1108" i="3"/>
  <c r="H1109" i="3"/>
  <c r="H1110" i="3"/>
  <c r="H1106" i="3"/>
  <c r="H1096" i="3"/>
  <c r="H1098" i="3"/>
  <c r="H1100" i="3"/>
  <c r="H1102" i="3"/>
  <c r="H1104" i="3"/>
  <c r="H1094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66" i="3"/>
  <c r="H1058" i="3"/>
  <c r="H1060" i="3"/>
  <c r="H1062" i="3"/>
  <c r="H1064" i="3"/>
  <c r="H1056" i="3"/>
  <c r="H1048" i="3"/>
  <c r="H1050" i="3"/>
  <c r="H1052" i="3"/>
  <c r="H1054" i="3"/>
  <c r="H1046" i="3"/>
  <c r="H1043" i="3"/>
  <c r="H1044" i="3"/>
  <c r="H1042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01" i="3"/>
  <c r="H999" i="3"/>
  <c r="H998" i="3"/>
  <c r="H997" i="3"/>
  <c r="H995" i="3"/>
  <c r="H986" i="3"/>
  <c r="H987" i="3"/>
  <c r="H988" i="3"/>
  <c r="H989" i="3"/>
  <c r="H990" i="3"/>
  <c r="H991" i="3"/>
  <c r="H992" i="3"/>
  <c r="H993" i="3"/>
  <c r="H985" i="3"/>
  <c r="H983" i="3"/>
  <c r="H982" i="3"/>
  <c r="H980" i="3"/>
  <c r="H978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50" i="3"/>
  <c r="H948" i="3"/>
  <c r="H937" i="3"/>
  <c r="H938" i="3"/>
  <c r="H939" i="3"/>
  <c r="H940" i="3"/>
  <c r="H941" i="3"/>
  <c r="H942" i="3"/>
  <c r="H943" i="3"/>
  <c r="H944" i="3"/>
  <c r="H945" i="3"/>
  <c r="H946" i="3"/>
  <c r="H936" i="3"/>
  <c r="H932" i="3"/>
  <c r="H933" i="3"/>
  <c r="H934" i="3"/>
  <c r="H931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17" i="3"/>
  <c r="H912" i="3"/>
  <c r="H913" i="3"/>
  <c r="H914" i="3"/>
  <c r="H915" i="3"/>
  <c r="H911" i="3"/>
  <c r="H907" i="3"/>
  <c r="H909" i="3"/>
  <c r="H905" i="3"/>
  <c r="H900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81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55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29" i="3"/>
  <c r="H825" i="3"/>
  <c r="H817" i="3"/>
  <c r="H819" i="3"/>
  <c r="H821" i="3"/>
  <c r="H823" i="3"/>
  <c r="H827" i="3"/>
  <c r="H815" i="3"/>
  <c r="H810" i="3"/>
  <c r="H811" i="3"/>
  <c r="H812" i="3"/>
  <c r="H813" i="3"/>
  <c r="H809" i="3"/>
  <c r="H798" i="3"/>
  <c r="H799" i="3"/>
  <c r="H800" i="3"/>
  <c r="H801" i="3"/>
  <c r="H802" i="3"/>
  <c r="H803" i="3"/>
  <c r="H804" i="3"/>
  <c r="H805" i="3"/>
  <c r="H806" i="3"/>
  <c r="H807" i="3"/>
  <c r="H797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78" i="3"/>
  <c r="H777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59" i="3"/>
  <c r="H726" i="3"/>
  <c r="H728" i="3"/>
  <c r="H730" i="3"/>
  <c r="H732" i="3"/>
  <c r="H734" i="3"/>
  <c r="H736" i="3"/>
  <c r="H738" i="3"/>
  <c r="H740" i="3"/>
  <c r="H742" i="3"/>
  <c r="H744" i="3"/>
  <c r="H746" i="3"/>
  <c r="H748" i="3"/>
  <c r="H750" i="3"/>
  <c r="H752" i="3"/>
  <c r="H754" i="3"/>
  <c r="H756" i="3"/>
  <c r="H758" i="3"/>
  <c r="H724" i="3"/>
  <c r="H720" i="3"/>
  <c r="H718" i="3"/>
  <c r="H722" i="3"/>
  <c r="H716" i="3"/>
  <c r="H706" i="3"/>
  <c r="H708" i="3"/>
  <c r="H710" i="3"/>
  <c r="H712" i="3"/>
  <c r="H714" i="3"/>
  <c r="H704" i="3"/>
  <c r="H692" i="3"/>
  <c r="H693" i="3"/>
  <c r="H694" i="3"/>
  <c r="H695" i="3"/>
  <c r="H696" i="3"/>
  <c r="H697" i="3"/>
  <c r="H698" i="3"/>
  <c r="H699" i="3"/>
  <c r="H700" i="3"/>
  <c r="H701" i="3"/>
  <c r="H702" i="3"/>
  <c r="H691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72" i="3"/>
  <c r="H666" i="3"/>
  <c r="H668" i="3"/>
  <c r="H670" i="3"/>
  <c r="H664" i="3"/>
  <c r="H662" i="3"/>
  <c r="H660" i="3"/>
  <c r="H657" i="3"/>
  <c r="H658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30" i="3"/>
  <c r="H631" i="3"/>
  <c r="H632" i="3"/>
  <c r="H633" i="3"/>
  <c r="H634" i="3"/>
  <c r="H635" i="3"/>
  <c r="H636" i="3"/>
  <c r="H637" i="3"/>
  <c r="H638" i="3"/>
  <c r="H639" i="3"/>
  <c r="H622" i="3"/>
  <c r="H623" i="3"/>
  <c r="H624" i="3"/>
  <c r="H625" i="3"/>
  <c r="H626" i="3"/>
  <c r="H627" i="3"/>
  <c r="H628" i="3"/>
  <c r="H629" i="3"/>
  <c r="H621" i="3"/>
  <c r="H613" i="3"/>
  <c r="H609" i="3"/>
  <c r="H611" i="3"/>
  <c r="H615" i="3"/>
  <c r="H617" i="3"/>
  <c r="H619" i="3"/>
  <c r="H597" i="3"/>
  <c r="H599" i="3"/>
  <c r="H601" i="3"/>
  <c r="H603" i="3"/>
  <c r="H605" i="3"/>
  <c r="H607" i="3"/>
  <c r="H595" i="3"/>
  <c r="H593" i="3"/>
  <c r="H591" i="3"/>
  <c r="H589" i="3"/>
  <c r="H587" i="3"/>
  <c r="H585" i="3"/>
  <c r="H583" i="3"/>
  <c r="H581" i="3"/>
  <c r="H580" i="3"/>
  <c r="H550" i="3"/>
  <c r="H552" i="3"/>
  <c r="H554" i="3"/>
  <c r="H556" i="3"/>
  <c r="H558" i="3"/>
  <c r="H560" i="3"/>
  <c r="H562" i="3"/>
  <c r="H564" i="3"/>
  <c r="H566" i="3"/>
  <c r="H568" i="3"/>
  <c r="H570" i="3"/>
  <c r="H572" i="3"/>
  <c r="H574" i="3"/>
  <c r="H576" i="3"/>
  <c r="H578" i="3"/>
  <c r="H547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31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08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477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38" i="3"/>
  <c r="H427" i="3"/>
  <c r="H428" i="3"/>
  <c r="H429" i="3"/>
  <c r="H430" i="3"/>
  <c r="H431" i="3"/>
  <c r="H432" i="3"/>
  <c r="H433" i="3"/>
  <c r="H434" i="3"/>
  <c r="H435" i="3"/>
  <c r="H436" i="3"/>
  <c r="H426" i="3"/>
  <c r="H421" i="3"/>
  <c r="H422" i="3"/>
  <c r="H423" i="3"/>
  <c r="H424" i="3"/>
  <c r="H420" i="3"/>
  <c r="H412" i="3"/>
  <c r="H413" i="3"/>
  <c r="H414" i="3"/>
  <c r="H415" i="3"/>
  <c r="H416" i="3"/>
  <c r="H417" i="3"/>
  <c r="H418" i="3"/>
  <c r="H411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384" i="3"/>
  <c r="H138" i="3"/>
  <c r="H116" i="3"/>
  <c r="H118" i="3"/>
  <c r="H120" i="3"/>
  <c r="H122" i="3"/>
  <c r="H124" i="3"/>
  <c r="H126" i="3"/>
  <c r="H114" i="3"/>
  <c r="H382" i="3"/>
  <c r="H380" i="3"/>
  <c r="H378" i="3"/>
  <c r="H376" i="3"/>
  <c r="H374" i="3"/>
  <c r="H372" i="3"/>
  <c r="H370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46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299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54" i="3"/>
  <c r="H251" i="3"/>
  <c r="H249" i="3"/>
  <c r="H248" i="3"/>
  <c r="H244" i="3"/>
  <c r="H245" i="3"/>
  <c r="H246" i="3"/>
  <c r="H243" i="3"/>
  <c r="H241" i="3"/>
  <c r="H239" i="3"/>
  <c r="H233" i="3"/>
  <c r="H235" i="3"/>
  <c r="H237" i="3"/>
  <c r="H231" i="3"/>
  <c r="H229" i="3"/>
  <c r="H227" i="3"/>
  <c r="H224" i="3"/>
  <c r="H225" i="3"/>
  <c r="H223" i="3"/>
  <c r="H216" i="3"/>
  <c r="H217" i="3"/>
  <c r="H218" i="3"/>
  <c r="H219" i="3"/>
  <c r="H220" i="3"/>
  <c r="H221" i="3"/>
  <c r="H215" i="3"/>
  <c r="H213" i="3"/>
  <c r="H211" i="3"/>
  <c r="H209" i="3"/>
  <c r="H206" i="3"/>
  <c r="H207" i="3"/>
  <c r="H205" i="3"/>
  <c r="H202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4" i="3"/>
  <c r="H208" i="3"/>
  <c r="H252" i="3"/>
  <c r="H148" i="3"/>
  <c r="H130" i="3"/>
  <c r="H132" i="3"/>
  <c r="H134" i="3"/>
  <c r="H136" i="3"/>
  <c r="H140" i="3"/>
  <c r="H142" i="3"/>
  <c r="H144" i="3"/>
  <c r="H146" i="3"/>
  <c r="H128" i="3"/>
  <c r="H108" i="3"/>
  <c r="H110" i="3"/>
  <c r="H112" i="3"/>
  <c r="H106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67" i="3"/>
  <c r="H65" i="3"/>
  <c r="H63" i="3"/>
  <c r="H60" i="3"/>
  <c r="H61" i="3"/>
  <c r="H59" i="3"/>
  <c r="H37" i="3"/>
  <c r="H38" i="3"/>
  <c r="H39" i="3"/>
  <c r="H40" i="3"/>
  <c r="H41" i="3"/>
  <c r="H42" i="3"/>
  <c r="H43" i="3"/>
  <c r="H44" i="3"/>
  <c r="H45" i="3"/>
  <c r="H36" i="3"/>
  <c r="H46" i="3"/>
  <c r="H47" i="3"/>
  <c r="H48" i="3"/>
  <c r="H49" i="3"/>
  <c r="H50" i="3"/>
  <c r="H51" i="3"/>
  <c r="H52" i="3"/>
  <c r="H53" i="3"/>
  <c r="H55" i="3"/>
  <c r="H57" i="3"/>
  <c r="H24" i="3"/>
  <c r="H25" i="3"/>
  <c r="H26" i="3"/>
  <c r="H27" i="3"/>
  <c r="H28" i="3"/>
  <c r="H29" i="3"/>
  <c r="H30" i="3"/>
  <c r="H31" i="3"/>
  <c r="H32" i="3"/>
  <c r="H33" i="3"/>
  <c r="H34" i="3"/>
  <c r="H23" i="3"/>
  <c r="H5" i="3"/>
  <c r="H7" i="3"/>
  <c r="H9" i="3"/>
  <c r="H11" i="3"/>
  <c r="H13" i="3"/>
  <c r="H15" i="3"/>
  <c r="H17" i="3"/>
  <c r="H19" i="3"/>
  <c r="H21" i="3"/>
  <c r="H3" i="3"/>
  <c r="F671" i="2" l="1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670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205" i="2"/>
</calcChain>
</file>

<file path=xl/sharedStrings.xml><?xml version="1.0" encoding="utf-8"?>
<sst xmlns="http://schemas.openxmlformats.org/spreadsheetml/2006/main" count="55261" uniqueCount="96">
  <si>
    <t>Date</t>
  </si>
  <si>
    <t>Site</t>
  </si>
  <si>
    <t>Species</t>
  </si>
  <si>
    <t>Astatoreochromis alluaudi</t>
  </si>
  <si>
    <t>Lates niloticus</t>
  </si>
  <si>
    <t>Igombe</t>
  </si>
  <si>
    <t>Harpagochromis guiarti</t>
  </si>
  <si>
    <t>Ptyochromis fischeri</t>
  </si>
  <si>
    <t>Oreochromis nilotica</t>
  </si>
  <si>
    <t>Platytaeniodus sp</t>
  </si>
  <si>
    <t>Labrochromis sp</t>
  </si>
  <si>
    <t>Yssichromis cf. _supramacrops</t>
  </si>
  <si>
    <t>Oreochromis variabilis</t>
  </si>
  <si>
    <t>Coptodon rendalli</t>
  </si>
  <si>
    <t>Rastrineobola argentea</t>
  </si>
  <si>
    <t>Chifunfu</t>
  </si>
  <si>
    <t>Kahumulo</t>
  </si>
  <si>
    <t>Barbus sp</t>
  </si>
  <si>
    <t>Claria gariepinus</t>
  </si>
  <si>
    <t>Bwisya</t>
  </si>
  <si>
    <t>TL(mm)</t>
  </si>
  <si>
    <t>Haplochromis</t>
  </si>
  <si>
    <t>Nile Perch</t>
  </si>
  <si>
    <t>Barbus antianalis</t>
  </si>
  <si>
    <t>Lipochromis sp. “blackcryptodon”</t>
  </si>
  <si>
    <r>
      <t>possibly </t>
    </r>
    <r>
      <rPr>
        <i/>
        <sz val="10"/>
        <color rgb="FF000000"/>
        <rFont val="Calibri"/>
        <family val="2"/>
        <scheme val="minor"/>
      </rPr>
      <t>Labeo victorianus </t>
    </r>
    <r>
      <rPr>
        <sz val="10"/>
        <color rgb="FF000000"/>
        <rFont val="Calibri"/>
        <family val="2"/>
        <scheme val="minor"/>
      </rPr>
      <t>(Ningu)</t>
    </r>
  </si>
  <si>
    <t>kayenze</t>
  </si>
  <si>
    <t>labeo</t>
  </si>
  <si>
    <t>R2</t>
  </si>
  <si>
    <t>R1</t>
  </si>
  <si>
    <t>Round</t>
  </si>
  <si>
    <t>R3</t>
  </si>
  <si>
    <t>Saanane</t>
  </si>
  <si>
    <t>Ihale</t>
  </si>
  <si>
    <t>TL</t>
  </si>
  <si>
    <t>R4</t>
  </si>
  <si>
    <t>Nyegezi</t>
  </si>
  <si>
    <t>Kome_west</t>
  </si>
  <si>
    <t>Kome_north</t>
  </si>
  <si>
    <t>Row Labels</t>
  </si>
  <si>
    <t>Grand Total</t>
  </si>
  <si>
    <t>Net</t>
  </si>
  <si>
    <t>BS</t>
  </si>
  <si>
    <t>GN</t>
  </si>
  <si>
    <t>round 4</t>
  </si>
  <si>
    <t>Round5</t>
  </si>
  <si>
    <t>type</t>
  </si>
  <si>
    <t>haplo</t>
  </si>
  <si>
    <t>tilapia</t>
  </si>
  <si>
    <t>other</t>
  </si>
  <si>
    <t>Kayenze</t>
  </si>
  <si>
    <t>perch</t>
  </si>
  <si>
    <t>dagaa</t>
  </si>
  <si>
    <t>Maisome</t>
  </si>
  <si>
    <t>Bwina</t>
  </si>
  <si>
    <t>Bumbire</t>
  </si>
  <si>
    <t>Mazinga</t>
  </si>
  <si>
    <t>Gozba</t>
  </si>
  <si>
    <t>R5</t>
  </si>
  <si>
    <t>Column Labels</t>
  </si>
  <si>
    <t>(blank)</t>
  </si>
  <si>
    <t>Count of TL</t>
  </si>
  <si>
    <t>Nile perch</t>
  </si>
  <si>
    <t>Tilapia</t>
  </si>
  <si>
    <t>Dagaa</t>
  </si>
  <si>
    <t>Other taxa</t>
  </si>
  <si>
    <t>Total</t>
  </si>
  <si>
    <t>unknown</t>
  </si>
  <si>
    <t>Survey</t>
  </si>
  <si>
    <t>Mar-22</t>
  </si>
  <si>
    <t>t</t>
  </si>
  <si>
    <t>Nov-21</t>
  </si>
  <si>
    <t>Nov-19</t>
  </si>
  <si>
    <t>Jul-20</t>
  </si>
  <si>
    <t>Mar-21</t>
  </si>
  <si>
    <t>R6</t>
  </si>
  <si>
    <t>NP</t>
  </si>
  <si>
    <t>HP</t>
  </si>
  <si>
    <t>OTHER</t>
  </si>
  <si>
    <t>DAGAA</t>
  </si>
  <si>
    <t>TILAPIA</t>
  </si>
  <si>
    <t>TILA</t>
  </si>
  <si>
    <t>Kahumolu</t>
  </si>
  <si>
    <t>T</t>
  </si>
  <si>
    <t>N</t>
  </si>
  <si>
    <t>H</t>
  </si>
  <si>
    <t>KMC</t>
  </si>
  <si>
    <t>KYZ</t>
  </si>
  <si>
    <t>MSM</t>
  </si>
  <si>
    <t>NGZ</t>
  </si>
  <si>
    <t>NaN</t>
  </si>
  <si>
    <t>NYL</t>
  </si>
  <si>
    <t>Mar-23</t>
  </si>
  <si>
    <t>Group</t>
  </si>
  <si>
    <t>Other</t>
  </si>
  <si>
    <t>Nile tilapia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</si>
</sst>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7" fontId="0" fillId="0" borderId="0" xfId="0" applyNumberFormat="1"/>
    <xf numFmtId="17" fontId="1" fillId="0" borderId="0" xfId="0" applyNumberFormat="1" applyFont="1" applyAlignment="1">
      <alignment horizontal="center"/>
    </xf>
    <xf numFmtId="49" fontId="0" fillId="0" borderId="0" xfId="0" applyNumberFormat="1"/>
    <xf numFmtId="11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 Yang" refreshedDate="44904.6355744213" createdVersion="8" refreshedVersion="8" minRefreshableVersion="3" recordCount="5772" xr:uid="{D315C94F-2E90-4B71-A306-2E2BF0B1DFAC}">
  <cacheSource type="worksheet">
    <worksheetSource ref="B1:F1048576" sheet="All fish"/>
  </cacheSource>
  <cacheFields count="5">
    <cacheField name="Round" numFmtId="14">
      <sharedItems containsBlank="1" count="6">
        <s v="R1"/>
        <s v="R2"/>
        <s v="R3"/>
        <s v="R4"/>
        <s v="R5"/>
        <m/>
      </sharedItems>
    </cacheField>
    <cacheField name="Site" numFmtId="0">
      <sharedItems containsBlank="1" count="17">
        <s v="Chifunfu"/>
        <s v="Igombe"/>
        <s v="Saanane"/>
        <s v="Maisome Island"/>
        <s v="Kome_west"/>
        <s v="Kome_north"/>
        <s v="Kahumulo"/>
        <s v="Bwisya"/>
        <s v="kayenze"/>
        <s v="Ihale"/>
        <s v="Nyegezi"/>
        <s v="Maisome"/>
        <s v="Bwina"/>
        <s v="Bumbire"/>
        <s v="Mazinga"/>
        <s v="Gozba"/>
        <m/>
      </sharedItems>
    </cacheField>
    <cacheField name="Species" numFmtId="0">
      <sharedItems containsBlank="1" count="27">
        <s v="Haplochromis"/>
        <s v="Lipochromis sp. “blackcryptodon”"/>
        <s v="Barbus antianalis"/>
        <s v="possibly Labeo victorianus (Ningu)"/>
        <s v="Nile Perch"/>
        <s v="Harpagochromis guiarti"/>
        <s v="Ptyochromis fischeri"/>
        <s v="Oreochromis nilotica"/>
        <s v="Platytaeniodus sp"/>
        <s v="Labrochromis sp"/>
        <s v="Yssichromis cf. _supramacrops"/>
        <s v="Oreochromis variabilis"/>
        <s v="Lates niloticus"/>
        <s v="Haplochromines"/>
        <s v="Astatoreochromis alluaudi"/>
        <s v="Coptodon rendalli"/>
        <s v="Rastrineobola argentea"/>
        <s v="Barbus sp"/>
        <s v="Claria gariepinus"/>
        <s v="labeo"/>
        <s v="latils niloticus"/>
        <m/>
        <s v="haplo"/>
        <s v="other"/>
        <s v="tilapia"/>
        <s v="perch"/>
        <s v="dagaa"/>
      </sharedItems>
    </cacheField>
    <cacheField name="TL(mm)" numFmtId="0">
      <sharedItems containsString="0" containsBlank="1" containsNumber="1" minValue="0.127" maxValue="322.93799999999999"/>
    </cacheField>
    <cacheField name="TL" numFmtId="0">
      <sharedItems containsString="0" containsBlank="1" containsNumber="1" minValue="0.45804029304029303" maxValue="70.288685908695896" count="4977">
        <n v="13.154300000000001"/>
        <n v="12.9796"/>
        <n v="13.008699999999999"/>
        <n v="13.3893"/>
        <n v="10.794599999999999"/>
        <n v="12.2271"/>
        <n v="13.3924"/>
        <n v="11.9215"/>
        <n v="13.215399999999999"/>
        <n v="12.579699999999999"/>
        <n v="12.5724"/>
        <n v="11.8405"/>
        <n v="9.970699999999999"/>
        <n v="10.552"/>
        <n v="11.1898"/>
        <n v="14.466200000000001"/>
        <n v="14.027799999999999"/>
        <n v="13.3232"/>
        <n v="13.744999999999999"/>
        <n v="13.137700000000001"/>
        <n v="9.4931999999999999"/>
        <n v="11.053900000000001"/>
        <n v="9.9946999999999999"/>
        <n v="10.507"/>
        <n v="9.8561999999999994"/>
        <n v="10.043099999999999"/>
        <n v="10.209399999999999"/>
        <n v="9.2255000000000003"/>
        <n v="9.3123000000000005"/>
        <n v="8.6952999999999996"/>
        <n v="9.0680999999999994"/>
        <n v="9.5633999999999997"/>
        <n v="9.9122000000000003"/>
        <n v="8.5068999999999999"/>
        <n v="8.766"/>
        <n v="9.0153999999999996"/>
        <n v="9.1770999999999994"/>
        <n v="8.9178999999999995"/>
        <n v="9.6644000000000005"/>
        <n v="8.6288"/>
        <n v="9.6859000000000002"/>
        <n v="9.0350000000000001"/>
        <n v="9.1180000000000003"/>
        <n v="9.2703999999999986"/>
        <n v="8.8302999999999994"/>
        <n v="8.833499999999999"/>
        <n v="9.3668000000000013"/>
        <n v="9.0858999999999988"/>
        <n v="9.1631"/>
        <n v="8.6648999999999994"/>
        <n v="9.2009000000000007"/>
        <n v="14.055099999999999"/>
        <n v="15.495200000000001"/>
        <n v="14.431999999999999"/>
        <n v="11.918800000000001"/>
        <n v="11.9428"/>
        <n v="13.132"/>
        <n v="13.230699999999999"/>
        <n v="12.331900000000001"/>
        <n v="13.318999999999999"/>
        <n v="10.789199999999999"/>
        <n v="9.7784999999999993"/>
        <n v="9.6517999999999997"/>
        <n v="9.6829999999999998"/>
        <n v="9.9901"/>
        <n v="10.318000000000001"/>
        <n v="11.209900000000001"/>
        <n v="9.6575000000000006"/>
        <n v="9.0686"/>
        <n v="11.1294"/>
        <n v="9.5724"/>
        <n v="10.2089"/>
        <n v="9.5640000000000001"/>
        <n v="8.6562000000000001"/>
        <n v="9.432500000000001"/>
        <n v="9.7634000000000007"/>
        <n v="9.4298999999999999"/>
        <n v="10.3437"/>
        <n v="8.9710999999999999"/>
        <n v="9.2555999999999994"/>
        <n v="8.8941999999999997"/>
        <n v="10.482899999999999"/>
        <n v="9.1224999999999987"/>
        <n v="9.2532999999999994"/>
        <n v="10.1928"/>
        <n v="10.0505"/>
        <n v="14.794700000000001"/>
        <n v="15.681999999999999"/>
        <n v="12.401"/>
        <n v="12.626099999999999"/>
        <n v="13.041599999999999"/>
        <n v="14.371199999999998"/>
        <n v="13.6525"/>
        <n v="11.5402"/>
        <n v="13.928599999999999"/>
        <n v="18.1921"/>
        <n v="12.704600000000001"/>
        <n v="12.386100000000001"/>
        <n v="11.754300000000001"/>
        <n v="10.353300000000001"/>
        <n v="11.6967"/>
        <n v="11.6922"/>
        <n v="11.671899999999999"/>
        <n v="11.351099999999999"/>
        <n v="11.2295"/>
        <n v="11.6134"/>
        <n v="11.7408"/>
        <n v="12.8002"/>
        <n v="11.6539"/>
        <n v="12.354200000000001"/>
        <n v="10.7372"/>
        <n v="10.523900000000001"/>
        <n v="11.723699999999999"/>
        <n v="11.054600000000001"/>
        <n v="10.610800000000001"/>
        <n v="11.564"/>
        <n v="11.294799999999999"/>
        <n v="11.382299999999999"/>
        <n v="12.9549"/>
        <n v="11.032299999999999"/>
        <n v="11.6471"/>
        <n v="11.475199999999999"/>
        <n v="10.177899999999999"/>
        <n v="9.9101999999999997"/>
        <n v="10.6919"/>
        <n v="11.280899999999999"/>
        <n v="11.730700000000001"/>
        <n v="11.0305"/>
        <n v="11.117000000000001"/>
        <n v="9.8165999999999993"/>
        <n v="11.904500000000001"/>
        <n v="12.092000000000001"/>
        <n v="11.660299999999999"/>
        <n v="12.884"/>
        <n v="11.846500000000001"/>
        <n v="11.3926"/>
        <n v="11.8978"/>
        <n v="11.744299999999999"/>
        <n v="10.957899999999999"/>
        <n v="9.8506999999999998"/>
        <n v="11.304300000000001"/>
        <n v="10.878299999999999"/>
        <n v="15.502699999999999"/>
        <n v="15.841399999999998"/>
        <n v="14.953800000000001"/>
        <n v="14.244300000000001"/>
        <n v="12.458"/>
        <n v="17.460699999999999"/>
        <n v="16.475999999999999"/>
        <n v="12.807400000000001"/>
        <n v="13.8085"/>
        <n v="13.6448"/>
        <n v="17.530200000000001"/>
        <n v="9.5398999999999994"/>
        <n v="9.1233000000000004"/>
        <n v="8.9009999999999998"/>
        <n v="9.6515000000000004"/>
        <n v="9.7058999999999997"/>
        <n v="9.4695"/>
        <n v="8.3872"/>
        <n v="8.6441999999999997"/>
        <n v="9.1236999999999995"/>
        <n v="9.7073"/>
        <n v="8.5731999999999999"/>
        <n v="9.2112999999999996"/>
        <n v="9.0594000000000001"/>
        <n v="9.6335999999999995"/>
        <n v="9.8304000000000009"/>
        <n v="9.1248000000000005"/>
        <n v="8.6144999999999996"/>
        <n v="9.4215999999999998"/>
        <n v="8.7126999999999999"/>
        <n v="9.1438999999999986"/>
        <n v="9.520900000000001"/>
        <n v="8.8412000000000006"/>
        <n v="8.8561000000000014"/>
        <n v="8.7861000000000011"/>
        <n v="8.9739000000000004"/>
        <n v="8.7996999999999996"/>
        <n v="9.7188999999999997"/>
        <n v="8.2838999999999992"/>
        <n v="9.0794999999999995"/>
        <n v="8.7596000000000007"/>
        <n v="9.77"/>
        <n v="8.8691999999999993"/>
        <n v="8.3978999999999999"/>
        <n v="9.0832999999999995"/>
        <n v="9.8349000000000011"/>
        <n v="8.6275000000000013"/>
        <n v="9.307599999999999"/>
        <n v="9.1267999999999994"/>
        <n v="10.0395"/>
        <n v="8.5847999999999995"/>
        <n v="10.890499999999999"/>
        <n v="8.5869999999999997"/>
        <n v="9.0502000000000002"/>
        <n v="8.4438999999999993"/>
        <n v="8.0164000000000009"/>
        <n v="12.291399999999999"/>
        <n v="11.9214"/>
        <n v="25.396700000000003"/>
        <n v="11.8611"/>
        <n v="11.111599999999999"/>
        <n v="9.3007999999999988"/>
        <n v="10.0036"/>
        <n v="10.8703"/>
        <n v="10.524800000000001"/>
        <n v="11.105399999999999"/>
        <n v="9.844100000000001"/>
        <n v="9.7960999999999991"/>
        <n v="9.666500000000001"/>
        <n v="10.2362"/>
        <n v="10.194199999999999"/>
        <n v="9.7272999999999996"/>
        <n v="10.832800000000001"/>
        <n v="9.3580000000000005"/>
        <n v="11.2988"/>
        <n v="10.053799999999999"/>
        <n v="10.981399999999999"/>
        <n v="9.8947000000000003"/>
        <n v="9.9412000000000003"/>
        <n v="11.7423"/>
        <n v="10.001900000000001"/>
        <n v="8.8188999999999993"/>
        <n v="10.7264"/>
        <n v="10.4018"/>
        <n v="10.9832"/>
        <n v="10.993300000000001"/>
        <n v="9.7162000000000006"/>
        <n v="10.437000000000001"/>
        <n v="10.1632"/>
        <n v="9.8925999999999998"/>
        <n v="10.1668"/>
        <n v="9.8018999999999998"/>
        <n v="11.4368"/>
        <n v="11.3443"/>
        <n v="9.5319000000000003"/>
        <n v="12.142799999999999"/>
        <n v="15.380699999999999"/>
        <n v="12.418600000000001"/>
        <n v="12.2766"/>
        <n v="11.468999999999999"/>
        <n v="13.728399999999999"/>
        <n v="11.856300000000001"/>
        <n v="12.1496"/>
        <n v="12.785"/>
        <n v="12.8047"/>
        <n v="11.7849"/>
        <n v="9.9781000000000013"/>
        <n v="8.5021000000000004"/>
        <n v="13.974600000000001"/>
        <n v="13.8119"/>
        <n v="13.2439"/>
        <n v="12.2538"/>
        <n v="12.855099999999998"/>
        <n v="13.523500000000002"/>
        <n v="14.958000000000002"/>
        <n v="14.1129"/>
        <n v="15.287200000000002"/>
        <n v="12.477"/>
        <n v="13.091100000000001"/>
        <n v="12.9528"/>
        <n v="11.9336"/>
        <n v="12.3727"/>
        <n v="12.4763"/>
        <n v="14.018899999999999"/>
        <n v="11.8536"/>
        <n v="10.353100000000001"/>
        <n v="11.55"/>
        <n v="13.100399999999999"/>
        <n v="12.1096"/>
        <n v="16.152799999999999"/>
        <n v="17.850100000000001"/>
        <n v="12.963900000000001"/>
        <n v="16.510899999999999"/>
        <n v="14.784299999999998"/>
        <n v="14.328100000000001"/>
        <n v="14.4001"/>
        <n v="18.0367"/>
        <n v="18.258299999999998"/>
        <n v="16.704799999999999"/>
        <n v="17.7807"/>
        <n v="21.531399999999998"/>
        <n v="15.3066"/>
        <n v="14.634499999999999"/>
        <n v="14.561400000000001"/>
        <n v="12.821000000000002"/>
        <n v="14.629"/>
        <n v="13.736799999999999"/>
        <n v="15.045300000000001"/>
        <n v="21.1219"/>
        <n v="13.812999999999999"/>
        <n v="17.840799999999998"/>
        <n v="13.4"/>
        <n v="11.7561"/>
        <n v="12.2484"/>
        <n v="10.991400000000001"/>
        <n v="10.8788"/>
        <n v="9.8377999999999997"/>
        <n v="12.0128"/>
        <n v="10.1677"/>
        <n v="10.803599999999999"/>
        <n v="10.1592"/>
        <n v="11.6769"/>
        <n v="11.6783"/>
        <n v="12.501200000000001"/>
        <n v="10.9573"/>
        <n v="12.5678"/>
        <n v="11.123200000000001"/>
        <n v="11.520300000000001"/>
        <n v="11.373999999999999"/>
        <n v="10.636199999999999"/>
        <n v="10.7988"/>
        <n v="10.7189"/>
        <n v="10.2364"/>
        <n v="10.7332"/>
        <n v="10.2974"/>
        <n v="10.0016"/>
        <n v="10.4839"/>
        <n v="9.9794999999999998"/>
        <n v="9.7033000000000005"/>
        <n v="13.5161"/>
        <n v="13.7209"/>
        <n v="9.5438000000000009"/>
        <n v="10.481199999999999"/>
        <n v="11.5959"/>
        <n v="11.675799999999999"/>
        <n v="10.076699999999999"/>
        <n v="10.559000000000001"/>
        <n v="10.563800000000001"/>
        <n v="10.740300000000001"/>
        <n v="10.899899999999999"/>
        <n v="12.076000000000001"/>
        <n v="9.9977"/>
        <n v="10.316599999999999"/>
        <n v="10.7165"/>
        <n v="12.267199999999999"/>
        <n v="15.1999"/>
        <n v="15.494300000000001"/>
        <n v="18.568199999999997"/>
        <n v="20.404599999999999"/>
        <n v="16.675000000000001"/>
        <n v="15.596799999999998"/>
        <n v="16.6219"/>
        <n v="12.373099999999999"/>
        <n v="12.264199999999999"/>
        <n v="11.95"/>
        <n v="12.917899999999999"/>
        <n v="12.5047"/>
        <n v="13.0091"/>
        <n v="13.435599999999999"/>
        <n v="12.1632"/>
        <n v="12.476000000000001"/>
        <n v="12.696"/>
        <n v="14.627199999999998"/>
        <n v="12.482899999999999"/>
        <n v="12.768699999999999"/>
        <n v="12.7994"/>
        <n v="12.155899999999999"/>
        <n v="11.9595"/>
        <n v="13.349500000000001"/>
        <n v="13.232699999999999"/>
        <n v="12.593500000000001"/>
        <n v="13.4369"/>
        <n v="11.741299999999999"/>
        <n v="12.1557"/>
        <n v="12.178599999999999"/>
        <n v="12.582599999999999"/>
        <n v="12.492000000000001"/>
        <n v="12.5984"/>
        <n v="11.874599999999999"/>
        <n v="11.9467"/>
        <n v="12.2623"/>
        <n v="12.477399999999999"/>
        <n v="14.928000000000001"/>
        <n v="14.715199999999999"/>
        <n v="11.409800000000001"/>
        <n v="11.5238"/>
        <n v="11.835800000000001"/>
        <n v="13.371700000000001"/>
        <n v="12.618600000000001"/>
        <n v="12.953100000000001"/>
        <n v="13.028899999999998"/>
        <n v="17.2362"/>
        <n v="13.714599999999999"/>
        <n v="13.035599999999999"/>
        <n v="13.9725"/>
        <n v="14.4023"/>
        <n v="14.758799999999999"/>
        <n v="13.798599999999999"/>
        <n v="17.0108"/>
        <n v="16.355799999999999"/>
        <n v="19.013200000000001"/>
        <n v="16.568199999999997"/>
        <n v="17.7074"/>
        <n v="32.293799999999997"/>
        <n v="17.588200000000001"/>
        <n v="16.696300000000001"/>
        <n v="17.426099999999998"/>
        <n v="13.0061"/>
        <n v="13.170199999999999"/>
        <n v="13.7493"/>
        <n v="13.831399999999999"/>
        <n v="13.460400000000002"/>
        <n v="13.3262"/>
        <n v="12.445699999999999"/>
        <n v="14.9588"/>
        <n v="14.0067"/>
        <n v="14.027000000000001"/>
        <n v="14.104099999999999"/>
        <n v="12.6983"/>
        <n v="13.6798"/>
        <n v="13.593100000000002"/>
        <n v="14.000299999999999"/>
        <n v="14.474799999999998"/>
        <n v="14.793100000000001"/>
        <n v="12.194799999999999"/>
        <n v="14.032900000000001"/>
        <n v="13.041700000000001"/>
        <n v="13.8226"/>
        <n v="21.262799999999999"/>
        <n v="14.2469"/>
        <n v="14.139500000000002"/>
        <n v="11.875499999999999"/>
        <n v="13.117500000000001"/>
        <n v="15.734399999999999"/>
        <n v="13.077099999999998"/>
        <n v="12.832400000000002"/>
        <n v="16.9861"/>
        <n v="15.907400000000001"/>
        <n v="21.819700000000001"/>
        <n v="21.040299999999998"/>
        <n v="15.584899999999999"/>
        <n v="16.805099999999999"/>
        <n v="14.187000000000001"/>
        <n v="12.6959"/>
        <n v="12.7933"/>
        <n v="12.174200000000001"/>
        <n v="13.306899999999999"/>
        <n v="13.053899999999999"/>
        <n v="18.959700000000002"/>
        <n v="15.9168"/>
        <n v="14.960599999999999"/>
        <n v="12.639799999999999"/>
        <n v="12.8696"/>
        <n v="13.799000000000001"/>
        <n v="13.797599999999999"/>
        <n v="13.3353"/>
        <n v="15.918299999999999"/>
        <n v="14.041"/>
        <n v="14.146799999999999"/>
        <n v="8.2076999999999991"/>
        <n v="12.006"/>
        <n v="13.432499999999999"/>
        <n v="12.451499999999999"/>
        <n v="12.314299999999999"/>
        <n v="12.8058"/>
        <n v="13.267099999999999"/>
        <n v="14.423300000000001"/>
        <n v="12.9053"/>
        <n v="12.8299"/>
        <n v="13.3445"/>
        <n v="12.485899999999999"/>
        <n v="17.439799999999998"/>
        <n v="16.9481"/>
        <n v="17.193000000000001"/>
        <n v="16.6004"/>
        <n v="17.306100000000001"/>
        <n v="13.3757"/>
        <n v="14.8071"/>
        <n v="12.6561"/>
        <n v="15.159299999999998"/>
        <n v="14.6922"/>
        <n v="14.6844"/>
        <n v="13.738200000000001"/>
        <n v="26.777899999999999"/>
        <n v="29.009699999999999"/>
        <n v="27.333300000000001"/>
        <n v="8.1590999999999987"/>
        <n v="8.2446000000000002"/>
        <n v="8.8323"/>
        <n v="8.2356999999999996"/>
        <n v="8.6995000000000005"/>
        <n v="9.0686999999999998"/>
        <n v="8.6575999999999986"/>
        <n v="8.4352999999999998"/>
        <n v="8.4409999999999989"/>
        <n v="8.3302000000000014"/>
        <n v="8.1793000000000013"/>
        <n v="8.0611999999999995"/>
        <n v="8.9837000000000007"/>
        <n v="8.8621999999999996"/>
        <n v="8.5924000000000014"/>
        <n v="8.6609999999999996"/>
        <n v="8.7634000000000007"/>
        <n v="8.2187000000000001"/>
        <n v="8.4861000000000004"/>
        <n v="7.9787999999999997"/>
        <n v="8.4"/>
        <n v="8.2303999999999995"/>
        <n v="8.1025999999999989"/>
        <n v="9.2713999999999999"/>
        <n v="8.8552"/>
        <n v="9.3444000000000003"/>
        <n v="8.9405999999999999"/>
        <n v="9.0873000000000008"/>
        <n v="10.3612"/>
        <n v="8.9893000000000001"/>
        <n v="8.4052000000000007"/>
        <n v="8.5295000000000005"/>
        <n v="8.6329999999999991"/>
        <n v="8.8742999999999999"/>
        <n v="8.4090999999999987"/>
        <n v="8.9775000000000009"/>
        <n v="9.279300000000001"/>
        <n v="8.4522999999999993"/>
        <n v="8.4146000000000001"/>
        <n v="9.9150000000000009"/>
        <n v="8.1751000000000005"/>
        <n v="8.057500000000001"/>
        <n v="7.7123000000000008"/>
        <n v="8.0772000000000013"/>
        <n v="8.2009000000000007"/>
        <n v="9.2828999999999997"/>
        <n v="10.151999999999999"/>
        <n v="8.3069000000000006"/>
        <n v="9.219199999999999"/>
        <n v="9.783199999999999"/>
        <n v="9.5640999999999998"/>
        <n v="8.8623999999999992"/>
        <n v="11.9971"/>
        <n v="11.97"/>
        <n v="13.562299999999999"/>
        <n v="12.036799999999999"/>
        <n v="8.0569999999999986"/>
        <n v="8.7934000000000001"/>
        <n v="8.9985999999999997"/>
        <n v="9.1035000000000004"/>
        <n v="10.2789"/>
        <n v="8.0076000000000001"/>
        <n v="9.0388999999999999"/>
        <n v="9.1250999999999998"/>
        <n v="9.5687999999999995"/>
        <n v="8.5376999999999992"/>
        <n v="8.8101000000000003"/>
        <n v="7.8742000000000001"/>
        <n v="8.6126000000000005"/>
        <n v="7.6600999999999999"/>
        <n v="8.3264999999999993"/>
        <n v="9.405800000000001"/>
        <n v="9.4925999999999995"/>
        <n v="9.3079999999999998"/>
        <n v="9.1408000000000005"/>
        <n v="8.8551000000000002"/>
        <n v="8.8802000000000003"/>
        <n v="8.8764000000000003"/>
        <n v="8.0912000000000006"/>
        <n v="8.7026000000000003"/>
        <n v="8.3483000000000001"/>
        <n v="8.6367999999999991"/>
        <n v="8.817400000000001"/>
        <n v="8.6302000000000003"/>
        <n v="7.8435000000000006"/>
        <n v="10.3485"/>
        <n v="9.4653999999999989"/>
        <n v="9.6342999999999996"/>
        <n v="10.139799999999999"/>
        <n v="9.2103999999999999"/>
        <n v="8.9711999999999996"/>
        <n v="8.5682000000000009"/>
        <n v="9.9711999999999996"/>
        <n v="8.7724000000000011"/>
        <n v="9.1356000000000002"/>
        <n v="8.7233999999999998"/>
        <n v="7.6721999999999992"/>
        <n v="8.8739999999999988"/>
        <n v="8.6391000000000009"/>
        <n v="8.3691999999999993"/>
        <n v="9.3259000000000007"/>
        <n v="9.9039999999999999"/>
        <n v="8.14"/>
        <n v="9.7352999999999987"/>
        <n v="7.8805999999999994"/>
        <n v="13.6066"/>
        <n v="8.7739999999999991"/>
        <n v="8.9798000000000009"/>
        <n v="9.6379000000000001"/>
        <n v="8.8635000000000002"/>
        <n v="7.7896000000000001"/>
        <n v="8.3482000000000003"/>
        <n v="9.3302999999999994"/>
        <n v="8.8730000000000011"/>
        <n v="8.6230000000000011"/>
        <n v="8.7286999999999999"/>
        <n v="8.5055999999999994"/>
        <n v="8.61"/>
        <n v="9.9359000000000002"/>
        <n v="8.5605000000000011"/>
        <n v="8.5206"/>
        <n v="11.2789"/>
        <n v="8.7763000000000009"/>
        <n v="8.4941999999999993"/>
        <n v="7.7313000000000001"/>
        <n v="8.8491"/>
        <n v="8.8308999999999997"/>
        <n v="9.2474999999999987"/>
        <n v="9.4886999999999997"/>
        <n v="8.5111999999999988"/>
        <n v="12.811500000000001"/>
        <n v="11.112500000000001"/>
        <n v="9.0068000000000001"/>
        <n v="10.1594"/>
        <n v="8.6132999999999988"/>
        <n v="8.5998999999999999"/>
        <n v="9.4989999999999988"/>
        <n v="8.8105999999999991"/>
        <n v="8.5601000000000003"/>
        <n v="11.1965"/>
        <n v="10.1614"/>
        <n v="9.1678999999999995"/>
        <n v="9.908199999999999"/>
        <n v="8.6406999999999989"/>
        <n v="9.4085999999999999"/>
        <n v="8.9192999999999998"/>
        <n v="8.0678999999999998"/>
        <n v="9.6761999999999997"/>
        <n v="9.8971999999999998"/>
        <n v="11.137699999999999"/>
        <n v="8.5361000000000011"/>
        <n v="8.35"/>
        <n v="9.1783000000000001"/>
        <n v="8.9267000000000003"/>
        <n v="8.4743999999999993"/>
        <n v="8.5410000000000004"/>
        <n v="8.969199999999999"/>
        <n v="8.1242999999999999"/>
        <n v="8.1217000000000006"/>
        <n v="8.2271000000000001"/>
        <n v="8.7811000000000003"/>
        <n v="9.4379999999999988"/>
        <n v="8.7797999999999998"/>
        <n v="8.2209000000000003"/>
        <n v="8.7756000000000007"/>
        <n v="9.6125000000000007"/>
        <n v="8.5716000000000001"/>
        <n v="9.440900000000001"/>
        <n v="9.4209999999999994"/>
        <n v="10.1829"/>
        <n v="7.9914000000000005"/>
        <n v="18.5"/>
        <n v="12.9"/>
        <n v="12.8"/>
        <n v="18.3"/>
        <n v="16.399999999999999"/>
        <n v="14.8"/>
        <n v="15.1"/>
        <n v="13.1"/>
        <n v="13.3"/>
        <n v="14.1"/>
        <n v="10.1"/>
        <n v="8.1"/>
        <n v="12.5"/>
        <n v="10.8"/>
        <n v="7.9"/>
        <n v="9.8000000000000007"/>
        <n v="6.2"/>
        <n v="8.3000000000000007"/>
        <n v="7.4"/>
        <n v="8.6"/>
        <n v="9.3000000000000007"/>
        <n v="7.6"/>
        <n v="7.5"/>
        <n v="6.8"/>
        <n v="11.9"/>
        <n v="8.1999999999999993"/>
        <n v="7.3"/>
        <n v="23.7"/>
        <n v="33.6"/>
        <n v="6.9"/>
        <n v="9.6"/>
        <n v="5.9"/>
        <n v="6.6"/>
        <n v="6.5"/>
        <n v="20.6"/>
        <n v="22.4"/>
        <n v="24.8"/>
        <n v="18.8"/>
        <n v="13.7"/>
        <n v="9.5"/>
        <n v="7.1"/>
        <n v="5.7"/>
        <n v="6.7"/>
        <n v="6.4"/>
        <n v="8.5"/>
        <n v="6.1"/>
        <n v="12.6"/>
        <n v="10.9"/>
        <n v="3.6"/>
        <n v="3.8"/>
        <n v="3.9"/>
        <n v="4.0999999999999996"/>
        <n v="3.4"/>
        <n v="4.4000000000000004"/>
        <n v="3.5"/>
        <n v="4"/>
        <n v="3.1"/>
        <n v="3.2"/>
        <n v="2.9"/>
        <n v="4.2"/>
        <n v="3"/>
        <n v="3.3"/>
        <n v="4.3"/>
        <n v="4.8"/>
        <n v="5.3"/>
        <n v="2.7"/>
        <n v="2.8"/>
        <n v="2.6"/>
        <n v="2.4"/>
        <n v="2.5"/>
        <n v="2.2000000000000002"/>
        <n v="1.9"/>
        <n v="2.2999999999999998"/>
        <n v="25.2"/>
        <n v="9.4"/>
        <n v="9.9"/>
        <n v="10.6"/>
        <n v="5.4"/>
        <n v="5.8"/>
        <n v="25.8"/>
        <n v="4.7"/>
        <n v="4.9000000000000004"/>
        <n v="7.8"/>
        <n v="7.2"/>
        <n v="9"/>
        <n v="8.8000000000000007"/>
        <n v="8.9"/>
        <n v="7"/>
        <n v="6.3"/>
        <n v="5.2"/>
        <n v="6"/>
        <n v="26.2"/>
        <n v="33.200000000000003"/>
        <n v="8.6999999999999993"/>
        <n v="13.5"/>
        <n v="10.5"/>
        <n v="5.5"/>
        <n v="11.7"/>
        <n v="9.1999999999999993"/>
        <n v="7.7"/>
        <n v="4.5"/>
        <n v="17.2"/>
        <n v="15.4"/>
        <n v="33.4"/>
        <n v="5.0999999999999996"/>
        <n v="11.3"/>
        <n v="5.6"/>
        <n v="35.299999999999997"/>
        <n v="14.023999999999999"/>
        <n v="21.983000000000001"/>
        <n v="18.815999999999999"/>
        <n v="17.149000000000001"/>
        <n v="15.763999999999999"/>
        <n v="12.01"/>
        <n v="13.06"/>
        <n v="12.776"/>
        <n v="9.391"/>
        <n v="8.9619999999999997"/>
        <n v="9.4570000000000007"/>
        <n v="9.5310000000000006"/>
        <n v="8.6150000000000002"/>
        <n v="9.4060000000000006"/>
        <n v="10.332000000000001"/>
        <n v="9.6479999999999997"/>
        <n v="10.74"/>
        <n v="12.318"/>
        <n v="9.0630000000000006"/>
        <n v="14.875999999999999"/>
        <n v="14.528"/>
        <n v="11.954000000000001"/>
        <n v="16.38"/>
        <n v="14.257"/>
        <n v="19.16"/>
        <n v="16.285"/>
        <n v="17.074999999999999"/>
        <n v="19.335999999999999"/>
        <n v="15.62"/>
        <n v="13.683"/>
        <n v="16.312000000000001"/>
        <n v="13.298999999999999"/>
        <n v="11.073"/>
        <n v="12.522"/>
        <n v="12.782"/>
        <n v="15.746"/>
        <n v="16.321000000000002"/>
        <n v="12.683999999999999"/>
        <n v="16.869"/>
        <n v="13.443"/>
        <n v="13.212999999999999"/>
        <n v="14.246"/>
        <n v="19.811"/>
        <n v="12.103999999999999"/>
        <n v="13.048"/>
        <n v="12.002000000000001"/>
        <n v="9.9779999999999998"/>
        <n v="10.483000000000001"/>
        <n v="12.285"/>
        <n v="12.843"/>
        <n v="12.358000000000001"/>
        <n v="12.923999999999999"/>
        <n v="9.5120000000000005"/>
        <n v="11.946999999999999"/>
        <n v="13.079000000000001"/>
        <n v="13.842000000000001"/>
        <n v="11.472"/>
        <n v="11.666"/>
        <n v="12.629"/>
        <n v="11.996"/>
        <n v="11.526999999999999"/>
        <n v="11.372"/>
        <n v="11.736000000000001"/>
        <n v="13.705"/>
        <n v="14.446999999999999"/>
        <n v="14.628"/>
        <n v="12.818"/>
        <n v="12.926"/>
        <n v="11.116"/>
        <n v="9.359"/>
        <n v="10.388"/>
        <n v="8.4890000000000008"/>
        <n v="9.09"/>
        <n v="10.195"/>
        <n v="8.9459999999999997"/>
        <n v="9.7810000000000006"/>
        <n v="9.9499999999999993"/>
        <n v="10.263999999999999"/>
        <n v="10.423999999999999"/>
        <n v="9.0670000000000002"/>
        <n v="9.343"/>
        <n v="10.683999999999999"/>
        <n v="10.432"/>
        <n v="9.9540000000000006"/>
        <n v="10.035"/>
        <n v="11.074"/>
        <n v="8.3529999999999998"/>
        <n v="9.8330000000000002"/>
        <n v="8.484"/>
        <n v="11.728999999999999"/>
        <n v="9.1150000000000002"/>
        <n v="8.8339999999999996"/>
        <n v="8.1850000000000005"/>
        <n v="7.8220000000000001"/>
        <n v="9.8409999999999993"/>
        <n v="8.8840000000000003"/>
        <n v="9.4909999999999997"/>
        <n v="10.303000000000001"/>
        <n v="10.944000000000001"/>
        <n v="8.5619999999999994"/>
        <n v="9.6010000000000009"/>
        <n v="8.6959999999999997"/>
        <n v="8.4309999999999992"/>
        <n v="9.718"/>
        <n v="9.1159999999999997"/>
        <n v="9.7750000000000004"/>
        <n v="9.2289999999999992"/>
        <n v="9.6120000000000001"/>
        <n v="9.7260000000000009"/>
        <n v="8.8819999999999997"/>
        <n v="9.2929999999999993"/>
        <n v="9.9659999999999993"/>
        <n v="10.067"/>
        <n v="9.7029999999999994"/>
        <n v="9.0169999999999995"/>
        <n v="10.545"/>
        <n v="9.0090000000000003"/>
        <n v="10.28"/>
        <n v="9.1850000000000005"/>
        <n v="9.8719999999999999"/>
        <n v="8.7089999999999996"/>
        <n v="8.702"/>
        <n v="9.4120000000000008"/>
        <n v="8.9060000000000006"/>
        <n v="9.4320000000000004"/>
        <n v="8.7680000000000007"/>
        <n v="8.94"/>
        <n v="9.1709999999999994"/>
        <n v="8.6539999999999999"/>
        <n v="8.9130000000000003"/>
        <n v="8.0589999999999993"/>
        <n v="8.5879999999999992"/>
        <n v="10.72"/>
        <n v="9.2530000000000001"/>
        <n v="8.5920000000000005"/>
        <n v="8.9640000000000004"/>
        <n v="8.5730000000000004"/>
        <n v="8.2929999999999993"/>
        <n v="7.601"/>
        <n v="7.6379999999999999"/>
        <n v="7.5869999999999997"/>
        <n v="8.0389999999999997"/>
        <n v="7.9989999999999997"/>
        <n v="7.7939999999999996"/>
        <n v="8.1370000000000005"/>
        <n v="7.2220000000000004"/>
        <n v="7.9820000000000002"/>
        <n v="8.2739999999999991"/>
        <n v="8.1639999999999997"/>
        <n v="8.2439999999999998"/>
        <n v="8.593"/>
        <n v="8.3810000000000002"/>
        <n v="9.0210000000000008"/>
        <n v="19.89"/>
        <n v="18.800999999999998"/>
        <n v="35.94"/>
        <n v="31.251999999999999"/>
        <n v="22.901"/>
        <n v="25.337"/>
        <n v="9.8960000000000008"/>
        <n v="7.9589999999999996"/>
        <n v="9.1820000000000004"/>
        <n v="19.411000000000001"/>
        <n v="17.841000000000001"/>
        <n v="13.944000000000001"/>
        <n v="7.0339999999999998"/>
        <n v="7.1559999999999997"/>
        <n v="6.6989999999999998"/>
        <n v="6.0549999999999997"/>
        <n v="7.1749999999999998"/>
        <n v="6.8810000000000002"/>
        <n v="8.4420000000000002"/>
        <n v="7.202"/>
        <n v="7.4740000000000002"/>
        <n v="6.83"/>
        <n v="6.1660000000000004"/>
        <n v="6.6890000000000001"/>
        <n v="6.2060000000000004"/>
        <n v="6.0090000000000003"/>
        <n v="6.0250000000000004"/>
        <n v="6.9119999999999999"/>
        <n v="6.7539999999999996"/>
        <n v="7.423"/>
        <n v="6.7160000000000002"/>
        <n v="6.35"/>
        <n v="6.8540000000000001"/>
        <n v="6.9640000000000004"/>
        <n v="6.8109999999999999"/>
        <n v="5.2169999999999996"/>
        <n v="6.5179999999999998"/>
        <n v="6.6050000000000004"/>
        <n v="6.6470000000000002"/>
        <n v="5.9379999999999997"/>
        <n v="6.0439999999999996"/>
        <n v="7.0759999999999996"/>
        <n v="6.7809999999999997"/>
        <n v="7.1230000000000002"/>
        <n v="6.9950000000000001"/>
        <n v="8.1839999999999993"/>
        <n v="8.1180000000000003"/>
        <n v="9.4339999999999993"/>
        <n v="9.6059999999999999"/>
        <n v="7.452"/>
        <n v="9.4920000000000009"/>
        <n v="10.837999999999999"/>
        <n v="10.313000000000001"/>
        <n v="7.3730000000000002"/>
        <n v="6.5620000000000003"/>
        <n v="6.1239999999999997"/>
        <n v="6.2140000000000004"/>
        <n v="6.3380000000000001"/>
        <n v="8.0169999999999995"/>
        <n v="6.1829999999999998"/>
        <n v="6.0620000000000003"/>
        <n v="6.9560000000000004"/>
        <n v="8.266"/>
        <n v="6.7050000000000001"/>
        <n v="7.3920000000000003"/>
        <n v="7.306"/>
        <n v="7.0590000000000002"/>
        <n v="6.5019999999999998"/>
        <n v="6.4560000000000004"/>
        <n v="6.173"/>
        <n v="6.3710000000000004"/>
        <n v="7.7240000000000002"/>
        <n v="7.0839999999999996"/>
        <n v="7.2590000000000003"/>
        <n v="7.1280000000000001"/>
        <n v="6.0570000000000004"/>
        <n v="7.09"/>
        <n v="6.12"/>
        <n v="6.3840000000000003"/>
        <n v="6.835"/>
        <n v="6.4790000000000001"/>
        <n v="5.7789999999999999"/>
        <n v="5.8310000000000004"/>
        <n v="6.1669999999999998"/>
        <n v="7.351"/>
        <n v="6.1509999999999998"/>
        <n v="5.7169999999999996"/>
        <n v="7.569"/>
        <n v="6.742"/>
        <n v="6.0410000000000004"/>
        <n v="6.1289999999999996"/>
        <n v="6.9649999999999999"/>
        <n v="6.3449999999999998"/>
        <n v="6.899"/>
        <n v="6.2859999999999996"/>
        <n v="6.8140000000000001"/>
        <n v="6.4909999999999997"/>
        <n v="6.6379999999999999"/>
        <n v="9.9700000000000006"/>
        <n v="10.763999999999999"/>
        <n v="10.64"/>
        <n v="10.414999999999999"/>
        <n v="12.034000000000001"/>
        <n v="12.983000000000001"/>
        <n v="41.484999999999999"/>
        <n v="15.223000000000001"/>
        <n v="14.866"/>
        <n v="11.319000000000001"/>
        <n v="29.071000000000002"/>
        <n v="6.9539999999999997"/>
        <n v="6.1929999999999996"/>
        <n v="6.7480000000000002"/>
        <n v="6.63"/>
        <n v="5.4109999999999996"/>
        <n v="7.6580000000000004"/>
        <n v="4.9939999999999998"/>
        <n v="7.0359999999999996"/>
        <n v="7.3760000000000003"/>
        <n v="8.4139999999999997"/>
        <n v="6.7789999999999999"/>
        <n v="9.657"/>
        <n v="7.6630000000000003"/>
        <n v="7.6689999999999996"/>
        <n v="7.7359999999999998"/>
        <n v="6.4059999999999997"/>
        <n v="6.548"/>
        <n v="6.702"/>
        <n v="6.8769999999999998"/>
        <n v="6.2359999999999998"/>
        <n v="6.1920000000000002"/>
        <n v="5.9119999999999999"/>
        <n v="6.0170000000000003"/>
        <n v="5.34"/>
        <n v="5.2759999999999998"/>
        <n v="5.391"/>
        <n v="6.0449999999999999"/>
        <n v="4.8150000000000004"/>
        <n v="4.7169999999999996"/>
        <n v="5.5419999999999998"/>
        <n v="3.9319999999999999"/>
        <n v="6.6980000000000004"/>
        <n v="5.9930000000000003"/>
        <n v="3.2389999999999999"/>
        <n v="5.6319999999999997"/>
        <n v="7.7880000000000003"/>
        <n v="6.9729999999999999"/>
        <n v="10.646000000000001"/>
        <n v="9.3520000000000003"/>
        <n v="11.21"/>
        <n v="11.445"/>
        <n v="10.321"/>
        <n v="12.273999999999999"/>
        <n v="11.782"/>
        <n v="10.138"/>
        <n v="11.173"/>
        <n v="11.936"/>
        <n v="9.2080000000000002"/>
        <n v="10.244"/>
        <n v="12.975"/>
        <n v="9.4789999999999992"/>
        <n v="13.101000000000001"/>
        <n v="10.095000000000001"/>
        <n v="10.247"/>
        <n v="9.2799999999999994"/>
        <n v="11.653"/>
        <n v="11.388"/>
        <n v="8.9789999999999992"/>
        <n v="10.676"/>
        <n v="10.95"/>
        <n v="10.512"/>
        <n v="10.802"/>
        <n v="12.154999999999999"/>
        <n v="10.093"/>
        <n v="11.243"/>
        <n v="11.118"/>
        <n v="10.704000000000001"/>
        <n v="9.6240000000000006"/>
        <n v="11.992000000000001"/>
        <n v="11.31"/>
        <n v="10.385"/>
        <n v="12.112"/>
        <n v="10.81"/>
        <n v="10.071"/>
        <n v="12.179"/>
        <n v="10.59"/>
        <n v="12.622"/>
        <n v="11.388999999999999"/>
        <n v="8.907"/>
        <n v="11.492000000000001"/>
        <n v="12.048"/>
        <n v="9.7309999999999999"/>
        <n v="9.9019999999999992"/>
        <n v="8.8170000000000002"/>
        <n v="13.173999999999999"/>
        <n v="12.661"/>
        <n v="13.907999999999999"/>
        <n v="10.778"/>
        <n v="10.177"/>
        <n v="11.946"/>
        <n v="13.371"/>
        <n v="8.9149999999999991"/>
        <n v="10.398"/>
        <n v="10.381"/>
        <n v="8.8610000000000007"/>
        <n v="14.090999999999999"/>
        <n v="10.602"/>
        <n v="8.98"/>
        <n v="10.682"/>
        <n v="9.5419999999999998"/>
        <n v="10.456"/>
        <n v="8.5950000000000006"/>
        <n v="7.9909999999999997"/>
        <n v="9.3740000000000006"/>
        <n v="9.5670000000000002"/>
        <n v="11.254"/>
        <n v="11.943"/>
        <n v="9.6340000000000003"/>
        <n v="8.859"/>
        <n v="11.701000000000001"/>
        <n v="12.859"/>
        <n v="16.2"/>
        <n v="27.68"/>
        <n v="25.4"/>
        <n v="15.2"/>
        <n v="18.2"/>
        <n v="35.46"/>
        <n v="13.286"/>
        <n v="14.233000000000001"/>
        <n v="15"/>
        <n v="16.760000000000002"/>
        <n v="13.532"/>
        <n v="14.345000000000001"/>
        <n v="15.522"/>
        <n v="7.968"/>
        <n v="8.6829999999999998"/>
        <n v="11.016"/>
        <n v="9.2490000000000006"/>
        <n v="13.176"/>
        <n v="11.692"/>
        <n v="10.651"/>
        <n v="9.9420000000000002"/>
        <n v="9.6489999999999991"/>
        <n v="11.689"/>
        <n v="8.6809999999999992"/>
        <n v="11.925000000000001"/>
        <n v="8.8879999999999999"/>
        <n v="9.3719999999999999"/>
        <n v="8.3520000000000003"/>
        <n v="8.5310000000000006"/>
        <n v="10.025"/>
        <n v="11.36"/>
        <n v="13.206"/>
        <n v="11.234"/>
        <n v="13.993"/>
        <n v="10.295"/>
        <n v="11.023999999999999"/>
        <n v="11.734"/>
        <n v="14.807"/>
        <n v="12.651999999999999"/>
        <n v="12.178000000000001"/>
        <n v="12.406000000000001"/>
        <n v="12.000999999999999"/>
        <n v="12.531000000000001"/>
        <n v="15.734"/>
        <n v="12.798999999999999"/>
        <n v="15.648"/>
        <n v="12.382999999999999"/>
        <n v="12.680999999999999"/>
        <n v="13.041"/>
        <n v="14.06"/>
        <n v="11.994"/>
        <n v="13.557"/>
        <n v="14.324"/>
        <n v="11.375"/>
        <n v="14.601000000000001"/>
        <n v="14.077999999999999"/>
        <n v="12.276"/>
        <n v="15.896000000000001"/>
        <n v="11.407999999999999"/>
        <n v="16"/>
        <n v="12.897"/>
        <n v="14.316000000000001"/>
        <n v="13.423999999999999"/>
        <n v="13.606"/>
        <n v="13.125"/>
        <n v="12.648"/>
        <n v="10.183"/>
        <n v="11.144"/>
        <n v="12.792"/>
        <n v="10.657999999999999"/>
        <n v="11.811999999999999"/>
        <n v="11.73"/>
        <n v="11.879"/>
        <n v="9.891"/>
        <n v="13.215"/>
        <n v="12.138"/>
        <n v="10.292"/>
        <n v="10.901"/>
        <n v="14.603999999999999"/>
        <n v="11.646000000000001"/>
        <n v="11.785"/>
        <n v="10.356"/>
        <n v="12.127000000000001"/>
        <n v="9.5489999999999995"/>
        <n v="14.231"/>
        <n v="14.967000000000001"/>
        <n v="11.685"/>
        <n v="12.688000000000001"/>
        <n v="8.391"/>
        <n v="9.9130000000000003"/>
        <n v="9.5809999999999995"/>
        <n v="10.669"/>
        <n v="11.784000000000001"/>
        <n v="10.738"/>
        <n v="9.7509999999999994"/>
        <n v="9.7859999999999996"/>
        <n v="8.2360000000000007"/>
        <n v="8.9049999999999994"/>
        <n v="8.7789999999999999"/>
        <n v="10.654999999999999"/>
        <n v="8.9239999999999995"/>
        <n v="8.8130000000000006"/>
        <n v="13.955"/>
        <n v="10.063000000000001"/>
        <n v="12.225"/>
        <n v="11.79"/>
        <n v="14.111000000000001"/>
        <n v="12.898"/>
        <n v="14.093"/>
        <n v="16.343"/>
        <n v="28.408999999999999"/>
        <n v="14.5"/>
        <n v="7.125"/>
        <n v="6.57"/>
        <n v="6.1230000000000002"/>
        <n v="6.36"/>
        <n v="6.524"/>
        <n v="6.2750000000000004"/>
        <n v="9.2710000000000008"/>
        <n v="11.726000000000001"/>
        <n v="6.3479999999999999"/>
        <n v="8.952"/>
        <n v="12.228"/>
        <n v="6.4080000000000004"/>
        <n v="6.7649999999999997"/>
        <n v="5.9480000000000004"/>
        <n v="5.891"/>
        <n v="6.2069999999999999"/>
        <n v="5.6059999999999999"/>
        <n v="5.72"/>
        <n v="5.2089999999999996"/>
        <n v="5.6760000000000002"/>
        <n v="5.4909999999999997"/>
        <n v="5.6980000000000004"/>
        <n v="5.7240000000000002"/>
        <n v="12.7"/>
        <n v="5.8209999999999997"/>
        <n v="7.1890000000000001"/>
        <n v="6.2270000000000003"/>
        <n v="5.84"/>
        <n v="6.9710000000000001"/>
        <n v="6.03"/>
        <n v="5.6959999999999997"/>
        <n v="5.8070000000000004"/>
        <n v="5.2519999999999998"/>
        <n v="5.5259999999999998"/>
        <n v="5.3209999999999997"/>
        <n v="6.1740000000000004"/>
        <n v="5.5650000000000004"/>
        <n v="5.484"/>
        <n v="7.11"/>
        <n v="5.8840000000000003"/>
        <n v="5.8490000000000002"/>
        <n v="5.5209999999999999"/>
        <n v="6.0220000000000002"/>
        <n v="5.3879999999999999"/>
        <n v="6.0629999999999997"/>
        <n v="5.8529999999999998"/>
        <n v="5.0730000000000004"/>
        <n v="5.65"/>
        <n v="6.6070000000000002"/>
        <n v="5.6139999999999999"/>
        <n v="6.76"/>
        <n v="5.1619999999999999"/>
        <n v="6.2389999999999999"/>
        <n v="9.51"/>
        <n v="6.7380000000000004"/>
        <n v="5.63"/>
        <n v="7.9020000000000001"/>
        <n v="6.7549999999999999"/>
        <n v="6.1879999999999997"/>
        <n v="5.87"/>
        <n v="7.2039999999999997"/>
        <n v="5.4649999999999999"/>
        <n v="6.1710000000000003"/>
        <n v="5.5709999999999997"/>
        <n v="5.6630000000000003"/>
        <n v="12.275"/>
        <n v="13.467000000000001"/>
        <n v="15.788"/>
        <n v="19.576000000000001"/>
        <n v="10.831"/>
        <n v="11.673"/>
        <n v="10.537000000000001"/>
        <n v="9.2729999999999997"/>
        <n v="10.632999999999999"/>
        <n v="9.782"/>
        <n v="10.635"/>
        <n v="10.997999999999999"/>
        <n v="26.811"/>
        <n v="15.297000000000001"/>
        <n v="16.8"/>
        <n v="23.944355122826121"/>
        <n v="19.491193109150721"/>
        <n v="19.95717004175069"/>
        <n v="18.687532258064515"/>
        <n v="16.391090090090092"/>
        <n v="15.067020006216159"/>
        <n v="11.00719989920141"/>
        <n v="10.44762444052216"/>
        <n v="10.234860265695117"/>
        <n v="9.8254361370716516"/>
        <n v="8.2183028696036455"/>
        <n v="7.5062629950808875"/>
        <n v="9.7138003231111405"/>
        <n v="10.017553773373034"/>
        <n v="7.7711779067324498"/>
        <n v="9.0830163801409824"/>
        <n v="7.7641578463121146"/>
        <n v="7.4502039367397659"/>
        <n v="6.4580136633993321"/>
        <n v="6.718038440083169"/>
        <n v="7.9122238884904332"/>
        <n v="6.8573601964747573"/>
        <n v="6.3603225380704282"/>
        <n v="6.2877200480161894"/>
        <n v="6.5168528027251069"/>
        <n v="6.1866095165071364"/>
        <n v="5.9680730047199155"/>
        <n v="6.740989108369523"/>
        <n v="8.5523118789790917"/>
        <n v="6.4760013323864172"/>
        <n v="6.8064834425848293"/>
        <n v="1.2341354886150093"/>
        <n v="4.593930436924504"/>
        <n v="4.1335115515854914"/>
        <n v="3.4992429346605527"/>
        <n v="4.3354922373635301"/>
        <n v="8.7885867872175503"/>
        <n v="5.4347221316641683"/>
        <n v="4.4516311316859012"/>
        <n v="5.3484529061891006"/>
        <n v="1.4013822781508771"/>
        <n v="8.4942948425376539"/>
        <n v="1.3286170698311275"/>
        <n v="8.5190497924409403"/>
        <n v="6.140326086956521"/>
        <n v="1.7299347826086957"/>
        <n v="20.257885869565218"/>
        <n v="8.8023425273865428"/>
        <n v="8.3797295129629266"/>
        <n v="6.4323844282238447"/>
        <n v="5.915612327656123"/>
        <n v="5.6050364963503654"/>
        <n v="5.7697080291970799"/>
        <n v="5.8163584752635851"/>
        <n v="6.1574452554744523"/>
        <n v="6.1800973236009735"/>
        <n v="6.3243957826439576"/>
        <n v="6.4488321167883207"/>
        <n v="6.4094241686942421"/>
        <n v="6.0601540957015407"/>
        <n v="6.3515328467153287"/>
        <n v="6.8613544201135444"/>
        <n v="6.2841605839416061"/>
        <n v="6.3073803730738041"/>
        <n v="6.7306974858069752"/>
        <n v="5.9919789132197891"/>
        <n v="6.3109002433090025"/>
        <n v="6.0643065693430662"/>
        <n v="6.4646958637469583"/>
        <n v="6.1330251419302515"/>
        <n v="6.4520924574209246"/>
        <n v="6.3737631792376321"/>
        <n v="6.1437307380373083"/>
        <n v="6.3689781021897804"/>
        <n v="6.0146553122465534"/>
        <n v="6.1029845904298465"/>
        <n v="5.827088402270884"/>
        <n v="6.6996593673965936"/>
        <n v="6.5700648824006498"/>
        <n v="6.0982806163828061"/>
        <n v="6.156488240064883"/>
        <n v="5.5233252230332521"/>
        <n v="6.0174128142741283"/>
        <n v="5.9286050283860501"/>
        <n v="5.9734225466342261"/>
        <n v="6.1420437956204381"/>
        <n v="6.2781265206812646"/>
        <n v="9.7372067578975425"/>
        <n v="15.932743589743591"/>
        <n v="15.545179468064113"/>
        <n v="15.191749561417719"/>
        <n v="15.903222879266798"/>
        <n v="16.530380337684495"/>
        <n v="16.207147389945238"/>
        <n v="15.010476215658796"/>
        <n v="15.863446153846153"/>
        <n v="17.397507751333979"/>
        <n v="15.838743163564319"/>
        <n v="17.651500417516676"/>
        <n v="20.503881183079134"/>
        <n v="15.76932009270368"/>
        <n v="5.0588730875513912"/>
        <n v="5.278594055402035"/>
        <n v="7.9407674507425128"/>
        <n v="7.7367841657118461"/>
        <n v="7.8637415470333174"/>
        <n v="8.0750263979690402"/>
        <n v="6.0637482869403065"/>
        <n v="7.2696636786412343"/>
        <n v="8.2434117409179759"/>
        <n v="6.5595583114286358"/>
        <n v="6.7651704073150452"/>
        <n v="6.6721709240412483"/>
        <n v="7.9684347689335215"/>
        <n v="5.645098964300959"/>
        <n v="4.8602143290422593"/>
        <n v="4.4565051335624899"/>
        <n v="5.4966862123969351"/>
        <n v="6.1690481004695465"/>
        <n v="6.8321313832535777"/>
        <n v="6.2553413762890075"/>
        <n v="6.1044011592640022"/>
        <n v="6.1242164858124957"/>
        <n v="5.8497113073172926"/>
        <n v="5.8414212217204735"/>
        <n v="7.1505133562490162"/>
        <n v="4.0474377120262401"/>
        <n v="5.4414976073330186"/>
        <n v="5.0934712767630472"/>
        <n v="7.1455707577902094"/>
        <n v="7.4444743995866185"/>
        <n v="4.9501471546359328"/>
        <n v="3.8192806272606767"/>
        <n v="5.9355440228258178"/>
        <n v="6.934499337242479"/>
        <n v="4.7145087731122644"/>
        <n v="5.6681157466693621"/>
        <n v="6.0236683067107011"/>
        <n v="6.9963829165824176"/>
        <n v="6.3861405045943691"/>
        <n v="5.3333782660465952"/>
        <n v="4.7800094358697844"/>
        <n v="4.96399766349891"/>
        <n v="5.0004717934892495"/>
        <n v="4.3649547302913883"/>
        <n v="6.552324144593471"/>
        <n v="5.2245737008829272"/>
        <n v="5.7513872975219602"/>
        <n v="6.0412369975960996"/>
        <n v="5.6782593066882345"/>
        <n v="6.3932511064680639"/>
        <n v="6.4121677787513187"/>
        <n v="4.9682662712587895"/>
        <n v="9.2451921858125754"/>
        <n v="1.8537777178674932"/>
        <n v="12.691375757575759"/>
        <n v="11.004684848484848"/>
        <n v="12.982278787878789"/>
        <n v="2.5957403787827729"/>
        <n v="16.08807415677823"/>
        <n v="17.089415458937196"/>
        <n v="8.7039863204018388"/>
        <n v="8.5243090909090906"/>
        <n v="8.0046484848484845"/>
        <n v="7.5677636363636367"/>
        <n v="7.5722424242424244"/>
        <n v="8.1389757575757571"/>
        <n v="6.8273878787878788"/>
        <n v="7.1094606060606056"/>
        <n v="9.7261397849462359"/>
        <n v="11.729811827956988"/>
        <n v="10.033827956989247"/>
        <n v="8.6018675701350666"/>
        <n v="8.056887848063278"/>
        <n v="11.341948084632753"/>
        <n v="15.149012234957256"/>
        <n v="18.174602779795247"/>
        <n v="14.700081474652968"/>
        <n v="20.238187499999999"/>
        <n v="6.4408161599488487"/>
        <n v="4.9029404761904756"/>
        <n v="5.5006964285714286"/>
        <n v="5.7457619047619044"/>
        <n v="5.2813154761904757"/>
        <n v="6.3855098579605682"/>
        <n v="5.0715391138435448"/>
        <n v="4.5931510927250896"/>
        <n v="4.2808856237783921"/>
        <n v="6.4763047619047613"/>
        <n v="6.4191333333333338"/>
        <n v="7.4714285714285715"/>
        <n v="7.3294476190476185"/>
        <n v="6.5303047619047625"/>
        <n v="6.6286761904761899"/>
        <n v="8.0454000000000008"/>
        <n v="7.4348190476190474"/>
        <n v="7.3242000000000003"/>
        <n v="6.5621142857142862"/>
        <n v="6.3783047619047615"/>
        <n v="7.022038095238095"/>
        <n v="6.6944761904761902"/>
        <n v="7.5472857142857146"/>
        <n v="7.0791619047619045"/>
        <n v="5.2190476190476192"/>
        <n v="6.1489333333333338"/>
        <n v="6.7639142857142858"/>
        <n v="6.4436190476190482"/>
        <n v="5.4181047619047611"/>
        <n v="4.3836000000000004"/>
        <n v="4.8166000000000002"/>
        <n v="6.7729238095238102"/>
        <n v="6.4326857142857143"/>
        <n v="6.3380190476190474"/>
        <n v="6.6443142857142856"/>
        <n v="5.1117238095238093"/>
        <n v="6.3445428571428577"/>
        <n v="5.642723809523809"/>
        <n v="6.6954476190476191"/>
        <n v="5.9470095238095242"/>
        <n v="4.1774666666666667"/>
        <n v="4.3802857142857148"/>
        <n v="5.2920857142857143"/>
        <n v="6.2880190476190476"/>
        <n v="5.8305619047619039"/>
        <n v="6.1687238095238097"/>
        <n v="6.6866666666666665"/>
        <n v="6.7668095238095241"/>
        <n v="6.3733047619047616"/>
        <n v="7.0244190476190473"/>
        <n v="5.9667428571428571"/>
        <n v="6.8909238095238097"/>
        <n v="5.3954455445544562"/>
        <n v="7.0655049504950496"/>
        <n v="6.9774950495049506"/>
        <n v="6.7355841584158416"/>
        <n v="7.9612871287128719"/>
        <n v="6.3466534653465345"/>
        <n v="6.5692475247524751"/>
        <n v="5.6738811881188118"/>
        <n v="7.4271980198019802"/>
        <n v="6.1241584158415838"/>
        <n v="4.2599603960396033"/>
        <n v="5.8699405940594058"/>
        <n v="5.0396732673267328"/>
        <n v="5.9885841584158417"/>
        <n v="5.7459900990099015"/>
        <n v="5.6931980198019803"/>
        <n v="4.9185544554455447"/>
        <n v="5.9191683168316835"/>
        <n v="4.7409108910891087"/>
        <n v="5.6701485148514843"/>
        <n v="6.2570495049504951"/>
        <n v="4.2064158415841586"/>
        <n v="6.3094752475247518"/>
        <n v="6.55"/>
        <n v="6.0199306930693073"/>
        <n v="7.1380594059405933"/>
        <n v="6.0657425742574258"/>
        <n v="4.9210990099009901"/>
        <n v="6.1274851485148512"/>
        <n v="5.4501188118811879"/>
        <n v="6.1278712871287127"/>
        <n v="4.304277227722773"/>
        <n v="6.3071089108910892"/>
        <n v="6.4236633663366334"/>
        <n v="5.4280594059405942"/>
        <n v="6.891089108910891"/>
        <n v="4.832336633663366"/>
        <n v="4.4754257425742567"/>
        <n v="5.9805940594059406"/>
        <n v="5.9653564356435638"/>
        <n v="6.0334653465346531"/>
        <n v="5.8239405940594056"/>
        <n v="4.9902574257425742"/>
        <n v="7.4481782178217815"/>
        <n v="6.3738596491228074"/>
        <n v="6.4909912280701754"/>
        <n v="5.9865964912280702"/>
        <n v="6.7230526315789474"/>
        <n v="6.2711140350877193"/>
        <n v="8.8403859649122811"/>
        <n v="6.0546929824561406"/>
        <n v="6.0388859649122804"/>
        <n v="6.5959736842105263"/>
        <n v="6.7368421052631575"/>
        <n v="6.6484736842105265"/>
        <n v="6.3166666666666664"/>
        <n v="6.9920789473684213"/>
        <n v="5.7715000000000005"/>
        <n v="6.8965438596491229"/>
        <n v="6.0827631578947363"/>
        <n v="5.1060789473684203"/>
        <n v="6.7770175438596496"/>
        <n v="6.5271666666666661"/>
        <n v="6.0588070175438595"/>
        <n v="6.5612368421052629"/>
        <n v="6.8520175438596489"/>
        <n v="35.116179806490443"/>
        <n v="31.982127724483913"/>
        <n v="31.320504065040652"/>
        <n v="8.0995684754521964"/>
        <n v="12.689385456242086"/>
        <n v="23.402842792223325"/>
        <n v="21.501170078906828"/>
        <n v="7.6311818181818181"/>
        <n v="5.3381674641148322"/>
        <n v="5.54066028708134"/>
        <n v="7.9900334928229659"/>
        <n v="6.7446937799043063"/>
        <n v="0.6268660287081339"/>
        <n v="5.3588851674641154"/>
        <n v="5.1717511961722487"/>
        <n v="4.9240191387559804"/>
        <n v="5.07787081339713"/>
        <n v="4.9461387559808614"/>
        <n v="4.5489473684210529"/>
        <n v="4.9457320574162678"/>
        <n v="4.8804210526315792"/>
        <n v="5.1394976076555023"/>
        <n v="4.7282392344497604"/>
        <n v="5.2584593301435412"/>
        <n v="0.9957799043062201"/>
        <n v="7.5641961722488036"/>
        <n v="7.7482727272727265"/>
        <n v="7.8583253588516753"/>
        <n v="7.371674641148326"/>
        <n v="7.6417559808612436"/>
        <n v="7.6362535885167464"/>
        <n v="7.5598947368421054"/>
        <n v="7.4134258373205739"/>
        <n v="8.5193350253807107"/>
        <n v="8.104446700507614"/>
        <n v="7.6136700507614217"/>
        <n v="8.5182944162436556"/>
        <n v="8.4090558375634519"/>
        <n v="8.6812639593908631"/>
        <n v="8.4732335025380721"/>
        <n v="7.8663654822335021"/>
        <n v="6.8257425742574256"/>
        <n v="7.383671617161716"/>
        <n v="7.7908952145214521"/>
        <n v="7.5118028052805279"/>
        <n v="7.4001031353135316"/>
        <n v="8.2451293103448275"/>
        <n v="7.8647931034482763"/>
        <n v="7.8282672413793097"/>
        <n v="7.3929137931034479"/>
        <n v="8.1783017241379312"/>
        <n v="7.79798275862069"/>
        <n v="7.3771379310344836"/>
        <n v="7.7892155172413791"/>
        <n v="8.2765086206896559"/>
        <n v="7.9311120689655175"/>
        <n v="8.4710431034482756"/>
        <n v="6.6300847457627121"/>
        <n v="6.2723983050847458"/>
        <n v="6.4738220338983048"/>
        <n v="5.8075254237288139"/>
        <n v="5.443525423728814"/>
        <n v="6.845550847457627"/>
        <n v="6.1735169491525426"/>
        <n v="5.9667288135593219"/>
        <n v="5.8465762711864402"/>
        <n v="5.6015338983050844"/>
        <n v="6.0008644067796606"/>
        <n v="6.3591864406779663"/>
        <n v="6.6172033898305092"/>
        <n v="6.0613050847457632"/>
        <n v="6.2385084745762711"/>
        <n v="6.3948644067796616"/>
        <n v="6.4069830508474572"/>
        <n v="6.0354491525423732"/>
        <n v="6.3151271186440674"/>
        <n v="6.3181949152542378"/>
        <n v="5.4416271186440675"/>
        <n v="6.1601016949152543"/>
        <n v="6.4166610169491527"/>
        <n v="6.6889067796610178"/>
        <n v="6.2241949152542375"/>
        <n v="6.0510593220338977"/>
        <n v="6.3345423728813559"/>
        <n v="6.3059067796610169"/>
        <n v="6.5102627118644065"/>
        <n v="6.3721864406779662"/>
        <n v="5.9061864406779661"/>
        <n v="6.1274915254237285"/>
        <n v="5.7975000000000003"/>
        <n v="5.7908050847457631"/>
        <n v="5.6017627118644073"/>
        <n v="5.6826440677966099"/>
        <n v="5.8474576271186445"/>
        <n v="6.6084083333333332"/>
        <n v="6.6701666666666659"/>
        <n v="6.0666666666666664"/>
        <n v="6.402166666666667"/>
        <n v="6.232266666666666"/>
        <n v="5.7883000000000004"/>
        <n v="5.1360416666666673"/>
        <n v="5.9935166666666664"/>
        <n v="5.9003749999999995"/>
        <n v="5.3334333333333328"/>
        <n v="6.061258333333333"/>
        <n v="5.9000916666666665"/>
        <n v="5.6381666666666668"/>
        <n v="5.8607916666666666"/>
        <n v="6.2405499999999998"/>
        <n v="6.6053833333333332"/>
        <n v="6.134783333333333"/>
        <n v="6.4708750000000004"/>
        <n v="5.954366666666667"/>
        <n v="5.7057500000000001"/>
        <n v="6.3056416666666673"/>
        <n v="6.4139583333333325"/>
        <n v="5.8781166666666671"/>
        <n v="5.7024333333333335"/>
        <n v="6.0962666666666667"/>
        <n v="6.3334250000000001"/>
        <n v="5.7675333333333336"/>
        <n v="6.2670250000000003"/>
        <n v="5.9446499999999993"/>
        <n v="6.7696250000000004"/>
        <n v="6.5010081967213118"/>
        <n v="6.9378196721311474"/>
        <n v="6.4914754098360659"/>
        <n v="6.1298360655737705"/>
        <n v="7.3829508196721312"/>
        <n v="6.5909016393442625"/>
        <n v="6.2463934426229502"/>
        <n v="6.8552786885245904"/>
        <n v="6.5295327868852455"/>
        <n v="6.4340000000000002"/>
        <n v="5.9694672131147541"/>
        <n v="7.1910983606557375"/>
        <n v="5.8754426229508194"/>
        <n v="6.441352459016394"/>
        <n v="6.2767868852459019"/>
        <n v="5.4114262295081961"/>
        <n v="6.2313196721311472"/>
        <n v="6.4970983606557375"/>
        <n v="5.9953360655737704"/>
        <n v="6.7645983606557376"/>
        <n v="6.8275491803278694"/>
        <n v="6.5758770491803276"/>
        <n v="6.2133333333333329"/>
        <n v="6.0805333333333333"/>
        <n v="5.6013866666666665"/>
        <n v="6.3209066666666667"/>
        <n v="5.9995200000000004"/>
        <n v="6.40672"/>
        <n v="6.2825333333333333"/>
        <n v="6.5937866666666665"/>
        <n v="6.0858400000000001"/>
        <n v="6.24688"/>
        <n v="5.92096"/>
        <n v="6.3020266666666664"/>
        <n v="6.5228799999999998"/>
        <n v="6.1682933333333336"/>
        <n v="16.744271054065511"/>
        <n v="11.63571522366453"/>
        <n v="10.873529923631247"/>
        <n v="11.52620839302403"/>
        <n v="11.486011092190754"/>
        <n v="11.133374581197979"/>
        <n v="13.329618976287607"/>
        <n v="9.7501207926558067"/>
        <n v="11.904436422745176"/>
        <n v="8.6777194321020907"/>
        <n v="9.0369810495258882"/>
        <n v="7.3004168118770467"/>
        <n v="8.0054736333577168"/>
        <n v="7.9891669106551655"/>
        <n v="7.6528236435019243"/>
        <n v="8.367805120758721"/>
        <n v="16.76152272727273"/>
        <n v="15.803323848156445"/>
        <n v="15.119817790735699"/>
        <n v="14.667916685492251"/>
        <n v="16.110530983021519"/>
        <n v="10.004975520892634"/>
        <n v="6.4071993410214159"/>
        <n v="6.0831466227347608"/>
        <n v="5.6680889621087314"/>
        <n v="6.1042421746293236"/>
        <n v="5.785123558484349"/>
        <n v="6.2560131795716636"/>
        <n v="6.3756672158154855"/>
        <n v="6.3858566721581553"/>
        <n v="6.4756425041186159"/>
        <n v="6.5851894563426683"/>
        <n v="6.4129077429983523"/>
        <n v="6.5755848434925861"/>
        <n v="7.0181630971993405"/>
        <n v="6.4501812191103784"/>
        <n v="6.3532619439868201"/>
        <n v="6.877578253706754"/>
        <n v="6.1755518945634265"/>
        <n v="6.3418121911037888"/>
        <n v="6.1258072487644153"/>
        <n v="6.6751317957166387"/>
        <n v="6.0594069192751228"/>
        <n v="6.6360461285008236"/>
        <n v="6.6046375617792421"/>
        <n v="6.2087397034596368"/>
        <n v="6.516112026359143"/>
        <n v="6.1536573311367375"/>
        <n v="6.0724958813838548"/>
        <n v="6.0696293245469519"/>
        <n v="6.3435914332784176"/>
        <n v="6.5493492586490936"/>
        <n v="6.4236161449752878"/>
        <n v="6.2283278418451395"/>
        <n v="5.4927265238879732"/>
        <n v="6.3585420098846788"/>
        <n v="6.1055930807248764"/>
        <n v="6.0845469522240521"/>
        <n v="6.1793080724876441"/>
        <n v="6.7711861614497533"/>
        <n v="8.3480951171028437"/>
        <n v="8.5653010891359393"/>
        <n v="11.722560430003547"/>
        <n v="6.1804843297096523"/>
        <n v="6.2950794195194089"/>
        <n v="6.2801688255910753"/>
        <n v="3.2060196078431376"/>
        <n v="5.8973529411764707"/>
        <n v="2.8772843137254904"/>
        <n v="3.7941470588235293"/>
        <n v="2.3597352941176473"/>
        <n v="2.9024264705882352"/>
        <n v="2.9659264705882351"/>
        <n v="3.6948088235294119"/>
        <n v="0.81061764705882355"/>
        <n v="5.1522009803921565"/>
        <n v="4.854593137254902"/>
        <n v="5.0300539215686282"/>
        <n v="4.9639215686274509"/>
        <n v="4.6515245098039211"/>
        <n v="5.3883039215686273"/>
        <n v="5.4518627450980395"/>
        <n v="5.1537303921568629"/>
        <n v="6.7690245098039217"/>
        <n v="8.0666382978723394"/>
        <n v="7.306829787234042"/>
        <n v="9.5108014184397156"/>
        <n v="10.053836879432623"/>
        <n v="7.6553475177304966"/>
        <n v="9.131801418439716"/>
        <n v="7.6603120567375891"/>
        <n v="7.3661276595744685"/>
        <n v="6.4687163120567384"/>
        <n v="6.6219432624113477"/>
        <n v="8.0102056737588665"/>
        <n v="6.8118368794326241"/>
        <n v="10.349822952190557"/>
        <n v="10.920748615686854"/>
        <n v="10.618750076423618"/>
        <n v="11.31383127973649"/>
        <n v="15.085323026496839"/>
        <n v="16.570859312951317"/>
        <n v="20.160238855714486"/>
        <n v="19.801055206701012"/>
        <n v="20.084089904245072"/>
        <n v="24.39334064180489"/>
        <n v="10.787844919724639"/>
        <n v="8.6799855976489138"/>
        <n v="10.560853038645702"/>
        <n v="13.206151083174319"/>
        <n v="11.610866786401955"/>
        <n v="13.126455815628658"/>
        <n v="11.079684592497221"/>
        <n v="8.4917493428736446"/>
        <n v="12.27972027972028"/>
        <n v="10.784284351280919"/>
        <n v="23.554532039810368"/>
        <n v="24.085505023546823"/>
        <n v="25.516842641317261"/>
        <n v="45.319547473432088"/>
        <n v="46.617505622278571"/>
        <n v="47.340111921654845"/>
        <n v="33.93993151648764"/>
        <n v="9.7294068553239406"/>
        <n v="8.1723786407766994"/>
        <n v="6.0017669902912623"/>
        <n v="7.3150291262135925"/>
        <n v="7.3689902912621355"/>
        <n v="7.8432330097087375"/>
        <n v="8.0970873786407775"/>
        <n v="7.4563689320388349"/>
        <n v="8.2445728155339815"/>
        <n v="7.7615728155339809"/>
        <n v="8.5088932038834955"/>
        <n v="8.897378640776699"/>
        <n v="8.4550873786407763"/>
        <n v="10.582281553398058"/>
        <n v="9.2991067961165044"/>
        <n v="7.1150291262135914"/>
        <n v="6.9122427184466018"/>
        <n v="7.0776116504854372"/>
        <n v="7.1600326530612248"/>
        <n v="6.0076326530612238"/>
        <n v="5.7769142857142857"/>
        <n v="6.0411673469387752"/>
        <n v="4.8670612244897962"/>
        <n v="6.4884326530612242"/>
        <n v="6.1445061224489796"/>
        <n v="5.7877061224489799"/>
        <n v="7.7412571428571431"/>
        <n v="7.6116000000000001"/>
        <n v="7.9349632653061226"/>
        <n v="6.1343428571428573"/>
        <n v="5.8833551020408166"/>
        <n v="5.9102040816326529"/>
        <n v="6.3142122448979592"/>
        <n v="7.8612571428571432"/>
        <n v="7.5457551020408165"/>
        <n v="8.2364081632653061"/>
        <n v="7.7717061224489798"/>
        <n v="7.0244329268292685"/>
        <n v="7.1820060975609756"/>
        <n v="6.4163048780487797"/>
        <n v="6.170780487804878"/>
        <n v="6.2207073170731713"/>
        <n v="7.1977682926829267"/>
        <n v="6.1707317073170733"/>
        <n v="6.1359756097560973"/>
        <n v="7.3177256097560974"/>
        <n v="8.2688658536585375"/>
        <n v="8.6829634146341466"/>
        <n v="5.1350686274509805"/>
        <n v="6.3530098039215686"/>
        <n v="4.1827058823529413"/>
        <n v="5.1444754901960783"/>
        <n v="6.1086813725490199"/>
        <n v="45.147878105910991"/>
        <n v="33.904466000768338"/>
        <n v="40.427062400707023"/>
        <n v="35.59092232444393"/>
        <n v="25.080803167267959"/>
        <n v="34.003169785568041"/>
        <n v="37.345580175383652"/>
        <n v="10.384932692307691"/>
        <n v="7.6173557692307696"/>
        <n v="7.3856250000000001"/>
        <n v="6.5185961538461532"/>
        <n v="6.9734903846153848"/>
        <n v="6.578759615384616"/>
        <n v="7.8237403846153848"/>
        <n v="6.5544230769230767"/>
        <n v="7.1020192307692307"/>
        <n v="7.1483173076923077"/>
        <n v="6.0334711538461541"/>
        <n v="8.3946730769230768"/>
        <n v="8.4445865384615377"/>
        <n v="8.3728461538461527"/>
        <n v="8.5696826923076923"/>
        <n v="7.1255288461538457"/>
        <n v="7.3092403846153839"/>
        <n v="8.264557692307692"/>
        <n v="6.924038461538462"/>
        <n v="6.8541057692307694"/>
        <n v="8.1520865384615391"/>
        <n v="7.0466153846153841"/>
        <n v="6.492692307692308"/>
        <n v="6.8196634615384619"/>
        <n v="6.2308365384615376"/>
        <n v="7.325139784946237"/>
        <n v="6.6458709677419359"/>
        <n v="6.7871612903225804"/>
        <n v="6.8076774193548388"/>
        <n v="8.9053333333333331"/>
        <n v="10.355645161290322"/>
        <n v="9.7818602150537632"/>
        <n v="9.5841182795698927"/>
        <n v="9.5188064516129032"/>
        <n v="7.7838279569892466"/>
        <n v="7.5526559139784952"/>
        <n v="7.129032258064516"/>
        <n v="6.0330322580645159"/>
        <n v="7.1302043010752696"/>
        <n v="7.495129032258065"/>
        <n v="10.68331182795699"/>
        <n v="10.67747311827957"/>
        <n v="11.044322580645161"/>
        <n v="8.1936129032258069"/>
        <n v="5.6241075268817209"/>
        <n v="5.847612903225806"/>
        <n v="7.4823440860215049"/>
        <n v="6.6167526881720429"/>
        <n v="6.0124731182795692"/>
        <n v="6.8018602150537628"/>
        <n v="7.4254130434782608"/>
        <n v="7.7509999999999994"/>
        <n v="10.234195652173913"/>
        <n v="10.684760869565219"/>
        <n v="7.0808913043478263"/>
        <n v="8.8710652173913047"/>
        <n v="8.1259130434782598"/>
        <n v="7.785565217391305"/>
        <n v="7.7035217391304354"/>
        <n v="6.9762065217391305"/>
        <n v="6.331467391304348"/>
        <n v="6.7854347826086956"/>
        <n v="7.9619347826086964"/>
        <n v="7.9565217391304346"/>
        <n v="6.7783695652173916"/>
        <n v="7.4079891304347827"/>
        <n v="7.5515000000000008"/>
        <n v="7.5553695652173918"/>
        <n v="3.5154845912870045"/>
        <n v="13.327954181583305"/>
        <n v="11.32525446431327"/>
        <n v="13.167618239333386"/>
        <n v="10.3469609375"/>
        <n v="11.693890625"/>
        <n v="9.6580703124999996"/>
        <n v="10.0954921875"/>
        <n v="11.9493125"/>
        <n v="6.1420130718954242"/>
        <n v="6.5165228758169933"/>
        <n v="6.0717254901960791"/>
        <n v="6.3270130718954247"/>
        <n v="6.2671503267973856"/>
        <n v="6.3529934640522878"/>
        <n v="6.6087973856209148"/>
        <n v="5.7901241830065358"/>
        <n v="5.6405816993464057"/>
        <n v="6.2374183006535953"/>
        <n v="5.8048627450980392"/>
        <n v="5.8818888888888887"/>
        <n v="5.8921633986928104"/>
        <n v="6.7554372759856633"/>
        <n v="6.3335627240143371"/>
        <n v="6.0687168458781366"/>
        <n v="5.8737060931899636"/>
        <n v="9.2149666666666672"/>
        <n v="9.8752833333333339"/>
        <n v="10.702133333333334"/>
        <n v="10.778683333333333"/>
        <n v="9.4369583333333331"/>
        <n v="9.8140499999999999"/>
        <n v="9.8732000000000006"/>
        <n v="9.2003416666666666"/>
        <n v="9.5005250000000014"/>
        <n v="9.7051833333333342"/>
        <n v="9.5877499999999998"/>
        <n v="13.785264568485358"/>
        <n v="7.7618392857142862"/>
        <n v="8.9668482142857151"/>
        <n v="7.5275000000000007"/>
        <n v="8.6472857142857134"/>
        <n v="8.1519375000000007"/>
        <n v="8.1975803571428578"/>
        <n v="8.3663749999999997"/>
        <n v="8.2438928571428569"/>
        <n v="8.0721428571428575"/>
        <n v="7.7150267857142856"/>
        <n v="7.9118214285714288"/>
        <n v="8.250080357142858"/>
        <n v="8.0360357142857133"/>
        <n v="8.5060714285714276"/>
        <n v="8.0809821428571436"/>
        <n v="7.8543035714285718"/>
        <n v="8.5548214285714277"/>
        <n v="8.2666071428571435"/>
        <n v="7.3676249999999994"/>
        <n v="8.7604910714285715"/>
        <n v="8.5207589285714285"/>
        <n v="8.0563214285714277"/>
        <n v="7.3465625000000001"/>
        <n v="8.0764821428571434"/>
        <n v="8.7546607142857145"/>
        <n v="8.1165803571428565"/>
        <n v="8.6178035714285706"/>
        <n v="12.197584339858393"/>
        <n v="21.068083333333334"/>
        <n v="13.697830882352941"/>
        <n v="13.894808823529411"/>
        <n v="6.3590797872340428"/>
        <n v="6.1944521276595745"/>
        <n v="6.4591968085106384"/>
        <n v="5.4413723404255316"/>
        <n v="6.1757606382978718"/>
        <n v="6.610159574468085"/>
        <n v="6.8026648936170213"/>
        <n v="8.3518297872340419"/>
        <n v="7.3581648936170216"/>
        <n v="13.963345819747159"/>
        <n v="21.402569638697738"/>
        <n v="21.328139458206145"/>
        <n v="18.192914348922049"/>
        <n v="10.158898876404495"/>
        <n v="10.928831460674157"/>
        <n v="10.337078651685394"/>
        <n v="9.9375617977528083"/>
        <n v="10.427842696629213"/>
        <n v="10.544573033707865"/>
        <n v="9.8529550561797752"/>
        <n v="9.7978539325842693"/>
        <n v="9.7792808988764044"/>
        <n v="9.8426966292134832"/>
        <n v="9.5070786516853936"/>
        <n v="9.0141235955056178"/>
        <n v="9.9206853932584274"/>
        <n v="9.5366741573033718"/>
        <n v="9.5409101123595494"/>
        <n v="12.012033707865168"/>
        <n v="10.917280898876404"/>
        <n v="1.4382471910112358"/>
        <n v="8.9316179775280897"/>
        <n v="9.1695280898876401"/>
        <n v="9.5734606741573032"/>
        <n v="10.078348314606741"/>
        <n v="9.3110786516853938"/>
        <n v="10.057876404494381"/>
        <n v="11.151865168539326"/>
        <n v="10.686516853932584"/>
        <n v="11.264685393258427"/>
        <n v="11.101213483146068"/>
        <n v="11.375134831460674"/>
        <n v="10.058786516853932"/>
        <n v="10.535662921348314"/>
        <n v="11.031853932584269"/>
        <n v="11.420067415730337"/>
        <n v="11.101123595505618"/>
        <n v="9.3033707865168545"/>
        <n v="9.1275842696629219"/>
        <n v="9.5348764044943817"/>
        <n v="8.9659213483146072"/>
        <n v="9.3591123595505614"/>
        <n v="9.7834157303370795"/>
        <n v="18.953943262411347"/>
        <n v="21.305645390070922"/>
        <n v="20.74086524822695"/>
        <n v="16.186869461896976"/>
        <n v="15.026125617632363"/>
        <n v="15.123714843749999"/>
        <n v="14.701542024372452"/>
        <n v="15.003042657541567"/>
        <n v="17.053901041666666"/>
        <n v="16.187612801545541"/>
        <n v="12.701302631578947"/>
        <n v="13.195743836135119"/>
        <n v="15.169253029480918"/>
        <n v="9.5407058823529418"/>
        <n v="9.3962254901960787"/>
        <n v="9.1048823529411766"/>
        <n v="10.215362745098041"/>
        <n v="9.3271568627450989"/>
        <n v="9.7255686274509809"/>
        <n v="10.084607843137256"/>
        <n v="9.7666764705882354"/>
        <n v="8.7058823529411757"/>
        <n v="8.7472941176470584"/>
        <n v="8.7102058823529411"/>
        <n v="7.9495686274509803"/>
        <n v="8.3588333333333331"/>
        <n v="8.7599411764705888"/>
        <n v="8.3925196078431377"/>
        <n v="8.1960784313725483"/>
        <n v="8.6674607843137252"/>
        <n v="8.479480392156864"/>
        <n v="8.2982647058823531"/>
        <n v="8.1969215686274506"/>
        <n v="8.4013137254901959"/>
        <n v="8.6006666666666671"/>
        <n v="8.5748823529411773"/>
        <n v="8.7577549019607854"/>
        <n v="8.5120588235294115"/>
        <n v="8.1577156862745088"/>
        <n v="8.588598039215686"/>
        <n v="15.312895505435664"/>
        <n v="11.777108024691358"/>
        <n v="12.252441890833117"/>
        <n v="11.861769068623623"/>
        <n v="22.560372670807453"/>
        <n v="27.068590084712852"/>
        <n v="6.3511904761904763"/>
        <n v="6.0642380952380952"/>
        <n v="6.9646190476190482"/>
        <n v="5.8126468253968255"/>
        <n v="6.5645992063492065"/>
        <n v="7.4458265313743697"/>
        <n v="10.607985010539464"/>
        <n v="7.2235206611570248"/>
        <n v="8.3400165289256201"/>
        <n v="7.2396694214876032"/>
        <n v="7.2894214876033052"/>
        <n v="7.8503884297520665"/>
        <n v="7.1902561983471074"/>
        <n v="7.0524876033057851"/>
        <n v="7.4485867768595044"/>
        <n v="7.7623471074380168"/>
        <n v="7.4974462809917357"/>
        <n v="6.700826446280991"/>
        <n v="7.0617190082644621"/>
        <n v="6.7445289256198349"/>
        <n v="6.3664462809917355"/>
        <n v="6.5941074380165281"/>
        <n v="7.686586776859504"/>
        <n v="7.5534876033057854"/>
        <n v="6.5522148760330579"/>
        <n v="6.6971487603305784"/>
        <n v="6.9069917355371899"/>
        <n v="7.652446280991736"/>
        <n v="8.0056198347107426"/>
        <n v="6.9485206611570245"/>
        <n v="6.4493305785123969"/>
        <n v="6.7503636363636366"/>
        <n v="5.4070082644628101"/>
        <n v="6.2431028037383172"/>
        <n v="6.0565327102803739"/>
        <n v="6.8411214953271031"/>
        <n v="6.7374859813084109"/>
        <n v="7.1837943925233647"/>
        <n v="7.142635514018691"/>
        <n v="6.7766728971962618"/>
        <n v="7.2921121495327101"/>
        <n v="7.3721682242990658"/>
        <n v="6.2821495327102808"/>
        <n v="5.2817570093457951"/>
        <n v="6.3605233644859815"/>
        <n v="6.2804859813084111"/>
        <n v="7.1872990654205609"/>
        <n v="6.6914859813084115"/>
        <n v="6.4390280373831779"/>
        <n v="6.3288037383177569"/>
        <n v="6.323177570093458"/>
        <n v="6.5056355140186914"/>
        <n v="6.1073177570093451"/>
        <n v="7.6926728971962612"/>
        <n v="9.3383925233644849"/>
        <n v="10.780943925233645"/>
        <n v="8.562056074766355"/>
        <n v="8.4697476635514022"/>
        <n v="8.638429906542056"/>
        <n v="7.0655233644859807"/>
        <n v="7.2523364485981308"/>
        <n v="7.0379719626168225"/>
        <n v="6.9485420560747668"/>
        <n v="9.6305652173913039"/>
        <n v="8.4638188405797106"/>
        <n v="6.9594782608695649"/>
        <n v="7.5955869565217391"/>
        <n v="7.2430144927536224"/>
        <n v="7.8166376811594196"/>
        <n v="6.960384057971015"/>
        <n v="7.27536231884058"/>
        <n v="8.6468695652173917"/>
        <n v="8.8437608695652177"/>
        <n v="7.1893405797101453"/>
        <n v="9.5663188405797097"/>
        <n v="7.8126594202898545"/>
        <n v="10.028985507246377"/>
        <n v="7.8615434782608702"/>
        <n v="7.2232101449275365"/>
        <n v="7.8314492753623188"/>
        <n v="6.3533347504915776"/>
        <n v="6.1888558218632097"/>
        <n v="6.4533613222086412"/>
        <n v="5.4364563958122973"/>
        <n v="6.1701812191103791"/>
        <n v="6.6041877026093436"/>
        <n v="6.7965191050645704"/>
        <n v="8.3442844236594578"/>
        <n v="7.3515172450443753"/>
        <n v="21.407351063829786"/>
        <n v="21.332904255319146"/>
        <n v="18.196978723404257"/>
        <n v="6.2102656249999999"/>
        <n v="6.3756874999999997"/>
        <n v="6.6565468750000001"/>
        <n v="7.0076015624999997"/>
        <n v="6.4741093750000003"/>
        <n v="6.9933671874999996"/>
        <n v="7.7540312499999997"/>
        <n v="7.4304687500000002"/>
        <n v="7.8324765625000001"/>
        <n v="7.7188125000000003"/>
        <n v="7.9092734374999996"/>
        <n v="6.9939999999999998"/>
        <n v="7.3255781249999998"/>
        <n v="7.6705859375000003"/>
        <n v="7.9405156249999997"/>
        <n v="7.71875"/>
        <n v="6.46875"/>
        <n v="6.3465234375000001"/>
        <n v="6.6297187500000003"/>
        <n v="6.2341171874999999"/>
        <n v="6.5075078125000001"/>
        <n v="6.8025312500000004"/>
        <n v="6.9856717557251908"/>
        <n v="6.9871335877862588"/>
        <n v="10.054052601741569"/>
        <n v="8.7052684210526312"/>
        <n v="7.9675635593220342"/>
        <n v="7.7878008474576275"/>
        <n v="7.7975127118644068"/>
        <n v="13.340737037037036"/>
        <n v="4.6169319162415752"/>
        <n v="5.2543719756633056"/>
        <n v="8.733625"/>
        <n v="9.2833303571428569"/>
        <n v="6.8604910714285712"/>
        <n v="6.1756071428571433"/>
        <n v="7.5030624999999995"/>
        <n v="6.4661874999999993"/>
        <n v="6.4830267857142863"/>
        <n v="6.1080803571428577"/>
        <n v="6.6964285714285712"/>
        <n v="6.5359375000000002"/>
        <n v="6.2724375000000006"/>
        <n v="7.1412946428571429"/>
        <n v="7.3977053571428568"/>
        <n v="6.6534374999999999"/>
        <n v="7.668017857142857"/>
        <n v="7.1493303571428575"/>
        <n v="7.4789285714285709"/>
        <n v="6.6566696428571435"/>
        <n v="3.9935"/>
        <n v="4.6270357142857135"/>
        <n v="6.6998571428571427"/>
        <n v="6.6983571428571427"/>
        <n v="6.8290446428571423"/>
        <n v="8.5608749999999993"/>
        <n v="9.2142857142857135"/>
        <n v="8.1107232142857146"/>
        <n v="6.5464642857142854"/>
        <n v="6.2760892857142858"/>
        <n v="9.8391923683752474"/>
        <n v="12.49417172593235"/>
        <n v="16.824243107020575"/>
        <n v="28.150647536820717"/>
        <n v="32.796405172413792"/>
        <n v="32.328124198978109"/>
        <n v="15.09939040123855"/>
        <n v="23.863288627124611"/>
        <n v="21.351128048780488"/>
        <n v="41.850571871559225"/>
        <n v="37.335540816326528"/>
        <n v="10.13141525423729"/>
        <n v="9.8691271186440677"/>
        <n v="10.290923728813558"/>
        <n v="8.669305084745762"/>
        <n v="9.8393474576271185"/>
        <n v="10.531440677966103"/>
        <n v="10.838144067796611"/>
        <n v="13.306305084745762"/>
        <n v="11.723177966101694"/>
        <n v="7.1878782894736846"/>
        <n v="8.2988651315789479"/>
        <n v="7.2039473684210531"/>
        <n v="7.2534539473684214"/>
        <n v="7.8116529605263167"/>
        <n v="7.1547779605263155"/>
        <n v="7.0176891447368428"/>
        <n v="7.4118338815789473"/>
        <n v="7.7240460526315795"/>
        <n v="7.4604523026315794"/>
        <n v="6.6677631578947372"/>
        <n v="7.0268750000000004"/>
        <n v="6.7112499999999997"/>
        <n v="6.3350328947368428"/>
        <n v="6.56157072368421"/>
        <n v="7.6486595394736847"/>
        <n v="7.5162171052631583"/>
        <n v="6.5198848684210526"/>
        <n v="6.6641036184210529"/>
        <n v="6.8729111842105262"/>
        <n v="7.6146875000000005"/>
        <n v="7.9661184210526317"/>
        <n v="6.9142351973684208"/>
        <n v="6.4175082236842114"/>
        <n v="6.7170559210526317"/>
        <n v="5.3803289473684215"/>
        <n v="4.6194043715846993"/>
        <n v="5.2571857923497269"/>
        <n v="4.6487058823529406"/>
        <n v="6.8936352941176464"/>
        <n v="7.7414941176470595"/>
        <n v="2.1431176470588236"/>
        <n v="2.0236705882352943"/>
        <n v="1.7896235294117646"/>
        <n v="1.7462588235294116"/>
        <n v="1.6520941176470587"/>
        <n v="2.8160705882352941"/>
        <n v="19.508761120831998"/>
        <n v="7.8042206493735984"/>
        <n v="2.9999701492537314"/>
        <n v="4.0017910447761196"/>
        <n v="3.8898805970149257"/>
        <n v="4.2414328358208957"/>
        <n v="3.9539701492537311"/>
        <n v="3.4954626865671643"/>
        <n v="3.1096417910447762"/>
        <n v="3.8376417910447764"/>
        <n v="4.4791940298507464"/>
        <n v="3.4187761194029851"/>
        <n v="3.3732537313432838"/>
        <n v="2.7340597014925372"/>
        <n v="3.4015522388059702"/>
        <n v="4.3790149253731343"/>
        <n v="3.3540597014925373"/>
        <n v="4.9771940298507458"/>
        <n v="3.669223880597015"/>
        <n v="3.8581492537313431"/>
        <n v="3.3517910447761192"/>
        <n v="5.4627761194029842"/>
        <n v="3.4659104477611939"/>
        <n v="4.8988059701492546"/>
        <n v="3.9593731343283585"/>
        <n v="3.1506268656716419"/>
        <n v="4.0266567164179108"/>
        <n v="3.5999701492537315"/>
        <n v="3.3740597014925373"/>
        <n v="3.2734029850746271"/>
        <n v="2.0914626865671639"/>
        <n v="3.7701791044776121"/>
        <n v="4.6330149253731339"/>
        <n v="4.8171641791044779"/>
        <n v="3.7398208955223882"/>
        <n v="3.6000895522388059"/>
        <n v="3.2438507462686568"/>
        <n v="3.6953432835820896"/>
        <n v="3.642537313432836"/>
        <n v="4.4099402985074629"/>
        <n v="4.059820895522388"/>
        <n v="3.7836417910447762"/>
        <n v="3.7575223880597015"/>
        <n v="4.3514626865671646"/>
        <n v="4.7761194029850742"/>
        <n v="5.6425074626865674"/>
        <n v="4.4228358208955223"/>
        <n v="4.6960597014925378"/>
        <n v="4.6187761194029857"/>
        <n v="4.3754626865671646"/>
        <n v="5.3433731343283579"/>
        <n v="5.1392835820895524"/>
        <n v="6.2394626865671636"/>
        <n v="4.1843283582089557"/>
        <n v="6.6865671641791042"/>
        <n v="3.0838805970149252"/>
        <n v="10.806626865671641"/>
        <n v="9.7186865671641804"/>
        <n v="9.1579104477611946"/>
        <n v="8.6862985074626859"/>
        <n v="6.3905671641791049"/>
        <n v="3.9347878787878794"/>
        <n v="3.9610757575757574"/>
        <n v="3.5669242424242427"/>
        <n v="3.4752878787878787"/>
        <n v="3.8089393939393936"/>
        <n v="3.3355303030303034"/>
        <n v="3.1969696969696968"/>
        <n v="4.0456515151515147"/>
        <n v="3.9245909090909095"/>
        <n v="3.8894545454545457"/>
        <n v="3.9034848484848483"/>
        <n v="3.68630303030303"/>
        <n v="3.5947727272727272"/>
        <n v="3.976969696969697"/>
        <n v="3.7742121212121216"/>
        <n v="4.0634393939393938"/>
        <n v="4.3107272727272727"/>
        <n v="4.0313333333333334"/>
        <n v="4.1577272727272732"/>
        <n v="4.2015909090909096"/>
        <n v="2.7428030303030302"/>
        <n v="10.330848484848485"/>
        <n v="2.6969696969696968"/>
        <n v="9.6684545454545461"/>
        <n v="2.7424696969696969"/>
        <n v="12.0075"/>
        <n v="7.5758122474540395"/>
        <n v="3.7170679179621753"/>
        <n v="3.8025091575091574"/>
        <n v="3.4781684981684977"/>
        <n v="3.1868131868131866"/>
        <n v="3.2042307692307692"/>
        <n v="3.2458974358974357"/>
        <n v="3.4530036630036629"/>
        <n v="3.1452747252747253"/>
        <n v="2.942106227106227"/>
        <n v="3.2920695970695975"/>
        <n v="3.2082600732600732"/>
        <n v="3.1931684981684985"/>
        <n v="2.8139010989010989"/>
        <n v="3.169340659340659"/>
        <n v="2.9035531135531132"/>
        <n v="2.7304761904761903"/>
        <n v="2.8539194139194142"/>
        <n v="2.7377655677655679"/>
        <n v="2.7069780219780215"/>
        <n v="2.9157692307692304"/>
        <n v="2.8390659340659341"/>
        <n v="2.9833333333333329"/>
        <n v="3.0638644688644687"/>
        <n v="2.9713736263736261"/>
        <n v="2.7352564102564103"/>
        <n v="2.8078754578754577"/>
        <n v="2.571996336996337"/>
        <n v="2.6383882783882786"/>
        <n v="2.7250549450549451"/>
        <n v="2.8214652014652013"/>
        <n v="2.5889010989010992"/>
        <n v="2.8670512820512819"/>
        <n v="2.8375824175824174"/>
        <n v="2.7421794871794876"/>
        <n v="2.564688644688645"/>
        <n v="2.8586080586080587"/>
        <n v="3.1752197802197801"/>
        <n v="2.6521978021978021"/>
        <n v="2.575128205128205"/>
        <n v="1.1574725274725275"/>
        <n v="10.275531135531136"/>
        <n v="0.45804029304029303"/>
        <n v="5.8485531135531135"/>
        <n v="6.0273076923076925"/>
        <n v="5.6033516483516479"/>
        <n v="5.5495787545787545"/>
        <n v="5.2266849816849819"/>
        <n v="4.8065018315018317"/>
        <n v="4.9537728937728938"/>
        <n v="4.9238827838827834"/>
        <n v="4.523479853479853"/>
        <n v="4.6729487179487181"/>
        <n v="4.7703479853479855"/>
        <n v="4.2818315018315021"/>
        <n v="3.6858241758241759"/>
        <n v="4.0852747252747257"/>
        <n v="4.194175824175824"/>
        <n v="9.3256425990318412"/>
        <n v="9.4785136679885422"/>
        <n v="9.1595889633246266"/>
        <n v="10.305541695504516"/>
        <n v="13.488150539327611"/>
        <n v="9.9170671677780913"/>
        <n v="12.459792696971748"/>
        <n v="12.839748755629296"/>
        <n v="10.061249682928892"/>
        <n v="6.8805999999999994"/>
        <n v="6.8883999999999999"/>
        <n v="8.82"/>
        <n v="6.9079499999999996"/>
        <n v="7.5995000000000008"/>
        <n v="6.4677999999999995"/>
        <n v="5.6920999999999999"/>
        <n v="6.1400500000000005"/>
        <n v="6.1032999999999999"/>
        <n v="4.5378999999999996"/>
        <n v="6.2116999999999996"/>
        <n v="5.84335"/>
        <n v="6.3389499999999996"/>
        <n v="6.8170500000000001"/>
        <n v="5.6679000000000004"/>
        <n v="6.8117500000000009"/>
        <n v="9.4625500000000002"/>
        <n v="7.1168999999999993"/>
        <n v="6.3002000000000002"/>
        <n v="6.2124456521739129"/>
        <n v="6.9586956521739136"/>
        <n v="7.038913043478261"/>
        <n v="6.6957934782608701"/>
        <n v="6.6798913043478256"/>
        <n v="7.218978260869565"/>
        <n v="6.625902173913043"/>
        <n v="6.5665869565217392"/>
        <n v="6.3281847826086954"/>
        <n v="6.9475652173913049"/>
        <n v="6.4943695652173909"/>
        <n v="6.456847826086956"/>
        <n v="6.4726413043478255"/>
        <n v="6.1325978260869558"/>
        <n v="6.6247065217391299"/>
        <n v="6.9931739130434778"/>
        <n v="6.0474891304347826"/>
        <n v="6.458576086956521"/>
        <n v="5.9405108695652178"/>
        <n v="6.1020978260869567"/>
        <n v="6.1650326086956522"/>
        <n v="6.3036956521739134"/>
        <n v="7.2371521739130431"/>
        <n v="5.8051739130434781"/>
        <n v="6.9168152173913038"/>
        <n v="6.4657391304347822"/>
        <n v="6.7197608695652171"/>
        <n v="6.9789456521739126"/>
        <n v="6.7224565217391303"/>
        <n v="6.0369239130434789"/>
        <n v="7.2743695652173912"/>
        <n v="6.6550543478260868"/>
        <n v="6.3097608695652179"/>
        <n v="6.4638478260869565"/>
        <n v="6.1335543478260872"/>
        <n v="5.8740000000000006"/>
        <n v="6.1229673913043481"/>
        <n v="6.3344891304347826"/>
        <n v="6.6982065217391309"/>
        <n v="6.3402717391304346"/>
        <n v="6.4990326086956518"/>
        <n v="6.3703913043478266"/>
        <n v="6.7983478260869559"/>
        <n v="7.0495869565217388"/>
        <n v="7.2394239130434785"/>
        <n v="6.2884021739130436"/>
        <n v="7.0284456521739127"/>
        <n v="7.5106304347826081"/>
        <n v="6.525728260869565"/>
        <n v="7.0257173913043474"/>
        <n v="6.7754673913043471"/>
        <n v="7.1516413043478266"/>
        <n v="6.6695760869565222"/>
        <n v="7.297434782608696"/>
        <n v="10.384653846153846"/>
        <n v="10.817653846153847"/>
        <n v="11.234528846153847"/>
        <n v="10.016634615384616"/>
        <n v="11.087769230769229"/>
        <n v="10.18285576923077"/>
        <n v="10.514298076923078"/>
        <n v="11.422817307692307"/>
        <n v="10.673115384615384"/>
        <n v="10.420211538461539"/>
        <n v="10.220701923076923"/>
        <n v="10.193144230769231"/>
        <n v="9.9256346153846167"/>
        <n v="9.8322692307692314"/>
        <n v="2.0482788461538459"/>
        <n v="31.135144230769228"/>
        <n v="12.3751"/>
        <n v="13.606641666666667"/>
        <n v="11.112408333333333"/>
        <n v="11.933491666666667"/>
        <n v="11.753216666666667"/>
        <n v="18.625066666666665"/>
        <n v="6.6029440000000008"/>
        <n v="6.1104520000000004"/>
        <n v="6.4152319999999996"/>
        <n v="6.0487600000000006"/>
        <n v="11.810588888888889"/>
        <n v="12.357144444444446"/>
        <n v="12.868777777777778"/>
        <n v="13.3094"/>
        <n v="14.100044444444443"/>
        <n v="11.933755555555555"/>
        <n v="12.400177777777779"/>
        <n v="12.269566666666666"/>
        <n v="12.278255555555555"/>
        <n v="12.93441111111111"/>
        <n v="12.520555555555555"/>
        <n v="12.049988888888889"/>
        <n v="11.568399999999999"/>
        <n v="12.537766666666666"/>
        <n v="10.751999999999999"/>
        <n v="12.305527777777778"/>
        <n v="12.509067460317461"/>
        <n v="12.516919117647058"/>
        <n v="8.4187552083333337"/>
        <n v="7.975359375"/>
        <n v="8.1540364583333336"/>
        <n v="7.2086041666666665"/>
        <n v="7.0516458333333327"/>
        <n v="7.5041666666666664"/>
        <n v="7.8860104166666671"/>
        <n v="7.8754375000000003"/>
        <n v="8.0885937499999994"/>
        <n v="8.5858645833333345"/>
        <n v="8.3255208333333339"/>
        <n v="8.5417708333333326"/>
        <n v="7.8312291666666667"/>
        <n v="7.2992812499999999"/>
        <n v="8.4170833333333324"/>
        <n v="8.0575208333333332"/>
        <n v="7.7840833333333341"/>
        <n v="7.0624687499999999"/>
        <n v="7.8238020833333337"/>
        <n v="7.7551458333333336"/>
        <n v="7.4783229166666665"/>
        <n v="8.0477083333333344"/>
        <n v="8.0426354166666663"/>
        <n v="7.5010416666666666"/>
        <n v="7.666666666666667"/>
        <n v="8.1302291666666662"/>
        <n v="7.2558645833333335"/>
        <n v="8.8897604166666664"/>
        <n v="7.8134687499999993"/>
        <n v="6.671875"/>
        <n v="9.318624999999999"/>
        <n v="8.3931145833333343"/>
        <n v="7.7267812499999993"/>
        <n v="8.1719791666666666"/>
        <n v="7.840427083333334"/>
        <n v="7.7590624999999998"/>
        <n v="7.9324374999999998"/>
        <n v="7.3219583333333338"/>
        <n v="7.0050833333333342"/>
        <n v="7.1182916666666669"/>
        <n v="8.1595416666666676"/>
        <n v="8.5834375000000005"/>
        <n v="8.6514270833333331"/>
        <n v="8.0598854166666669"/>
        <n v="8.2548437500000009"/>
        <n v="7.5250729166666668"/>
        <n v="7.9679270833333335"/>
        <n v="8.104354166666667"/>
        <n v="4.2184270833333333"/>
        <n v="8.016722267630362"/>
        <n v="8.7700294117647051"/>
        <n v="8.3349019607843129"/>
        <n v="7.7869509803921568"/>
        <n v="7.834352941176471"/>
        <n v="8.1766862745098052"/>
        <n v="7.2979117647058818"/>
        <n v="7.7074509803921565"/>
        <n v="7.6653627450980393"/>
        <n v="8.0607549019607845"/>
        <n v="8.6023235294117644"/>
        <n v="8.8235294117647065"/>
        <n v="7.9518431372549019"/>
        <n v="7.5314803921568627"/>
        <n v="7.6479607843137254"/>
        <n v="7.7094705882352939"/>
        <n v="7.4573725490196079"/>
        <n v="7.7705000000000002"/>
        <n v="7.006176470588235"/>
        <n v="8.4519803921568624"/>
        <n v="7.9490196078431365"/>
        <n v="7.893098039215686"/>
        <n v="8.242852941176471"/>
        <n v="5.3790588235294114"/>
        <n v="7.5964411764705879"/>
        <n v="7.3719705882352944"/>
        <n v="7.7756176470588239"/>
        <n v="8.2974509803921563"/>
        <n v="7.3288500000000001"/>
        <n v="7.2217399999999996"/>
        <n v="6.7628399999999997"/>
        <n v="6.4500500000000001"/>
        <n v="6.8494700000000002"/>
        <n v="6.9315499999999997"/>
        <n v="5.5897000000000006"/>
        <n v="6.4977499999999999"/>
        <n v="6.2432000000000007"/>
        <n v="6.0411900000000003"/>
        <n v="6.7742999999999993"/>
        <n v="7.0041099999999998"/>
        <n v="6.6174300000000006"/>
        <n v="6.5873800000000005"/>
        <n v="7.2718600000000002"/>
        <n v="7.24"/>
        <n v="5.6835199999999997"/>
        <n v="6.4878999999999998"/>
        <n v="6.0048000000000004"/>
        <n v="6.5610999999999997"/>
        <n v="6.4860500000000005"/>
        <n v="6.7318899999999999"/>
        <n v="6.8001199999999997"/>
        <n v="6.4004999999999992"/>
        <n v="6.2678899999999995"/>
        <n v="6.7186900000000005"/>
        <n v="6.9738899999999999"/>
        <n v="6.3086000000000002"/>
        <n v="6.4550099999999997"/>
        <n v="7.0591800000000005"/>
        <n v="6.7209500000000002"/>
        <n v="8.8800900000000009"/>
        <n v="5.5139777777777779"/>
        <n v="5.9793888888888889"/>
        <n v="5.8668333333333331"/>
        <n v="5.9978555555555557"/>
        <n v="6.023655555555556"/>
        <n v="6.4446000000000003"/>
        <n v="6.1463666666666663"/>
        <n v="5.968977777777777"/>
        <n v="5.333333333333333"/>
        <n v="6.1856111111111112"/>
        <n v="5.8769222222222224"/>
        <n v="6.3681333333333328"/>
        <n v="6.0720000000000001"/>
        <n v="6.2236555555555562"/>
        <n v="5.700677777777778"/>
        <n v="6.2743888888888897"/>
        <n v="6.2857111111111115"/>
        <n v="5.791611111111111"/>
        <n v="6.6672555555555553"/>
        <n v="6.5339333333333327"/>
        <n v="6.4963444444444454"/>
        <n v="6.133977777777778"/>
        <n v="5.7335111111111106"/>
        <n v="6.8208777777777776"/>
        <n v="5.9246333333333334"/>
        <n v="5.8161111111111117"/>
        <n v="6.0503222222222224"/>
        <n v="6.7116999999999996"/>
        <n v="6.3211222222222219"/>
        <n v="5.3114333333333335"/>
        <n v="6.0752444444444453"/>
        <n v="6.510766666666667"/>
        <n v="6.2792666666666666"/>
        <n v="5.8264666666666658"/>
        <n v="6.0026333333333328"/>
        <n v="5.7784666666666666"/>
        <n v="5.9570444444444446"/>
        <n v="6.0485333333333342"/>
        <n v="6.1084888888888891"/>
        <n v="6.0446111111111112"/>
        <n v="5.8896888888888892"/>
        <n v="5.8237444444444435"/>
        <n v="6.1121999999999996"/>
        <n v="5.9151222222222222"/>
        <n v="5.9636777777777779"/>
        <n v="6.2691888888888885"/>
        <n v="5.915288888888889"/>
        <n v="6.0548888888888897"/>
        <n v="5.913788888888889"/>
        <n v="6.9813111111111112"/>
        <n v="5.9336222222222217"/>
        <n v="5.9272999999999998"/>
        <n v="6.0890555555555554"/>
        <n v="6.7183222222222225"/>
        <n v="5.7887111111111116"/>
        <n v="5.7839333333333327"/>
        <n v="5.8950444444444443"/>
        <n v="6.3631666666666664"/>
        <n v="6.222377777777778"/>
        <n v="6.9563666666666668"/>
        <n v="6.0470555555555556"/>
        <n v="6.0419888888888886"/>
        <n v="5.491366666666667"/>
        <n v="6.2450333333333337"/>
        <n v="6.1803333333333335"/>
        <n v="6.135588888888889"/>
        <n v="6.0971555555555561"/>
        <n v="5.7772666666666659"/>
        <n v="5.7448666666666668"/>
        <n v="6.3650992063492069"/>
        <n v="6.2070793650793652"/>
        <n v="6.4724920634920631"/>
        <n v="6.0067976190476191"/>
        <n v="6.2937261904761908"/>
        <n v="6.2853928571428579"/>
        <n v="6.284531746031746"/>
        <n v="18.482250000000001"/>
        <n v="14.462572115384615"/>
        <n v="12.032476562499999"/>
        <n v="10.4616328125"/>
        <n v="23.616636623899907"/>
        <n v="30.64215541933239"/>
        <n v="13.55233369398948"/>
        <n v="10.714922077922077"/>
        <n v="6.583465277777778"/>
        <n v="6.3753055555555553"/>
        <n v="6.049743055555556"/>
        <n v="5.9404583333333338"/>
        <n v="0.4591736111111111"/>
        <n v="7.589681818181818"/>
        <n v="8.9783409090909103"/>
        <n v="7.880886363636364"/>
        <n v="8.7542727272727276"/>
        <n v="8.5463106060606062"/>
        <n v="7.9422272727272727"/>
        <n v="7.822939393939393"/>
        <n v="7.6166136363636365"/>
        <n v="8.3492424242424228"/>
        <n v="8.6086742424242431"/>
        <n v="7.7287575757575757"/>
        <n v="7.9399166666666661"/>
        <n v="8.2188863636363632"/>
        <n v="8.1517424242424248"/>
        <n v="8.5759696969696968"/>
        <n v="8.5515227272727259"/>
        <n v="8.2555057471264366"/>
        <n v="6.2657183908045972"/>
        <n v="5.556005747126437"/>
        <n v="5.0989022988505743"/>
        <n v="5.8702758620689659"/>
        <n v="6.0395057471264373"/>
        <n v="6.0013850574712642"/>
        <n v="5.655275862068966"/>
        <n v="4.9674310344827584"/>
        <n v="6.1496379310344826"/>
        <n v="5.7940287356321836"/>
        <n v="7.7051951219512196"/>
        <n v="7.1992560975609763"/>
        <n v="7.4276219512195132"/>
        <n v="7.5477439024390236"/>
        <n v="7.4400243902439023"/>
        <n v="7.5250121951219517"/>
        <n v="6.9315060975609759"/>
        <n v="8.1225365853658538"/>
        <n v="7.9292317073170731"/>
        <n v="7.0975609756097562"/>
        <n v="7.4178841463414624"/>
        <n v="6.9405818863437103"/>
        <n v="18.575738095238098"/>
        <n v="10.382836363636363"/>
        <n v="7.7696121794871802"/>
        <n v="6.1976153846153847"/>
        <n v="14.630676229508198"/>
        <n v="18.485330482921459"/>
        <n v="6.1219642857142853"/>
        <n v="6.12131746031746"/>
        <n v="6.6538134920634917"/>
        <n v="6.3055674603174596"/>
        <n v="7.3889649122807013"/>
        <n v="8.2985438596491221"/>
        <n v="7.9392105263157902"/>
        <n v="7.9334342105263165"/>
        <n v="8.2173288288288298"/>
        <n v="7.3293108108108109"/>
        <n v="7.8965180180180186"/>
        <n v="6.4964030612244903"/>
        <n v="6.9242653061224484"/>
        <n v="6.5613112244897964"/>
        <n v="5.979729591836735"/>
        <n v="5.9795918367346941"/>
        <n v="6.1281938775510199"/>
        <n v="5.9964234693877554"/>
        <n v="6.537147959183673"/>
        <n v="34.742775862068967"/>
        <n v="28.319090909090907"/>
        <n v="29.05839772727273"/>
        <n v="27.460909090909091"/>
        <n v="24.136534090909091"/>
        <n v="15.33759090909091"/>
        <n v="15.806888888888889"/>
        <n v="26.966311111111111"/>
        <n v="27.05993333333333"/>
        <n v="21.80041111111111"/>
        <n v="18.428122222222221"/>
        <n v="17.133855555555556"/>
        <n v="24.610933333333332"/>
        <n v="15.677548387096774"/>
        <n v="16.839817204301077"/>
        <n v="15.870053763440859"/>
        <n v="16.918118279569892"/>
        <n v="15.617698924731181"/>
        <n v="21.097666666666669"/>
        <n v="21.109688172043011"/>
        <n v="20.129032258064516"/>
        <n v="21.940129032258064"/>
        <n v="6.4219999999999997"/>
        <n v="7.580462585034013"/>
        <n v="7.248115646258503"/>
        <n v="9.3067619047619043"/>
        <n v="8.9357823129251699"/>
        <n v="7.8308775510204072"/>
        <n v="10.477066666666667"/>
        <n v="12.435077777777776"/>
        <n v="10.674166666666666"/>
        <n v="11.866666666666667"/>
        <n v="11.337644444444445"/>
        <n v="6.9653111111111112"/>
        <n v="16.006944444444443"/>
        <n v="9.3342888888888886"/>
        <n v="15.007255555555556"/>
        <n v="10.805144444444444"/>
        <n v="11.342933333333333"/>
        <n v="12.606344444444444"/>
        <n v="13.266666666666667"/>
        <n v="10.946333333333333"/>
        <n v="8.8789333333333342"/>
        <n v="8.8666666666666671"/>
        <n v="8.8796888888888894"/>
        <n v="8.2132666666666658"/>
        <n v="11.3492"/>
        <n v="10.691844444444444"/>
        <n v="11.024422222222222"/>
        <n v="6.4944444444444445"/>
        <n v="8.5335888888888896"/>
        <n v="8.8826888888888895"/>
        <n v="8.8305000000000007"/>
        <n v="8.9633777777777777"/>
        <n v="9.6997111111111121"/>
        <n v="9.2860666666666667"/>
        <n v="5.6670555555555557"/>
        <n v="7.6669555555555551"/>
        <n v="7.4108000000000001"/>
        <n v="10.933701149425287"/>
        <n v="11.645264367816093"/>
        <n v="12.303724137931034"/>
        <n v="13.475103448275863"/>
        <n v="12.165505747126435"/>
        <n v="12.16306896551724"/>
        <n v="9.1761839080459762"/>
        <n v="12.920850574712643"/>
        <n v="8.5518505747126436"/>
        <n v="8.3723563218390797"/>
        <n v="7.2645172413793109"/>
        <n v="8.2804597701149429"/>
        <n v="8.6535747126436782"/>
        <n v="10.255448275862069"/>
        <n v="10.023942528735631"/>
        <n v="10.988885057471265"/>
        <n v="9.8854827586206895"/>
        <n v="10.127574712643678"/>
        <n v="9.5742643678160917"/>
        <n v="10.470252873563219"/>
        <n v="11.54764367816092"/>
        <n v="9.2442413793103455"/>
        <n v="7.910448275862068"/>
        <n v="12.323988505747126"/>
        <n v="11.551310344827586"/>
        <n v="11.678252873563219"/>
        <n v="12.506080459770114"/>
        <n v="12.321919540229885"/>
        <n v="11.816896551724136"/>
        <n v="11.173264367816092"/>
        <n v="12.287011904761904"/>
        <n v="12.582333333333333"/>
        <n v="13.289892857142858"/>
        <n v="13.445107142857141"/>
        <n v="13.676702380952381"/>
        <n v="15.814107142857143"/>
        <n v="15.861714285714285"/>
        <n v="14.715523809523811"/>
        <n v="14.60570238095238"/>
        <n v="15.381619047619049"/>
        <n v="12.716511904761903"/>
        <n v="12.809880952380952"/>
        <n v="11.383440476190476"/>
        <n v="13.048404761904763"/>
        <n v="10.193261904761906"/>
        <n v="11.381047619047619"/>
        <n v="9.6191666666666666"/>
        <n v="8.3404255319148941"/>
        <n v="7.3235957446808513"/>
        <n v="6.0431489361702129"/>
        <n v="5.9629148936170218"/>
        <n v="7.0797021276595737"/>
        <n v="5.4527872340425532"/>
        <n v="6.8957234042553193"/>
        <n v="7.1551382978723401"/>
        <n v="7.1642446808510636"/>
        <n v="6.3724787234042557"/>
        <n v="5.293723404255319"/>
        <n v="5.9246808510638296"/>
        <n v="6.1348936170212758"/>
        <n v="5.8724893617021277"/>
        <n v="5.4920000000000009"/>
        <n v="6.4571595744680845"/>
        <n v="5.7122765957446804"/>
        <n v="7.10077659574468"/>
        <n v="4.7425319148936174"/>
        <n v="5.2767659574468091"/>
        <n v="4.8691382978723405"/>
        <n v="6.2877978723404251"/>
        <n v="6.0725957446808509"/>
        <n v="7.2371702127659576"/>
        <n v="5.3397021276595744"/>
        <n v="6.0096489361702128"/>
        <n v="5.464404255319149"/>
        <n v="5.149117021276596"/>
        <n v="5.2342127659574471"/>
        <n v="5.1916595744680851"/>
        <n v="4.9876276595744677"/>
        <n v="6.1313510638297872"/>
        <n v="5.633117021276596"/>
        <n v="4.8937978723404258"/>
        <n v="5.621053191489362"/>
        <n v="5.5848510638297872"/>
        <n v="4.3904042553191491"/>
        <n v="6.1702127659574471"/>
        <n v="6.4107234042553189"/>
        <n v="6.2605319148936172"/>
        <n v="6.73"/>
        <n v="5.1741914893617027"/>
        <n v="5.7060957446808516"/>
        <n v="6.0857021276595749"/>
        <n v="6.3427127659574474"/>
        <n v="4.4263510638297872"/>
        <n v="4.3155319148936169"/>
        <n v="3.9317446808510637"/>
        <n v="4.1168936170212769"/>
        <n v="3.9576808510638295"/>
        <n v="4.0236914893617017"/>
        <n v="4.8564680851063828"/>
        <n v="4.5306702127659575"/>
        <n v="3.8110638297872343"/>
        <n v="5.4209787234042555"/>
        <n v="6.2229574468085103"/>
        <n v="5.4469787234042553"/>
        <n v="5.2451063829787232"/>
        <n v="4.6195212765957452"/>
        <n v="4.9369042553191491"/>
        <n v="6.9361702127659575"/>
        <n v="5.2165425531914895"/>
        <n v="4.8577765957446806"/>
        <n v="5.1517446808510643"/>
        <n v="4.5394468085106388"/>
        <n v="5.2476914893617019"/>
        <n v="4.8735957446808511"/>
        <n v="5.0309999999999997"/>
        <n v="4.6903191489361697"/>
        <n v="4.3829787234042552"/>
        <n v="5.548585106382979"/>
        <n v="5.4149680851063833"/>
        <n v="5.1152446808510641"/>
        <n v="5.1664893617021272"/>
        <n v="4.6825957446808513"/>
        <n v="4.4680851063829783"/>
        <n v="5.0666914893617019"/>
        <n v="4.7849148936170209"/>
        <n v="3.7932021276595744"/>
        <n v="5.0220000000000002"/>
        <n v="4.6390744680851066"/>
        <n v="4.8132127659574468"/>
        <n v="5.7900531914893616"/>
        <n v="6.1653723404255318"/>
        <n v="4.1728191489361706"/>
        <n v="3.948053191489362"/>
        <n v="4.9663404255319152"/>
        <n v="4.6810425531914888"/>
        <n v="5.8694148936170212"/>
        <n v="5.205595744680851"/>
        <n v="5.7288936170212761"/>
        <n v="5.0093617021276593"/>
        <n v="4.7888936170212766"/>
        <n v="4.3996808510638301"/>
        <n v="0.92559574468085104"/>
        <n v="7.5981595744680845"/>
        <n v="5.6876595744680847"/>
        <n v="5.4270319148936172"/>
        <n v="4.6600106382978721"/>
        <n v="5.5623510638297873"/>
        <n v="5.0638297872340425"/>
        <n v="4.488297872340425"/>
        <n v="3.7023723404255322"/>
        <n v="4.6320425531914893"/>
        <n v="3.2777021276595741"/>
        <n v="5.7249468085106381"/>
        <n v="4.2136276595744686"/>
        <n v="4.6507765957446807"/>
        <n v="5.2368085106382978"/>
        <n v="4.985265957446809"/>
        <n v="4.6932127659574467"/>
        <n v="4.3537553191489362"/>
        <n v="4.7556914893617028"/>
        <n v="5.290478723404255"/>
        <n v="5.1240851063829789"/>
        <n v="6.1455106382978721"/>
        <n v="6.0182340425531917"/>
        <n v="5.2772872340425527"/>
        <n v="6.1773936170212762"/>
        <n v="5.323404255319149"/>
        <n v="4.0085957446808509"/>
        <n v="5.3681170212765954"/>
        <n v="4.5920000000000005"/>
        <n v="4.4775957446808512"/>
        <n v="5.3724999999999996"/>
        <n v="5.0392765957446812"/>
        <n v="6.0904574468085109"/>
        <n v="4.1918723404255323"/>
        <n v="5.3055106382978723"/>
        <n v="4.6758191489361698"/>
        <n v="5.032808510638298"/>
        <n v="4.5977127659574473"/>
        <n v="4.8271170212765959"/>
        <n v="4.7356595744680847"/>
        <n v="4.0182872340425533"/>
        <n v="4.6400531914893621"/>
        <n v="7.0006170212765957"/>
        <n v="5.6036276595744683"/>
        <n v="5.075255319148936"/>
        <n v="5.2000319148936169"/>
        <n v="4.7186063829787228"/>
        <n v="4.5581595744680845"/>
        <n v="4.7707021276595745"/>
        <n v="6.2133510638297871"/>
        <n v="5.6249148936170208"/>
        <n v="5.6653297872340431"/>
        <n v="6.1565531914893619"/>
        <n v="5.64018085106383"/>
        <n v="5.681127659574468"/>
        <n v="5.2549361702127664"/>
        <n v="4.900276595744681"/>
        <n v="4.8936170212765955"/>
        <n v="6.5669893617021282"/>
        <n v="5.5130638297872334"/>
        <n v="5.0277659574468085"/>
        <n v="5.0214574468085109"/>
        <n v="5.1785638297872341"/>
        <n v="4.945148936170213"/>
        <n v="5.4324893617021273"/>
        <n v="6.1503723404255322"/>
        <n v="7.0217872340425531"/>
        <n v="6.8937446808510634"/>
        <n v="6.0640957446808512"/>
        <n v="5.4042553191489358"/>
        <n v="7.1095638297872341"/>
        <n v="5.5314255319148931"/>
        <n v="7.3735000000000008"/>
        <n v="6.3524042553191489"/>
        <n v="6.7267659574468093"/>
        <n v="6.5132765957446814"/>
        <n v="4.6116702127659579"/>
        <n v="4.7727872340425535"/>
        <n v="6.9617021276595743"/>
        <n v="5.754755319148936"/>
        <n v="7.4047446808510644"/>
        <n v="7.7251382978723404"/>
        <n v="6.8217978723404258"/>
        <n v="7.1570319148936168"/>
        <n v="8.6420744680851058"/>
        <n v="6.8132978723404261"/>
        <n v="7.6199893617021273"/>
        <n v="6.7282553191489365"/>
        <n v="8.0040744680851059"/>
        <n v="4.2980851063829784"/>
        <n v="34.226765957446808"/>
        <n v="4.0853297872340431"/>
        <n v="32.880212765957445"/>
        <n v="3.5321702127659576"/>
        <n v="34.689308510638298"/>
        <n v="3.447074468085106"/>
        <n v="32.685531914893616"/>
        <n v="1"/>
        <n v="4.1721702127659581"/>
        <n v="3.7077446808510639"/>
        <n v="4.5549787234042558"/>
        <n v="4.4306382978723402"/>
        <n v="5.3659255319148933"/>
        <n v="5.0257872340425527"/>
        <n v="6.1489042553191489"/>
        <n v="6.0851063829787231"/>
        <n v="5.3191489361702127"/>
        <n v="7.0766382978723401"/>
        <n v="5.3193191489361702"/>
        <n v="5.6768297872340421"/>
        <n v="5.6184680851063824"/>
        <n v="4.1276595744680851"/>
        <n v="5.7035531914893616"/>
        <n v="6.0999680851063838"/>
        <n v="7.7488829787234037"/>
        <n v="5.8061382978723408"/>
        <n v="5.7516063829787232"/>
        <n v="4.6453191489361707"/>
        <n v="4.398648936170213"/>
        <n v="5.7712553191489366"/>
        <n v="4.4126276595744676"/>
        <n v="6.0295000000000005"/>
        <n v="5.1420744680851067"/>
        <n v="5.3218723404255313"/>
        <n v="5.7652872340425532"/>
        <n v="6.2547446808510641"/>
        <n v="5.5399255319148937"/>
        <n v="5.5744680851063828"/>
        <n v="4.6764042553191487"/>
        <n v="5.9407021276595753"/>
        <n v="5.3753617021276598"/>
        <n v="5.9150425531914896"/>
        <n v="5.7472021276595742"/>
        <n v="5.3171063829787233"/>
        <n v="5.7886382978723399"/>
        <n v="7.1489361702127656"/>
        <n v="5.9162659574468091"/>
        <n v="5.5876063829787235"/>
        <n v="4.5234680851063835"/>
        <n v="4.2689148936170218"/>
        <n v="3.5754787234042555"/>
        <n v="4.4079042553191492"/>
        <n v="6.4693404255319154"/>
        <n v="7.0398191489361706"/>
        <n v="6.0443510638297875"/>
        <n v="5.7022872340425534"/>
        <n v="5.6635744680851063"/>
        <n v="5.9419255319148938"/>
        <n v="3.91581914893617"/>
        <n v="5.8322765957446814"/>
        <n v="5.4124574468085109"/>
        <n v="4.8629893617021276"/>
        <n v="5.4468085106382977"/>
        <n v="5.0430425531914889"/>
        <n v="5.5451595744680855"/>
        <n v="5.0241595744680856"/>
        <n v="4.6964893617021284"/>
        <n v="4.5965319148936175"/>
        <n v="7.1919893617021282"/>
        <n v="7.1509574468085111"/>
        <n v="5.8848191489361703"/>
        <n v="6.5979361702127663"/>
        <n v="4.3094468085106383"/>
        <n v="4.8832446808510639"/>
        <n v="4.8510638297872344"/>
        <n v="5.4999042553191488"/>
        <n v="5.7460957446808516"/>
        <n v="6.2164042553191488"/>
        <n v="5.9204042553191494"/>
        <n v="5.7872340425531918"/>
        <n v="6.1276595744680851"/>
        <n v="5.9588191489361702"/>
        <n v="6.2273191489361706"/>
        <n v="5.7078404255319155"/>
        <n v="5.9820212765957441"/>
        <n v="5.969744680851063"/>
        <n v="4.5959468085106385"/>
        <n v="5.5171702127659579"/>
        <n v="6.3546914893617021"/>
        <n v="6.0971489361702123"/>
        <n v="7.0254042553191489"/>
        <n v="8.9387021276595746"/>
        <n v="1.0212765957446808"/>
        <n v="5.4283297872340421"/>
        <n v="4.6028297872340422"/>
        <n v="4.4731489361702126"/>
        <n v="4.8602021276595746"/>
        <n v="5.0301063829787234"/>
        <n v="4.301244680851064"/>
        <n v="4.6431702127659573"/>
        <n v="5.7948936170212768"/>
        <n v="5.5940851063829795"/>
        <n v="4.2606382978723403"/>
        <n v="5.1921914893617016"/>
        <n v="8.9589361702127661"/>
        <n v="5.8822021276595748"/>
        <n v="5.1883510638297867"/>
        <n v="4.484468085106383"/>
        <n v="7.1217872340425528"/>
        <n v="6.103085106382979"/>
        <n v="8.1012127659574471"/>
        <n v="6.9459574468085101"/>
        <n v="5.7717234042553196"/>
        <n v="6.5581595744680845"/>
        <n v="5.2850000000000001"/>
        <n v="5.279340425531915"/>
        <n v="8.9365744680851069"/>
        <n v="6.2707872340425528"/>
        <n v="5.6698085106382976"/>
        <n v="7.5323936170212757"/>
        <n v="6.595882978723405"/>
        <n v="5.9589680851063829"/>
        <n v="5.0212765957446805"/>
        <n v="4.9903510638297872"/>
        <n v="5.8798936170212768"/>
        <n v="5.9448191489361699"/>
        <n v="6.6388404255319156"/>
        <n v="6.1184893617021281"/>
        <n v="6.3495531914893615"/>
        <n v="7.0048829787234039"/>
        <n v="6.3972872340425537"/>
        <n v="6.5554042553191483"/>
        <n v="6.2150957446808519"/>
        <n v="8.1742021276595747"/>
        <n v="6.9807978723404265"/>
        <n v="6.9408723404255319"/>
        <n v="7.1441170212765961"/>
        <n v="6.0486914893617021"/>
        <n v="7.886244680851064"/>
        <n v="8.3135744680851058"/>
        <n v="6.1082765957446812"/>
        <n v="7.3793936170212771"/>
        <n v="6.8700638297872336"/>
        <n v="6.4425638297872343"/>
        <n v="6.0013617021276602"/>
        <n v="7.4642978723404259"/>
        <n v="6.5245319148936174"/>
        <n v="7.5375638297872332"/>
        <n v="7.9592659574468092"/>
        <n v="7.9137446808510648"/>
        <n v="7.915010638297872"/>
        <n v="6.3439893617021283"/>
        <n v="6.9362978723404245"/>
        <n v="0.95751063829787231"/>
        <n v="6.2875531914893612"/>
        <n v="6.6070744680851066"/>
        <n v="7.5024468085106388"/>
        <n v="7.2458085106382981"/>
        <n v="6.2816382978723411"/>
        <n v="7.4743510638297881"/>
        <n v="7.4681489361702127"/>
        <n v="7.835446808510639"/>
        <n v="6.7246170212765959"/>
        <n v="7.8062765957446807"/>
        <n v="7.9602872340425535"/>
        <n v="7.3677234042553197"/>
        <n v="7.4164680851063833"/>
        <n v="6.8118297872340428"/>
        <n v="7.2340425531914896"/>
        <n v="7.9584680851063831"/>
        <n v="6.9193085106382979"/>
        <n v="8.5196808510638302"/>
        <n v="8.221691489361703"/>
        <n v="7.5067446808510638"/>
        <n v="9.1505212765957449"/>
        <n v="6.1703617021276598"/>
        <n v="6.5969787234042547"/>
        <n v="7.9313510638297879"/>
        <n v="6.3880851063829791"/>
        <n v="6.6603510638297871"/>
        <n v="6.3049148936170214"/>
        <n v="6.0807872340425542"/>
        <n v="7.353329787234042"/>
        <n v="7.8117234042553196"/>
        <n v="7.2744787234042558"/>
        <n v="6.5128617021276591"/>
        <n v="5.6171808510638295"/>
        <n v="6.8086382978723394"/>
        <n v="7.5774574468085101"/>
        <n v="6.5118936170212773"/>
        <n v="6.5295212765957444"/>
        <n v="6.7767872340425539"/>
        <n v="6.1279574468085105"/>
        <n v="7.5320319148936168"/>
        <n v="5.6970425531914897"/>
        <n v="6.7199042553191495"/>
        <n v="7.2321702127659568"/>
        <n v="7.9892446808510638"/>
        <n v="5.9069255319148937"/>
        <n v="6.9445212765957445"/>
        <n v="7.0465"/>
        <n v="7.6050106382978724"/>
        <n v="7.4354893617021283"/>
        <n v="1.0217765957446807"/>
        <n v="8.0311702127659572"/>
        <n v="7.6288936170212764"/>
        <n v="6.768095744680851"/>
        <n v="5.2540744680851059"/>
        <n v="7.7447978723404249"/>
        <n v="6.0718510638297873"/>
        <n v="7.0317127659574465"/>
        <n v="7.3181595744680852"/>
        <n v="7.1149148936170219"/>
        <n v="7.9405851063829784"/>
        <n v="6.7239468085106386"/>
        <n v="6.4882127659574476"/>
        <n v="6.729595744680851"/>
        <n v="6.8192765957446806"/>
        <n v="6.2303723404255313"/>
        <n v="6.2345851063829789"/>
        <n v="5.9671702127659572"/>
        <n v="8.2628829787234039"/>
        <n v="8.3082340425531918"/>
        <n v="7.2546595744680848"/>
        <n v="6.2576382978723402"/>
        <n v="7.0720319148936168"/>
        <n v="6.2980212765957448"/>
        <n v="7.1065106382978716"/>
        <n v="9.7855638297872343"/>
        <n v="8.4282127659574471"/>
        <n v="8.0091595744680841"/>
        <n v="9.4043510638297878"/>
        <n v="6.2922659574468076"/>
        <n v="5.8299468085106385"/>
        <n v="6.9000531914893619"/>
        <n v="8.1254361702127671"/>
        <n v="6.3014680851063822"/>
        <n v="6.7298617021276597"/>
        <n v="7.2127340425531914"/>
        <n v="7.9401382978723412"/>
        <n v="8.3431382978723398"/>
        <n v="7.3009468085106386"/>
        <n v="7.6897765957446813"/>
        <n v="7.7116382978723408"/>
        <n v="7.3341063829787227"/>
        <n v="7.9666595744680846"/>
        <n v="7.5439255319148941"/>
        <n v="6.8150212765957443"/>
        <n v="7.1914893617021276"/>
        <n v="7.4479042553191483"/>
        <n v="6.6094574468085101"/>
        <n v="8.0874574468085108"/>
        <n v="8.1464680851063829"/>
        <n v="8.1331170212765969"/>
        <n v="8.0551741071428573"/>
        <n v="7.5179419642857139"/>
        <n v="6.5791578947368423"/>
        <n v="6.7032236842105268"/>
        <n v="14.781938596491228"/>
        <n v="14.947627192982457"/>
        <n v="9.8517534246575345"/>
        <n v="10.085917927346308"/>
        <n v="6.3267677962840505"/>
        <n v="8.1302066116831355"/>
        <n v="8.085686868686869"/>
        <n v="7.4346868686868683"/>
        <n v="8.7852676767676758"/>
        <n v="7.7585202020202013"/>
        <n v="5.0584292929292927"/>
        <n v="5.287424242424243"/>
        <n v="5.8919696969696966"/>
        <n v="9.291215053763441"/>
        <n v="8.5474623655913984"/>
        <n v="8.8778387096774196"/>
        <n v="9.711860215053763"/>
        <n v="10.592354838709678"/>
        <n v="8.0801827956989243"/>
        <n v="10.080032258064517"/>
        <n v="9.8073010752688159"/>
        <n v="8.5595698924731174"/>
        <n v="8.1581075268817198"/>
        <n v="7.4223118279569889"/>
        <n v="9.6690000000000005"/>
        <n v="9.0348172043010759"/>
        <n v="9.4873548387096776"/>
        <n v="9.3383870967741931"/>
        <n v="9.0584408602150539"/>
        <n v="7.7653118279569888"/>
        <n v="8.3941505376344079"/>
        <n v="9.4632473118279563"/>
        <n v="7.8020322580645169"/>
        <n v="8.7948279569892467"/>
        <n v="8.2769677419354846"/>
        <n v="10.630881720430107"/>
        <n v="8.704870967741936"/>
        <n v="8.302860215053764"/>
        <n v="8.7827311827956986"/>
        <n v="8.5903118279569899"/>
        <n v="9.7194838709677427"/>
        <n v="7.4810322580645163"/>
        <n v="9.9707956989247304"/>
        <n v="9.0769032258064524"/>
        <n v="9.0469892473118279"/>
        <n v="9.0431899999999992"/>
        <n v="8.8032699999999995"/>
        <n v="9.0573300000000003"/>
        <n v="9.7652400000000004"/>
        <n v="9.480929999999999"/>
        <n v="8.2415500000000002"/>
        <n v="11.001959999999999"/>
        <n v="8.166269999999999"/>
        <n v="7.6067299999999998"/>
        <n v="8.7916299999999996"/>
        <n v="7.76"/>
        <n v="7.9988000000000001"/>
        <n v="7.4674800000000001"/>
        <n v="7.4828900000000003"/>
        <n v="8.0063999999999993"/>
        <n v="8.2073099999999997"/>
        <n v="8.3261500000000002"/>
        <n v="7.6949900000000007"/>
        <n v="7.3015099999999995"/>
        <n v="8.3445800000000006"/>
        <n v="8.1916999999999991"/>
        <n v="8.59023"/>
        <n v="8.1991200000000006"/>
        <n v="9.3603400000000008"/>
        <n v="8.5633599999999994"/>
        <n v="8.8803599999999996"/>
        <n v="8.8014499999999991"/>
        <n v="6.5721799999999995"/>
        <n v="7.228390000000001"/>
        <n v="10.1465"/>
        <n v="11.666950980392157"/>
        <n v="10.824970588235294"/>
        <n v="9.6601372549019597"/>
        <n v="12.53286274509804"/>
        <n v="9.8157745098039211"/>
        <n v="11.294725490196077"/>
        <n v="7.7114901960784312"/>
        <n v="9.9328235294117651"/>
        <n v="10.850509803921568"/>
        <n v="9.6062647058823529"/>
        <n v="12.706019607843137"/>
        <n v="9.2354803921568625"/>
        <n v="9.764705882352942"/>
        <n v="11.195186274509805"/>
        <n v="9.5003235294117641"/>
        <n v="10.065009803921569"/>
        <n v="10.41592156862745"/>
        <n v="8.9535490196078431"/>
        <n v="9.1858921568627458"/>
        <n v="9.1547647058823518"/>
        <n v="12.927707547169812"/>
        <n v="12.077594339622641"/>
        <n v="10.919169811320755"/>
        <n v="10.449216981132075"/>
        <n v="11.254396226415093"/>
        <n v="11.172103773584904"/>
        <n v="9.1398679245283017"/>
        <n v="8.0881603773584914"/>
        <n v="9.7545566037735849"/>
        <n v="9.8764150943396238"/>
        <n v="9.8948584905660386"/>
        <n v="9.7355566037735848"/>
        <n v="8.5336415094339628"/>
        <n v="9.0679150943396216"/>
        <n v="9.9908113207547178"/>
        <n v="10.949896226415095"/>
        <n v="10.57277358490566"/>
        <n v="10.618735849056604"/>
        <n v="14.260608333333332"/>
        <n v="16.259308333333333"/>
        <n v="11.300441666666668"/>
        <n v="10.314674999999999"/>
        <n v="10.955591666666667"/>
        <n v="14.417"/>
        <n v="14.174896928613746"/>
        <n v="10.322842767295597"/>
        <n v="17.297279896186861"/>
        <n v="25.173419885258724"/>
        <n v="19.124650537634409"/>
        <n v="12.710658302154561"/>
        <n v="12.935193181818182"/>
        <n v="12.236254808560279"/>
        <n v="8.596382022471909"/>
        <n v="7.0653370786516856"/>
        <n v="8.6182022471910109"/>
        <n v="9.417415730337078"/>
        <n v="8.3693258426966288"/>
        <n v="7.5956404494382017"/>
        <n v="7.020449438202248"/>
        <n v="9.5731348314606741"/>
        <n v="9.5623707865168548"/>
        <n v="9.8014606741573047"/>
        <n v="10.216494382022471"/>
        <n v="10.343325842696629"/>
        <n v="10.07232584269663"/>
        <n v="8.260988764044944"/>
        <n v="9.8941797752808984"/>
        <n v="11.196786516853933"/>
        <n v="12.449764044943819"/>
        <n v="12.000078651685394"/>
        <n v="11.916977528089889"/>
        <n v="9.6294157303370795"/>
        <n v="8.9442696629213483"/>
        <n v="8.3606404494382023"/>
        <n v="9.3933707865168543"/>
        <n v="8.8091011235955055"/>
        <n v="8.5658988764044945"/>
        <n v="9.1770224719101119"/>
        <n v="8.8598651685393257"/>
        <n v="10.562179775280899"/>
        <n v="8.9483370786516865"/>
        <n v="9.36385393258427"/>
        <n v="12.121031199733361"/>
        <n v="12.125276459579888"/>
        <n v="6.3915672043010749"/>
        <n v="6.1382392473118284"/>
        <n v="11.067723319248286"/>
        <n v="10.54017855674849"/>
        <n v="10.964348684210526"/>
        <n v="11.026440789473684"/>
        <n v="10.340601941747574"/>
        <n v="11.379233009708738"/>
        <n v="11.26521359223301"/>
        <n v="10.952077669902913"/>
        <n v="11.132631067961166"/>
        <n v="10.476009708737864"/>
        <n v="9.8657572815533978"/>
        <n v="10.220970873786408"/>
        <n v="9.7099805825242722"/>
        <n v="10.488961165048543"/>
        <n v="11.075252427184466"/>
        <n v="10.185427184466018"/>
        <n v="9.8038058252427192"/>
        <n v="9.0506310679611648"/>
        <n v="9.6592912621359233"/>
        <n v="10.214776699029127"/>
        <n v="6.4202123933987538"/>
        <n v="7.7032740384615384"/>
        <n v="7.4035273631840788"/>
        <n v="6.3627500000000001"/>
        <n v="6.2006666666666668"/>
        <n v="7.2989513888888888"/>
        <n v="6.6944444444444446"/>
        <n v="7.2786250000000008"/>
        <n v="7.415"/>
        <n v="7.5989375000000008"/>
        <n v="7.6487847222222216"/>
        <n v="6.2561666666666671"/>
        <n v="6.2933055555555555"/>
        <n v="6.3569236111111111"/>
        <n v="6.5870833333333332"/>
        <n v="6.5494238788390726"/>
        <n v="6.6524297025109007"/>
        <n v="7.9228651315789476"/>
        <n v="3.7742763157894741"/>
        <n v="3.2355032894736842"/>
        <n v="40.369010752688176"/>
        <n v="46.903625000000005"/>
        <n v="44.419170750580342"/>
        <n v="23.23804857516787"/>
        <n v="23.111930555555556"/>
        <n v="20.275875816993462"/>
        <n v="16.960887254901962"/>
        <n v="3.5375722543352599"/>
        <n v="4.0631329479768787"/>
        <n v="3.4855086705202316"/>
        <n v="3.6051040462427744"/>
        <n v="3.020526011560694"/>
        <n v="2.4646242774566476"/>
        <n v="3.4363294797687862"/>
        <n v="3.7727052023121388"/>
        <n v="3.087485549132948"/>
        <n v="3.399023121387283"/>
        <n v="4.134300578034682"/>
        <n v="3.5804971098265899"/>
        <n v="3.6129364161849713"/>
        <n v="3.9215317919075141"/>
        <n v="4.0237167630057797"/>
        <n v="4.1641618497109825"/>
        <n v="3.7116300578034682"/>
        <n v="3.9245953757225438"/>
        <n v="4.0380404624277455"/>
        <n v="3.88949710982659"/>
        <n v="4.2833988095238098"/>
        <n v="4.4567083333333333"/>
        <n v="4.0493690476190478"/>
        <n v="4.0953095238095232"/>
        <n v="4.8370833333333332"/>
        <n v="4.214892857142857"/>
        <n v="4.643101190476191"/>
        <n v="3.5318452380952383"/>
        <n v="4.3189821428571431"/>
        <n v="4.1937916666666668"/>
        <n v="3.5158392857142853"/>
        <n v="3.3817083333333331"/>
        <n v="3.7252559523809521"/>
        <n v="3.6981488095238095"/>
        <n v="4.4615416666666663"/>
        <n v="3.9372916666666669"/>
        <n v="4.2647619047619045"/>
        <n v="3.3910833333333334"/>
        <n v="2.8420238095238095"/>
        <n v="4.2384940476190476"/>
        <n v="6.4625725806451619"/>
        <n v="6.3278467741935485"/>
        <n v="5.5481048387096781"/>
        <n v="4.9778870967741939"/>
        <n v="5.7420241935483869"/>
        <n v="4.5172822580645162"/>
        <n v="5.5165080645161293"/>
        <n v="5.4975161290322578"/>
        <n v="5.7572258064516122"/>
        <n v="5.8265806451612905"/>
        <n v="5.9099193548387099"/>
        <n v="5.3514354838709677"/>
        <n v="5.1347096774193544"/>
        <n v="4.6987258064516135"/>
        <n v="5.1237580645161289"/>
        <n v="5.4973306451612904"/>
        <n v="5.1713629032258064"/>
        <n v="4.5820080645161285"/>
        <n v="5.9959193548387102"/>
        <n v="4.6908629032258071"/>
        <n v="4.7136532258064516"/>
        <n v="4.9041774193548395"/>
        <n v="4.1892016129032257"/>
        <n v="4.6219193548387105"/>
        <n v="5.21075"/>
        <n v="10.143954545454546"/>
        <n v="8.6162636363636356"/>
        <n v="9.8823454545454545"/>
        <n v="9.4953636363636367"/>
        <n v="8.7060363636363629"/>
        <n v="9.0740909090909092"/>
        <n v="7.7399909090909089"/>
        <n v="8.801581818181818"/>
        <n v="8.8575909090909093"/>
        <n v="9.6923909090909088"/>
        <n v="9.8055181818181811"/>
        <n v="9.6992090909090916"/>
        <n v="8.651945454545455"/>
        <n v="10.378618181818181"/>
        <n v="8.7783363636363632"/>
        <n v="10.149563636363636"/>
        <n v="9.0311454545454541"/>
        <n v="9.9347999999999992"/>
        <n v="10.643063636363637"/>
        <n v="9.8953181818181815"/>
        <n v="8.5589818181818185"/>
        <n v="12.842590909090909"/>
        <n v="13.539781818181819"/>
        <n v="4.4068787878787878"/>
        <n v="5.8548409090909095"/>
        <n v="4.8924166666666666"/>
        <n v="5.5752651515151515"/>
        <n v="5.1981818181818182"/>
        <n v="4.7189090909090909"/>
        <n v="5.153386363636363"/>
        <n v="5.5301969696969699"/>
        <n v="5.5371666666666659"/>
        <n v="6.5063333333333331"/>
        <n v="5.5929393939393943"/>
        <n v="5.8788636363636364"/>
        <n v="5.8807424242424249"/>
        <n v="5.233393939393939"/>
        <n v="4.2834621212121213"/>
        <n v="5.5216439393939396"/>
        <n v="5.413484848484849"/>
        <n v="5.9505151515151509"/>
        <n v="8.4060900000000007"/>
        <n v="7.5626499999999997"/>
        <n v="5.3493899999999996"/>
        <n v="8.5608399999999989"/>
        <n v="7.8004100000000003"/>
        <n v="8.4423700000000004"/>
        <n v="8.9728499999999993"/>
        <n v="7.8584500000000004"/>
        <n v="8.2517399999999999"/>
        <n v="8.2003900000000005"/>
        <n v="7.8729899999999997"/>
        <n v="7.0513500000000002"/>
        <n v="7.7609299999999992"/>
        <n v="7.6303599999999996"/>
        <n v="8.4823599999999999"/>
        <n v="7.9289800000000001"/>
        <n v="8.1593099999999996"/>
        <n v="7.1233699999999995"/>
        <n v="7.7374900000000002"/>
        <n v="8.2861799999999999"/>
        <n v="8.24"/>
        <n v="7.4417200000000001"/>
        <n v="7.8546799999999992"/>
        <n v="7.4276199999999992"/>
        <n v="7.5209599999999996"/>
        <n v="8.5603700000000007"/>
        <n v="7.5807099999999998"/>
        <n v="15.448422835563948"/>
        <n v="20.131136502471261"/>
        <n v="14.364280303030304"/>
        <n v="14.273015151515152"/>
        <n v="13.502757575757576"/>
        <n v="11.707348484848485"/>
        <n v="12.495193877551021"/>
        <n v="13.611683673469386"/>
        <n v="13.486214285714285"/>
        <n v="13.679938775510204"/>
        <n v="14.097724489795919"/>
        <n v="13.073112244897958"/>
        <n v="12.918510204081631"/>
        <n v="12.328030612244897"/>
        <n v="12.100938775510205"/>
        <n v="13.920591836734694"/>
        <n v="16.220795918367347"/>
        <n v="12.356447178132086"/>
        <n v="12.426780159328372"/>
        <n v="18.202617931896281"/>
        <n v="17.43685632183908"/>
        <n v="13.965480392156863"/>
        <n v="12.602245098039216"/>
        <n v="12.531617647058823"/>
        <n v="13.179754901960784"/>
        <n v="13.210039215686274"/>
        <n v="12.374911764705882"/>
        <n v="11.952901960784313"/>
        <n v="12.824343137254903"/>
        <n v="11.274968749999999"/>
        <n v="11.320958333333332"/>
        <n v="10.785552083333334"/>
        <n v="12.191510416666667"/>
        <n v="11.142541666666666"/>
        <n v="11.812666666666667"/>
        <n v="11.423999999999999"/>
        <n v="11.8914375"/>
        <n v="12.717635416666667"/>
        <n v="12.689958333333335"/>
        <n v="11.66759375"/>
        <n v="12.363791666666666"/>
        <n v="12.328354166666665"/>
        <n v="12.50140625"/>
        <n v="12.568093750000001"/>
        <n v="12.383364583333334"/>
        <n v="14.7061875"/>
        <n v="14.637968750000001"/>
        <n v="14.548388392857143"/>
        <n v="14.897575892857143"/>
        <n v="14.54585267857143"/>
        <n v="15.607308035714285"/>
        <n v="16.261133928571429"/>
        <n v="16.048419642857144"/>
        <n v="15.043441964285716"/>
        <n v="16.043727678571429"/>
        <n v="14.328174107142857"/>
        <n v="13.785816964285715"/>
        <n v="9.5517678571428579"/>
        <n v="12.724227678571427"/>
        <n v="6.3966250000000002"/>
        <n v="5.4650054347826087"/>
        <n v="5.1745054347826089"/>
        <n v="5.5538260869565219"/>
        <n v="3.3706847826086959"/>
        <n v="3.6322554347826088"/>
        <n v="4.4824782608695646"/>
        <n v="3.1358641304347827"/>
        <n v="3.4247228260869567"/>
        <n v="4.283989130434783"/>
        <n v="4.6053829787234042"/>
        <n v="5.5824255319148941"/>
        <n v="6.3030425531914895"/>
        <n v="6.2680425531914894"/>
        <n v="6.4396063829787229"/>
        <n v="6.7959999999999994"/>
        <n v="9.1609042553191493"/>
        <n v="6.3031914893617023"/>
        <n v="6.9394361702127663"/>
        <n v="6.5730531914893611"/>
        <n v="6.9973829787234045"/>
        <n v="6.7235425531914901"/>
        <n v="6.5218936170212762"/>
        <n v="6.9360425531914895"/>
        <n v="7.2441702127659573"/>
        <n v="5.8559787234042551"/>
        <n v="6.3899255319148942"/>
        <n v="7.3365744680851064"/>
        <n v="6.3683510638297873"/>
        <n v="5.7478297872340427"/>
        <n v="7.1916170212765955"/>
        <n v="6.8511914893617014"/>
        <n v="7.0284893617021273"/>
        <n v="6.2193191489361697"/>
        <n v="5.7523936170212773"/>
        <n v="6.341712765957447"/>
        <n v="6.6417021276595749"/>
        <n v="6.6857234042553184"/>
        <n v="6.0385106382978728"/>
        <n v="6.3409999999999993"/>
        <n v="6.7668936170212763"/>
        <n v="6.3865212765957446"/>
        <n v="5.1942765957446806"/>
        <n v="6.0422553191489357"/>
        <n v="5.860148936170213"/>
        <n v="6.4290531914893618"/>
        <n v="5.9001808510638289"/>
        <n v="6.3474148936170218"/>
        <n v="5.9272765957446811"/>
        <n v="5.983074468085106"/>
        <n v="6.2829042553191483"/>
        <n v="5.5516808510638294"/>
        <n v="6.2129148936170218"/>
        <n v="6.5802127659574463"/>
        <n v="6.6307872340425531"/>
        <n v="5.6105744680851064"/>
        <n v="5.7426276595744685"/>
        <n v="5.8274574468085101"/>
        <n v="5.54254255319149"/>
        <n v="7.0295212765957444"/>
        <n v="5.9758085106382977"/>
        <n v="5.5482553191489359"/>
        <n v="8.4986629213483145"/>
        <n v="8.0551011235955059"/>
        <n v="7.3292921348314612"/>
        <n v="9.5307415730337084"/>
        <n v="8.8543932584269669"/>
        <n v="7.3280449438202249"/>
        <n v="7.5967078651685389"/>
        <n v="6.6554831460674153"/>
        <n v="7.4655505617977527"/>
        <n v="8.3741573033707866"/>
        <n v="8.3680000000000003"/>
        <n v="8.0950000000000006"/>
        <n v="7.3008426966292133"/>
        <n v="7.5937752808988765"/>
        <n v="7.3720224719101122"/>
        <n v="6.2575280898876402"/>
        <n v="7.2858876404494382"/>
        <n v="6.6108651685393252"/>
        <n v="7.1922696629213476"/>
        <n v="5.5297303370786519"/>
        <n v="9.2584269662921344"/>
        <n v="7.9255505617977526"/>
        <n v="8.5900337078651692"/>
        <n v="7.7806067415730347"/>
        <n v="6.6954269662921355"/>
        <n v="7.5057528089887633"/>
        <n v="7.4387078651685385"/>
        <n v="7.0048988764044946"/>
        <n v="6.4733146067415728"/>
        <n v="7.0240449438202246"/>
        <n v="6.4725393258426971"/>
        <n v="8.3799438202247192"/>
        <n v="6.7536966292134828"/>
        <n v="6.191820224719101"/>
        <n v="6.3396292134831462"/>
        <n v="5.367168539325843"/>
        <n v="5.9257752808988764"/>
        <n v="6.4175280898876403"/>
        <n v="6.6252134831460676"/>
        <n v="6.4534719101123601"/>
        <n v="7.0841797752808988"/>
        <n v="6.7148539325842691"/>
        <n v="6.2102247191011237"/>
        <n v="6.0734044943820225"/>
        <n v="5.8891797752808985"/>
        <n v="7.6855280898876401"/>
        <n v="7.9316629213483143"/>
        <n v="7.5077752808988762"/>
        <n v="8.2505842696629212"/>
        <n v="6.6293258426966295"/>
        <n v="5.6244494382022472"/>
        <n v="5.977696629213483"/>
        <n v="6.542988764044944"/>
        <n v="6.0331910112359548"/>
        <n v="5.1755730337078649"/>
        <n v="1.034685393258427"/>
        <n v="8.2487528089887636"/>
        <n v="7.3163258426966298"/>
        <n v="7.9228651685393254"/>
        <n v="7.7882584269662916"/>
        <n v="8.0848876404494376"/>
        <n v="9.0341573033707867"/>
        <n v="6.9807752808988761"/>
        <n v="7.6931460674157313"/>
        <n v="6.4208314606741563"/>
        <n v="6.846224719101123"/>
        <n v="7.5165056179775283"/>
        <n v="6.5918988764044943"/>
        <n v="7.012528089887641"/>
        <n v="7.5399887640449439"/>
        <n v="7.1450786516853935"/>
        <n v="6.4283820224719097"/>
        <n v="6.7918764044943813"/>
        <n v="7.6781573033707868"/>
        <n v="6.4294831460674162"/>
        <n v="8.3267415730337078"/>
        <n v="6.3826516853932587"/>
        <n v="6.9871348314606747"/>
        <n v="6.4275955056179779"/>
        <n v="6.8409213483146063"/>
        <n v="5.8539213483146071"/>
        <n v="6.4758089887640446"/>
        <n v="6.5170112359550565"/>
        <n v="6.0465730337078654"/>
        <n v="6.1494269662921344"/>
        <n v="6.433089887640449"/>
        <n v="8.8549550561797759"/>
        <n v="7.7909775280898881"/>
        <n v="6.8045056179775285"/>
        <n v="6.8116179775280905"/>
        <n v="5.9387078651685385"/>
        <n v="6.2834606741573031"/>
        <n v="5.3603820224719101"/>
        <n v="7.3975955056179767"/>
        <n v="6.7062696629213479"/>
        <n v="6.5931235955056184"/>
        <n v="6.7938089887640452"/>
        <n v="6.7489101123595505"/>
        <n v="6.6560898876404497"/>
        <n v="7.297662921348314"/>
        <n v="6.4670674157303365"/>
        <n v="6.6358764044943817"/>
        <n v="6.2081011235955055"/>
        <n v="6.5564044943820221"/>
        <n v="6.3530000000000006"/>
        <n v="6.2225730337078646"/>
        <n v="5.5869662921348313"/>
        <n v="6.0392134831460673"/>
        <n v="5.9434719101123603"/>
        <n v="44.122636688809401"/>
        <n v="30.715146163266326"/>
        <n v="17.625099704922366"/>
        <n v="10.529150684931507"/>
        <n v="12.783097535483286"/>
        <n v="11.880887926367084"/>
        <n v="16.181747853863047"/>
        <n v="12.100346020761245"/>
        <n v="21.48250705993097"/>
        <n v="24.16401078510081"/>
        <n v="22.470312109862675"/>
        <n v="6.5638791946308723"/>
        <n v="6.9356510067114092"/>
        <n v="6.7727651006711413"/>
        <n v="6.6059932885906036"/>
        <n v="6.4031879194630879"/>
        <n v="5.6148120805369128"/>
        <n v="6.6216845637583894"/>
        <n v="8.5445081967213117"/>
        <n v="8.891852459016393"/>
        <n v="6.9485409836065575"/>
        <n v="6.4695983606557386"/>
        <n v="6.6802049180327874"/>
        <n v="6.5037131147540981"/>
        <n v="6.563319672131148"/>
        <n v="6.1758032786885249"/>
        <n v="6.5967704918032792"/>
        <n v="5.9024590163934425"/>
        <n v="6.3226885245901645"/>
        <n v="6.0050327868852458"/>
        <n v="5.8543196721311475"/>
        <n v="25.337889705882354"/>
        <n v="9.0906209150326802"/>
        <n v="6.4318496732026142"/>
        <n v="6.8826013071895424"/>
        <n v="6.5296797385620922"/>
        <n v="6.2176666666666662"/>
        <n v="11.41953076923077"/>
        <n v="8.8615923076923089"/>
        <n v="9.1692846153846155"/>
        <n v="8.9691153846153835"/>
        <n v="12.517318808037203"/>
        <n v="12.593942719907849"/>
        <n v="13.841693118076531"/>
        <n v="10.689879310344828"/>
        <n v="10.129362068965518"/>
        <n v="9.8018448275862067"/>
        <n v="8.6510517241379308"/>
        <n v="8.3878879310344825"/>
        <n v="8.2087068965517247"/>
        <n v="8.4144310344827584"/>
        <n v="8.2759310344827597"/>
        <n v="11.752098302613769"/>
        <n v="9.4956666666666667"/>
        <n v="10.330984079155138"/>
        <n v="9.6782770270270273"/>
        <n v="10.091547297297296"/>
        <n v="10.569263513513514"/>
        <n v="11.087540540540539"/>
        <n v="6.8416283783783785"/>
        <n v="7.2002607381427595"/>
        <n v="6.8775998629762851"/>
        <n v="6.9867246376811591"/>
        <n v="8.7164218571713175"/>
        <n v="16.430199074074071"/>
        <n v="7.2211428571428575"/>
        <n v="6.1013265306122442"/>
        <n v="6.9388979591836728"/>
        <n v="7.5443979591836738"/>
        <n v="7.5510204081632653"/>
        <n v="5.7260816326530604"/>
        <n v="5.3250816326530606"/>
        <n v="5.6252551020408159"/>
        <n v="6.5056938775510202"/>
        <n v="4.4489795918367347"/>
        <n v="4.6575306122448978"/>
        <n v="5.0692857142857148"/>
        <n v="5.7564081632653066"/>
        <n v="4.9402959183673474"/>
        <n v="4.7522551020408166"/>
        <n v="5.1430204081632658"/>
        <n v="5.3976428571428574"/>
        <n v="5.3108265306122453"/>
        <n v="6.0953163265306127"/>
        <n v="5.7195306122448981"/>
        <n v="5.8240204081632658"/>
        <n v="4.3272959183673469"/>
        <n v="4.5803469387755102"/>
        <n v="4.3388367346938779"/>
        <n v="4.9448469387755107"/>
        <n v="4.7193673469387756"/>
        <n v="4.3675408163265308"/>
        <n v="4.7346938775510203"/>
        <n v="4.6641428571428571"/>
        <n v="3.964438775510204"/>
        <n v="3.7551020408163267"/>
        <n v="3.5927653061224492"/>
        <n v="3.9083673469387752"/>
        <n v="2.5872551020408161"/>
        <n v="3.0228877551020408"/>
        <n v="3.2244897959183674"/>
        <n v="3.5293775510204082"/>
        <n v="3.5920714285714288"/>
        <n v="3.7559897959183672"/>
        <n v="3.2409795918367346"/>
        <n v="3.1439183673469384"/>
        <n v="3.5218163265306122"/>
        <n v="3.5187346938775512"/>
        <n v="3.3083877551020406"/>
        <n v="3.5531326530612244"/>
        <n v="3.6655204081632653"/>
        <n v="3.4285714285714284"/>
        <n v="4.4557142857142864"/>
        <n v="4.2167448979591837"/>
        <n v="2.9568571428571429"/>
        <n v="3.0831836734693878"/>
        <n v="2.9051326530612243"/>
        <n v="2.7049897959183675"/>
        <n v="2.7782142857142857"/>
        <n v="2.489795918367347"/>
        <n v="2.8175102040816324"/>
        <n v="3.0204081632653059"/>
        <n v="2.7758061224489796"/>
        <n v="2.9390612244897962"/>
        <n v="2.8457448979591833"/>
        <n v="2.7015918367346936"/>
        <n v="2.4425102040816329"/>
        <n v="2.7349999999999999"/>
        <n v="3.0655714285714284"/>
        <n v="2.6151122448979591"/>
        <n v="2.5358775510204081"/>
        <n v="2.5388265306122451"/>
        <n v="2.3035000000000001"/>
        <n v="2.7374387755102041"/>
        <n v="2.1586428571428571"/>
        <n v="2.5846734693877553"/>
        <n v="2.4655918367346938"/>
        <n v="2.2630102040816329"/>
        <n v="2.7188061224489792"/>
        <n v="2.2273877551020407"/>
        <n v="2.3553571428571427"/>
        <n v="2.8583061224489792"/>
        <n v="1.0338367346938775"/>
        <n v="3.1023061224489799"/>
        <n v="2.8597653061224491"/>
        <n v="2.4205816326530614"/>
        <n v="2.7767142857142857"/>
        <n v="2.4136938775510206"/>
        <n v="2.612561224489796"/>
        <n v="2.2893571428571429"/>
        <n v="2.6237040816326531"/>
        <n v="3.1237142857142861"/>
        <n v="2.6530612244897958"/>
        <n v="2.786295918367347"/>
        <n v="2.4277959183673472"/>
        <n v="2.6558877551020408"/>
        <n v="2.7495816326530611"/>
        <n v="2.9840612244897957"/>
        <n v="2.9082857142857144"/>
        <n v="2.9387755102040818"/>
        <n v="2.6533775510204083"/>
        <n v="2.6740102040816325"/>
        <n v="2.4911326530612246"/>
        <n v="2.742295918367347"/>
        <n v="3.1031122448979596"/>
        <n v="3.1494795918367346"/>
        <n v="2.9060000000000001"/>
        <n v="2.3089183673469389"/>
        <n v="3.2309387755102041"/>
        <n v="2.643938775510204"/>
        <n v="3.3591122448979589"/>
        <n v="3.5442142857142862"/>
        <n v="3.655510204081633"/>
        <n v="3.878408163265306"/>
        <n v="3.7571020408163269"/>
        <n v="3.2907142857142859"/>
        <n v="3.6838877551020408"/>
        <n v="4.0033265306122452"/>
        <n v="3.5253571428571431"/>
        <n v="3.5625"/>
        <n v="3.5519591836734694"/>
        <n v="4.2874591836734695"/>
        <n v="4.2425408163265308"/>
        <n v="6.2748367346938769"/>
        <n v="4.6945918367346939"/>
        <n v="4.2374387755102045"/>
        <n v="4.4659897959183672"/>
        <n v="5.0036224489795922"/>
        <n v="4.5965102040816328"/>
        <n v="4.3421020408163269"/>
        <n v="4.3673469387755102"/>
        <n v="4.5555510204081635"/>
        <n v="3.9217653061224493"/>
        <n v="4.1682653061224491"/>
        <n v="3.7462142857142857"/>
        <n v="4.7348673469387759"/>
        <n v="4.9997959183673473"/>
        <n v="5.0263775510204081"/>
        <n v="5.7148673469387754"/>
        <n v="5.5397551020408162"/>
        <n v="4.8778469387755106"/>
        <n v="5.7142857142857144"/>
        <n v="4.430969387755102"/>
        <n v="5.9731428571428573"/>
        <n v="5.269255102040816"/>
        <n v="7.0225408163265302"/>
        <n v="6.1420102040816333"/>
        <n v="6.9800714285714287"/>
        <n v="7.3796326530612237"/>
        <n v="7.8801938775510205"/>
        <n v="5.7156020408163268"/>
        <n v="5.3916224489795921"/>
        <n v="5.4471020408163264"/>
        <n v="6.6219387755102046"/>
        <n v="49.923771300012497"/>
        <n v="43.38880283801339"/>
        <n v="52.441347826086954"/>
        <n v="70.288685908695896"/>
        <n v="25.752087822327375"/>
        <n v="21.840264578865078"/>
        <n v="18.247589382708927"/>
        <n v="18.098896454088518"/>
        <n v="19.232990699951053"/>
        <n v="22.88414111318788"/>
        <n v="25.353602612810771"/>
        <n v="22.038229729729728"/>
        <n v="24.663764285714286"/>
        <n v="28.322439655172413"/>
        <n v="12.817888461538461"/>
        <n v="11.915964285714285"/>
        <n v="12.295314285714285"/>
        <n v="11.918428571428571"/>
        <n v="10.8085"/>
        <n v="12.058364285714285"/>
        <n v="12.783447761194029"/>
        <n v="7.5146410256410254"/>
        <n v="10.541819437365383"/>
        <n v="13.078394927536232"/>
        <n v="11.845151391019987"/>
        <n v="12.820196969696971"/>
        <n v="13.962377065728376"/>
        <n v="11.532130817220136"/>
        <n v="13.345216414151199"/>
        <n v="12.296182442817717"/>
        <n v="17.838651098494704"/>
        <n v="9.5364454545454542"/>
        <n v="10.998195454545455"/>
        <n v="10.018595454545453"/>
        <n v="8.3162681818181809"/>
        <n v="6.7377666666666665"/>
        <n v="7.5908000000000007"/>
        <n v="7.6713333333333331"/>
        <n v="7.7839999999999998"/>
        <n v="7.1267166666666668"/>
        <n v="6.648938888888889"/>
        <n v="7.2247166666666667"/>
        <n v="8.4245944444444447"/>
        <n v="6.9923277310924368"/>
        <n v="6.403865546218487"/>
        <n v="6.3849663865546225"/>
        <n v="6.4292268907563024"/>
        <n v="6.9172689075630247"/>
        <n v="6.5553109243697483"/>
        <n v="5.8539495798319328"/>
        <n v="5.803453781512605"/>
        <n v="6.7033361344537816"/>
        <n v="6.7966554621848738"/>
        <n v="6.8238571428571424"/>
        <n v="6.9295882352941174"/>
        <n v="7.2829579831932776"/>
        <n v="6.3116386554621853"/>
        <n v="6.1907142857142858"/>
        <n v="6.326563025210084"/>
        <n v="5.7894201680672275"/>
        <n v="6.8638151260504197"/>
        <n v="6.0466806722689075"/>
        <n v="6.667756302521008"/>
        <n v="6.0527563025210087"/>
        <n v="7.0668235294117645"/>
        <n v="5.7243613445378143"/>
        <n v="5.7487815126050421"/>
        <n v="6.3899219858156036"/>
        <n v="5.8761914893617018"/>
        <n v="6.8383687943262412"/>
        <n v="6.1329787234042552"/>
        <n v="6.1430070921985811"/>
        <n v="5.748617021276595"/>
        <n v="5.9220851063829789"/>
        <n v="6.0516879432624116"/>
        <n v="6.3524113475177311"/>
        <n v="6.1282482269503546"/>
        <n v="6.0254468085106376"/>
        <n v="5.4324964539007095"/>
        <n v="5.6196028368794329"/>
        <n v="5.9155035460992913"/>
        <n v="5.7471985815602835"/>
        <n v="5.7078439716312062"/>
        <n v="5.9629148936170209"/>
        <n v="6.8090425531914898"/>
        <n v="5.8322695035460992"/>
        <n v="5.29731914893617"/>
        <n v="5.0372978723404254"/>
        <n v="5.5360070921985818"/>
        <n v="5.8434397163120568"/>
        <n v="7.5046875000000002"/>
        <n v="8.5009166666666669"/>
        <n v="8.6252291666666672"/>
        <n v="9.02621875"/>
        <n v="8.2521354166666665"/>
        <n v="7.9081666666666663"/>
        <n v="6.96559375"/>
        <n v="8.9377187500000002"/>
        <n v="8.7099479166666658"/>
        <n v="7.1274687499999994"/>
        <n v="9.2670833333333338"/>
        <n v="5.8912708333333335"/>
        <n v="6.0653958333333335"/>
        <n v="7.1384166666666671"/>
        <n v="6.8265312499999995"/>
        <n v="7.5221041666666659"/>
        <n v="6.9386249999999992"/>
        <n v="8.5020729166666662"/>
        <n v="8.4562291666666667"/>
        <n v="6.5651770833333325"/>
        <n v="7.9574062499999991"/>
        <n v="8.6575520833333339"/>
        <n v="5.9640833333333338"/>
        <n v="5.6048229166666665"/>
        <n v="5.6747812499999997"/>
        <n v="7.9532291666666666"/>
        <n v="7.8871458333333342"/>
        <n v="7.0002812500000005"/>
        <n v="6.156802083333333"/>
        <n v="7.5002604166666664"/>
        <n v="13.317781250000001"/>
        <n v="11.832489583333334"/>
        <n v="5.8473437500000003"/>
        <n v="6.76040625"/>
        <n v="5.3491354166666669"/>
        <n v="6.2652916666666663"/>
        <n v="6.2578125"/>
        <n v="5.5639062499999996"/>
        <n v="5.4550729166666665"/>
        <n v="6.5362604166666669"/>
        <n v="9.2603437500000005"/>
        <n v="6.9033541666666665"/>
        <n v="15.362992022442361"/>
        <n v="14.641886363636363"/>
        <n v="10.04815"/>
        <n v="6.7139259259259267"/>
        <n v="6.9638518518518522"/>
        <n v="6.3833888888888888"/>
        <n v="6.4100833333333336"/>
        <n v="6.5453981481481485"/>
        <n v="6.0483888888888888"/>
        <n v="6.560675925925926"/>
        <n v="6.8743333333333334"/>
        <n v="8.8186296296296298"/>
        <n v="8.0677870370370375"/>
        <n v="7.4107407407407413"/>
        <n v="8.645194444444444"/>
        <n v="7.5556481481481477"/>
        <n v="7.8993981481481477"/>
        <n v="9.8250833333333318"/>
        <n v="8.8176111111111108"/>
        <n v="10.697740740740741"/>
        <n v="6.5972685185185185"/>
        <n v="6.845842592592593"/>
        <n v="5.6696944444444446"/>
        <n v="6.3790833333333339"/>
        <n v="5.4354907407407405"/>
        <n v="6.1499351851851847"/>
        <n v="6.5052500000000002"/>
        <n v="6.2908518518518521"/>
        <n v="7.6055925925925925"/>
        <n v="6.9615833333333335"/>
        <n v="5.8618055555555557"/>
        <n v="6.4444444444444446"/>
        <n v="6.7160740740740739"/>
        <n v="6.6668703703703711"/>
        <n v="6.3516111111111115"/>
        <n v="6.0426018518518516"/>
        <n v="6.9459999999999997"/>
        <n v="7.2601111111111107"/>
        <n v="13.013009366887001"/>
        <n v="16.00349537037037"/>
        <n v="18.043018698037219"/>
        <n v="11.230263157894736"/>
        <n v="12.887561403508773"/>
        <n v="12.2854792373988"/>
        <n v="11.383256991321117"/>
        <n v="17.127854166666665"/>
        <n v="20.439031249999999"/>
        <n v="29.814854166666667"/>
        <n v="13.887104166666667"/>
        <n v="14.003489583333334"/>
        <n v="13.875562500000001"/>
        <n v="18.063468750000002"/>
        <n v="21.939515384615387"/>
        <n v="10.156315384615384"/>
        <n v="10.201376923076923"/>
        <n v="9.8827230769230763"/>
        <n v="9.8386999999999993"/>
        <n v="15.722319444444445"/>
        <n v="10.602597222222222"/>
        <n v="9.7501597222222216"/>
        <n v="9.4176874999999995"/>
        <n v="8.9528958333333346"/>
        <n v="8.8752083333333331"/>
        <n v="10.611437500000001"/>
        <n v="18.716585053625231"/>
        <n v="20.60076154806492"/>
        <n v="18.730929487179488"/>
        <n v="25.781726562500001"/>
        <n v="17.996783595393278"/>
        <n v="23.362871559633028"/>
        <n v="22.569073394495412"/>
        <n v="21.467963302752292"/>
        <n v="6.7346929824561403"/>
        <n v="7.1812719298245611"/>
        <n v="6.8771929824561404"/>
        <n v="7.2848421052631576"/>
        <n v="18.583314768831197"/>
        <n v="19.324580016272872"/>
        <n v="7.9377447916666668"/>
        <n v="8.5958695652173915"/>
        <n v="8.2288858695652181"/>
        <n v="8.478510869565218"/>
        <n v="7.9145054347826092"/>
        <n v="8.1991413043478261"/>
        <n v="7.5990279720279723"/>
        <n v="7.2708461538461542"/>
        <n v="7.1479370629370624"/>
        <n v="7.4607202797202801"/>
        <n v="7.012111888111888"/>
        <n v="6.8716153846153842"/>
        <n v="6.9090909090909092"/>
        <n v="6.9695804195804198"/>
        <n v="7.9269020979020981"/>
        <n v="6.9111258741258741"/>
        <n v="6.3217412587412589"/>
        <n v="7.0493119266055047"/>
        <n v="6.8032568807339446"/>
        <n v="7.4517981651376148"/>
        <n v="6.3225871559633031"/>
        <n v="6.1187614678899092"/>
        <n v="6.2106238532110085"/>
        <n v="6.1297614678899084"/>
        <n v="6.6461559633027525"/>
        <n v="6.828155963302752"/>
        <n v="7.1269266055045879"/>
        <n v="6.5864128440366967"/>
        <n v="6.8008807339449548"/>
        <n v="6.6254495412844037"/>
        <n v="6.7164954128440364"/>
        <n v="6.2779082568807345"/>
        <n v="6.0344403669724773"/>
        <n v="5.9220275229357799"/>
        <n v="6.2438165137614678"/>
        <n v="6.3026422018348631"/>
        <n v="6.7229082568807339"/>
        <n v="6.3841651376146791"/>
        <n v="6.0193577981651378"/>
        <n v="6.0238256880733942"/>
        <n v="6.70797247706422"/>
        <n v="7.2401559633027528"/>
        <n v="7.0962477064220186"/>
        <n v="6.9382110091743119"/>
        <n v="7.2294495412844038"/>
        <n v="6.8994770642201839"/>
        <n v="6.3120366972477058"/>
        <n v="6.8155229357798168"/>
        <n v="10.887434826930193"/>
        <n v="45.666427103569866"/>
        <n v="37.202802325581395"/>
        <n v="35.464104651162792"/>
        <n v="25.283617021276594"/>
        <n v="22.128319148936168"/>
        <n v="25.446946808510639"/>
        <n v="22.851106382978724"/>
        <n v="21.052648936170215"/>
        <n v="6.9142717391304354"/>
        <n v="25.50208695652174"/>
        <n v="21.717489130434782"/>
        <n v="22.957999999999998"/>
        <n v="22.705021739130437"/>
        <n v="21.729239130434781"/>
        <n v="24.055315217391303"/>
        <n v="5.8679038461538457"/>
        <n v="6.1948750000000006"/>
        <n v="6.173346153846154"/>
        <n v="6.0971250000000001"/>
        <n v="6.4041057692307692"/>
        <n v="5.8871634615384618"/>
        <n v="6.060163461538461"/>
        <n v="4.0647500000000001"/>
        <n v="5.6776346153846156"/>
        <n v="4.3732115384615389"/>
        <n v="5.4380961538461543"/>
        <n v="6.8233173076923075"/>
        <n v="5.5747019230769235"/>
        <n v="6.8086730769230766"/>
        <n v="7.4458846153846148"/>
        <n v="5.7141634615384618"/>
        <n v="6.2691153846153851"/>
        <n v="6.2926923076923078"/>
        <n v="8.0210961538461536"/>
        <n v="7.3325961538461542"/>
        <n v="7.2117692307692307"/>
        <n v="7.6330673076923086"/>
        <n v="8.5372884615384628"/>
        <n v="5.227442307692308"/>
        <n v="12.581153846153846"/>
        <n v="5.1935865384615392"/>
        <n v="4.1062980769230766"/>
        <n v="5.0798750000000004"/>
        <n v="5.3389519230769231"/>
        <n v="4.6157403846153846"/>
        <n v="4.6283461538461541"/>
        <n v="5.1974326923076921"/>
        <n v="4.9615384615384617"/>
        <n v="5.9760961538461537"/>
        <n v="4.7018365384615386"/>
        <n v="5.3681730769230764"/>
        <n v="4.9255192307692308"/>
        <n v="3.8233942307692308"/>
        <n v="6.5893076923076928"/>
        <n v="6.0675769230769232"/>
        <n v="5.5486730769230768"/>
        <n v="9.1885294117647067"/>
        <n v="9.2540098039215692"/>
        <n v="9.0862843137254909"/>
        <n v="9.2382941176470599"/>
        <n v="8.6712352941176469"/>
        <n v="9.1223921568627446"/>
        <n v="8.7046862745098039"/>
        <n v="7.8244117647058831"/>
        <n v="8.2606764705882352"/>
        <n v="8.1007941176470588"/>
        <n v="8.2941176470588243"/>
        <n v="8.8872254901960783"/>
        <n v="8.0422745098039226"/>
        <n v="8.8394019607843148"/>
        <n v="8.6502549019607837"/>
        <n v="8.5890392156862738"/>
        <n v="8.9738137254901957"/>
        <n v="5.7820536193029497"/>
        <n v="5.7587345844504014"/>
        <n v="6.0660697050938328"/>
        <n v="8.24710294117647"/>
        <n v="8.4481397058823529"/>
        <n v="8.5985514705882355"/>
        <n v="8.129624999999999"/>
        <n v="8.7384632352941178"/>
        <n v="8.1766838235294124"/>
        <n v="7.6868897058823524"/>
        <n v="8.0653161764705885"/>
        <n v="8.0399632352941168"/>
        <n v="8.0665514705882355"/>
        <n v="7.6658676470588238"/>
        <n v="8.5387867647058826"/>
        <n v="8.225411764705882"/>
        <n v="7.8766985294117644"/>
        <n v="7.6949852941176475"/>
        <n v="9.1781691176470588"/>
        <n v="7.0927835051546388"/>
        <n v="7.7246701030927838"/>
        <n v="7.6711030927835049"/>
        <n v="7.7202680412371132"/>
        <n v="8.2478350515463905"/>
        <n v="7.5188453608247423"/>
        <n v="8.3256082474226805"/>
        <n v="8.3117113402061857"/>
        <n v="7.6306494845360824"/>
        <n v="7.7855154639175259"/>
        <n v="6.972123711340207"/>
        <n v="7.075144329896907"/>
        <n v="7.3420618556701029"/>
        <n v="7.0390000000000006"/>
        <n v="7.8789896907216486"/>
        <n v="7.8367835051546395"/>
        <n v="7.8321237113402065"/>
        <n v="8.0429278350515467"/>
        <n v="6.8061237113402058"/>
        <n v="6.7825979381443302"/>
        <n v="6.9710206185567003"/>
        <n v="7.3412474226804125"/>
        <n v="6.8484639175257733"/>
        <n v="7.2429587628865981"/>
        <n v="7.0932680412371134"/>
        <n v="8.0343608247422669"/>
        <n v="6.8877113402061854"/>
        <n v="7.4731340206185566"/>
        <n v="7.0114020618556703"/>
        <n v="7.0534742268041235"/>
        <n v="8.3059793814432989"/>
        <n v="6.6011546391752578"/>
        <n v="7.1383092783505164"/>
        <n v="7.2323814432989693"/>
        <n v="6.8464742268041228"/>
        <n v="6.8086185567010311"/>
        <n v="7.3251340206185569"/>
        <n v="7.4474948453608247"/>
        <n v="7.4752989690721652"/>
        <n v="7.0375463917525778"/>
        <n v="7.2619484536082473"/>
        <n v="7.2018659793814432"/>
        <n v="7.7991546391752582"/>
        <n v="6.2729175257731953"/>
        <n v="7.0613092783505156"/>
        <n v="12.676801369863014"/>
        <n v="11.347972602739727"/>
        <n v="12.102376712328766"/>
        <n v="11.877349315068493"/>
        <n v="13.422452054794521"/>
        <n v="9.940514814814815"/>
        <n v="11.0961"/>
        <n v="5.2610507246376814"/>
        <n v="4.9506050724637678"/>
        <n v="5.9156014492753624"/>
        <n v="12.321167586127793"/>
        <n v="11.331425586688058"/>
        <n v="12.663619075217794"/>
        <n v="11.359446176955606"/>
        <n v="10.177147058823529"/>
        <n v="10.895225490196079"/>
        <n v="10.674490196078432"/>
        <n v="10.869627450980392"/>
        <n v="11.414186274509804"/>
        <n v="10.298313725490198"/>
        <n v="10.733156862745098"/>
        <n v="10.913470588235294"/>
        <n v="11.133196078431373"/>
        <n v="10.241382352941178"/>
        <n v="10.386313725490195"/>
        <n v="10.069823529411766"/>
        <n v="11.121539215686274"/>
        <n v="10.607990196078433"/>
        <n v="10.882352941176471"/>
        <n v="10.826088235294117"/>
        <n v="10.966127450980393"/>
        <n v="11.541558823529412"/>
        <n v="8.3704074074074075"/>
        <n v="8.4447716049382731"/>
        <n v="7.6553148148148153"/>
        <n v="10.794388888888889"/>
        <n v="11.571006172839505"/>
        <n v="13.846413580246914"/>
        <n v="10.753235310137999"/>
        <n v="10.33936253234047"/>
        <n v="15.447929824561404"/>
        <n v="6.280795454545455"/>
        <n v="5.7943409090909084"/>
        <n v="6.6856818181818181"/>
        <n v="6.3188333333333331"/>
        <n v="5.9265454545454546"/>
        <n v="6.6173484848484847"/>
        <n v="6.0461363636363643"/>
        <n v="6.5456136363636359"/>
        <n v="6.231416666666667"/>
        <n v="6.4547045454545451"/>
        <n v="6.1583787878787879"/>
        <n v="5.7388030303030311"/>
        <n v="7.1399848484848478"/>
        <n v="6.5681439393939396"/>
        <n v="5.8268787878787878"/>
        <n v="5.9482954545454545"/>
        <n v="6.4675000000000002"/>
        <n v="6.2763484848484845"/>
        <n v="6.0139318181818187"/>
        <n v="6.5555454545454541"/>
        <n v="5.7814924242424244"/>
        <n v="6.2552424242424243"/>
        <n v="6.2964015151515156"/>
        <n v="6.0043030303030305"/>
        <n v="5.8887727272727268"/>
        <n v="6.5120681818181811"/>
        <n v="6.2832575757575757"/>
        <n v="9.2867094535993058"/>
        <n v="9.2166702127659583"/>
        <n v="10.445301711294029"/>
        <n v="9.9191837213321161"/>
        <n v="10.918177029546509"/>
        <n v="7.1837891156462588"/>
        <n v="7.3632482993197286"/>
        <n v="8.8919587628865973"/>
        <n v="9.0815360824742264"/>
        <n v="8.3882783505154634"/>
        <n v="9.4845360824742269"/>
        <n v="8.9991443298969074"/>
        <n v="8.9485463917525774"/>
        <n v="10.086247422680412"/>
        <n v="8.8410103092783494"/>
        <n v="9.1044432989690716"/>
        <n v="6.5238144329896901"/>
        <n v="7.4895051546391747"/>
        <n v="9.2552268041237102"/>
        <n v="8.0102989690721653"/>
        <n v="7.0996082474226805"/>
        <n v="8.2517525773195874"/>
        <n v="8.4657731958762881"/>
        <n v="9.892092783505154"/>
        <n v="9.0493608247422674"/>
        <n v="7.1459278350515465"/>
        <n v="6.3141237113402067"/>
        <n v="7.4226804123711343"/>
        <n v="6.4856391752577318"/>
        <n v="7.2221443298969072"/>
        <n v="6.5342268041237119"/>
        <n v="7.8373298969072165"/>
        <n v="6.9297938144329905"/>
        <n v="8.538865979381443"/>
        <n v="7.9434742268041241"/>
        <n v="7.6476804123711348"/>
        <n v="6.2759072164948453"/>
        <n v="7.0162474226804123"/>
        <n v="3.5973298969072163"/>
        <n v="6.8926494845360819"/>
        <n v="7.5481958762886592"/>
        <n v="8.4810206185567001"/>
        <n v="7.993298969072165"/>
        <n v="8.0793195876288664"/>
        <n v="9.1167628865979378"/>
        <n v="7.4567422680412365"/>
        <n v="7.9093608247422678"/>
        <n v="8.0518041237113405"/>
        <n v="5.5675051546391749"/>
        <n v="5.6094948453608247"/>
        <n v="5.7525773195876289"/>
        <n v="5.4726597938144321"/>
        <n v="4.6428865979381442"/>
        <n v="3.5187113402061856"/>
        <n v="4.3171134020618558"/>
        <n v="3.429505154639175"/>
        <n v="3.3482164948453605"/>
        <n v="3.4694329896907221"/>
        <n v="3.3653092783505154"/>
        <n v="3.2783505154639174"/>
        <n v="2.8694639175257732"/>
        <n v="5.0133608247422679"/>
        <n v="21.211917407481042"/>
        <n v="8.8572380952380954"/>
        <n v="8.4901904761904756"/>
        <n v="13.972129251700679"/>
        <n v="13.420625850340137"/>
        <n v="14.942346938775511"/>
        <n v="9.4444625850340138"/>
        <n v="12.497905797101449"/>
        <n v="12.064930147058824"/>
        <n v="9.6675720338983044"/>
        <n v="10.780991525423728"/>
        <n v="9.7082415254237286"/>
        <n v="10.055574074074073"/>
        <n v="0.9446265432098766"/>
        <n v="10.076132716049383"/>
        <n v="10.593246666666667"/>
        <n v="9.3643809523809516"/>
        <n v="8.2483904761904761"/>
        <n v="9.4967238095238091"/>
        <n v="8.5374952380952376"/>
        <n v="8.6179523809523815"/>
        <n v="8.8761904761904766"/>
        <n v="8.6197142857142861"/>
        <n v="7.7747904761904758"/>
        <n v="7.9663714285714287"/>
        <n v="8.0326761904761916"/>
        <n v="9.2621619047619053"/>
        <n v="8.811866666666667"/>
        <n v="8.4089619047619042"/>
        <n v="8.6864666666666661"/>
        <n v="8.1157142857142848"/>
        <n v="7.8484476190476187"/>
        <n v="7.3559333333333337"/>
        <n v="8.2835047619047621"/>
        <n v="8.7858095238095242"/>
        <n v="7.6737047619047623"/>
        <n v="7.8499333333333334"/>
        <n v="8.3624000000000009"/>
        <n v="8.2698285714285706"/>
        <n v="8.1936666666666671"/>
        <n v="7.9622666666666664"/>
        <n v="8.4739428571428572"/>
        <n v="8.1631428571428568"/>
        <n v="9.029457142857142"/>
        <n v="8.2413523809523817"/>
        <n v="6.528672514619883"/>
        <n v="5.8964093567251457"/>
        <n v="5.9014152046783632"/>
        <n v="6.6375146198830413"/>
        <n v="5.7210175438596487"/>
        <n v="6.2457134502923983"/>
        <n v="5.6972982456140357"/>
        <n v="5.8297368421052633"/>
        <n v="5.6494502923976606"/>
        <n v="6.2240935672514617"/>
        <n v="5.4836842105263157"/>
        <n v="6.1897777777777776"/>
        <n v="5.7261812865497079"/>
        <n v="6.2491637426900581"/>
        <n v="5.8613274853801167"/>
        <n v="8.5205434782608691"/>
        <n v="8.9102282608695642"/>
        <n v="8.5434782608695645"/>
        <n v="8.0911630434782609"/>
        <n v="8.8161739130434782"/>
        <n v="8.0217391304347831"/>
        <n v="7.5663369565217389"/>
        <n v="8.038684782608696"/>
        <n v="7.9130978260869567"/>
        <n v="8.031282608695653"/>
        <n v="8.8284673913043488"/>
        <n v="7.6967608695652174"/>
        <n v="7.6329456521739134"/>
        <n v="8.0220000000000002"/>
        <n v="8.4782608695652169"/>
        <n v="8.7413152173913051"/>
        <n v="7.0799130434782604"/>
        <n v="7.9575869565217383"/>
        <n v="7.109"/>
        <n v="7.6956521739130439"/>
        <n v="7.5169891304347827"/>
        <n v="7.3461521739130431"/>
        <n v="7.2813152173913043"/>
        <n v="7.1750978260869571"/>
        <n v="7.1134782608695657"/>
        <n v="7.8393913043478269"/>
        <n v="7.6959239130434778"/>
        <n v="7.1098913043478262"/>
        <n v="7.5677499999999993"/>
        <n v="7.5991521739130432"/>
        <n v="7.8937282608695645"/>
        <n v="6.2079999999999993"/>
        <n v="7.7171739130434789"/>
        <n v="6.8729347826086951"/>
        <n v="8.5314344660194177"/>
        <n v="7.5911301369863011"/>
        <n v="7.675123115231993"/>
        <n v="7.7695946579362962"/>
        <n v="6.68095283018868"/>
        <n v="6.8536037735849051"/>
        <n v="7.0736320754716973"/>
        <n v="7.0289999999999999"/>
        <n v="6.9983490566037743"/>
        <n v="6.905764150943396"/>
        <n v="6.908235849056604"/>
        <n v="6.7564056603773581"/>
        <n v="6.5973018867924527"/>
        <n v="6.2633584905660387"/>
        <n v="6.0406792452830187"/>
        <n v="6.4638584905660377"/>
        <n v="6.3110283018867932"/>
        <n v="6.9499528301886802"/>
        <n v="5.7026132075471692"/>
        <n v="6.0146981132075474"/>
        <n v="5.9652452830188682"/>
        <n v="6.845603773584906"/>
        <n v="5.866556603773585"/>
        <n v="5.9633396226415094"/>
        <n v="6.0001226415094342"/>
        <n v="6.2305283018867925"/>
        <n v="5.8568396226415098"/>
        <n v="6.5843396226415098"/>
        <n v="6.1173962264150941"/>
        <n v="6.0642075471698114"/>
        <n v="6.3721132075471694"/>
        <n v="6.129952830188679"/>
        <n v="6.1897169811320758"/>
        <n v="6.4509528301886796"/>
        <n v="6.2475377358490567"/>
        <n v="6.0679622641509425"/>
        <n v="6.0998018867924522"/>
        <n v="6.0847264150943392"/>
        <n v="5.7529528301886792"/>
        <n v="5.7740754716981133"/>
        <n v="5.8878773584905657"/>
        <n v="5.8011415094339629"/>
        <n v="6.5519509803921565"/>
        <n v="6.0914509803921568"/>
        <n v="6.5891666666666673"/>
        <n v="6.4802058823529407"/>
        <n v="6.6961274509803923"/>
        <n v="7.4334117647058822"/>
        <n v="5.6346568627450981"/>
        <n v="6.550901960784314"/>
        <n v="6.1719607843137254"/>
        <n v="6.1497352941176473"/>
        <n v="5.9959019607843134"/>
        <n v="5.5691764705882356"/>
        <n v="5.8620588235294111"/>
        <n v="5.9690392156862746"/>
        <n v="6.3059215686274506"/>
        <n v="5.882352941176471"/>
        <n v="5.8537843137254901"/>
        <n v="6.183901960784314"/>
        <n v="6.6331372549019614"/>
        <n v="6.0393431372549022"/>
        <n v="5.4119019607843137"/>
        <n v="6.0460882352941177"/>
        <n v="6.0437941176470584"/>
        <n v="6.1822843137254901"/>
        <n v="6.1588627450980384"/>
        <n v="5.7732352941176472"/>
        <n v="5.965421568627451"/>
        <n v="5.8683529411764708"/>
        <n v="5.5565980392156868"/>
        <n v="5.4515490196078433"/>
        <n v="5.9219607843137254"/>
        <n v="5.9248137254901962"/>
        <n v="6.4433137254901958"/>
        <n v="5.6864117647058823"/>
        <n v="5.8162758620689656"/>
        <n v="7.2220517241379305"/>
        <n v="8.2361781609195397"/>
        <n v="7.3118275862068964"/>
        <n v="5.6017011494252875"/>
        <n v="6.1935172413793103"/>
        <n v="6.486873563218390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y" refreshedDate="45034.567502546299" createdVersion="8" refreshedVersion="8" minRefreshableVersion="3" recordCount="6689" xr:uid="{F59D516B-C557-4D84-AEF6-359B674F6D09}">
  <cacheSource type="worksheet">
    <worksheetSource ref="B1:J1048576" sheet="All fish"/>
  </cacheSource>
  <cacheFields count="9">
    <cacheField name="Round" numFmtId="14">
      <sharedItems containsBlank="1" count="7">
        <s v="R1"/>
        <s v="R2"/>
        <s v="R3"/>
        <s v="R4"/>
        <s v="R5"/>
        <s v="R6"/>
        <m/>
      </sharedItems>
    </cacheField>
    <cacheField name="Site" numFmtId="0">
      <sharedItems containsBlank="1" count="16">
        <s v="Chifunfu"/>
        <s v="Igombe"/>
        <s v="Saanane"/>
        <s v="Maisome"/>
        <s v="Kome_west"/>
        <s v="Kome_north"/>
        <s v="Kahumulo"/>
        <s v="Bwisya"/>
        <s v="kayenze"/>
        <s v="Ihale"/>
        <s v="Nyegezi"/>
        <s v="Bwina"/>
        <s v="Bumbire"/>
        <s v="Mazinga"/>
        <s v="Gozba"/>
        <m/>
      </sharedItems>
    </cacheField>
    <cacheField name="Species" numFmtId="0">
      <sharedItems containsBlank="1"/>
    </cacheField>
    <cacheField name="TL(mm)" numFmtId="0">
      <sharedItems containsString="0" containsBlank="1" containsNumber="1" minValue="0.127" maxValue="322.93799999999999"/>
    </cacheField>
    <cacheField name="TL" numFmtId="0">
      <sharedItems containsString="0" containsBlank="1" containsNumber="1" minValue="0.29499999999999998" maxValue="70.288685908695896"/>
    </cacheField>
    <cacheField name="Net" numFmtId="0">
      <sharedItems containsBlank="1"/>
    </cacheField>
    <cacheField name="t" numFmtId="165">
      <sharedItems containsNonDate="0" containsDate="1" containsString="0" containsBlank="1" minDate="2019-11-01T00:00:00" maxDate="2023-03-04T00:00:00"/>
    </cacheField>
    <cacheField name="Survey" numFmtId="49">
      <sharedItems containsBlank="1" count="7">
        <s v="Nov-19"/>
        <s v="Jul-20"/>
        <s v="Mar-21"/>
        <s v="Nov-21"/>
        <s v="Mar-22"/>
        <s v="Mar-23"/>
        <m/>
      </sharedItems>
    </cacheField>
    <cacheField name="Group" numFmtId="0">
      <sharedItems containsBlank="1" count="6">
        <s v="Haplochromis"/>
        <s v="Other"/>
        <s v="Nile Perch"/>
        <s v="Tilapia"/>
        <s v="Daga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72">
  <r>
    <x v="0"/>
    <x v="0"/>
    <x v="0"/>
    <n v="131.54300000000001"/>
    <x v="0"/>
  </r>
  <r>
    <x v="0"/>
    <x v="0"/>
    <x v="0"/>
    <n v="131.54300000000001"/>
    <x v="0"/>
  </r>
  <r>
    <x v="0"/>
    <x v="0"/>
    <x v="0"/>
    <n v="129.79599999999999"/>
    <x v="1"/>
  </r>
  <r>
    <x v="0"/>
    <x v="0"/>
    <x v="0"/>
    <n v="130.08699999999999"/>
    <x v="2"/>
  </r>
  <r>
    <x v="0"/>
    <x v="0"/>
    <x v="0"/>
    <n v="133.893"/>
    <x v="3"/>
  </r>
  <r>
    <x v="0"/>
    <x v="0"/>
    <x v="0"/>
    <n v="107.946"/>
    <x v="4"/>
  </r>
  <r>
    <x v="0"/>
    <x v="0"/>
    <x v="0"/>
    <n v="122.271"/>
    <x v="5"/>
  </r>
  <r>
    <x v="0"/>
    <x v="0"/>
    <x v="0"/>
    <n v="133.92400000000001"/>
    <x v="6"/>
  </r>
  <r>
    <x v="0"/>
    <x v="0"/>
    <x v="0"/>
    <n v="119.215"/>
    <x v="7"/>
  </r>
  <r>
    <x v="0"/>
    <x v="0"/>
    <x v="0"/>
    <n v="132.154"/>
    <x v="8"/>
  </r>
  <r>
    <x v="0"/>
    <x v="0"/>
    <x v="0"/>
    <n v="125.797"/>
    <x v="9"/>
  </r>
  <r>
    <x v="0"/>
    <x v="0"/>
    <x v="0"/>
    <n v="125.724"/>
    <x v="10"/>
  </r>
  <r>
    <x v="0"/>
    <x v="0"/>
    <x v="0"/>
    <n v="118.405"/>
    <x v="11"/>
  </r>
  <r>
    <x v="0"/>
    <x v="0"/>
    <x v="0"/>
    <n v="99.706999999999994"/>
    <x v="12"/>
  </r>
  <r>
    <x v="0"/>
    <x v="0"/>
    <x v="0"/>
    <n v="105.52"/>
    <x v="13"/>
  </r>
  <r>
    <x v="0"/>
    <x v="0"/>
    <x v="0"/>
    <n v="111.898"/>
    <x v="14"/>
  </r>
  <r>
    <x v="0"/>
    <x v="0"/>
    <x v="0"/>
    <n v="144.66200000000001"/>
    <x v="15"/>
  </r>
  <r>
    <x v="0"/>
    <x v="0"/>
    <x v="0"/>
    <n v="140.27799999999999"/>
    <x v="16"/>
  </r>
  <r>
    <x v="0"/>
    <x v="0"/>
    <x v="0"/>
    <n v="133.232"/>
    <x v="17"/>
  </r>
  <r>
    <x v="0"/>
    <x v="0"/>
    <x v="0"/>
    <n v="137.44999999999999"/>
    <x v="18"/>
  </r>
  <r>
    <x v="0"/>
    <x v="0"/>
    <x v="0"/>
    <n v="131.37700000000001"/>
    <x v="19"/>
  </r>
  <r>
    <x v="0"/>
    <x v="0"/>
    <x v="0"/>
    <n v="94.932000000000002"/>
    <x v="20"/>
  </r>
  <r>
    <x v="0"/>
    <x v="0"/>
    <x v="0"/>
    <n v="110.539"/>
    <x v="21"/>
  </r>
  <r>
    <x v="0"/>
    <x v="0"/>
    <x v="0"/>
    <n v="99.947000000000003"/>
    <x v="22"/>
  </r>
  <r>
    <x v="0"/>
    <x v="0"/>
    <x v="0"/>
    <n v="105.07"/>
    <x v="23"/>
  </r>
  <r>
    <x v="0"/>
    <x v="0"/>
    <x v="0"/>
    <n v="98.561999999999998"/>
    <x v="24"/>
  </r>
  <r>
    <x v="0"/>
    <x v="0"/>
    <x v="0"/>
    <n v="100.431"/>
    <x v="25"/>
  </r>
  <r>
    <x v="0"/>
    <x v="0"/>
    <x v="0"/>
    <n v="102.09399999999999"/>
    <x v="26"/>
  </r>
  <r>
    <x v="0"/>
    <x v="0"/>
    <x v="0"/>
    <n v="92.254999999999995"/>
    <x v="27"/>
  </r>
  <r>
    <x v="0"/>
    <x v="0"/>
    <x v="0"/>
    <n v="93.123000000000005"/>
    <x v="28"/>
  </r>
  <r>
    <x v="0"/>
    <x v="0"/>
    <x v="0"/>
    <n v="86.953000000000003"/>
    <x v="29"/>
  </r>
  <r>
    <x v="0"/>
    <x v="0"/>
    <x v="0"/>
    <n v="90.680999999999997"/>
    <x v="30"/>
  </r>
  <r>
    <x v="0"/>
    <x v="0"/>
    <x v="0"/>
    <n v="95.634"/>
    <x v="31"/>
  </r>
  <r>
    <x v="0"/>
    <x v="0"/>
    <x v="0"/>
    <n v="99.122"/>
    <x v="32"/>
  </r>
  <r>
    <x v="0"/>
    <x v="0"/>
    <x v="0"/>
    <n v="85.069000000000003"/>
    <x v="33"/>
  </r>
  <r>
    <x v="0"/>
    <x v="0"/>
    <x v="0"/>
    <n v="87.66"/>
    <x v="34"/>
  </r>
  <r>
    <x v="0"/>
    <x v="0"/>
    <x v="0"/>
    <n v="90.153999999999996"/>
    <x v="35"/>
  </r>
  <r>
    <x v="0"/>
    <x v="0"/>
    <x v="0"/>
    <n v="91.771000000000001"/>
    <x v="36"/>
  </r>
  <r>
    <x v="0"/>
    <x v="0"/>
    <x v="0"/>
    <n v="89.179000000000002"/>
    <x v="37"/>
  </r>
  <r>
    <x v="0"/>
    <x v="0"/>
    <x v="0"/>
    <n v="96.644000000000005"/>
    <x v="38"/>
  </r>
  <r>
    <x v="0"/>
    <x v="0"/>
    <x v="0"/>
    <n v="86.287999999999997"/>
    <x v="39"/>
  </r>
  <r>
    <x v="0"/>
    <x v="0"/>
    <x v="0"/>
    <n v="96.858999999999995"/>
    <x v="40"/>
  </r>
  <r>
    <x v="0"/>
    <x v="0"/>
    <x v="0"/>
    <n v="90.35"/>
    <x v="41"/>
  </r>
  <r>
    <x v="0"/>
    <x v="0"/>
    <x v="0"/>
    <n v="91.18"/>
    <x v="42"/>
  </r>
  <r>
    <x v="0"/>
    <x v="0"/>
    <x v="0"/>
    <n v="92.703999999999994"/>
    <x v="43"/>
  </r>
  <r>
    <x v="0"/>
    <x v="0"/>
    <x v="0"/>
    <n v="88.302999999999997"/>
    <x v="44"/>
  </r>
  <r>
    <x v="0"/>
    <x v="0"/>
    <x v="0"/>
    <n v="88.334999999999994"/>
    <x v="45"/>
  </r>
  <r>
    <x v="0"/>
    <x v="0"/>
    <x v="0"/>
    <n v="93.668000000000006"/>
    <x v="46"/>
  </r>
  <r>
    <x v="0"/>
    <x v="0"/>
    <x v="0"/>
    <n v="90.858999999999995"/>
    <x v="47"/>
  </r>
  <r>
    <x v="0"/>
    <x v="0"/>
    <x v="0"/>
    <n v="91.631"/>
    <x v="48"/>
  </r>
  <r>
    <x v="0"/>
    <x v="0"/>
    <x v="0"/>
    <n v="86.649000000000001"/>
    <x v="49"/>
  </r>
  <r>
    <x v="0"/>
    <x v="0"/>
    <x v="0"/>
    <n v="92.009"/>
    <x v="50"/>
  </r>
  <r>
    <x v="0"/>
    <x v="0"/>
    <x v="0"/>
    <n v="140.55099999999999"/>
    <x v="51"/>
  </r>
  <r>
    <x v="0"/>
    <x v="0"/>
    <x v="0"/>
    <n v="154.952"/>
    <x v="52"/>
  </r>
  <r>
    <x v="0"/>
    <x v="0"/>
    <x v="0"/>
    <n v="144.32"/>
    <x v="53"/>
  </r>
  <r>
    <x v="0"/>
    <x v="0"/>
    <x v="0"/>
    <n v="119.188"/>
    <x v="54"/>
  </r>
  <r>
    <x v="0"/>
    <x v="0"/>
    <x v="0"/>
    <n v="119.428"/>
    <x v="55"/>
  </r>
  <r>
    <x v="0"/>
    <x v="0"/>
    <x v="0"/>
    <n v="131.32"/>
    <x v="56"/>
  </r>
  <r>
    <x v="0"/>
    <x v="0"/>
    <x v="0"/>
    <n v="132.30699999999999"/>
    <x v="57"/>
  </r>
  <r>
    <x v="0"/>
    <x v="0"/>
    <x v="0"/>
    <n v="123.319"/>
    <x v="58"/>
  </r>
  <r>
    <x v="0"/>
    <x v="0"/>
    <x v="0"/>
    <n v="133.19"/>
    <x v="59"/>
  </r>
  <r>
    <x v="0"/>
    <x v="1"/>
    <x v="0"/>
    <n v="107.892"/>
    <x v="60"/>
  </r>
  <r>
    <x v="0"/>
    <x v="1"/>
    <x v="0"/>
    <n v="97.784999999999997"/>
    <x v="61"/>
  </r>
  <r>
    <x v="0"/>
    <x v="1"/>
    <x v="0"/>
    <n v="96.518000000000001"/>
    <x v="62"/>
  </r>
  <r>
    <x v="0"/>
    <x v="1"/>
    <x v="0"/>
    <n v="96.83"/>
    <x v="63"/>
  </r>
  <r>
    <x v="0"/>
    <x v="1"/>
    <x v="0"/>
    <n v="99.900999999999996"/>
    <x v="64"/>
  </r>
  <r>
    <x v="0"/>
    <x v="1"/>
    <x v="0"/>
    <n v="103.18"/>
    <x v="65"/>
  </r>
  <r>
    <x v="0"/>
    <x v="1"/>
    <x v="0"/>
    <n v="112.099"/>
    <x v="66"/>
  </r>
  <r>
    <x v="0"/>
    <x v="1"/>
    <x v="0"/>
    <n v="96.575000000000003"/>
    <x v="67"/>
  </r>
  <r>
    <x v="0"/>
    <x v="1"/>
    <x v="0"/>
    <n v="90.686000000000007"/>
    <x v="68"/>
  </r>
  <r>
    <x v="0"/>
    <x v="1"/>
    <x v="0"/>
    <n v="111.294"/>
    <x v="69"/>
  </r>
  <r>
    <x v="0"/>
    <x v="1"/>
    <x v="0"/>
    <n v="95.724000000000004"/>
    <x v="70"/>
  </r>
  <r>
    <x v="0"/>
    <x v="1"/>
    <x v="0"/>
    <n v="102.089"/>
    <x v="71"/>
  </r>
  <r>
    <x v="0"/>
    <x v="1"/>
    <x v="0"/>
    <n v="95.64"/>
    <x v="72"/>
  </r>
  <r>
    <x v="0"/>
    <x v="1"/>
    <x v="0"/>
    <n v="86.561999999999998"/>
    <x v="73"/>
  </r>
  <r>
    <x v="0"/>
    <x v="1"/>
    <x v="0"/>
    <n v="94.325000000000003"/>
    <x v="74"/>
  </r>
  <r>
    <x v="0"/>
    <x v="1"/>
    <x v="0"/>
    <n v="97.634"/>
    <x v="75"/>
  </r>
  <r>
    <x v="0"/>
    <x v="1"/>
    <x v="0"/>
    <n v="94.299000000000007"/>
    <x v="76"/>
  </r>
  <r>
    <x v="0"/>
    <x v="1"/>
    <x v="1"/>
    <n v="95.724000000000004"/>
    <x v="70"/>
  </r>
  <r>
    <x v="0"/>
    <x v="1"/>
    <x v="0"/>
    <n v="103.437"/>
    <x v="77"/>
  </r>
  <r>
    <x v="0"/>
    <x v="1"/>
    <x v="0"/>
    <n v="89.710999999999999"/>
    <x v="78"/>
  </r>
  <r>
    <x v="0"/>
    <x v="1"/>
    <x v="0"/>
    <n v="92.555999999999997"/>
    <x v="79"/>
  </r>
  <r>
    <x v="0"/>
    <x v="1"/>
    <x v="0"/>
    <n v="88.941999999999993"/>
    <x v="80"/>
  </r>
  <r>
    <x v="0"/>
    <x v="1"/>
    <x v="0"/>
    <n v="104.82899999999999"/>
    <x v="81"/>
  </r>
  <r>
    <x v="0"/>
    <x v="1"/>
    <x v="0"/>
    <n v="91.224999999999994"/>
    <x v="82"/>
  </r>
  <r>
    <x v="0"/>
    <x v="1"/>
    <x v="0"/>
    <n v="92.533000000000001"/>
    <x v="83"/>
  </r>
  <r>
    <x v="0"/>
    <x v="1"/>
    <x v="0"/>
    <n v="101.928"/>
    <x v="84"/>
  </r>
  <r>
    <x v="0"/>
    <x v="1"/>
    <x v="0"/>
    <n v="100.505"/>
    <x v="85"/>
  </r>
  <r>
    <x v="0"/>
    <x v="1"/>
    <x v="0"/>
    <n v="147.947"/>
    <x v="86"/>
  </r>
  <r>
    <x v="0"/>
    <x v="1"/>
    <x v="0"/>
    <n v="156.82"/>
    <x v="87"/>
  </r>
  <r>
    <x v="0"/>
    <x v="1"/>
    <x v="0"/>
    <n v="124.01"/>
    <x v="88"/>
  </r>
  <r>
    <x v="0"/>
    <x v="1"/>
    <x v="0"/>
    <n v="126.261"/>
    <x v="89"/>
  </r>
  <r>
    <x v="0"/>
    <x v="1"/>
    <x v="0"/>
    <n v="130.416"/>
    <x v="90"/>
  </r>
  <r>
    <x v="0"/>
    <x v="1"/>
    <x v="0"/>
    <n v="143.71199999999999"/>
    <x v="91"/>
  </r>
  <r>
    <x v="0"/>
    <x v="1"/>
    <x v="0"/>
    <n v="136.52500000000001"/>
    <x v="92"/>
  </r>
  <r>
    <x v="0"/>
    <x v="1"/>
    <x v="0"/>
    <n v="115.402"/>
    <x v="93"/>
  </r>
  <r>
    <x v="0"/>
    <x v="1"/>
    <x v="0"/>
    <n v="139.286"/>
    <x v="94"/>
  </r>
  <r>
    <x v="0"/>
    <x v="1"/>
    <x v="2"/>
    <n v="181.92099999999999"/>
    <x v="95"/>
  </r>
  <r>
    <x v="0"/>
    <x v="1"/>
    <x v="0"/>
    <n v="127.04600000000001"/>
    <x v="96"/>
  </r>
  <r>
    <x v="0"/>
    <x v="1"/>
    <x v="0"/>
    <n v="123.861"/>
    <x v="97"/>
  </r>
  <r>
    <x v="0"/>
    <x v="1"/>
    <x v="0"/>
    <n v="117.54300000000001"/>
    <x v="98"/>
  </r>
  <r>
    <x v="0"/>
    <x v="1"/>
    <x v="0"/>
    <n v="103.533"/>
    <x v="99"/>
  </r>
  <r>
    <x v="0"/>
    <x v="1"/>
    <x v="0"/>
    <n v="116.967"/>
    <x v="100"/>
  </r>
  <r>
    <x v="0"/>
    <x v="1"/>
    <x v="0"/>
    <n v="116.922"/>
    <x v="101"/>
  </r>
  <r>
    <x v="0"/>
    <x v="1"/>
    <x v="0"/>
    <n v="116.71899999999999"/>
    <x v="102"/>
  </r>
  <r>
    <x v="0"/>
    <x v="1"/>
    <x v="0"/>
    <n v="113.511"/>
    <x v="103"/>
  </r>
  <r>
    <x v="0"/>
    <x v="1"/>
    <x v="0"/>
    <n v="112.295"/>
    <x v="104"/>
  </r>
  <r>
    <x v="0"/>
    <x v="1"/>
    <x v="0"/>
    <n v="116.134"/>
    <x v="105"/>
  </r>
  <r>
    <x v="0"/>
    <x v="1"/>
    <x v="0"/>
    <n v="117.408"/>
    <x v="106"/>
  </r>
  <r>
    <x v="0"/>
    <x v="1"/>
    <x v="0"/>
    <n v="128.00200000000001"/>
    <x v="107"/>
  </r>
  <r>
    <x v="0"/>
    <x v="1"/>
    <x v="0"/>
    <n v="118.405"/>
    <x v="11"/>
  </r>
  <r>
    <x v="0"/>
    <x v="1"/>
    <x v="0"/>
    <n v="116.539"/>
    <x v="108"/>
  </r>
  <r>
    <x v="0"/>
    <x v="1"/>
    <x v="0"/>
    <n v="123.542"/>
    <x v="109"/>
  </r>
  <r>
    <x v="0"/>
    <x v="1"/>
    <x v="0"/>
    <n v="107.372"/>
    <x v="110"/>
  </r>
  <r>
    <x v="0"/>
    <x v="1"/>
    <x v="0"/>
    <n v="105.239"/>
    <x v="111"/>
  </r>
  <r>
    <x v="0"/>
    <x v="1"/>
    <x v="0"/>
    <n v="117.23699999999999"/>
    <x v="112"/>
  </r>
  <r>
    <x v="0"/>
    <x v="1"/>
    <x v="0"/>
    <n v="110.54600000000001"/>
    <x v="113"/>
  </r>
  <r>
    <x v="0"/>
    <x v="1"/>
    <x v="0"/>
    <n v="106.108"/>
    <x v="114"/>
  </r>
  <r>
    <x v="0"/>
    <x v="1"/>
    <x v="0"/>
    <n v="115.64"/>
    <x v="115"/>
  </r>
  <r>
    <x v="0"/>
    <x v="1"/>
    <x v="0"/>
    <n v="112.94799999999999"/>
    <x v="116"/>
  </r>
  <r>
    <x v="0"/>
    <x v="1"/>
    <x v="0"/>
    <n v="113.82299999999999"/>
    <x v="117"/>
  </r>
  <r>
    <x v="0"/>
    <x v="1"/>
    <x v="0"/>
    <n v="129.54900000000001"/>
    <x v="118"/>
  </r>
  <r>
    <x v="0"/>
    <x v="1"/>
    <x v="0"/>
    <n v="110.32299999999999"/>
    <x v="119"/>
  </r>
  <r>
    <x v="0"/>
    <x v="1"/>
    <x v="0"/>
    <n v="116.471"/>
    <x v="120"/>
  </r>
  <r>
    <x v="0"/>
    <x v="1"/>
    <x v="0"/>
    <n v="114.752"/>
    <x v="121"/>
  </r>
  <r>
    <x v="0"/>
    <x v="1"/>
    <x v="0"/>
    <n v="101.779"/>
    <x v="122"/>
  </r>
  <r>
    <x v="0"/>
    <x v="1"/>
    <x v="0"/>
    <n v="99.102000000000004"/>
    <x v="123"/>
  </r>
  <r>
    <x v="0"/>
    <x v="1"/>
    <x v="0"/>
    <n v="106.919"/>
    <x v="124"/>
  </r>
  <r>
    <x v="0"/>
    <x v="1"/>
    <x v="0"/>
    <n v="112.809"/>
    <x v="125"/>
  </r>
  <r>
    <x v="0"/>
    <x v="1"/>
    <x v="0"/>
    <n v="117.307"/>
    <x v="126"/>
  </r>
  <r>
    <x v="0"/>
    <x v="1"/>
    <x v="0"/>
    <n v="110.30500000000001"/>
    <x v="127"/>
  </r>
  <r>
    <x v="0"/>
    <x v="1"/>
    <x v="0"/>
    <n v="111.17"/>
    <x v="128"/>
  </r>
  <r>
    <x v="0"/>
    <x v="1"/>
    <x v="0"/>
    <n v="98.165999999999997"/>
    <x v="129"/>
  </r>
  <r>
    <x v="0"/>
    <x v="1"/>
    <x v="0"/>
    <n v="119.045"/>
    <x v="130"/>
  </r>
  <r>
    <x v="0"/>
    <x v="1"/>
    <x v="0"/>
    <n v="120.92"/>
    <x v="131"/>
  </r>
  <r>
    <x v="0"/>
    <x v="1"/>
    <x v="0"/>
    <n v="116.60299999999999"/>
    <x v="132"/>
  </r>
  <r>
    <x v="0"/>
    <x v="1"/>
    <x v="0"/>
    <n v="128.84"/>
    <x v="133"/>
  </r>
  <r>
    <x v="0"/>
    <x v="1"/>
    <x v="0"/>
    <n v="118.465"/>
    <x v="134"/>
  </r>
  <r>
    <x v="0"/>
    <x v="1"/>
    <x v="0"/>
    <n v="113.926"/>
    <x v="135"/>
  </r>
  <r>
    <x v="0"/>
    <x v="1"/>
    <x v="0"/>
    <n v="118.97799999999999"/>
    <x v="136"/>
  </r>
  <r>
    <x v="0"/>
    <x v="1"/>
    <x v="0"/>
    <n v="117.443"/>
    <x v="137"/>
  </r>
  <r>
    <x v="0"/>
    <x v="1"/>
    <x v="0"/>
    <n v="109.57899999999999"/>
    <x v="138"/>
  </r>
  <r>
    <x v="0"/>
    <x v="1"/>
    <x v="0"/>
    <n v="98.507000000000005"/>
    <x v="139"/>
  </r>
  <r>
    <x v="0"/>
    <x v="1"/>
    <x v="0"/>
    <n v="113.04300000000001"/>
    <x v="140"/>
  </r>
  <r>
    <x v="0"/>
    <x v="1"/>
    <x v="0"/>
    <n v="108.783"/>
    <x v="141"/>
  </r>
  <r>
    <x v="0"/>
    <x v="1"/>
    <x v="2"/>
    <n v="155.02699999999999"/>
    <x v="142"/>
  </r>
  <r>
    <x v="0"/>
    <x v="1"/>
    <x v="2"/>
    <n v="158.41399999999999"/>
    <x v="143"/>
  </r>
  <r>
    <x v="0"/>
    <x v="1"/>
    <x v="0"/>
    <n v="149.53800000000001"/>
    <x v="144"/>
  </r>
  <r>
    <x v="0"/>
    <x v="1"/>
    <x v="0"/>
    <n v="142.44300000000001"/>
    <x v="145"/>
  </r>
  <r>
    <x v="0"/>
    <x v="1"/>
    <x v="0"/>
    <n v="124.58"/>
    <x v="146"/>
  </r>
  <r>
    <x v="0"/>
    <x v="1"/>
    <x v="2"/>
    <n v="174.607"/>
    <x v="147"/>
  </r>
  <r>
    <x v="0"/>
    <x v="1"/>
    <x v="2"/>
    <n v="164.76"/>
    <x v="148"/>
  </r>
  <r>
    <x v="0"/>
    <x v="1"/>
    <x v="0"/>
    <n v="128.07400000000001"/>
    <x v="149"/>
  </r>
  <r>
    <x v="0"/>
    <x v="1"/>
    <x v="0"/>
    <n v="138.08500000000001"/>
    <x v="150"/>
  </r>
  <r>
    <x v="0"/>
    <x v="1"/>
    <x v="0"/>
    <n v="136.44800000000001"/>
    <x v="151"/>
  </r>
  <r>
    <x v="0"/>
    <x v="1"/>
    <x v="3"/>
    <n v="175.30199999999999"/>
    <x v="152"/>
  </r>
  <r>
    <x v="0"/>
    <x v="1"/>
    <x v="0"/>
    <n v="95.399000000000001"/>
    <x v="153"/>
  </r>
  <r>
    <x v="0"/>
    <x v="1"/>
    <x v="0"/>
    <n v="91.233000000000004"/>
    <x v="154"/>
  </r>
  <r>
    <x v="0"/>
    <x v="1"/>
    <x v="0"/>
    <n v="89.01"/>
    <x v="155"/>
  </r>
  <r>
    <x v="0"/>
    <x v="1"/>
    <x v="0"/>
    <n v="96.515000000000001"/>
    <x v="156"/>
  </r>
  <r>
    <x v="0"/>
    <x v="1"/>
    <x v="0"/>
    <n v="97.058999999999997"/>
    <x v="157"/>
  </r>
  <r>
    <x v="0"/>
    <x v="1"/>
    <x v="0"/>
    <n v="94.694999999999993"/>
    <x v="158"/>
  </r>
  <r>
    <x v="0"/>
    <x v="1"/>
    <x v="0"/>
    <n v="83.872"/>
    <x v="159"/>
  </r>
  <r>
    <x v="0"/>
    <x v="1"/>
    <x v="0"/>
    <n v="86.441999999999993"/>
    <x v="160"/>
  </r>
  <r>
    <x v="0"/>
    <x v="1"/>
    <x v="0"/>
    <n v="91.236999999999995"/>
    <x v="161"/>
  </r>
  <r>
    <x v="0"/>
    <x v="1"/>
    <x v="0"/>
    <n v="97.072999999999993"/>
    <x v="162"/>
  </r>
  <r>
    <x v="0"/>
    <x v="1"/>
    <x v="0"/>
    <n v="85.731999999999999"/>
    <x v="163"/>
  </r>
  <r>
    <x v="0"/>
    <x v="1"/>
    <x v="0"/>
    <n v="92.113"/>
    <x v="164"/>
  </r>
  <r>
    <x v="0"/>
    <x v="1"/>
    <x v="0"/>
    <n v="90.593999999999994"/>
    <x v="165"/>
  </r>
  <r>
    <x v="0"/>
    <x v="1"/>
    <x v="0"/>
    <n v="96.335999999999999"/>
    <x v="166"/>
  </r>
  <r>
    <x v="0"/>
    <x v="1"/>
    <x v="0"/>
    <n v="98.304000000000002"/>
    <x v="167"/>
  </r>
  <r>
    <x v="0"/>
    <x v="1"/>
    <x v="0"/>
    <n v="91.248000000000005"/>
    <x v="168"/>
  </r>
  <r>
    <x v="0"/>
    <x v="1"/>
    <x v="0"/>
    <n v="86.144999999999996"/>
    <x v="169"/>
  </r>
  <r>
    <x v="0"/>
    <x v="1"/>
    <x v="0"/>
    <n v="94.215999999999994"/>
    <x v="170"/>
  </r>
  <r>
    <x v="0"/>
    <x v="1"/>
    <x v="0"/>
    <n v="87.126999999999995"/>
    <x v="171"/>
  </r>
  <r>
    <x v="0"/>
    <x v="1"/>
    <x v="0"/>
    <n v="91.438999999999993"/>
    <x v="172"/>
  </r>
  <r>
    <x v="0"/>
    <x v="1"/>
    <x v="0"/>
    <n v="95.209000000000003"/>
    <x v="173"/>
  </r>
  <r>
    <x v="0"/>
    <x v="1"/>
    <x v="0"/>
    <n v="88.412000000000006"/>
    <x v="174"/>
  </r>
  <r>
    <x v="0"/>
    <x v="1"/>
    <x v="0"/>
    <n v="88.561000000000007"/>
    <x v="175"/>
  </r>
  <r>
    <x v="0"/>
    <x v="1"/>
    <x v="0"/>
    <n v="87.861000000000004"/>
    <x v="176"/>
  </r>
  <r>
    <x v="0"/>
    <x v="1"/>
    <x v="0"/>
    <n v="89.739000000000004"/>
    <x v="177"/>
  </r>
  <r>
    <x v="0"/>
    <x v="1"/>
    <x v="0"/>
    <n v="87.997"/>
    <x v="178"/>
  </r>
  <r>
    <x v="0"/>
    <x v="1"/>
    <x v="0"/>
    <n v="97.188999999999993"/>
    <x v="179"/>
  </r>
  <r>
    <x v="0"/>
    <x v="1"/>
    <x v="0"/>
    <n v="82.838999999999999"/>
    <x v="180"/>
  </r>
  <r>
    <x v="0"/>
    <x v="1"/>
    <x v="0"/>
    <n v="90.795000000000002"/>
    <x v="181"/>
  </r>
  <r>
    <x v="0"/>
    <x v="1"/>
    <x v="0"/>
    <n v="87.596000000000004"/>
    <x v="182"/>
  </r>
  <r>
    <x v="0"/>
    <x v="1"/>
    <x v="0"/>
    <n v="97.7"/>
    <x v="183"/>
  </r>
  <r>
    <x v="0"/>
    <x v="1"/>
    <x v="0"/>
    <n v="88.691999999999993"/>
    <x v="184"/>
  </r>
  <r>
    <x v="0"/>
    <x v="1"/>
    <x v="0"/>
    <n v="83.978999999999999"/>
    <x v="185"/>
  </r>
  <r>
    <x v="0"/>
    <x v="1"/>
    <x v="0"/>
    <n v="90.832999999999998"/>
    <x v="186"/>
  </r>
  <r>
    <x v="0"/>
    <x v="1"/>
    <x v="0"/>
    <n v="98.349000000000004"/>
    <x v="187"/>
  </r>
  <r>
    <x v="0"/>
    <x v="1"/>
    <x v="0"/>
    <n v="86.275000000000006"/>
    <x v="188"/>
  </r>
  <r>
    <x v="0"/>
    <x v="1"/>
    <x v="0"/>
    <n v="93.075999999999993"/>
    <x v="189"/>
  </r>
  <r>
    <x v="0"/>
    <x v="1"/>
    <x v="0"/>
    <n v="91.268000000000001"/>
    <x v="190"/>
  </r>
  <r>
    <x v="0"/>
    <x v="1"/>
    <x v="0"/>
    <n v="100.395"/>
    <x v="191"/>
  </r>
  <r>
    <x v="0"/>
    <x v="1"/>
    <x v="0"/>
    <n v="85.847999999999999"/>
    <x v="192"/>
  </r>
  <r>
    <x v="0"/>
    <x v="1"/>
    <x v="0"/>
    <n v="108.905"/>
    <x v="193"/>
  </r>
  <r>
    <x v="0"/>
    <x v="1"/>
    <x v="0"/>
    <n v="85.87"/>
    <x v="194"/>
  </r>
  <r>
    <x v="0"/>
    <x v="1"/>
    <x v="0"/>
    <n v="90.501999999999995"/>
    <x v="195"/>
  </r>
  <r>
    <x v="0"/>
    <x v="1"/>
    <x v="0"/>
    <n v="84.438999999999993"/>
    <x v="196"/>
  </r>
  <r>
    <x v="0"/>
    <x v="1"/>
    <x v="0"/>
    <n v="80.164000000000001"/>
    <x v="197"/>
  </r>
  <r>
    <x v="0"/>
    <x v="1"/>
    <x v="2"/>
    <n v="122.914"/>
    <x v="198"/>
  </r>
  <r>
    <x v="0"/>
    <x v="1"/>
    <x v="2"/>
    <n v="119.214"/>
    <x v="199"/>
  </r>
  <r>
    <x v="0"/>
    <x v="2"/>
    <x v="0"/>
    <n v="253.96700000000001"/>
    <x v="200"/>
  </r>
  <r>
    <x v="0"/>
    <x v="2"/>
    <x v="0"/>
    <n v="118.611"/>
    <x v="201"/>
  </r>
  <r>
    <x v="0"/>
    <x v="2"/>
    <x v="0"/>
    <n v="111.116"/>
    <x v="202"/>
  </r>
  <r>
    <x v="0"/>
    <x v="2"/>
    <x v="0"/>
    <n v="93.007999999999996"/>
    <x v="203"/>
  </r>
  <r>
    <x v="0"/>
    <x v="2"/>
    <x v="0"/>
    <n v="100.036"/>
    <x v="204"/>
  </r>
  <r>
    <x v="0"/>
    <x v="2"/>
    <x v="0"/>
    <n v="108.703"/>
    <x v="205"/>
  </r>
  <r>
    <x v="0"/>
    <x v="2"/>
    <x v="0"/>
    <n v="105.248"/>
    <x v="206"/>
  </r>
  <r>
    <x v="0"/>
    <x v="2"/>
    <x v="0"/>
    <n v="111.054"/>
    <x v="207"/>
  </r>
  <r>
    <x v="0"/>
    <x v="2"/>
    <x v="0"/>
    <n v="98.441000000000003"/>
    <x v="208"/>
  </r>
  <r>
    <x v="0"/>
    <x v="2"/>
    <x v="0"/>
    <n v="97.960999999999999"/>
    <x v="209"/>
  </r>
  <r>
    <x v="0"/>
    <x v="2"/>
    <x v="0"/>
    <n v="96.665000000000006"/>
    <x v="210"/>
  </r>
  <r>
    <x v="0"/>
    <x v="2"/>
    <x v="0"/>
    <n v="102.36199999999999"/>
    <x v="211"/>
  </r>
  <r>
    <x v="0"/>
    <x v="2"/>
    <x v="0"/>
    <n v="101.94199999999999"/>
    <x v="212"/>
  </r>
  <r>
    <x v="0"/>
    <x v="2"/>
    <x v="0"/>
    <n v="97.272999999999996"/>
    <x v="213"/>
  </r>
  <r>
    <x v="0"/>
    <x v="2"/>
    <x v="0"/>
    <n v="108.905"/>
    <x v="193"/>
  </r>
  <r>
    <x v="0"/>
    <x v="2"/>
    <x v="0"/>
    <n v="108.328"/>
    <x v="214"/>
  </r>
  <r>
    <x v="0"/>
    <x v="2"/>
    <x v="0"/>
    <n v="93.58"/>
    <x v="215"/>
  </r>
  <r>
    <x v="0"/>
    <x v="2"/>
    <x v="0"/>
    <n v="112.988"/>
    <x v="216"/>
  </r>
  <r>
    <x v="0"/>
    <x v="2"/>
    <x v="0"/>
    <n v="100.538"/>
    <x v="217"/>
  </r>
  <r>
    <x v="0"/>
    <x v="2"/>
    <x v="0"/>
    <n v="109.81399999999999"/>
    <x v="218"/>
  </r>
  <r>
    <x v="0"/>
    <x v="2"/>
    <x v="0"/>
    <n v="98.947000000000003"/>
    <x v="219"/>
  </r>
  <r>
    <x v="0"/>
    <x v="2"/>
    <x v="0"/>
    <n v="99.412000000000006"/>
    <x v="220"/>
  </r>
  <r>
    <x v="0"/>
    <x v="2"/>
    <x v="0"/>
    <n v="117.423"/>
    <x v="221"/>
  </r>
  <r>
    <x v="0"/>
    <x v="2"/>
    <x v="0"/>
    <n v="100.01900000000001"/>
    <x v="222"/>
  </r>
  <r>
    <x v="0"/>
    <x v="2"/>
    <x v="0"/>
    <n v="88.188999999999993"/>
    <x v="223"/>
  </r>
  <r>
    <x v="0"/>
    <x v="2"/>
    <x v="0"/>
    <n v="107.264"/>
    <x v="224"/>
  </r>
  <r>
    <x v="0"/>
    <x v="2"/>
    <x v="0"/>
    <n v="104.018"/>
    <x v="225"/>
  </r>
  <r>
    <x v="0"/>
    <x v="2"/>
    <x v="0"/>
    <n v="109.83199999999999"/>
    <x v="226"/>
  </r>
  <r>
    <x v="0"/>
    <x v="2"/>
    <x v="0"/>
    <n v="109.93300000000001"/>
    <x v="227"/>
  </r>
  <r>
    <x v="0"/>
    <x v="2"/>
    <x v="0"/>
    <n v="97.162000000000006"/>
    <x v="228"/>
  </r>
  <r>
    <x v="0"/>
    <x v="2"/>
    <x v="0"/>
    <n v="104.37"/>
    <x v="229"/>
  </r>
  <r>
    <x v="0"/>
    <x v="2"/>
    <x v="0"/>
    <n v="101.63200000000001"/>
    <x v="230"/>
  </r>
  <r>
    <x v="0"/>
    <x v="2"/>
    <x v="0"/>
    <n v="98.926000000000002"/>
    <x v="231"/>
  </r>
  <r>
    <x v="0"/>
    <x v="2"/>
    <x v="0"/>
    <n v="101.66800000000001"/>
    <x v="232"/>
  </r>
  <r>
    <x v="0"/>
    <x v="2"/>
    <x v="0"/>
    <n v="98.019000000000005"/>
    <x v="233"/>
  </r>
  <r>
    <x v="0"/>
    <x v="2"/>
    <x v="0"/>
    <n v="114.36799999999999"/>
    <x v="234"/>
  </r>
  <r>
    <x v="0"/>
    <x v="2"/>
    <x v="0"/>
    <n v="113.443"/>
    <x v="235"/>
  </r>
  <r>
    <x v="0"/>
    <x v="2"/>
    <x v="0"/>
    <n v="95.319000000000003"/>
    <x v="236"/>
  </r>
  <r>
    <x v="0"/>
    <x v="2"/>
    <x v="0"/>
    <n v="121.428"/>
    <x v="237"/>
  </r>
  <r>
    <x v="0"/>
    <x v="2"/>
    <x v="4"/>
    <n v="153.80699999999999"/>
    <x v="238"/>
  </r>
  <r>
    <x v="0"/>
    <x v="2"/>
    <x v="4"/>
    <n v="124.18600000000001"/>
    <x v="239"/>
  </r>
  <r>
    <x v="0"/>
    <x v="2"/>
    <x v="4"/>
    <n v="122.76600000000001"/>
    <x v="240"/>
  </r>
  <r>
    <x v="0"/>
    <x v="2"/>
    <x v="0"/>
    <n v="114.69"/>
    <x v="241"/>
  </r>
  <r>
    <x v="0"/>
    <x v="2"/>
    <x v="0"/>
    <n v="137.28399999999999"/>
    <x v="242"/>
  </r>
  <r>
    <x v="0"/>
    <x v="2"/>
    <x v="0"/>
    <n v="118.563"/>
    <x v="243"/>
  </r>
  <r>
    <x v="0"/>
    <x v="2"/>
    <x v="0"/>
    <n v="121.496"/>
    <x v="244"/>
  </r>
  <r>
    <x v="0"/>
    <x v="2"/>
    <x v="0"/>
    <n v="127.85"/>
    <x v="245"/>
  </r>
  <r>
    <x v="0"/>
    <x v="2"/>
    <x v="0"/>
    <n v="128.047"/>
    <x v="246"/>
  </r>
  <r>
    <x v="0"/>
    <x v="2"/>
    <x v="0"/>
    <n v="117.849"/>
    <x v="247"/>
  </r>
  <r>
    <x v="0"/>
    <x v="2"/>
    <x v="0"/>
    <n v="99.781000000000006"/>
    <x v="248"/>
  </r>
  <r>
    <x v="0"/>
    <x v="2"/>
    <x v="0"/>
    <n v="85.021000000000001"/>
    <x v="249"/>
  </r>
  <r>
    <x v="0"/>
    <x v="2"/>
    <x v="0"/>
    <n v="139.74600000000001"/>
    <x v="250"/>
  </r>
  <r>
    <x v="0"/>
    <x v="2"/>
    <x v="0"/>
    <n v="138.119"/>
    <x v="251"/>
  </r>
  <r>
    <x v="0"/>
    <x v="2"/>
    <x v="0"/>
    <n v="132.43899999999999"/>
    <x v="252"/>
  </r>
  <r>
    <x v="0"/>
    <x v="2"/>
    <x v="0"/>
    <n v="122.538"/>
    <x v="253"/>
  </r>
  <r>
    <x v="0"/>
    <x v="2"/>
    <x v="0"/>
    <n v="128.55099999999999"/>
    <x v="254"/>
  </r>
  <r>
    <x v="0"/>
    <x v="2"/>
    <x v="0"/>
    <n v="135.23500000000001"/>
    <x v="255"/>
  </r>
  <r>
    <x v="0"/>
    <x v="2"/>
    <x v="0"/>
    <n v="149.58000000000001"/>
    <x v="256"/>
  </r>
  <r>
    <x v="0"/>
    <x v="2"/>
    <x v="0"/>
    <n v="141.12899999999999"/>
    <x v="257"/>
  </r>
  <r>
    <x v="0"/>
    <x v="2"/>
    <x v="0"/>
    <n v="152.87200000000001"/>
    <x v="258"/>
  </r>
  <r>
    <x v="0"/>
    <x v="2"/>
    <x v="0"/>
    <n v="124.77"/>
    <x v="259"/>
  </r>
  <r>
    <x v="0"/>
    <x v="2"/>
    <x v="0"/>
    <n v="130.911"/>
    <x v="260"/>
  </r>
  <r>
    <x v="0"/>
    <x v="2"/>
    <x v="0"/>
    <n v="129.52799999999999"/>
    <x v="261"/>
  </r>
  <r>
    <x v="0"/>
    <x v="2"/>
    <x v="0"/>
    <n v="119.336"/>
    <x v="262"/>
  </r>
  <r>
    <x v="0"/>
    <x v="2"/>
    <x v="0"/>
    <n v="123.727"/>
    <x v="263"/>
  </r>
  <r>
    <x v="0"/>
    <x v="2"/>
    <x v="0"/>
    <n v="124.76300000000001"/>
    <x v="264"/>
  </r>
  <r>
    <x v="0"/>
    <x v="2"/>
    <x v="0"/>
    <n v="140.18899999999999"/>
    <x v="265"/>
  </r>
  <r>
    <x v="0"/>
    <x v="2"/>
    <x v="0"/>
    <n v="118.536"/>
    <x v="266"/>
  </r>
  <r>
    <x v="0"/>
    <x v="2"/>
    <x v="0"/>
    <n v="103.53100000000001"/>
    <x v="267"/>
  </r>
  <r>
    <x v="0"/>
    <x v="2"/>
    <x v="0"/>
    <n v="115.5"/>
    <x v="268"/>
  </r>
  <r>
    <x v="0"/>
    <x v="2"/>
    <x v="4"/>
    <n v="131.00399999999999"/>
    <x v="269"/>
  </r>
  <r>
    <x v="0"/>
    <x v="2"/>
    <x v="4"/>
    <n v="121.096"/>
    <x v="270"/>
  </r>
  <r>
    <x v="0"/>
    <x v="2"/>
    <x v="4"/>
    <n v="161.52799999999999"/>
    <x v="271"/>
  </r>
  <r>
    <x v="0"/>
    <x v="2"/>
    <x v="4"/>
    <n v="178.501"/>
    <x v="272"/>
  </r>
  <r>
    <x v="0"/>
    <x v="2"/>
    <x v="4"/>
    <n v="129.63900000000001"/>
    <x v="273"/>
  </r>
  <r>
    <x v="0"/>
    <x v="2"/>
    <x v="4"/>
    <n v="165.10900000000001"/>
    <x v="274"/>
  </r>
  <r>
    <x v="0"/>
    <x v="2"/>
    <x v="4"/>
    <n v="147.84299999999999"/>
    <x v="275"/>
  </r>
  <r>
    <x v="0"/>
    <x v="2"/>
    <x v="4"/>
    <n v="143.28100000000001"/>
    <x v="276"/>
  </r>
  <r>
    <x v="0"/>
    <x v="2"/>
    <x v="4"/>
    <n v="144.001"/>
    <x v="277"/>
  </r>
  <r>
    <x v="0"/>
    <x v="2"/>
    <x v="4"/>
    <n v="180.36699999999999"/>
    <x v="278"/>
  </r>
  <r>
    <x v="0"/>
    <x v="2"/>
    <x v="4"/>
    <n v="182.583"/>
    <x v="279"/>
  </r>
  <r>
    <x v="0"/>
    <x v="2"/>
    <x v="4"/>
    <n v="167.048"/>
    <x v="280"/>
  </r>
  <r>
    <x v="0"/>
    <x v="2"/>
    <x v="4"/>
    <n v="177.80699999999999"/>
    <x v="281"/>
  </r>
  <r>
    <x v="0"/>
    <x v="2"/>
    <x v="4"/>
    <n v="215.31399999999999"/>
    <x v="282"/>
  </r>
  <r>
    <x v="0"/>
    <x v="2"/>
    <x v="4"/>
    <n v="153.066"/>
    <x v="283"/>
  </r>
  <r>
    <x v="0"/>
    <x v="2"/>
    <x v="4"/>
    <n v="146.345"/>
    <x v="284"/>
  </r>
  <r>
    <x v="0"/>
    <x v="2"/>
    <x v="4"/>
    <n v="145.614"/>
    <x v="285"/>
  </r>
  <r>
    <x v="0"/>
    <x v="2"/>
    <x v="4"/>
    <n v="128.21"/>
    <x v="286"/>
  </r>
  <r>
    <x v="0"/>
    <x v="2"/>
    <x v="4"/>
    <n v="146.29"/>
    <x v="287"/>
  </r>
  <r>
    <x v="0"/>
    <x v="2"/>
    <x v="4"/>
    <n v="137.36799999999999"/>
    <x v="288"/>
  </r>
  <r>
    <x v="0"/>
    <x v="2"/>
    <x v="4"/>
    <n v="150.453"/>
    <x v="289"/>
  </r>
  <r>
    <x v="0"/>
    <x v="2"/>
    <x v="4"/>
    <n v="211.21899999999999"/>
    <x v="290"/>
  </r>
  <r>
    <x v="0"/>
    <x v="2"/>
    <x v="4"/>
    <n v="138.13"/>
    <x v="291"/>
  </r>
  <r>
    <x v="0"/>
    <x v="2"/>
    <x v="4"/>
    <n v="178.40799999999999"/>
    <x v="292"/>
  </r>
  <r>
    <x v="0"/>
    <x v="2"/>
    <x v="4"/>
    <n v="134"/>
    <x v="293"/>
  </r>
  <r>
    <x v="0"/>
    <x v="2"/>
    <x v="4"/>
    <n v="134"/>
    <x v="293"/>
  </r>
  <r>
    <x v="0"/>
    <x v="2"/>
    <x v="0"/>
    <n v="117.56100000000001"/>
    <x v="294"/>
  </r>
  <r>
    <x v="0"/>
    <x v="2"/>
    <x v="0"/>
    <n v="122.48399999999999"/>
    <x v="295"/>
  </r>
  <r>
    <x v="0"/>
    <x v="2"/>
    <x v="0"/>
    <n v="109.914"/>
    <x v="296"/>
  </r>
  <r>
    <x v="0"/>
    <x v="2"/>
    <x v="0"/>
    <n v="108.788"/>
    <x v="297"/>
  </r>
  <r>
    <x v="0"/>
    <x v="2"/>
    <x v="0"/>
    <n v="98.378"/>
    <x v="298"/>
  </r>
  <r>
    <x v="0"/>
    <x v="2"/>
    <x v="0"/>
    <n v="120.128"/>
    <x v="299"/>
  </r>
  <r>
    <x v="0"/>
    <x v="2"/>
    <x v="0"/>
    <n v="101.67700000000001"/>
    <x v="300"/>
  </r>
  <r>
    <x v="0"/>
    <x v="2"/>
    <x v="0"/>
    <n v="108.036"/>
    <x v="301"/>
  </r>
  <r>
    <x v="0"/>
    <x v="2"/>
    <x v="0"/>
    <n v="101.592"/>
    <x v="302"/>
  </r>
  <r>
    <x v="0"/>
    <x v="2"/>
    <x v="0"/>
    <n v="117.56100000000001"/>
    <x v="294"/>
  </r>
  <r>
    <x v="0"/>
    <x v="2"/>
    <x v="0"/>
    <n v="116.76900000000001"/>
    <x v="303"/>
  </r>
  <r>
    <x v="0"/>
    <x v="2"/>
    <x v="0"/>
    <n v="116.783"/>
    <x v="304"/>
  </r>
  <r>
    <x v="0"/>
    <x v="2"/>
    <x v="0"/>
    <n v="125.012"/>
    <x v="305"/>
  </r>
  <r>
    <x v="0"/>
    <x v="2"/>
    <x v="0"/>
    <n v="109.57299999999999"/>
    <x v="306"/>
  </r>
  <r>
    <x v="0"/>
    <x v="2"/>
    <x v="0"/>
    <n v="125.678"/>
    <x v="307"/>
  </r>
  <r>
    <x v="0"/>
    <x v="2"/>
    <x v="0"/>
    <n v="111.232"/>
    <x v="308"/>
  </r>
  <r>
    <x v="0"/>
    <x v="2"/>
    <x v="0"/>
    <n v="115.203"/>
    <x v="309"/>
  </r>
  <r>
    <x v="0"/>
    <x v="2"/>
    <x v="0"/>
    <n v="113.74"/>
    <x v="310"/>
  </r>
  <r>
    <x v="0"/>
    <x v="2"/>
    <x v="0"/>
    <n v="106.36199999999999"/>
    <x v="311"/>
  </r>
  <r>
    <x v="0"/>
    <x v="2"/>
    <x v="0"/>
    <n v="110.54600000000001"/>
    <x v="113"/>
  </r>
  <r>
    <x v="0"/>
    <x v="2"/>
    <x v="0"/>
    <n v="107.988"/>
    <x v="312"/>
  </r>
  <r>
    <x v="0"/>
    <x v="2"/>
    <x v="0"/>
    <n v="107.18899999999999"/>
    <x v="313"/>
  </r>
  <r>
    <x v="0"/>
    <x v="2"/>
    <x v="0"/>
    <n v="102.364"/>
    <x v="314"/>
  </r>
  <r>
    <x v="0"/>
    <x v="2"/>
    <x v="0"/>
    <n v="107.33199999999999"/>
    <x v="315"/>
  </r>
  <r>
    <x v="0"/>
    <x v="2"/>
    <x v="0"/>
    <n v="102.974"/>
    <x v="316"/>
  </r>
  <r>
    <x v="0"/>
    <x v="2"/>
    <x v="0"/>
    <n v="100.01600000000001"/>
    <x v="317"/>
  </r>
  <r>
    <x v="0"/>
    <x v="2"/>
    <x v="0"/>
    <n v="104.839"/>
    <x v="318"/>
  </r>
  <r>
    <x v="0"/>
    <x v="2"/>
    <x v="0"/>
    <n v="99.795000000000002"/>
    <x v="319"/>
  </r>
  <r>
    <x v="0"/>
    <x v="2"/>
    <x v="0"/>
    <n v="97.033000000000001"/>
    <x v="320"/>
  </r>
  <r>
    <x v="0"/>
    <x v="2"/>
    <x v="4"/>
    <n v="135.161"/>
    <x v="321"/>
  </r>
  <r>
    <x v="0"/>
    <x v="2"/>
    <x v="4"/>
    <n v="137.209"/>
    <x v="322"/>
  </r>
  <r>
    <x v="0"/>
    <x v="2"/>
    <x v="0"/>
    <n v="95.438000000000002"/>
    <x v="323"/>
  </r>
  <r>
    <x v="0"/>
    <x v="2"/>
    <x v="0"/>
    <n v="104.812"/>
    <x v="324"/>
  </r>
  <r>
    <x v="0"/>
    <x v="2"/>
    <x v="0"/>
    <n v="115.959"/>
    <x v="325"/>
  </r>
  <r>
    <x v="0"/>
    <x v="2"/>
    <x v="0"/>
    <n v="116.758"/>
    <x v="326"/>
  </r>
  <r>
    <x v="0"/>
    <x v="2"/>
    <x v="0"/>
    <n v="100.767"/>
    <x v="327"/>
  </r>
  <r>
    <x v="0"/>
    <x v="2"/>
    <x v="0"/>
    <n v="105.59"/>
    <x v="328"/>
  </r>
  <r>
    <x v="0"/>
    <x v="2"/>
    <x v="0"/>
    <n v="105.63800000000001"/>
    <x v="329"/>
  </r>
  <r>
    <x v="0"/>
    <x v="2"/>
    <x v="0"/>
    <n v="107.40300000000001"/>
    <x v="330"/>
  </r>
  <r>
    <x v="0"/>
    <x v="2"/>
    <x v="0"/>
    <n v="108.999"/>
    <x v="331"/>
  </r>
  <r>
    <x v="0"/>
    <x v="2"/>
    <x v="0"/>
    <n v="120.76"/>
    <x v="332"/>
  </r>
  <r>
    <x v="0"/>
    <x v="2"/>
    <x v="0"/>
    <n v="99.977000000000004"/>
    <x v="333"/>
  </r>
  <r>
    <x v="0"/>
    <x v="2"/>
    <x v="0"/>
    <n v="103.166"/>
    <x v="334"/>
  </r>
  <r>
    <x v="0"/>
    <x v="2"/>
    <x v="0"/>
    <n v="107.16500000000001"/>
    <x v="335"/>
  </r>
  <r>
    <x v="0"/>
    <x v="2"/>
    <x v="4"/>
    <n v="122.672"/>
    <x v="336"/>
  </r>
  <r>
    <x v="0"/>
    <x v="2"/>
    <x v="2"/>
    <n v="151.999"/>
    <x v="337"/>
  </r>
  <r>
    <x v="0"/>
    <x v="2"/>
    <x v="2"/>
    <n v="154.94300000000001"/>
    <x v="338"/>
  </r>
  <r>
    <x v="0"/>
    <x v="2"/>
    <x v="1"/>
    <n v="185.68199999999999"/>
    <x v="339"/>
  </r>
  <r>
    <x v="0"/>
    <x v="2"/>
    <x v="2"/>
    <n v="204.04599999999999"/>
    <x v="340"/>
  </r>
  <r>
    <x v="0"/>
    <x v="2"/>
    <x v="2"/>
    <n v="166.75"/>
    <x v="341"/>
  </r>
  <r>
    <x v="0"/>
    <x v="2"/>
    <x v="2"/>
    <n v="155.96799999999999"/>
    <x v="342"/>
  </r>
  <r>
    <x v="0"/>
    <x v="2"/>
    <x v="2"/>
    <n v="166.21899999999999"/>
    <x v="343"/>
  </r>
  <r>
    <x v="0"/>
    <x v="2"/>
    <x v="2"/>
    <n v="123.73099999999999"/>
    <x v="344"/>
  </r>
  <r>
    <x v="0"/>
    <x v="2"/>
    <x v="3"/>
    <n v="122.642"/>
    <x v="345"/>
  </r>
  <r>
    <x v="0"/>
    <x v="2"/>
    <x v="2"/>
    <n v="119.5"/>
    <x v="346"/>
  </r>
  <r>
    <x v="0"/>
    <x v="2"/>
    <x v="2"/>
    <n v="129.179"/>
    <x v="347"/>
  </r>
  <r>
    <x v="0"/>
    <x v="2"/>
    <x v="0"/>
    <n v="125.047"/>
    <x v="348"/>
  </r>
  <r>
    <x v="0"/>
    <x v="2"/>
    <x v="0"/>
    <n v="130.09100000000001"/>
    <x v="349"/>
  </r>
  <r>
    <x v="0"/>
    <x v="2"/>
    <x v="0"/>
    <n v="130.08699999999999"/>
    <x v="2"/>
  </r>
  <r>
    <x v="0"/>
    <x v="2"/>
    <x v="0"/>
    <n v="134.35599999999999"/>
    <x v="350"/>
  </r>
  <r>
    <x v="0"/>
    <x v="2"/>
    <x v="0"/>
    <n v="121.63200000000001"/>
    <x v="351"/>
  </r>
  <r>
    <x v="0"/>
    <x v="2"/>
    <x v="0"/>
    <n v="124.76"/>
    <x v="352"/>
  </r>
  <r>
    <x v="0"/>
    <x v="2"/>
    <x v="0"/>
    <n v="126.96"/>
    <x v="353"/>
  </r>
  <r>
    <x v="0"/>
    <x v="2"/>
    <x v="0"/>
    <n v="146.27199999999999"/>
    <x v="354"/>
  </r>
  <r>
    <x v="0"/>
    <x v="2"/>
    <x v="0"/>
    <n v="124.82899999999999"/>
    <x v="355"/>
  </r>
  <r>
    <x v="0"/>
    <x v="2"/>
    <x v="0"/>
    <n v="127.687"/>
    <x v="356"/>
  </r>
  <r>
    <x v="0"/>
    <x v="2"/>
    <x v="0"/>
    <n v="127.994"/>
    <x v="357"/>
  </r>
  <r>
    <x v="0"/>
    <x v="2"/>
    <x v="0"/>
    <n v="121.559"/>
    <x v="358"/>
  </r>
  <r>
    <x v="0"/>
    <x v="2"/>
    <x v="0"/>
    <n v="119.595"/>
    <x v="359"/>
  </r>
  <r>
    <x v="0"/>
    <x v="2"/>
    <x v="0"/>
    <n v="133.495"/>
    <x v="360"/>
  </r>
  <r>
    <x v="0"/>
    <x v="2"/>
    <x v="0"/>
    <n v="132.327"/>
    <x v="361"/>
  </r>
  <r>
    <x v="0"/>
    <x v="2"/>
    <x v="0"/>
    <n v="125.935"/>
    <x v="362"/>
  </r>
  <r>
    <x v="0"/>
    <x v="2"/>
    <x v="0"/>
    <n v="134.369"/>
    <x v="363"/>
  </r>
  <r>
    <x v="0"/>
    <x v="2"/>
    <x v="0"/>
    <n v="117.413"/>
    <x v="364"/>
  </r>
  <r>
    <x v="0"/>
    <x v="2"/>
    <x v="0"/>
    <n v="121.557"/>
    <x v="365"/>
  </r>
  <r>
    <x v="0"/>
    <x v="2"/>
    <x v="0"/>
    <n v="121.786"/>
    <x v="366"/>
  </r>
  <r>
    <x v="0"/>
    <x v="2"/>
    <x v="0"/>
    <n v="125.82599999999999"/>
    <x v="367"/>
  </r>
  <r>
    <x v="0"/>
    <x v="2"/>
    <x v="0"/>
    <n v="124.92"/>
    <x v="368"/>
  </r>
  <r>
    <x v="0"/>
    <x v="2"/>
    <x v="0"/>
    <n v="125.98399999999999"/>
    <x v="369"/>
  </r>
  <r>
    <x v="0"/>
    <x v="2"/>
    <x v="0"/>
    <n v="118.746"/>
    <x v="370"/>
  </r>
  <r>
    <x v="0"/>
    <x v="2"/>
    <x v="0"/>
    <n v="119.467"/>
    <x v="371"/>
  </r>
  <r>
    <x v="0"/>
    <x v="2"/>
    <x v="0"/>
    <n v="122.623"/>
    <x v="372"/>
  </r>
  <r>
    <x v="0"/>
    <x v="2"/>
    <x v="0"/>
    <n v="124.774"/>
    <x v="373"/>
  </r>
  <r>
    <x v="0"/>
    <x v="2"/>
    <x v="0"/>
    <n v="149.28"/>
    <x v="374"/>
  </r>
  <r>
    <x v="0"/>
    <x v="2"/>
    <x v="0"/>
    <n v="147.15199999999999"/>
    <x v="375"/>
  </r>
  <r>
    <x v="0"/>
    <x v="2"/>
    <x v="0"/>
    <n v="114.098"/>
    <x v="376"/>
  </r>
  <r>
    <x v="0"/>
    <x v="2"/>
    <x v="0"/>
    <n v="115.238"/>
    <x v="377"/>
  </r>
  <r>
    <x v="0"/>
    <x v="2"/>
    <x v="0"/>
    <n v="118.358"/>
    <x v="378"/>
  </r>
  <r>
    <x v="0"/>
    <x v="2"/>
    <x v="0"/>
    <n v="133.71700000000001"/>
    <x v="379"/>
  </r>
  <r>
    <x v="0"/>
    <x v="2"/>
    <x v="0"/>
    <n v="126.18600000000001"/>
    <x v="380"/>
  </r>
  <r>
    <x v="0"/>
    <x v="2"/>
    <x v="0"/>
    <n v="129.53100000000001"/>
    <x v="381"/>
  </r>
  <r>
    <x v="0"/>
    <x v="2"/>
    <x v="0"/>
    <n v="130.28899999999999"/>
    <x v="382"/>
  </r>
  <r>
    <x v="0"/>
    <x v="2"/>
    <x v="0"/>
    <n v="172.36199999999999"/>
    <x v="383"/>
  </r>
  <r>
    <x v="0"/>
    <x v="2"/>
    <x v="0"/>
    <n v="137.14599999999999"/>
    <x v="384"/>
  </r>
  <r>
    <x v="0"/>
    <x v="2"/>
    <x v="0"/>
    <n v="130.35599999999999"/>
    <x v="385"/>
  </r>
  <r>
    <x v="0"/>
    <x v="2"/>
    <x v="0"/>
    <n v="139.72499999999999"/>
    <x v="386"/>
  </r>
  <r>
    <x v="0"/>
    <x v="2"/>
    <x v="0"/>
    <n v="144.023"/>
    <x v="387"/>
  </r>
  <r>
    <x v="0"/>
    <x v="2"/>
    <x v="0"/>
    <n v="147.58799999999999"/>
    <x v="388"/>
  </r>
  <r>
    <x v="0"/>
    <x v="2"/>
    <x v="4"/>
    <n v="137.98599999999999"/>
    <x v="389"/>
  </r>
  <r>
    <x v="0"/>
    <x v="2"/>
    <x v="4"/>
    <n v="170.108"/>
    <x v="390"/>
  </r>
  <r>
    <x v="0"/>
    <x v="2"/>
    <x v="4"/>
    <n v="163.55799999999999"/>
    <x v="391"/>
  </r>
  <r>
    <x v="0"/>
    <x v="2"/>
    <x v="4"/>
    <n v="190.13200000000001"/>
    <x v="392"/>
  </r>
  <r>
    <x v="0"/>
    <x v="2"/>
    <x v="4"/>
    <n v="165.68199999999999"/>
    <x v="393"/>
  </r>
  <r>
    <x v="0"/>
    <x v="2"/>
    <x v="4"/>
    <n v="177.07400000000001"/>
    <x v="394"/>
  </r>
  <r>
    <x v="0"/>
    <x v="2"/>
    <x v="4"/>
    <n v="322.93799999999999"/>
    <x v="395"/>
  </r>
  <r>
    <x v="0"/>
    <x v="2"/>
    <x v="4"/>
    <n v="175.88200000000001"/>
    <x v="396"/>
  </r>
  <r>
    <x v="0"/>
    <x v="2"/>
    <x v="4"/>
    <n v="166.96299999999999"/>
    <x v="397"/>
  </r>
  <r>
    <x v="0"/>
    <x v="2"/>
    <x v="4"/>
    <n v="174.261"/>
    <x v="398"/>
  </r>
  <r>
    <x v="0"/>
    <x v="2"/>
    <x v="0"/>
    <n v="130.06100000000001"/>
    <x v="399"/>
  </r>
  <r>
    <x v="0"/>
    <x v="2"/>
    <x v="0"/>
    <n v="131.702"/>
    <x v="400"/>
  </r>
  <r>
    <x v="0"/>
    <x v="2"/>
    <x v="0"/>
    <n v="137.49299999999999"/>
    <x v="401"/>
  </r>
  <r>
    <x v="0"/>
    <x v="2"/>
    <x v="0"/>
    <n v="138.31399999999999"/>
    <x v="402"/>
  </r>
  <r>
    <x v="0"/>
    <x v="2"/>
    <x v="0"/>
    <n v="134.60400000000001"/>
    <x v="403"/>
  </r>
  <r>
    <x v="0"/>
    <x v="2"/>
    <x v="0"/>
    <n v="134"/>
    <x v="293"/>
  </r>
  <r>
    <x v="0"/>
    <x v="2"/>
    <x v="0"/>
    <n v="133.262"/>
    <x v="404"/>
  </r>
  <r>
    <x v="0"/>
    <x v="2"/>
    <x v="0"/>
    <n v="124.45699999999999"/>
    <x v="405"/>
  </r>
  <r>
    <x v="0"/>
    <x v="2"/>
    <x v="0"/>
    <n v="149.58799999999999"/>
    <x v="406"/>
  </r>
  <r>
    <x v="0"/>
    <x v="2"/>
    <x v="0"/>
    <n v="140.06700000000001"/>
    <x v="407"/>
  </r>
  <r>
    <x v="0"/>
    <x v="2"/>
    <x v="0"/>
    <n v="140.27000000000001"/>
    <x v="408"/>
  </r>
  <r>
    <x v="0"/>
    <x v="2"/>
    <x v="0"/>
    <n v="141.041"/>
    <x v="409"/>
  </r>
  <r>
    <x v="0"/>
    <x v="2"/>
    <x v="0"/>
    <n v="126.983"/>
    <x v="410"/>
  </r>
  <r>
    <x v="0"/>
    <x v="2"/>
    <x v="0"/>
    <n v="136.798"/>
    <x v="411"/>
  </r>
  <r>
    <x v="0"/>
    <x v="2"/>
    <x v="0"/>
    <n v="135.93100000000001"/>
    <x v="412"/>
  </r>
  <r>
    <x v="0"/>
    <x v="2"/>
    <x v="0"/>
    <n v="140.00299999999999"/>
    <x v="413"/>
  </r>
  <r>
    <x v="0"/>
    <x v="2"/>
    <x v="0"/>
    <n v="144.74799999999999"/>
    <x v="414"/>
  </r>
  <r>
    <x v="0"/>
    <x v="2"/>
    <x v="0"/>
    <n v="147.93100000000001"/>
    <x v="415"/>
  </r>
  <r>
    <x v="0"/>
    <x v="2"/>
    <x v="0"/>
    <n v="121.94799999999999"/>
    <x v="416"/>
  </r>
  <r>
    <x v="0"/>
    <x v="2"/>
    <x v="0"/>
    <n v="140.32900000000001"/>
    <x v="417"/>
  </r>
  <r>
    <x v="0"/>
    <x v="2"/>
    <x v="0"/>
    <n v="130.417"/>
    <x v="418"/>
  </r>
  <r>
    <x v="0"/>
    <x v="2"/>
    <x v="0"/>
    <n v="138.226"/>
    <x v="419"/>
  </r>
  <r>
    <x v="0"/>
    <x v="2"/>
    <x v="4"/>
    <n v="212.62799999999999"/>
    <x v="420"/>
  </r>
  <r>
    <x v="0"/>
    <x v="2"/>
    <x v="0"/>
    <n v="142.46899999999999"/>
    <x v="421"/>
  </r>
  <r>
    <x v="0"/>
    <x v="2"/>
    <x v="0"/>
    <n v="141.39500000000001"/>
    <x v="422"/>
  </r>
  <r>
    <x v="0"/>
    <x v="2"/>
    <x v="0"/>
    <n v="118.755"/>
    <x v="423"/>
  </r>
  <r>
    <x v="0"/>
    <x v="2"/>
    <x v="0"/>
    <n v="131.17500000000001"/>
    <x v="424"/>
  </r>
  <r>
    <x v="0"/>
    <x v="2"/>
    <x v="0"/>
    <n v="157.34399999999999"/>
    <x v="425"/>
  </r>
  <r>
    <x v="0"/>
    <x v="2"/>
    <x v="0"/>
    <n v="130.77099999999999"/>
    <x v="426"/>
  </r>
  <r>
    <x v="0"/>
    <x v="2"/>
    <x v="0"/>
    <n v="128.32400000000001"/>
    <x v="427"/>
  </r>
  <r>
    <x v="0"/>
    <x v="2"/>
    <x v="0"/>
    <n v="130.417"/>
    <x v="418"/>
  </r>
  <r>
    <x v="0"/>
    <x v="2"/>
    <x v="4"/>
    <n v="169.86099999999999"/>
    <x v="428"/>
  </r>
  <r>
    <x v="0"/>
    <x v="2"/>
    <x v="4"/>
    <n v="159.07400000000001"/>
    <x v="429"/>
  </r>
  <r>
    <x v="0"/>
    <x v="2"/>
    <x v="2"/>
    <n v="218.197"/>
    <x v="430"/>
  </r>
  <r>
    <x v="0"/>
    <x v="2"/>
    <x v="4"/>
    <n v="210.40299999999999"/>
    <x v="431"/>
  </r>
  <r>
    <x v="0"/>
    <x v="2"/>
    <x v="0"/>
    <n v="155.84899999999999"/>
    <x v="432"/>
  </r>
  <r>
    <x v="0"/>
    <x v="2"/>
    <x v="0"/>
    <n v="168.05099999999999"/>
    <x v="433"/>
  </r>
  <r>
    <x v="0"/>
    <x v="2"/>
    <x v="0"/>
    <n v="141.87"/>
    <x v="434"/>
  </r>
  <r>
    <x v="0"/>
    <x v="2"/>
    <x v="0"/>
    <n v="126.959"/>
    <x v="435"/>
  </r>
  <r>
    <x v="0"/>
    <x v="2"/>
    <x v="0"/>
    <n v="140.00299999999999"/>
    <x v="413"/>
  </r>
  <r>
    <x v="0"/>
    <x v="2"/>
    <x v="0"/>
    <n v="127.93300000000001"/>
    <x v="436"/>
  </r>
  <r>
    <x v="0"/>
    <x v="2"/>
    <x v="0"/>
    <n v="121.742"/>
    <x v="437"/>
  </r>
  <r>
    <x v="0"/>
    <x v="2"/>
    <x v="0"/>
    <n v="133.06899999999999"/>
    <x v="438"/>
  </r>
  <r>
    <x v="0"/>
    <x v="2"/>
    <x v="0"/>
    <n v="130.53899999999999"/>
    <x v="439"/>
  </r>
  <r>
    <x v="0"/>
    <x v="2"/>
    <x v="4"/>
    <n v="189.59700000000001"/>
    <x v="440"/>
  </r>
  <r>
    <x v="0"/>
    <x v="2"/>
    <x v="4"/>
    <n v="159.16800000000001"/>
    <x v="441"/>
  </r>
  <r>
    <x v="0"/>
    <x v="2"/>
    <x v="0"/>
    <n v="149.60599999999999"/>
    <x v="442"/>
  </r>
  <r>
    <x v="0"/>
    <x v="2"/>
    <x v="0"/>
    <n v="126.398"/>
    <x v="443"/>
  </r>
  <r>
    <x v="0"/>
    <x v="2"/>
    <x v="0"/>
    <n v="128.696"/>
    <x v="444"/>
  </r>
  <r>
    <x v="0"/>
    <x v="2"/>
    <x v="0"/>
    <n v="137.99"/>
    <x v="445"/>
  </r>
  <r>
    <x v="0"/>
    <x v="2"/>
    <x v="0"/>
    <n v="137.976"/>
    <x v="446"/>
  </r>
  <r>
    <x v="0"/>
    <x v="2"/>
    <x v="0"/>
    <n v="133.35300000000001"/>
    <x v="447"/>
  </r>
  <r>
    <x v="0"/>
    <x v="2"/>
    <x v="0"/>
    <n v="159.18299999999999"/>
    <x v="448"/>
  </r>
  <r>
    <x v="0"/>
    <x v="2"/>
    <x v="0"/>
    <n v="140.41"/>
    <x v="449"/>
  </r>
  <r>
    <x v="0"/>
    <x v="2"/>
    <x v="0"/>
    <n v="141.46799999999999"/>
    <x v="450"/>
  </r>
  <r>
    <x v="0"/>
    <x v="2"/>
    <x v="0"/>
    <n v="82.076999999999998"/>
    <x v="451"/>
  </r>
  <r>
    <x v="0"/>
    <x v="2"/>
    <x v="0"/>
    <n v="120.06"/>
    <x v="452"/>
  </r>
  <r>
    <x v="0"/>
    <x v="2"/>
    <x v="0"/>
    <n v="134.32499999999999"/>
    <x v="453"/>
  </r>
  <r>
    <x v="0"/>
    <x v="2"/>
    <x v="0"/>
    <n v="124.515"/>
    <x v="454"/>
  </r>
  <r>
    <x v="0"/>
    <x v="2"/>
    <x v="0"/>
    <n v="123.143"/>
    <x v="455"/>
  </r>
  <r>
    <x v="0"/>
    <x v="2"/>
    <x v="0"/>
    <n v="128.05799999999999"/>
    <x v="456"/>
  </r>
  <r>
    <x v="0"/>
    <x v="2"/>
    <x v="0"/>
    <n v="132.67099999999999"/>
    <x v="457"/>
  </r>
  <r>
    <x v="0"/>
    <x v="2"/>
    <x v="0"/>
    <n v="144.233"/>
    <x v="458"/>
  </r>
  <r>
    <x v="0"/>
    <x v="2"/>
    <x v="0"/>
    <n v="129.053"/>
    <x v="459"/>
  </r>
  <r>
    <x v="0"/>
    <x v="2"/>
    <x v="0"/>
    <n v="128.29900000000001"/>
    <x v="460"/>
  </r>
  <r>
    <x v="0"/>
    <x v="2"/>
    <x v="0"/>
    <n v="133.44499999999999"/>
    <x v="461"/>
  </r>
  <r>
    <x v="0"/>
    <x v="2"/>
    <x v="0"/>
    <n v="124.85899999999999"/>
    <x v="462"/>
  </r>
  <r>
    <x v="0"/>
    <x v="2"/>
    <x v="0"/>
    <n v="174.398"/>
    <x v="463"/>
  </r>
  <r>
    <x v="0"/>
    <x v="2"/>
    <x v="0"/>
    <n v="169.48099999999999"/>
    <x v="464"/>
  </r>
  <r>
    <x v="0"/>
    <x v="2"/>
    <x v="4"/>
    <n v="171.93"/>
    <x v="465"/>
  </r>
  <r>
    <x v="0"/>
    <x v="2"/>
    <x v="4"/>
    <n v="166.00399999999999"/>
    <x v="466"/>
  </r>
  <r>
    <x v="0"/>
    <x v="2"/>
    <x v="4"/>
    <n v="173.06100000000001"/>
    <x v="467"/>
  </r>
  <r>
    <x v="0"/>
    <x v="2"/>
    <x v="0"/>
    <n v="133.75700000000001"/>
    <x v="468"/>
  </r>
  <r>
    <x v="0"/>
    <x v="2"/>
    <x v="0"/>
    <n v="148.071"/>
    <x v="469"/>
  </r>
  <r>
    <x v="0"/>
    <x v="2"/>
    <x v="0"/>
    <n v="126.56100000000001"/>
    <x v="470"/>
  </r>
  <r>
    <x v="0"/>
    <x v="2"/>
    <x v="0"/>
    <n v="151.59299999999999"/>
    <x v="471"/>
  </r>
  <r>
    <x v="0"/>
    <x v="2"/>
    <x v="0"/>
    <n v="146.922"/>
    <x v="472"/>
  </r>
  <r>
    <x v="0"/>
    <x v="2"/>
    <x v="0"/>
    <n v="146.84399999999999"/>
    <x v="473"/>
  </r>
  <r>
    <x v="0"/>
    <x v="2"/>
    <x v="0"/>
    <n v="137.38200000000001"/>
    <x v="474"/>
  </r>
  <r>
    <x v="0"/>
    <x v="2"/>
    <x v="0"/>
    <n v="267.779"/>
    <x v="475"/>
  </r>
  <r>
    <x v="0"/>
    <x v="2"/>
    <x v="0"/>
    <n v="290.09699999999998"/>
    <x v="476"/>
  </r>
  <r>
    <x v="0"/>
    <x v="2"/>
    <x v="0"/>
    <n v="273.33300000000003"/>
    <x v="477"/>
  </r>
  <r>
    <x v="0"/>
    <x v="2"/>
    <x v="0"/>
    <n v="81.590999999999994"/>
    <x v="478"/>
  </r>
  <r>
    <x v="0"/>
    <x v="2"/>
    <x v="0"/>
    <n v="82.445999999999998"/>
    <x v="479"/>
  </r>
  <r>
    <x v="0"/>
    <x v="2"/>
    <x v="0"/>
    <n v="88.322999999999993"/>
    <x v="480"/>
  </r>
  <r>
    <x v="0"/>
    <x v="2"/>
    <x v="0"/>
    <n v="82.356999999999999"/>
    <x v="481"/>
  </r>
  <r>
    <x v="0"/>
    <x v="2"/>
    <x v="0"/>
    <n v="86.995000000000005"/>
    <x v="482"/>
  </r>
  <r>
    <x v="0"/>
    <x v="2"/>
    <x v="0"/>
    <n v="90.686999999999998"/>
    <x v="483"/>
  </r>
  <r>
    <x v="0"/>
    <x v="2"/>
    <x v="0"/>
    <n v="86.575999999999993"/>
    <x v="484"/>
  </r>
  <r>
    <x v="0"/>
    <x v="2"/>
    <x v="0"/>
    <n v="84.352999999999994"/>
    <x v="485"/>
  </r>
  <r>
    <x v="0"/>
    <x v="2"/>
    <x v="0"/>
    <n v="84.41"/>
    <x v="486"/>
  </r>
  <r>
    <x v="0"/>
    <x v="2"/>
    <x v="0"/>
    <n v="83.302000000000007"/>
    <x v="487"/>
  </r>
  <r>
    <x v="0"/>
    <x v="2"/>
    <x v="0"/>
    <n v="81.793000000000006"/>
    <x v="488"/>
  </r>
  <r>
    <x v="0"/>
    <x v="2"/>
    <x v="0"/>
    <n v="80.611999999999995"/>
    <x v="489"/>
  </r>
  <r>
    <x v="0"/>
    <x v="2"/>
    <x v="0"/>
    <n v="89.837000000000003"/>
    <x v="490"/>
  </r>
  <r>
    <x v="0"/>
    <x v="2"/>
    <x v="0"/>
    <n v="88.622"/>
    <x v="491"/>
  </r>
  <r>
    <x v="0"/>
    <x v="2"/>
    <x v="0"/>
    <n v="85.924000000000007"/>
    <x v="492"/>
  </r>
  <r>
    <x v="0"/>
    <x v="2"/>
    <x v="0"/>
    <n v="86.61"/>
    <x v="493"/>
  </r>
  <r>
    <x v="0"/>
    <x v="2"/>
    <x v="0"/>
    <n v="87.634"/>
    <x v="494"/>
  </r>
  <r>
    <x v="0"/>
    <x v="2"/>
    <x v="0"/>
    <n v="82.186999999999998"/>
    <x v="495"/>
  </r>
  <r>
    <x v="0"/>
    <x v="2"/>
    <x v="0"/>
    <n v="84.861000000000004"/>
    <x v="496"/>
  </r>
  <r>
    <x v="0"/>
    <x v="2"/>
    <x v="0"/>
    <n v="79.787999999999997"/>
    <x v="497"/>
  </r>
  <r>
    <x v="0"/>
    <x v="2"/>
    <x v="0"/>
    <n v="82.445999999999998"/>
    <x v="479"/>
  </r>
  <r>
    <x v="0"/>
    <x v="2"/>
    <x v="0"/>
    <n v="84"/>
    <x v="498"/>
  </r>
  <r>
    <x v="0"/>
    <x v="2"/>
    <x v="0"/>
    <n v="82.304000000000002"/>
    <x v="499"/>
  </r>
  <r>
    <x v="0"/>
    <x v="2"/>
    <x v="0"/>
    <n v="81.025999999999996"/>
    <x v="500"/>
  </r>
  <r>
    <x v="0"/>
    <x v="2"/>
    <x v="0"/>
    <n v="92.713999999999999"/>
    <x v="501"/>
  </r>
  <r>
    <x v="0"/>
    <x v="2"/>
    <x v="0"/>
    <n v="82.304000000000002"/>
    <x v="499"/>
  </r>
  <r>
    <x v="0"/>
    <x v="2"/>
    <x v="0"/>
    <n v="88.552000000000007"/>
    <x v="502"/>
  </r>
  <r>
    <x v="0"/>
    <x v="2"/>
    <x v="0"/>
    <n v="93.444000000000003"/>
    <x v="503"/>
  </r>
  <r>
    <x v="0"/>
    <x v="2"/>
    <x v="0"/>
    <n v="89.406000000000006"/>
    <x v="504"/>
  </r>
  <r>
    <x v="0"/>
    <x v="2"/>
    <x v="0"/>
    <n v="90.873000000000005"/>
    <x v="505"/>
  </r>
  <r>
    <x v="0"/>
    <x v="2"/>
    <x v="0"/>
    <n v="103.61199999999999"/>
    <x v="506"/>
  </r>
  <r>
    <x v="0"/>
    <x v="2"/>
    <x v="0"/>
    <n v="89.893000000000001"/>
    <x v="507"/>
  </r>
  <r>
    <x v="0"/>
    <x v="2"/>
    <x v="0"/>
    <n v="84.052000000000007"/>
    <x v="508"/>
  </r>
  <r>
    <x v="0"/>
    <x v="2"/>
    <x v="0"/>
    <n v="85.295000000000002"/>
    <x v="509"/>
  </r>
  <r>
    <x v="0"/>
    <x v="2"/>
    <x v="0"/>
    <n v="86.33"/>
    <x v="510"/>
  </r>
  <r>
    <x v="0"/>
    <x v="2"/>
    <x v="0"/>
    <n v="88.742999999999995"/>
    <x v="511"/>
  </r>
  <r>
    <x v="0"/>
    <x v="2"/>
    <x v="0"/>
    <n v="84.090999999999994"/>
    <x v="512"/>
  </r>
  <r>
    <x v="0"/>
    <x v="2"/>
    <x v="0"/>
    <n v="89.775000000000006"/>
    <x v="513"/>
  </r>
  <r>
    <x v="0"/>
    <x v="2"/>
    <x v="0"/>
    <n v="92.793000000000006"/>
    <x v="514"/>
  </r>
  <r>
    <x v="0"/>
    <x v="2"/>
    <x v="0"/>
    <n v="84.522999999999996"/>
    <x v="515"/>
  </r>
  <r>
    <x v="0"/>
    <x v="2"/>
    <x v="0"/>
    <n v="84.146000000000001"/>
    <x v="516"/>
  </r>
  <r>
    <x v="0"/>
    <x v="2"/>
    <x v="0"/>
    <n v="99.15"/>
    <x v="517"/>
  </r>
  <r>
    <x v="0"/>
    <x v="2"/>
    <x v="0"/>
    <n v="81.751000000000005"/>
    <x v="518"/>
  </r>
  <r>
    <x v="0"/>
    <x v="2"/>
    <x v="0"/>
    <n v="80.575000000000003"/>
    <x v="519"/>
  </r>
  <r>
    <x v="0"/>
    <x v="2"/>
    <x v="0"/>
    <n v="77.123000000000005"/>
    <x v="520"/>
  </r>
  <r>
    <x v="0"/>
    <x v="2"/>
    <x v="0"/>
    <n v="80.772000000000006"/>
    <x v="521"/>
  </r>
  <r>
    <x v="0"/>
    <x v="2"/>
    <x v="0"/>
    <n v="82.009"/>
    <x v="522"/>
  </r>
  <r>
    <x v="0"/>
    <x v="2"/>
    <x v="0"/>
    <n v="89.893000000000001"/>
    <x v="507"/>
  </r>
  <r>
    <x v="0"/>
    <x v="2"/>
    <x v="0"/>
    <n v="92.828999999999994"/>
    <x v="523"/>
  </r>
  <r>
    <x v="0"/>
    <x v="2"/>
    <x v="0"/>
    <n v="101.52"/>
    <x v="524"/>
  </r>
  <r>
    <x v="0"/>
    <x v="2"/>
    <x v="0"/>
    <n v="83.069000000000003"/>
    <x v="525"/>
  </r>
  <r>
    <x v="0"/>
    <x v="2"/>
    <x v="0"/>
    <n v="92.191999999999993"/>
    <x v="526"/>
  </r>
  <r>
    <x v="0"/>
    <x v="2"/>
    <x v="0"/>
    <n v="97.831999999999994"/>
    <x v="527"/>
  </r>
  <r>
    <x v="0"/>
    <x v="2"/>
    <x v="0"/>
    <n v="95.641000000000005"/>
    <x v="528"/>
  </r>
  <r>
    <x v="0"/>
    <x v="2"/>
    <x v="0"/>
    <n v="88.623999999999995"/>
    <x v="529"/>
  </r>
  <r>
    <x v="0"/>
    <x v="2"/>
    <x v="4"/>
    <n v="119.971"/>
    <x v="530"/>
  </r>
  <r>
    <x v="0"/>
    <x v="2"/>
    <x v="4"/>
    <n v="119.7"/>
    <x v="531"/>
  </r>
  <r>
    <x v="0"/>
    <x v="2"/>
    <x v="4"/>
    <n v="135.62299999999999"/>
    <x v="532"/>
  </r>
  <r>
    <x v="0"/>
    <x v="2"/>
    <x v="4"/>
    <n v="120.36799999999999"/>
    <x v="533"/>
  </r>
  <r>
    <x v="0"/>
    <x v="2"/>
    <x v="0"/>
    <n v="80.569999999999993"/>
    <x v="534"/>
  </r>
  <r>
    <x v="0"/>
    <x v="2"/>
    <x v="0"/>
    <n v="87.933999999999997"/>
    <x v="535"/>
  </r>
  <r>
    <x v="0"/>
    <x v="2"/>
    <x v="0"/>
    <n v="89.986000000000004"/>
    <x v="536"/>
  </r>
  <r>
    <x v="0"/>
    <x v="2"/>
    <x v="0"/>
    <n v="91.034999999999997"/>
    <x v="537"/>
  </r>
  <r>
    <x v="0"/>
    <x v="2"/>
    <x v="0"/>
    <n v="102.789"/>
    <x v="538"/>
  </r>
  <r>
    <x v="0"/>
    <x v="2"/>
    <x v="0"/>
    <n v="80.075999999999993"/>
    <x v="539"/>
  </r>
  <r>
    <x v="0"/>
    <x v="2"/>
    <x v="0"/>
    <n v="90.388999999999996"/>
    <x v="540"/>
  </r>
  <r>
    <x v="0"/>
    <x v="2"/>
    <x v="0"/>
    <n v="91.251000000000005"/>
    <x v="541"/>
  </r>
  <r>
    <x v="0"/>
    <x v="2"/>
    <x v="0"/>
    <n v="95.688000000000002"/>
    <x v="542"/>
  </r>
  <r>
    <x v="0"/>
    <x v="2"/>
    <x v="0"/>
    <n v="85.376999999999995"/>
    <x v="543"/>
  </r>
  <r>
    <x v="0"/>
    <x v="2"/>
    <x v="0"/>
    <n v="88.100999999999999"/>
    <x v="544"/>
  </r>
  <r>
    <x v="0"/>
    <x v="2"/>
    <x v="0"/>
    <n v="78.742000000000004"/>
    <x v="545"/>
  </r>
  <r>
    <x v="0"/>
    <x v="2"/>
    <x v="0"/>
    <n v="86.126000000000005"/>
    <x v="546"/>
  </r>
  <r>
    <x v="0"/>
    <x v="2"/>
    <x v="0"/>
    <n v="76.600999999999999"/>
    <x v="547"/>
  </r>
  <r>
    <x v="0"/>
    <x v="2"/>
    <x v="0"/>
    <n v="83.265000000000001"/>
    <x v="548"/>
  </r>
  <r>
    <x v="0"/>
    <x v="2"/>
    <x v="0"/>
    <n v="94.058000000000007"/>
    <x v="549"/>
  </r>
  <r>
    <x v="0"/>
    <x v="2"/>
    <x v="0"/>
    <n v="94.926000000000002"/>
    <x v="550"/>
  </r>
  <r>
    <x v="0"/>
    <x v="2"/>
    <x v="0"/>
    <n v="93.08"/>
    <x v="551"/>
  </r>
  <r>
    <x v="0"/>
    <x v="2"/>
    <x v="0"/>
    <n v="91.408000000000001"/>
    <x v="552"/>
  </r>
  <r>
    <x v="0"/>
    <x v="2"/>
    <x v="0"/>
    <n v="88.551000000000002"/>
    <x v="553"/>
  </r>
  <r>
    <x v="0"/>
    <x v="2"/>
    <x v="0"/>
    <n v="88.802000000000007"/>
    <x v="554"/>
  </r>
  <r>
    <x v="0"/>
    <x v="2"/>
    <x v="0"/>
    <n v="88.763999999999996"/>
    <x v="555"/>
  </r>
  <r>
    <x v="0"/>
    <x v="2"/>
    <x v="0"/>
    <n v="80.912000000000006"/>
    <x v="556"/>
  </r>
  <r>
    <x v="0"/>
    <x v="2"/>
    <x v="0"/>
    <n v="87.025999999999996"/>
    <x v="557"/>
  </r>
  <r>
    <x v="0"/>
    <x v="2"/>
    <x v="0"/>
    <n v="83.483000000000004"/>
    <x v="558"/>
  </r>
  <r>
    <x v="0"/>
    <x v="2"/>
    <x v="0"/>
    <n v="86.367999999999995"/>
    <x v="559"/>
  </r>
  <r>
    <x v="0"/>
    <x v="2"/>
    <x v="0"/>
    <n v="88.174000000000007"/>
    <x v="560"/>
  </r>
  <r>
    <x v="0"/>
    <x v="2"/>
    <x v="0"/>
    <n v="86.302000000000007"/>
    <x v="561"/>
  </r>
  <r>
    <x v="0"/>
    <x v="2"/>
    <x v="0"/>
    <n v="78.435000000000002"/>
    <x v="562"/>
  </r>
  <r>
    <x v="0"/>
    <x v="2"/>
    <x v="4"/>
    <n v="103.485"/>
    <x v="563"/>
  </r>
  <r>
    <x v="0"/>
    <x v="2"/>
    <x v="0"/>
    <n v="94.653999999999996"/>
    <x v="564"/>
  </r>
  <r>
    <x v="0"/>
    <x v="2"/>
    <x v="0"/>
    <n v="96.343000000000004"/>
    <x v="565"/>
  </r>
  <r>
    <x v="0"/>
    <x v="2"/>
    <x v="0"/>
    <n v="101.398"/>
    <x v="566"/>
  </r>
  <r>
    <x v="0"/>
    <x v="2"/>
    <x v="0"/>
    <n v="92.103999999999999"/>
    <x v="567"/>
  </r>
  <r>
    <x v="0"/>
    <x v="2"/>
    <x v="0"/>
    <n v="89.712000000000003"/>
    <x v="568"/>
  </r>
  <r>
    <x v="0"/>
    <x v="2"/>
    <x v="0"/>
    <n v="85.682000000000002"/>
    <x v="569"/>
  </r>
  <r>
    <x v="0"/>
    <x v="2"/>
    <x v="0"/>
    <n v="99.712000000000003"/>
    <x v="570"/>
  </r>
  <r>
    <x v="0"/>
    <x v="2"/>
    <x v="0"/>
    <n v="96.343000000000004"/>
    <x v="565"/>
  </r>
  <r>
    <x v="0"/>
    <x v="2"/>
    <x v="0"/>
    <n v="87.724000000000004"/>
    <x v="571"/>
  </r>
  <r>
    <x v="0"/>
    <x v="2"/>
    <x v="0"/>
    <n v="91.355999999999995"/>
    <x v="572"/>
  </r>
  <r>
    <x v="0"/>
    <x v="2"/>
    <x v="0"/>
    <n v="87.233999999999995"/>
    <x v="573"/>
  </r>
  <r>
    <x v="0"/>
    <x v="2"/>
    <x v="0"/>
    <n v="76.721999999999994"/>
    <x v="574"/>
  </r>
  <r>
    <x v="0"/>
    <x v="2"/>
    <x v="0"/>
    <n v="92.103999999999999"/>
    <x v="567"/>
  </r>
  <r>
    <x v="0"/>
    <x v="2"/>
    <x v="0"/>
    <n v="88.74"/>
    <x v="575"/>
  </r>
  <r>
    <x v="0"/>
    <x v="2"/>
    <x v="0"/>
    <n v="88.74"/>
    <x v="575"/>
  </r>
  <r>
    <x v="0"/>
    <x v="2"/>
    <x v="0"/>
    <n v="87.233999999999995"/>
    <x v="573"/>
  </r>
  <r>
    <x v="0"/>
    <x v="2"/>
    <x v="0"/>
    <n v="86.391000000000005"/>
    <x v="576"/>
  </r>
  <r>
    <x v="0"/>
    <x v="2"/>
    <x v="0"/>
    <n v="83.691999999999993"/>
    <x v="577"/>
  </r>
  <r>
    <x v="0"/>
    <x v="2"/>
    <x v="0"/>
    <n v="93.259"/>
    <x v="578"/>
  </r>
  <r>
    <x v="0"/>
    <x v="2"/>
    <x v="0"/>
    <n v="99.04"/>
    <x v="579"/>
  </r>
  <r>
    <x v="0"/>
    <x v="2"/>
    <x v="0"/>
    <n v="88.74"/>
    <x v="575"/>
  </r>
  <r>
    <x v="0"/>
    <x v="2"/>
    <x v="0"/>
    <n v="81.400000000000006"/>
    <x v="580"/>
  </r>
  <r>
    <x v="0"/>
    <x v="2"/>
    <x v="0"/>
    <n v="97.352999999999994"/>
    <x v="581"/>
  </r>
  <r>
    <x v="0"/>
    <x v="2"/>
    <x v="0"/>
    <n v="78.805999999999997"/>
    <x v="582"/>
  </r>
  <r>
    <x v="0"/>
    <x v="2"/>
    <x v="4"/>
    <n v="136.066"/>
    <x v="583"/>
  </r>
  <r>
    <x v="0"/>
    <x v="2"/>
    <x v="0"/>
    <n v="87.74"/>
    <x v="584"/>
  </r>
  <r>
    <x v="0"/>
    <x v="2"/>
    <x v="0"/>
    <n v="89.798000000000002"/>
    <x v="585"/>
  </r>
  <r>
    <x v="0"/>
    <x v="2"/>
    <x v="0"/>
    <n v="96.379000000000005"/>
    <x v="586"/>
  </r>
  <r>
    <x v="0"/>
    <x v="2"/>
    <x v="0"/>
    <n v="88.635000000000005"/>
    <x v="587"/>
  </r>
  <r>
    <x v="0"/>
    <x v="2"/>
    <x v="0"/>
    <n v="77.896000000000001"/>
    <x v="588"/>
  </r>
  <r>
    <x v="0"/>
    <x v="2"/>
    <x v="0"/>
    <n v="83.481999999999999"/>
    <x v="589"/>
  </r>
  <r>
    <x v="0"/>
    <x v="2"/>
    <x v="0"/>
    <n v="93.302999999999997"/>
    <x v="590"/>
  </r>
  <r>
    <x v="0"/>
    <x v="2"/>
    <x v="0"/>
    <n v="88.73"/>
    <x v="591"/>
  </r>
  <r>
    <x v="0"/>
    <x v="2"/>
    <x v="0"/>
    <n v="86.23"/>
    <x v="592"/>
  </r>
  <r>
    <x v="0"/>
    <x v="2"/>
    <x v="0"/>
    <n v="87.287000000000006"/>
    <x v="593"/>
  </r>
  <r>
    <x v="0"/>
    <x v="2"/>
    <x v="0"/>
    <n v="85.055999999999997"/>
    <x v="594"/>
  </r>
  <r>
    <x v="0"/>
    <x v="2"/>
    <x v="0"/>
    <n v="86.1"/>
    <x v="595"/>
  </r>
  <r>
    <x v="0"/>
    <x v="2"/>
    <x v="0"/>
    <n v="99.358999999999995"/>
    <x v="596"/>
  </r>
  <r>
    <x v="0"/>
    <x v="2"/>
    <x v="0"/>
    <n v="85.605000000000004"/>
    <x v="597"/>
  </r>
  <r>
    <x v="0"/>
    <x v="2"/>
    <x v="0"/>
    <n v="85.206000000000003"/>
    <x v="598"/>
  </r>
  <r>
    <x v="0"/>
    <x v="2"/>
    <x v="0"/>
    <n v="112.789"/>
    <x v="599"/>
  </r>
  <r>
    <x v="0"/>
    <x v="2"/>
    <x v="0"/>
    <n v="87.763000000000005"/>
    <x v="600"/>
  </r>
  <r>
    <x v="0"/>
    <x v="2"/>
    <x v="0"/>
    <n v="84.941999999999993"/>
    <x v="601"/>
  </r>
  <r>
    <x v="0"/>
    <x v="2"/>
    <x v="0"/>
    <n v="77.313000000000002"/>
    <x v="602"/>
  </r>
  <r>
    <x v="0"/>
    <x v="2"/>
    <x v="0"/>
    <n v="88.491"/>
    <x v="603"/>
  </r>
  <r>
    <x v="0"/>
    <x v="2"/>
    <x v="0"/>
    <n v="88.308999999999997"/>
    <x v="604"/>
  </r>
  <r>
    <x v="0"/>
    <x v="2"/>
    <x v="0"/>
    <n v="92.474999999999994"/>
    <x v="605"/>
  </r>
  <r>
    <x v="0"/>
    <x v="2"/>
    <x v="0"/>
    <n v="94.887"/>
    <x v="606"/>
  </r>
  <r>
    <x v="0"/>
    <x v="2"/>
    <x v="0"/>
    <n v="85.111999999999995"/>
    <x v="607"/>
  </r>
  <r>
    <x v="0"/>
    <x v="2"/>
    <x v="4"/>
    <n v="128.11500000000001"/>
    <x v="608"/>
  </r>
  <r>
    <x v="0"/>
    <x v="2"/>
    <x v="4"/>
    <n v="111.125"/>
    <x v="609"/>
  </r>
  <r>
    <x v="0"/>
    <x v="2"/>
    <x v="0"/>
    <n v="90.067999999999998"/>
    <x v="610"/>
  </r>
  <r>
    <x v="0"/>
    <x v="2"/>
    <x v="0"/>
    <n v="101.59399999999999"/>
    <x v="611"/>
  </r>
  <r>
    <x v="0"/>
    <x v="2"/>
    <x v="0"/>
    <n v="86.132999999999996"/>
    <x v="612"/>
  </r>
  <r>
    <x v="0"/>
    <x v="2"/>
    <x v="0"/>
    <n v="85.998999999999995"/>
    <x v="613"/>
  </r>
  <r>
    <x v="0"/>
    <x v="2"/>
    <x v="0"/>
    <n v="94.99"/>
    <x v="614"/>
  </r>
  <r>
    <x v="0"/>
    <x v="2"/>
    <x v="0"/>
    <n v="88.105999999999995"/>
    <x v="615"/>
  </r>
  <r>
    <x v="0"/>
    <x v="2"/>
    <x v="0"/>
    <n v="85.600999999999999"/>
    <x v="616"/>
  </r>
  <r>
    <x v="0"/>
    <x v="2"/>
    <x v="0"/>
    <n v="111.965"/>
    <x v="617"/>
  </r>
  <r>
    <x v="0"/>
    <x v="2"/>
    <x v="0"/>
    <n v="101.614"/>
    <x v="618"/>
  </r>
  <r>
    <x v="0"/>
    <x v="2"/>
    <x v="0"/>
    <n v="91.679000000000002"/>
    <x v="619"/>
  </r>
  <r>
    <x v="0"/>
    <x v="2"/>
    <x v="0"/>
    <n v="99.081999999999994"/>
    <x v="620"/>
  </r>
  <r>
    <x v="0"/>
    <x v="2"/>
    <x v="0"/>
    <n v="86.406999999999996"/>
    <x v="621"/>
  </r>
  <r>
    <x v="0"/>
    <x v="2"/>
    <x v="0"/>
    <n v="94.085999999999999"/>
    <x v="622"/>
  </r>
  <r>
    <x v="0"/>
    <x v="2"/>
    <x v="0"/>
    <n v="89.192999999999998"/>
    <x v="623"/>
  </r>
  <r>
    <x v="0"/>
    <x v="2"/>
    <x v="0"/>
    <n v="80.679000000000002"/>
    <x v="624"/>
  </r>
  <r>
    <x v="0"/>
    <x v="2"/>
    <x v="0"/>
    <n v="96.762"/>
    <x v="625"/>
  </r>
  <r>
    <x v="0"/>
    <x v="2"/>
    <x v="0"/>
    <n v="98.971999999999994"/>
    <x v="626"/>
  </r>
  <r>
    <x v="0"/>
    <x v="2"/>
    <x v="4"/>
    <n v="111.377"/>
    <x v="627"/>
  </r>
  <r>
    <x v="0"/>
    <x v="2"/>
    <x v="0"/>
    <n v="85.361000000000004"/>
    <x v="628"/>
  </r>
  <r>
    <x v="0"/>
    <x v="2"/>
    <x v="0"/>
    <n v="83.5"/>
    <x v="629"/>
  </r>
  <r>
    <x v="0"/>
    <x v="2"/>
    <x v="0"/>
    <n v="91.783000000000001"/>
    <x v="630"/>
  </r>
  <r>
    <x v="0"/>
    <x v="2"/>
    <x v="0"/>
    <n v="89.266999999999996"/>
    <x v="631"/>
  </r>
  <r>
    <x v="0"/>
    <x v="2"/>
    <x v="0"/>
    <n v="84.744"/>
    <x v="632"/>
  </r>
  <r>
    <x v="0"/>
    <x v="2"/>
    <x v="0"/>
    <n v="85.41"/>
    <x v="633"/>
  </r>
  <r>
    <x v="0"/>
    <x v="2"/>
    <x v="0"/>
    <n v="89.691999999999993"/>
    <x v="634"/>
  </r>
  <r>
    <x v="0"/>
    <x v="2"/>
    <x v="0"/>
    <n v="81.242999999999995"/>
    <x v="635"/>
  </r>
  <r>
    <x v="0"/>
    <x v="2"/>
    <x v="0"/>
    <n v="81.216999999999999"/>
    <x v="636"/>
  </r>
  <r>
    <x v="0"/>
    <x v="2"/>
    <x v="0"/>
    <n v="82.271000000000001"/>
    <x v="637"/>
  </r>
  <r>
    <x v="0"/>
    <x v="2"/>
    <x v="0"/>
    <n v="87.811000000000007"/>
    <x v="638"/>
  </r>
  <r>
    <x v="0"/>
    <x v="2"/>
    <x v="0"/>
    <n v="94.38"/>
    <x v="639"/>
  </r>
  <r>
    <x v="0"/>
    <x v="2"/>
    <x v="0"/>
    <n v="87.798000000000002"/>
    <x v="640"/>
  </r>
  <r>
    <x v="0"/>
    <x v="2"/>
    <x v="0"/>
    <n v="82.209000000000003"/>
    <x v="641"/>
  </r>
  <r>
    <x v="0"/>
    <x v="2"/>
    <x v="0"/>
    <n v="87.756"/>
    <x v="642"/>
  </r>
  <r>
    <x v="0"/>
    <x v="2"/>
    <x v="0"/>
    <n v="96.125"/>
    <x v="643"/>
  </r>
  <r>
    <x v="0"/>
    <x v="2"/>
    <x v="0"/>
    <n v="85.715999999999994"/>
    <x v="644"/>
  </r>
  <r>
    <x v="0"/>
    <x v="2"/>
    <x v="0"/>
    <n v="94.409000000000006"/>
    <x v="645"/>
  </r>
  <r>
    <x v="0"/>
    <x v="2"/>
    <x v="0"/>
    <n v="94.21"/>
    <x v="646"/>
  </r>
  <r>
    <x v="0"/>
    <x v="2"/>
    <x v="0"/>
    <n v="101.82899999999999"/>
    <x v="647"/>
  </r>
  <r>
    <x v="0"/>
    <x v="2"/>
    <x v="0"/>
    <n v="79.914000000000001"/>
    <x v="648"/>
  </r>
  <r>
    <x v="1"/>
    <x v="3"/>
    <x v="5"/>
    <n v="18.5"/>
    <x v="649"/>
  </r>
  <r>
    <x v="1"/>
    <x v="3"/>
    <x v="6"/>
    <n v="12.9"/>
    <x v="650"/>
  </r>
  <r>
    <x v="1"/>
    <x v="3"/>
    <x v="6"/>
    <n v="12.8"/>
    <x v="651"/>
  </r>
  <r>
    <x v="1"/>
    <x v="3"/>
    <x v="5"/>
    <n v="18.3"/>
    <x v="652"/>
  </r>
  <r>
    <x v="1"/>
    <x v="3"/>
    <x v="7"/>
    <n v="16.399999999999999"/>
    <x v="653"/>
  </r>
  <r>
    <x v="1"/>
    <x v="3"/>
    <x v="7"/>
    <n v="14.8"/>
    <x v="654"/>
  </r>
  <r>
    <x v="1"/>
    <x v="3"/>
    <x v="6"/>
    <n v="15.1"/>
    <x v="655"/>
  </r>
  <r>
    <x v="1"/>
    <x v="3"/>
    <x v="7"/>
    <n v="13.1"/>
    <x v="656"/>
  </r>
  <r>
    <x v="1"/>
    <x v="3"/>
    <x v="7"/>
    <n v="13.3"/>
    <x v="657"/>
  </r>
  <r>
    <x v="1"/>
    <x v="3"/>
    <x v="7"/>
    <n v="14.1"/>
    <x v="658"/>
  </r>
  <r>
    <x v="1"/>
    <x v="3"/>
    <x v="7"/>
    <n v="10.1"/>
    <x v="659"/>
  </r>
  <r>
    <x v="1"/>
    <x v="3"/>
    <x v="7"/>
    <n v="8.1"/>
    <x v="660"/>
  </r>
  <r>
    <x v="1"/>
    <x v="3"/>
    <x v="6"/>
    <n v="12.5"/>
    <x v="661"/>
  </r>
  <r>
    <x v="1"/>
    <x v="3"/>
    <x v="7"/>
    <n v="10.8"/>
    <x v="662"/>
  </r>
  <r>
    <x v="1"/>
    <x v="3"/>
    <x v="7"/>
    <n v="7.9"/>
    <x v="663"/>
  </r>
  <r>
    <x v="1"/>
    <x v="3"/>
    <x v="7"/>
    <n v="9.8000000000000007"/>
    <x v="664"/>
  </r>
  <r>
    <x v="1"/>
    <x v="3"/>
    <x v="7"/>
    <n v="6.2"/>
    <x v="665"/>
  </r>
  <r>
    <x v="1"/>
    <x v="3"/>
    <x v="7"/>
    <n v="8.1"/>
    <x v="660"/>
  </r>
  <r>
    <x v="1"/>
    <x v="3"/>
    <x v="6"/>
    <n v="8.3000000000000007"/>
    <x v="666"/>
  </r>
  <r>
    <x v="1"/>
    <x v="3"/>
    <x v="6"/>
    <n v="7.4"/>
    <x v="667"/>
  </r>
  <r>
    <x v="1"/>
    <x v="3"/>
    <x v="6"/>
    <n v="8.6"/>
    <x v="668"/>
  </r>
  <r>
    <x v="1"/>
    <x v="3"/>
    <x v="6"/>
    <n v="9.8000000000000007"/>
    <x v="664"/>
  </r>
  <r>
    <x v="1"/>
    <x v="3"/>
    <x v="6"/>
    <n v="9.3000000000000007"/>
    <x v="669"/>
  </r>
  <r>
    <x v="1"/>
    <x v="3"/>
    <x v="6"/>
    <n v="7.6"/>
    <x v="670"/>
  </r>
  <r>
    <x v="1"/>
    <x v="3"/>
    <x v="8"/>
    <n v="7.5"/>
    <x v="671"/>
  </r>
  <r>
    <x v="1"/>
    <x v="3"/>
    <x v="8"/>
    <n v="6.8"/>
    <x v="672"/>
  </r>
  <r>
    <x v="1"/>
    <x v="4"/>
    <x v="9"/>
    <n v="11.9"/>
    <x v="673"/>
  </r>
  <r>
    <x v="1"/>
    <x v="4"/>
    <x v="10"/>
    <n v="8.1999999999999993"/>
    <x v="674"/>
  </r>
  <r>
    <x v="1"/>
    <x v="4"/>
    <x v="6"/>
    <n v="7.3"/>
    <x v="675"/>
  </r>
  <r>
    <x v="1"/>
    <x v="4"/>
    <x v="11"/>
    <n v="23.7"/>
    <x v="676"/>
  </r>
  <r>
    <x v="1"/>
    <x v="4"/>
    <x v="12"/>
    <n v="33.6"/>
    <x v="677"/>
  </r>
  <r>
    <x v="1"/>
    <x v="4"/>
    <x v="13"/>
    <n v="8.4"/>
    <x v="498"/>
  </r>
  <r>
    <x v="1"/>
    <x v="4"/>
    <x v="13"/>
    <n v="6.9"/>
    <x v="678"/>
  </r>
  <r>
    <x v="1"/>
    <x v="4"/>
    <x v="13"/>
    <n v="9.6"/>
    <x v="679"/>
  </r>
  <r>
    <x v="1"/>
    <x v="4"/>
    <x v="13"/>
    <n v="5.9"/>
    <x v="680"/>
  </r>
  <r>
    <x v="1"/>
    <x v="4"/>
    <x v="13"/>
    <n v="6.6"/>
    <x v="681"/>
  </r>
  <r>
    <x v="1"/>
    <x v="4"/>
    <x v="14"/>
    <n v="7.6"/>
    <x v="670"/>
  </r>
  <r>
    <x v="1"/>
    <x v="4"/>
    <x v="13"/>
    <n v="7.5"/>
    <x v="671"/>
  </r>
  <r>
    <x v="1"/>
    <x v="4"/>
    <x v="13"/>
    <n v="6.5"/>
    <x v="682"/>
  </r>
  <r>
    <x v="1"/>
    <x v="4"/>
    <x v="13"/>
    <n v="6.6"/>
    <x v="681"/>
  </r>
  <r>
    <x v="1"/>
    <x v="4"/>
    <x v="13"/>
    <n v="6.5"/>
    <x v="682"/>
  </r>
  <r>
    <x v="1"/>
    <x v="4"/>
    <x v="13"/>
    <n v="7.9"/>
    <x v="663"/>
  </r>
  <r>
    <x v="1"/>
    <x v="5"/>
    <x v="7"/>
    <n v="20.6"/>
    <x v="683"/>
  </r>
  <r>
    <x v="1"/>
    <x v="5"/>
    <x v="15"/>
    <n v="22.4"/>
    <x v="684"/>
  </r>
  <r>
    <x v="1"/>
    <x v="5"/>
    <x v="15"/>
    <n v="24.8"/>
    <x v="685"/>
  </r>
  <r>
    <x v="1"/>
    <x v="5"/>
    <x v="7"/>
    <n v="18.8"/>
    <x v="686"/>
  </r>
  <r>
    <x v="1"/>
    <x v="5"/>
    <x v="13"/>
    <n v="13.7"/>
    <x v="687"/>
  </r>
  <r>
    <x v="1"/>
    <x v="5"/>
    <x v="12"/>
    <n v="9.5"/>
    <x v="688"/>
  </r>
  <r>
    <x v="1"/>
    <x v="5"/>
    <x v="12"/>
    <n v="7.1"/>
    <x v="689"/>
  </r>
  <r>
    <x v="1"/>
    <x v="5"/>
    <x v="12"/>
    <n v="5.7"/>
    <x v="690"/>
  </r>
  <r>
    <x v="1"/>
    <x v="5"/>
    <x v="12"/>
    <n v="6.7"/>
    <x v="691"/>
  </r>
  <r>
    <x v="1"/>
    <x v="5"/>
    <x v="12"/>
    <n v="6.4"/>
    <x v="692"/>
  </r>
  <r>
    <x v="1"/>
    <x v="5"/>
    <x v="12"/>
    <n v="6.5"/>
    <x v="682"/>
  </r>
  <r>
    <x v="1"/>
    <x v="5"/>
    <x v="12"/>
    <n v="8.5"/>
    <x v="693"/>
  </r>
  <r>
    <x v="1"/>
    <x v="5"/>
    <x v="12"/>
    <n v="7.4"/>
    <x v="667"/>
  </r>
  <r>
    <x v="1"/>
    <x v="5"/>
    <x v="12"/>
    <n v="8.1"/>
    <x v="660"/>
  </r>
  <r>
    <x v="1"/>
    <x v="5"/>
    <x v="12"/>
    <n v="7.5"/>
    <x v="671"/>
  </r>
  <r>
    <x v="1"/>
    <x v="5"/>
    <x v="12"/>
    <n v="7.4"/>
    <x v="667"/>
  </r>
  <r>
    <x v="1"/>
    <x v="5"/>
    <x v="12"/>
    <n v="6.1"/>
    <x v="694"/>
  </r>
  <r>
    <x v="1"/>
    <x v="5"/>
    <x v="13"/>
    <n v="12.6"/>
    <x v="695"/>
  </r>
  <r>
    <x v="1"/>
    <x v="5"/>
    <x v="13"/>
    <n v="6.6"/>
    <x v="681"/>
  </r>
  <r>
    <x v="1"/>
    <x v="5"/>
    <x v="13"/>
    <n v="7.5"/>
    <x v="671"/>
  </r>
  <r>
    <x v="1"/>
    <x v="5"/>
    <x v="13"/>
    <n v="5.9"/>
    <x v="680"/>
  </r>
  <r>
    <x v="1"/>
    <x v="5"/>
    <x v="13"/>
    <n v="8.3000000000000007"/>
    <x v="666"/>
  </r>
  <r>
    <x v="1"/>
    <x v="5"/>
    <x v="13"/>
    <n v="10.9"/>
    <x v="696"/>
  </r>
  <r>
    <x v="1"/>
    <x v="5"/>
    <x v="16"/>
    <n v="3.6"/>
    <x v="697"/>
  </r>
  <r>
    <x v="1"/>
    <x v="5"/>
    <x v="16"/>
    <n v="3.8"/>
    <x v="698"/>
  </r>
  <r>
    <x v="1"/>
    <x v="5"/>
    <x v="16"/>
    <n v="3.9"/>
    <x v="699"/>
  </r>
  <r>
    <x v="1"/>
    <x v="5"/>
    <x v="7"/>
    <n v="4.0999999999999996"/>
    <x v="700"/>
  </r>
  <r>
    <x v="1"/>
    <x v="5"/>
    <x v="7"/>
    <n v="3.4"/>
    <x v="701"/>
  </r>
  <r>
    <x v="1"/>
    <x v="5"/>
    <x v="7"/>
    <n v="3.9"/>
    <x v="699"/>
  </r>
  <r>
    <x v="1"/>
    <x v="5"/>
    <x v="7"/>
    <n v="4.4000000000000004"/>
    <x v="702"/>
  </r>
  <r>
    <x v="1"/>
    <x v="5"/>
    <x v="7"/>
    <n v="3.6"/>
    <x v="697"/>
  </r>
  <r>
    <x v="1"/>
    <x v="5"/>
    <x v="7"/>
    <n v="3.8"/>
    <x v="698"/>
  </r>
  <r>
    <x v="1"/>
    <x v="5"/>
    <x v="7"/>
    <n v="3.9"/>
    <x v="699"/>
  </r>
  <r>
    <x v="1"/>
    <x v="5"/>
    <x v="7"/>
    <n v="3.5"/>
    <x v="703"/>
  </r>
  <r>
    <x v="1"/>
    <x v="5"/>
    <x v="7"/>
    <n v="4.4000000000000004"/>
    <x v="702"/>
  </r>
  <r>
    <x v="1"/>
    <x v="5"/>
    <x v="7"/>
    <n v="4"/>
    <x v="704"/>
  </r>
  <r>
    <x v="1"/>
    <x v="5"/>
    <x v="7"/>
    <n v="3.4"/>
    <x v="701"/>
  </r>
  <r>
    <x v="1"/>
    <x v="5"/>
    <x v="7"/>
    <n v="3.1"/>
    <x v="705"/>
  </r>
  <r>
    <x v="1"/>
    <x v="5"/>
    <x v="7"/>
    <n v="3.2"/>
    <x v="706"/>
  </r>
  <r>
    <x v="1"/>
    <x v="5"/>
    <x v="7"/>
    <n v="3.4"/>
    <x v="701"/>
  </r>
  <r>
    <x v="1"/>
    <x v="5"/>
    <x v="7"/>
    <n v="2.9"/>
    <x v="707"/>
  </r>
  <r>
    <x v="1"/>
    <x v="5"/>
    <x v="7"/>
    <n v="4.2"/>
    <x v="708"/>
  </r>
  <r>
    <x v="1"/>
    <x v="5"/>
    <x v="7"/>
    <n v="3"/>
    <x v="709"/>
  </r>
  <r>
    <x v="1"/>
    <x v="5"/>
    <x v="7"/>
    <n v="2.9"/>
    <x v="707"/>
  </r>
  <r>
    <x v="1"/>
    <x v="5"/>
    <x v="7"/>
    <n v="4"/>
    <x v="704"/>
  </r>
  <r>
    <x v="1"/>
    <x v="5"/>
    <x v="7"/>
    <n v="3.2"/>
    <x v="706"/>
  </r>
  <r>
    <x v="1"/>
    <x v="5"/>
    <x v="7"/>
    <n v="3.1"/>
    <x v="705"/>
  </r>
  <r>
    <x v="1"/>
    <x v="5"/>
    <x v="7"/>
    <n v="3.3"/>
    <x v="710"/>
  </r>
  <r>
    <x v="1"/>
    <x v="5"/>
    <x v="7"/>
    <n v="3.4"/>
    <x v="701"/>
  </r>
  <r>
    <x v="1"/>
    <x v="5"/>
    <x v="7"/>
    <n v="3.4"/>
    <x v="701"/>
  </r>
  <r>
    <x v="1"/>
    <x v="5"/>
    <x v="7"/>
    <n v="3.2"/>
    <x v="706"/>
  </r>
  <r>
    <x v="1"/>
    <x v="5"/>
    <x v="7"/>
    <n v="3"/>
    <x v="709"/>
  </r>
  <r>
    <x v="1"/>
    <x v="5"/>
    <x v="7"/>
    <n v="3.9"/>
    <x v="699"/>
  </r>
  <r>
    <x v="1"/>
    <x v="5"/>
    <x v="7"/>
    <n v="4.3"/>
    <x v="711"/>
  </r>
  <r>
    <x v="1"/>
    <x v="5"/>
    <x v="7"/>
    <n v="3.9"/>
    <x v="699"/>
  </r>
  <r>
    <x v="1"/>
    <x v="5"/>
    <x v="7"/>
    <n v="4.0999999999999996"/>
    <x v="700"/>
  </r>
  <r>
    <x v="1"/>
    <x v="5"/>
    <x v="7"/>
    <n v="3.6"/>
    <x v="697"/>
  </r>
  <r>
    <x v="1"/>
    <x v="5"/>
    <x v="7"/>
    <n v="4"/>
    <x v="704"/>
  </r>
  <r>
    <x v="1"/>
    <x v="5"/>
    <x v="7"/>
    <n v="3.5"/>
    <x v="703"/>
  </r>
  <r>
    <x v="1"/>
    <x v="5"/>
    <x v="13"/>
    <n v="8.1999999999999993"/>
    <x v="674"/>
  </r>
  <r>
    <x v="1"/>
    <x v="5"/>
    <x v="13"/>
    <n v="4.8"/>
    <x v="712"/>
  </r>
  <r>
    <x v="1"/>
    <x v="5"/>
    <x v="13"/>
    <n v="6.2"/>
    <x v="665"/>
  </r>
  <r>
    <x v="1"/>
    <x v="5"/>
    <x v="13"/>
    <n v="5.3"/>
    <x v="713"/>
  </r>
  <r>
    <x v="1"/>
    <x v="5"/>
    <x v="13"/>
    <n v="3.6"/>
    <x v="697"/>
  </r>
  <r>
    <x v="1"/>
    <x v="5"/>
    <x v="13"/>
    <n v="4.8"/>
    <x v="712"/>
  </r>
  <r>
    <x v="1"/>
    <x v="5"/>
    <x v="7"/>
    <n v="2.7"/>
    <x v="714"/>
  </r>
  <r>
    <x v="1"/>
    <x v="5"/>
    <x v="7"/>
    <n v="2.9"/>
    <x v="707"/>
  </r>
  <r>
    <x v="1"/>
    <x v="5"/>
    <x v="7"/>
    <n v="2.8"/>
    <x v="715"/>
  </r>
  <r>
    <x v="1"/>
    <x v="5"/>
    <x v="7"/>
    <n v="2.6"/>
    <x v="716"/>
  </r>
  <r>
    <x v="1"/>
    <x v="5"/>
    <x v="7"/>
    <n v="2.4"/>
    <x v="717"/>
  </r>
  <r>
    <x v="1"/>
    <x v="5"/>
    <x v="7"/>
    <n v="3.1"/>
    <x v="705"/>
  </r>
  <r>
    <x v="1"/>
    <x v="5"/>
    <x v="7"/>
    <n v="3.5"/>
    <x v="703"/>
  </r>
  <r>
    <x v="1"/>
    <x v="5"/>
    <x v="7"/>
    <n v="3.3"/>
    <x v="710"/>
  </r>
  <r>
    <x v="1"/>
    <x v="5"/>
    <x v="7"/>
    <n v="2.7"/>
    <x v="714"/>
  </r>
  <r>
    <x v="1"/>
    <x v="5"/>
    <x v="7"/>
    <n v="2.7"/>
    <x v="714"/>
  </r>
  <r>
    <x v="1"/>
    <x v="5"/>
    <x v="7"/>
    <n v="2.6"/>
    <x v="716"/>
  </r>
  <r>
    <x v="1"/>
    <x v="5"/>
    <x v="7"/>
    <n v="2.5"/>
    <x v="718"/>
  </r>
  <r>
    <x v="1"/>
    <x v="5"/>
    <x v="7"/>
    <n v="2.2000000000000002"/>
    <x v="719"/>
  </r>
  <r>
    <x v="1"/>
    <x v="5"/>
    <x v="7"/>
    <n v="2.7"/>
    <x v="714"/>
  </r>
  <r>
    <x v="1"/>
    <x v="5"/>
    <x v="7"/>
    <n v="2.2000000000000002"/>
    <x v="719"/>
  </r>
  <r>
    <x v="1"/>
    <x v="5"/>
    <x v="7"/>
    <n v="2.7"/>
    <x v="714"/>
  </r>
  <r>
    <x v="1"/>
    <x v="5"/>
    <x v="7"/>
    <n v="2.6"/>
    <x v="716"/>
  </r>
  <r>
    <x v="1"/>
    <x v="5"/>
    <x v="7"/>
    <n v="2.6"/>
    <x v="716"/>
  </r>
  <r>
    <x v="1"/>
    <x v="5"/>
    <x v="7"/>
    <n v="2.8"/>
    <x v="715"/>
  </r>
  <r>
    <x v="1"/>
    <x v="5"/>
    <x v="7"/>
    <n v="2.5"/>
    <x v="718"/>
  </r>
  <r>
    <x v="1"/>
    <x v="5"/>
    <x v="7"/>
    <n v="2.7"/>
    <x v="714"/>
  </r>
  <r>
    <x v="1"/>
    <x v="5"/>
    <x v="7"/>
    <n v="2.6"/>
    <x v="716"/>
  </r>
  <r>
    <x v="1"/>
    <x v="5"/>
    <x v="7"/>
    <n v="2.4"/>
    <x v="717"/>
  </r>
  <r>
    <x v="1"/>
    <x v="5"/>
    <x v="7"/>
    <n v="3.2"/>
    <x v="706"/>
  </r>
  <r>
    <x v="1"/>
    <x v="5"/>
    <x v="7"/>
    <n v="3.1"/>
    <x v="705"/>
  </r>
  <r>
    <x v="1"/>
    <x v="5"/>
    <x v="7"/>
    <n v="2.2000000000000002"/>
    <x v="719"/>
  </r>
  <r>
    <x v="1"/>
    <x v="5"/>
    <x v="7"/>
    <n v="3.6"/>
    <x v="697"/>
  </r>
  <r>
    <x v="1"/>
    <x v="5"/>
    <x v="7"/>
    <n v="2.8"/>
    <x v="715"/>
  </r>
  <r>
    <x v="1"/>
    <x v="5"/>
    <x v="7"/>
    <n v="1.9"/>
    <x v="720"/>
  </r>
  <r>
    <x v="1"/>
    <x v="5"/>
    <x v="7"/>
    <n v="3.4"/>
    <x v="701"/>
  </r>
  <r>
    <x v="1"/>
    <x v="5"/>
    <x v="7"/>
    <n v="2.2999999999999998"/>
    <x v="721"/>
  </r>
  <r>
    <x v="1"/>
    <x v="5"/>
    <x v="7"/>
    <n v="2.8"/>
    <x v="715"/>
  </r>
  <r>
    <x v="1"/>
    <x v="0"/>
    <x v="11"/>
    <n v="25.2"/>
    <x v="722"/>
  </r>
  <r>
    <x v="1"/>
    <x v="0"/>
    <x v="13"/>
    <n v="3.3"/>
    <x v="710"/>
  </r>
  <r>
    <x v="1"/>
    <x v="0"/>
    <x v="13"/>
    <n v="12.8"/>
    <x v="651"/>
  </r>
  <r>
    <x v="1"/>
    <x v="0"/>
    <x v="13"/>
    <n v="7.9"/>
    <x v="663"/>
  </r>
  <r>
    <x v="1"/>
    <x v="0"/>
    <x v="13"/>
    <n v="7.3"/>
    <x v="675"/>
  </r>
  <r>
    <x v="1"/>
    <x v="0"/>
    <x v="13"/>
    <n v="7.1"/>
    <x v="689"/>
  </r>
  <r>
    <x v="1"/>
    <x v="0"/>
    <x v="13"/>
    <n v="5.7"/>
    <x v="690"/>
  </r>
  <r>
    <x v="1"/>
    <x v="0"/>
    <x v="13"/>
    <n v="9.4"/>
    <x v="723"/>
  </r>
  <r>
    <x v="1"/>
    <x v="0"/>
    <x v="13"/>
    <n v="9.9"/>
    <x v="724"/>
  </r>
  <r>
    <x v="1"/>
    <x v="0"/>
    <x v="13"/>
    <n v="10.6"/>
    <x v="725"/>
  </r>
  <r>
    <x v="1"/>
    <x v="0"/>
    <x v="13"/>
    <n v="6.2"/>
    <x v="665"/>
  </r>
  <r>
    <x v="1"/>
    <x v="0"/>
    <x v="13"/>
    <n v="5.3"/>
    <x v="713"/>
  </r>
  <r>
    <x v="1"/>
    <x v="0"/>
    <x v="13"/>
    <n v="5.4"/>
    <x v="726"/>
  </r>
  <r>
    <x v="1"/>
    <x v="0"/>
    <x v="13"/>
    <n v="5.4"/>
    <x v="726"/>
  </r>
  <r>
    <x v="1"/>
    <x v="0"/>
    <x v="13"/>
    <n v="5.8"/>
    <x v="727"/>
  </r>
  <r>
    <x v="1"/>
    <x v="0"/>
    <x v="11"/>
    <n v="25.8"/>
    <x v="728"/>
  </r>
  <r>
    <x v="1"/>
    <x v="0"/>
    <x v="13"/>
    <n v="6.8"/>
    <x v="672"/>
  </r>
  <r>
    <x v="1"/>
    <x v="0"/>
    <x v="13"/>
    <n v="4.7"/>
    <x v="729"/>
  </r>
  <r>
    <x v="1"/>
    <x v="0"/>
    <x v="13"/>
    <n v="4.2"/>
    <x v="708"/>
  </r>
  <r>
    <x v="1"/>
    <x v="0"/>
    <x v="13"/>
    <n v="6.1"/>
    <x v="694"/>
  </r>
  <r>
    <x v="1"/>
    <x v="0"/>
    <x v="13"/>
    <n v="4.9000000000000004"/>
    <x v="730"/>
  </r>
  <r>
    <x v="1"/>
    <x v="0"/>
    <x v="13"/>
    <n v="6.2"/>
    <x v="665"/>
  </r>
  <r>
    <x v="1"/>
    <x v="0"/>
    <x v="13"/>
    <n v="4.7"/>
    <x v="729"/>
  </r>
  <r>
    <x v="1"/>
    <x v="0"/>
    <x v="13"/>
    <n v="7.8"/>
    <x v="731"/>
  </r>
  <r>
    <x v="1"/>
    <x v="0"/>
    <x v="13"/>
    <n v="7.2"/>
    <x v="732"/>
  </r>
  <r>
    <x v="1"/>
    <x v="0"/>
    <x v="13"/>
    <n v="6.1"/>
    <x v="694"/>
  </r>
  <r>
    <x v="1"/>
    <x v="0"/>
    <x v="13"/>
    <n v="9"/>
    <x v="733"/>
  </r>
  <r>
    <x v="1"/>
    <x v="0"/>
    <x v="13"/>
    <n v="9.6"/>
    <x v="679"/>
  </r>
  <r>
    <x v="1"/>
    <x v="0"/>
    <x v="13"/>
    <n v="8.8000000000000007"/>
    <x v="734"/>
  </r>
  <r>
    <x v="1"/>
    <x v="0"/>
    <x v="13"/>
    <n v="8.9"/>
    <x v="735"/>
  </r>
  <r>
    <x v="1"/>
    <x v="0"/>
    <x v="13"/>
    <n v="10.9"/>
    <x v="696"/>
  </r>
  <r>
    <x v="1"/>
    <x v="6"/>
    <x v="13"/>
    <n v="9.8000000000000007"/>
    <x v="664"/>
  </r>
  <r>
    <x v="1"/>
    <x v="6"/>
    <x v="13"/>
    <n v="7.4"/>
    <x v="667"/>
  </r>
  <r>
    <x v="1"/>
    <x v="6"/>
    <x v="13"/>
    <n v="6.9"/>
    <x v="678"/>
  </r>
  <r>
    <x v="1"/>
    <x v="6"/>
    <x v="13"/>
    <n v="7.1"/>
    <x v="689"/>
  </r>
  <r>
    <x v="1"/>
    <x v="6"/>
    <x v="13"/>
    <n v="6.9"/>
    <x v="678"/>
  </r>
  <r>
    <x v="1"/>
    <x v="6"/>
    <x v="13"/>
    <n v="6.6"/>
    <x v="681"/>
  </r>
  <r>
    <x v="1"/>
    <x v="6"/>
    <x v="13"/>
    <n v="6.7"/>
    <x v="691"/>
  </r>
  <r>
    <x v="1"/>
    <x v="6"/>
    <x v="13"/>
    <n v="6.9"/>
    <x v="678"/>
  </r>
  <r>
    <x v="1"/>
    <x v="6"/>
    <x v="13"/>
    <n v="7.1"/>
    <x v="689"/>
  </r>
  <r>
    <x v="1"/>
    <x v="6"/>
    <x v="13"/>
    <n v="6.8"/>
    <x v="672"/>
  </r>
  <r>
    <x v="1"/>
    <x v="6"/>
    <x v="13"/>
    <n v="7.1"/>
    <x v="689"/>
  </r>
  <r>
    <x v="1"/>
    <x v="6"/>
    <x v="13"/>
    <n v="7.2"/>
    <x v="732"/>
  </r>
  <r>
    <x v="1"/>
    <x v="6"/>
    <x v="13"/>
    <n v="6.7"/>
    <x v="691"/>
  </r>
  <r>
    <x v="1"/>
    <x v="6"/>
    <x v="13"/>
    <n v="7"/>
    <x v="736"/>
  </r>
  <r>
    <x v="1"/>
    <x v="6"/>
    <x v="13"/>
    <n v="7.1"/>
    <x v="689"/>
  </r>
  <r>
    <x v="1"/>
    <x v="6"/>
    <x v="13"/>
    <n v="6.8"/>
    <x v="672"/>
  </r>
  <r>
    <x v="1"/>
    <x v="6"/>
    <x v="13"/>
    <n v="6.2"/>
    <x v="665"/>
  </r>
  <r>
    <x v="1"/>
    <x v="6"/>
    <x v="13"/>
    <n v="8.6"/>
    <x v="668"/>
  </r>
  <r>
    <x v="1"/>
    <x v="6"/>
    <x v="13"/>
    <n v="7.8"/>
    <x v="731"/>
  </r>
  <r>
    <x v="1"/>
    <x v="6"/>
    <x v="13"/>
    <n v="7.2"/>
    <x v="732"/>
  </r>
  <r>
    <x v="1"/>
    <x v="6"/>
    <x v="13"/>
    <n v="7.1"/>
    <x v="689"/>
  </r>
  <r>
    <x v="1"/>
    <x v="6"/>
    <x v="13"/>
    <n v="6.9"/>
    <x v="678"/>
  </r>
  <r>
    <x v="1"/>
    <x v="6"/>
    <x v="13"/>
    <n v="7.1"/>
    <x v="689"/>
  </r>
  <r>
    <x v="1"/>
    <x v="6"/>
    <x v="13"/>
    <n v="6.2"/>
    <x v="665"/>
  </r>
  <r>
    <x v="1"/>
    <x v="6"/>
    <x v="13"/>
    <n v="6.4"/>
    <x v="692"/>
  </r>
  <r>
    <x v="1"/>
    <x v="6"/>
    <x v="13"/>
    <n v="6.3"/>
    <x v="737"/>
  </r>
  <r>
    <x v="1"/>
    <x v="6"/>
    <x v="13"/>
    <n v="7.4"/>
    <x v="667"/>
  </r>
  <r>
    <x v="1"/>
    <x v="6"/>
    <x v="13"/>
    <n v="8.3000000000000007"/>
    <x v="666"/>
  </r>
  <r>
    <x v="1"/>
    <x v="6"/>
    <x v="13"/>
    <n v="8.1999999999999993"/>
    <x v="674"/>
  </r>
  <r>
    <x v="1"/>
    <x v="6"/>
    <x v="13"/>
    <n v="8.1"/>
    <x v="660"/>
  </r>
  <r>
    <x v="1"/>
    <x v="6"/>
    <x v="13"/>
    <n v="6.8"/>
    <x v="672"/>
  </r>
  <r>
    <x v="1"/>
    <x v="6"/>
    <x v="13"/>
    <n v="5.3"/>
    <x v="713"/>
  </r>
  <r>
    <x v="1"/>
    <x v="6"/>
    <x v="13"/>
    <n v="7.1"/>
    <x v="689"/>
  </r>
  <r>
    <x v="1"/>
    <x v="6"/>
    <x v="13"/>
    <n v="7.2"/>
    <x v="732"/>
  </r>
  <r>
    <x v="1"/>
    <x v="6"/>
    <x v="13"/>
    <n v="6.9"/>
    <x v="678"/>
  </r>
  <r>
    <x v="1"/>
    <x v="6"/>
    <x v="13"/>
    <n v="5.2"/>
    <x v="738"/>
  </r>
  <r>
    <x v="1"/>
    <x v="6"/>
    <x v="13"/>
    <n v="6"/>
    <x v="739"/>
  </r>
  <r>
    <x v="1"/>
    <x v="6"/>
    <x v="13"/>
    <n v="8.9"/>
    <x v="735"/>
  </r>
  <r>
    <x v="1"/>
    <x v="6"/>
    <x v="13"/>
    <n v="7.3"/>
    <x v="675"/>
  </r>
  <r>
    <x v="1"/>
    <x v="6"/>
    <x v="7"/>
    <n v="26.2"/>
    <x v="740"/>
  </r>
  <r>
    <x v="1"/>
    <x v="6"/>
    <x v="7"/>
    <n v="33.200000000000003"/>
    <x v="741"/>
  </r>
  <r>
    <x v="1"/>
    <x v="6"/>
    <x v="12"/>
    <n v="8.9"/>
    <x v="735"/>
  </r>
  <r>
    <x v="1"/>
    <x v="6"/>
    <x v="12"/>
    <n v="5.2"/>
    <x v="738"/>
  </r>
  <r>
    <x v="1"/>
    <x v="6"/>
    <x v="12"/>
    <n v="7.1"/>
    <x v="689"/>
  </r>
  <r>
    <x v="1"/>
    <x v="6"/>
    <x v="12"/>
    <n v="8.6999999999999993"/>
    <x v="742"/>
  </r>
  <r>
    <x v="1"/>
    <x v="6"/>
    <x v="12"/>
    <n v="8.1"/>
    <x v="660"/>
  </r>
  <r>
    <x v="1"/>
    <x v="6"/>
    <x v="12"/>
    <n v="6.4"/>
    <x v="692"/>
  </r>
  <r>
    <x v="1"/>
    <x v="6"/>
    <x v="12"/>
    <n v="6.4"/>
    <x v="692"/>
  </r>
  <r>
    <x v="1"/>
    <x v="6"/>
    <x v="12"/>
    <n v="5.8"/>
    <x v="727"/>
  </r>
  <r>
    <x v="1"/>
    <x v="6"/>
    <x v="12"/>
    <n v="6.3"/>
    <x v="737"/>
  </r>
  <r>
    <x v="1"/>
    <x v="6"/>
    <x v="12"/>
    <n v="9.4"/>
    <x v="723"/>
  </r>
  <r>
    <x v="1"/>
    <x v="6"/>
    <x v="12"/>
    <n v="6.4"/>
    <x v="692"/>
  </r>
  <r>
    <x v="1"/>
    <x v="6"/>
    <x v="12"/>
    <n v="7.4"/>
    <x v="667"/>
  </r>
  <r>
    <x v="1"/>
    <x v="6"/>
    <x v="12"/>
    <n v="7.5"/>
    <x v="671"/>
  </r>
  <r>
    <x v="1"/>
    <x v="6"/>
    <x v="12"/>
    <n v="9.4"/>
    <x v="723"/>
  </r>
  <r>
    <x v="1"/>
    <x v="6"/>
    <x v="12"/>
    <n v="13.5"/>
    <x v="743"/>
  </r>
  <r>
    <x v="1"/>
    <x v="6"/>
    <x v="12"/>
    <n v="7.3"/>
    <x v="675"/>
  </r>
  <r>
    <x v="1"/>
    <x v="6"/>
    <x v="12"/>
    <n v="6.1"/>
    <x v="694"/>
  </r>
  <r>
    <x v="1"/>
    <x v="6"/>
    <x v="12"/>
    <n v="5.2"/>
    <x v="738"/>
  </r>
  <r>
    <x v="1"/>
    <x v="6"/>
    <x v="12"/>
    <n v="7.3"/>
    <x v="675"/>
  </r>
  <r>
    <x v="1"/>
    <x v="6"/>
    <x v="12"/>
    <n v="10.5"/>
    <x v="744"/>
  </r>
  <r>
    <x v="1"/>
    <x v="6"/>
    <x v="12"/>
    <n v="5.5"/>
    <x v="745"/>
  </r>
  <r>
    <x v="1"/>
    <x v="6"/>
    <x v="12"/>
    <n v="6.8"/>
    <x v="672"/>
  </r>
  <r>
    <x v="1"/>
    <x v="6"/>
    <x v="12"/>
    <n v="6.1"/>
    <x v="694"/>
  </r>
  <r>
    <x v="1"/>
    <x v="6"/>
    <x v="12"/>
    <n v="5.8"/>
    <x v="727"/>
  </r>
  <r>
    <x v="1"/>
    <x v="6"/>
    <x v="12"/>
    <n v="7.2"/>
    <x v="732"/>
  </r>
  <r>
    <x v="1"/>
    <x v="6"/>
    <x v="12"/>
    <n v="11.7"/>
    <x v="746"/>
  </r>
  <r>
    <x v="1"/>
    <x v="6"/>
    <x v="12"/>
    <n v="7.8"/>
    <x v="731"/>
  </r>
  <r>
    <x v="1"/>
    <x v="6"/>
    <x v="12"/>
    <n v="6.8"/>
    <x v="672"/>
  </r>
  <r>
    <x v="1"/>
    <x v="6"/>
    <x v="12"/>
    <n v="7.1"/>
    <x v="689"/>
  </r>
  <r>
    <x v="1"/>
    <x v="6"/>
    <x v="12"/>
    <n v="7.2"/>
    <x v="732"/>
  </r>
  <r>
    <x v="1"/>
    <x v="6"/>
    <x v="12"/>
    <n v="9.5"/>
    <x v="688"/>
  </r>
  <r>
    <x v="1"/>
    <x v="6"/>
    <x v="12"/>
    <n v="6.8"/>
    <x v="672"/>
  </r>
  <r>
    <x v="1"/>
    <x v="6"/>
    <x v="12"/>
    <n v="6.1"/>
    <x v="694"/>
  </r>
  <r>
    <x v="1"/>
    <x v="6"/>
    <x v="12"/>
    <n v="5.4"/>
    <x v="726"/>
  </r>
  <r>
    <x v="1"/>
    <x v="6"/>
    <x v="12"/>
    <n v="7.3"/>
    <x v="675"/>
  </r>
  <r>
    <x v="1"/>
    <x v="6"/>
    <x v="12"/>
    <n v="6.3"/>
    <x v="737"/>
  </r>
  <r>
    <x v="1"/>
    <x v="6"/>
    <x v="12"/>
    <n v="6.2"/>
    <x v="665"/>
  </r>
  <r>
    <x v="1"/>
    <x v="6"/>
    <x v="12"/>
    <n v="7.5"/>
    <x v="671"/>
  </r>
  <r>
    <x v="1"/>
    <x v="6"/>
    <x v="12"/>
    <n v="9.1999999999999993"/>
    <x v="747"/>
  </r>
  <r>
    <x v="1"/>
    <x v="6"/>
    <x v="12"/>
    <n v="7.6"/>
    <x v="670"/>
  </r>
  <r>
    <x v="1"/>
    <x v="6"/>
    <x v="12"/>
    <n v="7.5"/>
    <x v="671"/>
  </r>
  <r>
    <x v="1"/>
    <x v="6"/>
    <x v="12"/>
    <n v="6.5"/>
    <x v="682"/>
  </r>
  <r>
    <x v="1"/>
    <x v="6"/>
    <x v="12"/>
    <n v="6.8"/>
    <x v="672"/>
  </r>
  <r>
    <x v="1"/>
    <x v="6"/>
    <x v="12"/>
    <n v="5.8"/>
    <x v="727"/>
  </r>
  <r>
    <x v="1"/>
    <x v="6"/>
    <x v="12"/>
    <n v="6.5"/>
    <x v="682"/>
  </r>
  <r>
    <x v="1"/>
    <x v="6"/>
    <x v="12"/>
    <n v="6.2"/>
    <x v="665"/>
  </r>
  <r>
    <x v="1"/>
    <x v="6"/>
    <x v="12"/>
    <n v="6"/>
    <x v="739"/>
  </r>
  <r>
    <x v="1"/>
    <x v="6"/>
    <x v="12"/>
    <n v="7.2"/>
    <x v="732"/>
  </r>
  <r>
    <x v="1"/>
    <x v="6"/>
    <x v="12"/>
    <n v="6.8"/>
    <x v="672"/>
  </r>
  <r>
    <x v="1"/>
    <x v="6"/>
    <x v="12"/>
    <n v="7.7"/>
    <x v="748"/>
  </r>
  <r>
    <x v="1"/>
    <x v="6"/>
    <x v="12"/>
    <n v="6.5"/>
    <x v="682"/>
  </r>
  <r>
    <x v="1"/>
    <x v="6"/>
    <x v="12"/>
    <n v="4.5"/>
    <x v="749"/>
  </r>
  <r>
    <x v="1"/>
    <x v="6"/>
    <x v="7"/>
    <n v="17.2"/>
    <x v="750"/>
  </r>
  <r>
    <x v="1"/>
    <x v="6"/>
    <x v="7"/>
    <n v="15.4"/>
    <x v="751"/>
  </r>
  <r>
    <x v="1"/>
    <x v="6"/>
    <x v="7"/>
    <n v="13.3"/>
    <x v="657"/>
  </r>
  <r>
    <x v="1"/>
    <x v="6"/>
    <x v="13"/>
    <n v="6.9"/>
    <x v="678"/>
  </r>
  <r>
    <x v="1"/>
    <x v="6"/>
    <x v="13"/>
    <n v="7.1"/>
    <x v="689"/>
  </r>
  <r>
    <x v="1"/>
    <x v="6"/>
    <x v="13"/>
    <n v="7.2"/>
    <x v="732"/>
  </r>
  <r>
    <x v="1"/>
    <x v="6"/>
    <x v="13"/>
    <n v="7.3"/>
    <x v="675"/>
  </r>
  <r>
    <x v="1"/>
    <x v="6"/>
    <x v="13"/>
    <n v="8.5"/>
    <x v="693"/>
  </r>
  <r>
    <x v="1"/>
    <x v="6"/>
    <x v="13"/>
    <n v="6.1"/>
    <x v="694"/>
  </r>
  <r>
    <x v="1"/>
    <x v="6"/>
    <x v="13"/>
    <n v="6.7"/>
    <x v="691"/>
  </r>
  <r>
    <x v="1"/>
    <x v="6"/>
    <x v="13"/>
    <n v="6.9"/>
    <x v="678"/>
  </r>
  <r>
    <x v="1"/>
    <x v="6"/>
    <x v="13"/>
    <n v="8.5"/>
    <x v="693"/>
  </r>
  <r>
    <x v="1"/>
    <x v="6"/>
    <x v="13"/>
    <n v="7.5"/>
    <x v="671"/>
  </r>
  <r>
    <x v="1"/>
    <x v="6"/>
    <x v="13"/>
    <n v="6.5"/>
    <x v="682"/>
  </r>
  <r>
    <x v="1"/>
    <x v="6"/>
    <x v="13"/>
    <n v="6.9"/>
    <x v="678"/>
  </r>
  <r>
    <x v="1"/>
    <x v="6"/>
    <x v="13"/>
    <n v="7"/>
    <x v="736"/>
  </r>
  <r>
    <x v="1"/>
    <x v="6"/>
    <x v="13"/>
    <n v="6.4"/>
    <x v="692"/>
  </r>
  <r>
    <x v="1"/>
    <x v="6"/>
    <x v="13"/>
    <n v="6.4"/>
    <x v="692"/>
  </r>
  <r>
    <x v="1"/>
    <x v="6"/>
    <x v="13"/>
    <n v="6.8"/>
    <x v="672"/>
  </r>
  <r>
    <x v="1"/>
    <x v="6"/>
    <x v="13"/>
    <n v="6.2"/>
    <x v="665"/>
  </r>
  <r>
    <x v="1"/>
    <x v="6"/>
    <x v="13"/>
    <n v="6.2"/>
    <x v="665"/>
  </r>
  <r>
    <x v="1"/>
    <x v="6"/>
    <x v="13"/>
    <n v="8.6"/>
    <x v="668"/>
  </r>
  <r>
    <x v="1"/>
    <x v="6"/>
    <x v="13"/>
    <n v="7.2"/>
    <x v="732"/>
  </r>
  <r>
    <x v="1"/>
    <x v="6"/>
    <x v="13"/>
    <n v="6.3"/>
    <x v="737"/>
  </r>
  <r>
    <x v="1"/>
    <x v="6"/>
    <x v="13"/>
    <n v="6.1"/>
    <x v="694"/>
  </r>
  <r>
    <x v="1"/>
    <x v="6"/>
    <x v="13"/>
    <n v="6.8"/>
    <x v="672"/>
  </r>
  <r>
    <x v="1"/>
    <x v="6"/>
    <x v="13"/>
    <n v="6.6"/>
    <x v="681"/>
  </r>
  <r>
    <x v="1"/>
    <x v="6"/>
    <x v="13"/>
    <n v="6.6"/>
    <x v="681"/>
  </r>
  <r>
    <x v="1"/>
    <x v="6"/>
    <x v="13"/>
    <n v="6.9"/>
    <x v="678"/>
  </r>
  <r>
    <x v="1"/>
    <x v="6"/>
    <x v="13"/>
    <n v="6.4"/>
    <x v="692"/>
  </r>
  <r>
    <x v="1"/>
    <x v="6"/>
    <x v="13"/>
    <n v="6.6"/>
    <x v="681"/>
  </r>
  <r>
    <x v="1"/>
    <x v="6"/>
    <x v="13"/>
    <n v="6.7"/>
    <x v="691"/>
  </r>
  <r>
    <x v="1"/>
    <x v="6"/>
    <x v="13"/>
    <n v="6.6"/>
    <x v="681"/>
  </r>
  <r>
    <x v="1"/>
    <x v="6"/>
    <x v="13"/>
    <n v="7.7"/>
    <x v="748"/>
  </r>
  <r>
    <x v="1"/>
    <x v="6"/>
    <x v="13"/>
    <n v="8.5"/>
    <x v="693"/>
  </r>
  <r>
    <x v="1"/>
    <x v="6"/>
    <x v="13"/>
    <n v="8.3000000000000007"/>
    <x v="666"/>
  </r>
  <r>
    <x v="1"/>
    <x v="6"/>
    <x v="13"/>
    <n v="7.4"/>
    <x v="667"/>
  </r>
  <r>
    <x v="1"/>
    <x v="6"/>
    <x v="13"/>
    <n v="6.4"/>
    <x v="692"/>
  </r>
  <r>
    <x v="1"/>
    <x v="6"/>
    <x v="13"/>
    <n v="5.5"/>
    <x v="745"/>
  </r>
  <r>
    <x v="1"/>
    <x v="6"/>
    <x v="13"/>
    <n v="7.5"/>
    <x v="671"/>
  </r>
  <r>
    <x v="1"/>
    <x v="6"/>
    <x v="13"/>
    <n v="7.3"/>
    <x v="675"/>
  </r>
  <r>
    <x v="1"/>
    <x v="6"/>
    <x v="13"/>
    <n v="7.4"/>
    <x v="667"/>
  </r>
  <r>
    <x v="1"/>
    <x v="6"/>
    <x v="13"/>
    <n v="7"/>
    <x v="736"/>
  </r>
  <r>
    <x v="1"/>
    <x v="6"/>
    <x v="13"/>
    <n v="8.6"/>
    <x v="668"/>
  </r>
  <r>
    <x v="1"/>
    <x v="6"/>
    <x v="17"/>
    <n v="6.2"/>
    <x v="665"/>
  </r>
  <r>
    <x v="1"/>
    <x v="6"/>
    <x v="18"/>
    <n v="33.4"/>
    <x v="752"/>
  </r>
  <r>
    <x v="1"/>
    <x v="6"/>
    <x v="13"/>
    <n v="7.1"/>
    <x v="689"/>
  </r>
  <r>
    <x v="1"/>
    <x v="6"/>
    <x v="13"/>
    <n v="6.9"/>
    <x v="678"/>
  </r>
  <r>
    <x v="1"/>
    <x v="6"/>
    <x v="13"/>
    <n v="6.5"/>
    <x v="682"/>
  </r>
  <r>
    <x v="1"/>
    <x v="6"/>
    <x v="13"/>
    <n v="6.7"/>
    <x v="691"/>
  </r>
  <r>
    <x v="1"/>
    <x v="6"/>
    <x v="13"/>
    <n v="5.8"/>
    <x v="727"/>
  </r>
  <r>
    <x v="1"/>
    <x v="6"/>
    <x v="13"/>
    <n v="7.1"/>
    <x v="689"/>
  </r>
  <r>
    <x v="1"/>
    <x v="6"/>
    <x v="13"/>
    <n v="7.3"/>
    <x v="675"/>
  </r>
  <r>
    <x v="1"/>
    <x v="6"/>
    <x v="13"/>
    <n v="7"/>
    <x v="736"/>
  </r>
  <r>
    <x v="1"/>
    <x v="6"/>
    <x v="13"/>
    <n v="8.3000000000000007"/>
    <x v="666"/>
  </r>
  <r>
    <x v="1"/>
    <x v="6"/>
    <x v="13"/>
    <n v="6"/>
    <x v="739"/>
  </r>
  <r>
    <x v="1"/>
    <x v="6"/>
    <x v="13"/>
    <n v="5.3"/>
    <x v="713"/>
  </r>
  <r>
    <x v="1"/>
    <x v="6"/>
    <x v="13"/>
    <n v="6.9"/>
    <x v="678"/>
  </r>
  <r>
    <x v="1"/>
    <x v="6"/>
    <x v="13"/>
    <n v="6.4"/>
    <x v="692"/>
  </r>
  <r>
    <x v="1"/>
    <x v="6"/>
    <x v="13"/>
    <n v="6.2"/>
    <x v="665"/>
  </r>
  <r>
    <x v="1"/>
    <x v="6"/>
    <x v="13"/>
    <n v="4.5"/>
    <x v="749"/>
  </r>
  <r>
    <x v="1"/>
    <x v="6"/>
    <x v="13"/>
    <n v="5.0999999999999996"/>
    <x v="753"/>
  </r>
  <r>
    <x v="1"/>
    <x v="6"/>
    <x v="13"/>
    <n v="5.2"/>
    <x v="738"/>
  </r>
  <r>
    <x v="1"/>
    <x v="6"/>
    <x v="13"/>
    <n v="5.3"/>
    <x v="713"/>
  </r>
  <r>
    <x v="1"/>
    <x v="6"/>
    <x v="13"/>
    <n v="5.8"/>
    <x v="727"/>
  </r>
  <r>
    <x v="1"/>
    <x v="6"/>
    <x v="13"/>
    <n v="6.1"/>
    <x v="694"/>
  </r>
  <r>
    <x v="1"/>
    <x v="6"/>
    <x v="13"/>
    <n v="6"/>
    <x v="739"/>
  </r>
  <r>
    <x v="1"/>
    <x v="6"/>
    <x v="13"/>
    <n v="6"/>
    <x v="739"/>
  </r>
  <r>
    <x v="1"/>
    <x v="6"/>
    <x v="13"/>
    <n v="6.1"/>
    <x v="694"/>
  </r>
  <r>
    <x v="1"/>
    <x v="6"/>
    <x v="13"/>
    <n v="6.2"/>
    <x v="665"/>
  </r>
  <r>
    <x v="1"/>
    <x v="6"/>
    <x v="13"/>
    <n v="6.8"/>
    <x v="672"/>
  </r>
  <r>
    <x v="1"/>
    <x v="6"/>
    <x v="13"/>
    <n v="6.4"/>
    <x v="692"/>
  </r>
  <r>
    <x v="1"/>
    <x v="6"/>
    <x v="13"/>
    <n v="4.2"/>
    <x v="708"/>
  </r>
  <r>
    <x v="1"/>
    <x v="6"/>
    <x v="13"/>
    <n v="7.3"/>
    <x v="675"/>
  </r>
  <r>
    <x v="1"/>
    <x v="6"/>
    <x v="13"/>
    <n v="4.5"/>
    <x v="749"/>
  </r>
  <r>
    <x v="1"/>
    <x v="6"/>
    <x v="13"/>
    <n v="6"/>
    <x v="739"/>
  </r>
  <r>
    <x v="1"/>
    <x v="6"/>
    <x v="13"/>
    <n v="4.2"/>
    <x v="708"/>
  </r>
  <r>
    <x v="1"/>
    <x v="6"/>
    <x v="13"/>
    <n v="6.7"/>
    <x v="691"/>
  </r>
  <r>
    <x v="1"/>
    <x v="6"/>
    <x v="13"/>
    <n v="6.8"/>
    <x v="672"/>
  </r>
  <r>
    <x v="1"/>
    <x v="6"/>
    <x v="13"/>
    <n v="7.5"/>
    <x v="671"/>
  </r>
  <r>
    <x v="1"/>
    <x v="6"/>
    <x v="13"/>
    <n v="5.2"/>
    <x v="738"/>
  </r>
  <r>
    <x v="1"/>
    <x v="6"/>
    <x v="13"/>
    <n v="5.4"/>
    <x v="726"/>
  </r>
  <r>
    <x v="1"/>
    <x v="6"/>
    <x v="13"/>
    <n v="5.8"/>
    <x v="727"/>
  </r>
  <r>
    <x v="1"/>
    <x v="6"/>
    <x v="13"/>
    <n v="6.3"/>
    <x v="737"/>
  </r>
  <r>
    <x v="1"/>
    <x v="6"/>
    <x v="13"/>
    <n v="6.6"/>
    <x v="681"/>
  </r>
  <r>
    <x v="1"/>
    <x v="6"/>
    <x v="13"/>
    <n v="7.1"/>
    <x v="689"/>
  </r>
  <r>
    <x v="1"/>
    <x v="6"/>
    <x v="13"/>
    <n v="6.7"/>
    <x v="691"/>
  </r>
  <r>
    <x v="1"/>
    <x v="6"/>
    <x v="13"/>
    <n v="6.7"/>
    <x v="691"/>
  </r>
  <r>
    <x v="1"/>
    <x v="6"/>
    <x v="13"/>
    <n v="5.3"/>
    <x v="713"/>
  </r>
  <r>
    <x v="1"/>
    <x v="6"/>
    <x v="13"/>
    <n v="7.2"/>
    <x v="732"/>
  </r>
  <r>
    <x v="1"/>
    <x v="6"/>
    <x v="13"/>
    <n v="3.9"/>
    <x v="699"/>
  </r>
  <r>
    <x v="1"/>
    <x v="6"/>
    <x v="13"/>
    <n v="5.5"/>
    <x v="745"/>
  </r>
  <r>
    <x v="1"/>
    <x v="6"/>
    <x v="13"/>
    <n v="5.7"/>
    <x v="690"/>
  </r>
  <r>
    <x v="1"/>
    <x v="6"/>
    <x v="13"/>
    <n v="6.2"/>
    <x v="665"/>
  </r>
  <r>
    <x v="1"/>
    <x v="6"/>
    <x v="13"/>
    <n v="7.9"/>
    <x v="663"/>
  </r>
  <r>
    <x v="1"/>
    <x v="6"/>
    <x v="13"/>
    <n v="5.9"/>
    <x v="680"/>
  </r>
  <r>
    <x v="1"/>
    <x v="6"/>
    <x v="13"/>
    <n v="6.4"/>
    <x v="692"/>
  </r>
  <r>
    <x v="1"/>
    <x v="6"/>
    <x v="13"/>
    <n v="5.5"/>
    <x v="745"/>
  </r>
  <r>
    <x v="1"/>
    <x v="6"/>
    <x v="13"/>
    <n v="6.3"/>
    <x v="737"/>
  </r>
  <r>
    <x v="1"/>
    <x v="6"/>
    <x v="13"/>
    <n v="8.1"/>
    <x v="660"/>
  </r>
  <r>
    <x v="1"/>
    <x v="6"/>
    <x v="13"/>
    <n v="8.9"/>
    <x v="735"/>
  </r>
  <r>
    <x v="1"/>
    <x v="6"/>
    <x v="13"/>
    <n v="7.5"/>
    <x v="671"/>
  </r>
  <r>
    <x v="1"/>
    <x v="6"/>
    <x v="13"/>
    <n v="8.6"/>
    <x v="668"/>
  </r>
  <r>
    <x v="1"/>
    <x v="6"/>
    <x v="13"/>
    <n v="6"/>
    <x v="739"/>
  </r>
  <r>
    <x v="1"/>
    <x v="6"/>
    <x v="13"/>
    <n v="6.1"/>
    <x v="694"/>
  </r>
  <r>
    <x v="1"/>
    <x v="6"/>
    <x v="13"/>
    <n v="5.4"/>
    <x v="726"/>
  </r>
  <r>
    <x v="1"/>
    <x v="6"/>
    <x v="13"/>
    <n v="6.4"/>
    <x v="692"/>
  </r>
  <r>
    <x v="1"/>
    <x v="6"/>
    <x v="13"/>
    <n v="5.9"/>
    <x v="680"/>
  </r>
  <r>
    <x v="1"/>
    <x v="6"/>
    <x v="13"/>
    <n v="6.5"/>
    <x v="682"/>
  </r>
  <r>
    <x v="1"/>
    <x v="6"/>
    <x v="13"/>
    <n v="6.8"/>
    <x v="672"/>
  </r>
  <r>
    <x v="1"/>
    <x v="6"/>
    <x v="13"/>
    <n v="7.2"/>
    <x v="732"/>
  </r>
  <r>
    <x v="1"/>
    <x v="6"/>
    <x v="13"/>
    <n v="7.5"/>
    <x v="671"/>
  </r>
  <r>
    <x v="1"/>
    <x v="7"/>
    <x v="13"/>
    <n v="11.3"/>
    <x v="754"/>
  </r>
  <r>
    <x v="1"/>
    <x v="7"/>
    <x v="13"/>
    <n v="7.7"/>
    <x v="748"/>
  </r>
  <r>
    <x v="1"/>
    <x v="7"/>
    <x v="13"/>
    <n v="5.6"/>
    <x v="755"/>
  </r>
  <r>
    <x v="1"/>
    <x v="7"/>
    <x v="13"/>
    <n v="5.4"/>
    <x v="726"/>
  </r>
  <r>
    <x v="1"/>
    <x v="7"/>
    <x v="13"/>
    <n v="5.8"/>
    <x v="727"/>
  </r>
  <r>
    <x v="1"/>
    <x v="7"/>
    <x v="13"/>
    <n v="8.1"/>
    <x v="660"/>
  </r>
  <r>
    <x v="1"/>
    <x v="7"/>
    <x v="13"/>
    <n v="5.5"/>
    <x v="745"/>
  </r>
  <r>
    <x v="1"/>
    <x v="7"/>
    <x v="13"/>
    <n v="6.5"/>
    <x v="682"/>
  </r>
  <r>
    <x v="1"/>
    <x v="7"/>
    <x v="13"/>
    <n v="6.2"/>
    <x v="665"/>
  </r>
  <r>
    <x v="1"/>
    <x v="7"/>
    <x v="13"/>
    <n v="6.8"/>
    <x v="672"/>
  </r>
  <r>
    <x v="1"/>
    <x v="7"/>
    <x v="13"/>
    <n v="5.9"/>
    <x v="680"/>
  </r>
  <r>
    <x v="1"/>
    <x v="7"/>
    <x v="7"/>
    <n v="35.299999999999997"/>
    <x v="756"/>
  </r>
  <r>
    <x v="2"/>
    <x v="8"/>
    <x v="13"/>
    <n v="14.023999999999999"/>
    <x v="757"/>
  </r>
  <r>
    <x v="2"/>
    <x v="8"/>
    <x v="13"/>
    <n v="21.983000000000001"/>
    <x v="758"/>
  </r>
  <r>
    <x v="2"/>
    <x v="8"/>
    <x v="13"/>
    <n v="18.815999999999999"/>
    <x v="759"/>
  </r>
  <r>
    <x v="2"/>
    <x v="8"/>
    <x v="13"/>
    <n v="17.149000000000001"/>
    <x v="760"/>
  </r>
  <r>
    <x v="2"/>
    <x v="8"/>
    <x v="13"/>
    <n v="15.763999999999999"/>
    <x v="761"/>
  </r>
  <r>
    <x v="2"/>
    <x v="8"/>
    <x v="13"/>
    <n v="12.01"/>
    <x v="762"/>
  </r>
  <r>
    <x v="2"/>
    <x v="8"/>
    <x v="13"/>
    <n v="13.06"/>
    <x v="763"/>
  </r>
  <r>
    <x v="2"/>
    <x v="8"/>
    <x v="13"/>
    <n v="12.776"/>
    <x v="764"/>
  </r>
  <r>
    <x v="2"/>
    <x v="8"/>
    <x v="13"/>
    <n v="9.391"/>
    <x v="765"/>
  </r>
  <r>
    <x v="2"/>
    <x v="8"/>
    <x v="13"/>
    <n v="8.9619999999999997"/>
    <x v="766"/>
  </r>
  <r>
    <x v="2"/>
    <x v="8"/>
    <x v="13"/>
    <n v="9.4570000000000007"/>
    <x v="767"/>
  </r>
  <r>
    <x v="2"/>
    <x v="8"/>
    <x v="13"/>
    <n v="9.5310000000000006"/>
    <x v="768"/>
  </r>
  <r>
    <x v="2"/>
    <x v="8"/>
    <x v="13"/>
    <n v="8.6150000000000002"/>
    <x v="769"/>
  </r>
  <r>
    <x v="2"/>
    <x v="8"/>
    <x v="13"/>
    <n v="9.4060000000000006"/>
    <x v="770"/>
  </r>
  <r>
    <x v="2"/>
    <x v="8"/>
    <x v="13"/>
    <n v="10.332000000000001"/>
    <x v="771"/>
  </r>
  <r>
    <x v="2"/>
    <x v="8"/>
    <x v="13"/>
    <n v="9.6479999999999997"/>
    <x v="772"/>
  </r>
  <r>
    <x v="2"/>
    <x v="8"/>
    <x v="13"/>
    <n v="10.74"/>
    <x v="773"/>
  </r>
  <r>
    <x v="2"/>
    <x v="8"/>
    <x v="13"/>
    <n v="12.318"/>
    <x v="774"/>
  </r>
  <r>
    <x v="2"/>
    <x v="9"/>
    <x v="13"/>
    <n v="9.0630000000000006"/>
    <x v="775"/>
  </r>
  <r>
    <x v="2"/>
    <x v="9"/>
    <x v="13"/>
    <n v="14.875999999999999"/>
    <x v="776"/>
  </r>
  <r>
    <x v="2"/>
    <x v="9"/>
    <x v="13"/>
    <n v="14.528"/>
    <x v="777"/>
  </r>
  <r>
    <x v="2"/>
    <x v="9"/>
    <x v="13"/>
    <n v="11.954000000000001"/>
    <x v="778"/>
  </r>
  <r>
    <x v="2"/>
    <x v="9"/>
    <x v="13"/>
    <n v="16.38"/>
    <x v="779"/>
  </r>
  <r>
    <x v="2"/>
    <x v="9"/>
    <x v="13"/>
    <n v="14.257"/>
    <x v="780"/>
  </r>
  <r>
    <x v="2"/>
    <x v="9"/>
    <x v="19"/>
    <n v="19.16"/>
    <x v="781"/>
  </r>
  <r>
    <x v="2"/>
    <x v="9"/>
    <x v="19"/>
    <n v="16.285"/>
    <x v="782"/>
  </r>
  <r>
    <x v="2"/>
    <x v="9"/>
    <x v="19"/>
    <n v="17.074999999999999"/>
    <x v="783"/>
  </r>
  <r>
    <x v="2"/>
    <x v="9"/>
    <x v="20"/>
    <n v="19.335999999999999"/>
    <x v="784"/>
  </r>
  <r>
    <x v="2"/>
    <x v="9"/>
    <x v="20"/>
    <n v="15.62"/>
    <x v="785"/>
  </r>
  <r>
    <x v="2"/>
    <x v="9"/>
    <x v="20"/>
    <n v="13.683"/>
    <x v="786"/>
  </r>
  <r>
    <x v="2"/>
    <x v="9"/>
    <x v="20"/>
    <n v="16.312000000000001"/>
    <x v="787"/>
  </r>
  <r>
    <x v="2"/>
    <x v="9"/>
    <x v="20"/>
    <n v="13.298999999999999"/>
    <x v="788"/>
  </r>
  <r>
    <x v="2"/>
    <x v="9"/>
    <x v="20"/>
    <n v="11.073"/>
    <x v="789"/>
  </r>
  <r>
    <x v="2"/>
    <x v="9"/>
    <x v="20"/>
    <n v="12.522"/>
    <x v="790"/>
  </r>
  <r>
    <x v="2"/>
    <x v="9"/>
    <x v="20"/>
    <n v="12.782"/>
    <x v="791"/>
  </r>
  <r>
    <x v="2"/>
    <x v="9"/>
    <x v="20"/>
    <n v="15.746"/>
    <x v="792"/>
  </r>
  <r>
    <x v="2"/>
    <x v="9"/>
    <x v="20"/>
    <n v="16.321000000000002"/>
    <x v="793"/>
  </r>
  <r>
    <x v="2"/>
    <x v="9"/>
    <x v="20"/>
    <n v="12.683999999999999"/>
    <x v="794"/>
  </r>
  <r>
    <x v="2"/>
    <x v="9"/>
    <x v="20"/>
    <n v="16.869"/>
    <x v="795"/>
  </r>
  <r>
    <x v="2"/>
    <x v="9"/>
    <x v="20"/>
    <n v="13.443"/>
    <x v="796"/>
  </r>
  <r>
    <x v="2"/>
    <x v="9"/>
    <x v="20"/>
    <n v="13.212999999999999"/>
    <x v="797"/>
  </r>
  <r>
    <x v="2"/>
    <x v="9"/>
    <x v="20"/>
    <n v="14.246"/>
    <x v="798"/>
  </r>
  <r>
    <x v="2"/>
    <x v="9"/>
    <x v="20"/>
    <n v="19.811"/>
    <x v="799"/>
  </r>
  <r>
    <x v="2"/>
    <x v="9"/>
    <x v="20"/>
    <n v="12.103999999999999"/>
    <x v="800"/>
  </r>
  <r>
    <x v="2"/>
    <x v="9"/>
    <x v="20"/>
    <n v="13.048"/>
    <x v="801"/>
  </r>
  <r>
    <x v="2"/>
    <x v="9"/>
    <x v="20"/>
    <n v="12.002000000000001"/>
    <x v="802"/>
  </r>
  <r>
    <x v="2"/>
    <x v="9"/>
    <x v="20"/>
    <n v="9.9779999999999998"/>
    <x v="803"/>
  </r>
  <r>
    <x v="2"/>
    <x v="9"/>
    <x v="20"/>
    <n v="10.483000000000001"/>
    <x v="804"/>
  </r>
  <r>
    <x v="2"/>
    <x v="9"/>
    <x v="20"/>
    <n v="12.285"/>
    <x v="805"/>
  </r>
  <r>
    <x v="2"/>
    <x v="9"/>
    <x v="20"/>
    <n v="12.843"/>
    <x v="806"/>
  </r>
  <r>
    <x v="2"/>
    <x v="9"/>
    <x v="20"/>
    <n v="12.358000000000001"/>
    <x v="807"/>
  </r>
  <r>
    <x v="2"/>
    <x v="9"/>
    <x v="20"/>
    <n v="12.923999999999999"/>
    <x v="808"/>
  </r>
  <r>
    <x v="2"/>
    <x v="9"/>
    <x v="20"/>
    <n v="9.5120000000000005"/>
    <x v="809"/>
  </r>
  <r>
    <x v="2"/>
    <x v="9"/>
    <x v="20"/>
    <n v="11.946999999999999"/>
    <x v="810"/>
  </r>
  <r>
    <x v="2"/>
    <x v="9"/>
    <x v="13"/>
    <n v="13.079000000000001"/>
    <x v="811"/>
  </r>
  <r>
    <x v="2"/>
    <x v="9"/>
    <x v="13"/>
    <n v="13.842000000000001"/>
    <x v="812"/>
  </r>
  <r>
    <x v="2"/>
    <x v="9"/>
    <x v="13"/>
    <n v="11.472"/>
    <x v="813"/>
  </r>
  <r>
    <x v="2"/>
    <x v="9"/>
    <x v="13"/>
    <n v="11.666"/>
    <x v="814"/>
  </r>
  <r>
    <x v="2"/>
    <x v="9"/>
    <x v="13"/>
    <n v="12.629"/>
    <x v="815"/>
  </r>
  <r>
    <x v="2"/>
    <x v="9"/>
    <x v="13"/>
    <n v="11.996"/>
    <x v="816"/>
  </r>
  <r>
    <x v="2"/>
    <x v="9"/>
    <x v="13"/>
    <n v="11.526999999999999"/>
    <x v="817"/>
  </r>
  <r>
    <x v="2"/>
    <x v="9"/>
    <x v="13"/>
    <n v="11.372"/>
    <x v="818"/>
  </r>
  <r>
    <x v="2"/>
    <x v="9"/>
    <x v="13"/>
    <n v="11.736000000000001"/>
    <x v="819"/>
  </r>
  <r>
    <x v="2"/>
    <x v="9"/>
    <x v="13"/>
    <n v="13.705"/>
    <x v="820"/>
  </r>
  <r>
    <x v="2"/>
    <x v="9"/>
    <x v="13"/>
    <n v="14.446999999999999"/>
    <x v="821"/>
  </r>
  <r>
    <x v="2"/>
    <x v="9"/>
    <x v="13"/>
    <n v="14.628"/>
    <x v="822"/>
  </r>
  <r>
    <x v="2"/>
    <x v="9"/>
    <x v="13"/>
    <n v="12.818"/>
    <x v="823"/>
  </r>
  <r>
    <x v="2"/>
    <x v="9"/>
    <x v="13"/>
    <n v="12.926"/>
    <x v="824"/>
  </r>
  <r>
    <x v="2"/>
    <x v="9"/>
    <x v="13"/>
    <n v="11.116"/>
    <x v="825"/>
  </r>
  <r>
    <x v="2"/>
    <x v="9"/>
    <x v="13"/>
    <n v="9.359"/>
    <x v="826"/>
  </r>
  <r>
    <x v="2"/>
    <x v="9"/>
    <x v="13"/>
    <n v="10.388"/>
    <x v="827"/>
  </r>
  <r>
    <x v="2"/>
    <x v="9"/>
    <x v="13"/>
    <n v="8.4890000000000008"/>
    <x v="828"/>
  </r>
  <r>
    <x v="2"/>
    <x v="9"/>
    <x v="13"/>
    <n v="9.09"/>
    <x v="829"/>
  </r>
  <r>
    <x v="2"/>
    <x v="9"/>
    <x v="13"/>
    <n v="10.195"/>
    <x v="830"/>
  </r>
  <r>
    <x v="2"/>
    <x v="9"/>
    <x v="13"/>
    <n v="8.9459999999999997"/>
    <x v="831"/>
  </r>
  <r>
    <x v="2"/>
    <x v="9"/>
    <x v="13"/>
    <n v="9.7810000000000006"/>
    <x v="832"/>
  </r>
  <r>
    <x v="2"/>
    <x v="9"/>
    <x v="13"/>
    <n v="9.9499999999999993"/>
    <x v="833"/>
  </r>
  <r>
    <x v="2"/>
    <x v="9"/>
    <x v="13"/>
    <n v="10.263999999999999"/>
    <x v="834"/>
  </r>
  <r>
    <x v="2"/>
    <x v="9"/>
    <x v="13"/>
    <n v="10.423999999999999"/>
    <x v="835"/>
  </r>
  <r>
    <x v="2"/>
    <x v="9"/>
    <x v="13"/>
    <n v="9.0670000000000002"/>
    <x v="836"/>
  </r>
  <r>
    <x v="2"/>
    <x v="9"/>
    <x v="13"/>
    <n v="9.343"/>
    <x v="837"/>
  </r>
  <r>
    <x v="2"/>
    <x v="9"/>
    <x v="13"/>
    <n v="10.683999999999999"/>
    <x v="838"/>
  </r>
  <r>
    <x v="2"/>
    <x v="9"/>
    <x v="13"/>
    <n v="10.432"/>
    <x v="839"/>
  </r>
  <r>
    <x v="2"/>
    <x v="9"/>
    <x v="13"/>
    <n v="9.9540000000000006"/>
    <x v="840"/>
  </r>
  <r>
    <x v="2"/>
    <x v="9"/>
    <x v="13"/>
    <n v="10.035"/>
    <x v="841"/>
  </r>
  <r>
    <x v="2"/>
    <x v="9"/>
    <x v="13"/>
    <n v="11.074"/>
    <x v="842"/>
  </r>
  <r>
    <x v="2"/>
    <x v="9"/>
    <x v="13"/>
    <n v="8.3529999999999998"/>
    <x v="843"/>
  </r>
  <r>
    <x v="2"/>
    <x v="9"/>
    <x v="13"/>
    <n v="9.8330000000000002"/>
    <x v="844"/>
  </r>
  <r>
    <x v="2"/>
    <x v="9"/>
    <x v="13"/>
    <n v="8.484"/>
    <x v="845"/>
  </r>
  <r>
    <x v="2"/>
    <x v="9"/>
    <x v="13"/>
    <n v="11.728999999999999"/>
    <x v="846"/>
  </r>
  <r>
    <x v="2"/>
    <x v="9"/>
    <x v="13"/>
    <n v="9.1150000000000002"/>
    <x v="847"/>
  </r>
  <r>
    <x v="2"/>
    <x v="9"/>
    <x v="13"/>
    <n v="8.8339999999999996"/>
    <x v="848"/>
  </r>
  <r>
    <x v="2"/>
    <x v="9"/>
    <x v="13"/>
    <n v="8.1850000000000005"/>
    <x v="849"/>
  </r>
  <r>
    <x v="2"/>
    <x v="9"/>
    <x v="13"/>
    <n v="7.8220000000000001"/>
    <x v="850"/>
  </r>
  <r>
    <x v="2"/>
    <x v="9"/>
    <x v="13"/>
    <n v="9.8409999999999993"/>
    <x v="851"/>
  </r>
  <r>
    <x v="2"/>
    <x v="9"/>
    <x v="13"/>
    <n v="8.8840000000000003"/>
    <x v="852"/>
  </r>
  <r>
    <x v="2"/>
    <x v="9"/>
    <x v="13"/>
    <n v="9.4909999999999997"/>
    <x v="853"/>
  </r>
  <r>
    <x v="2"/>
    <x v="9"/>
    <x v="13"/>
    <n v="10.303000000000001"/>
    <x v="854"/>
  </r>
  <r>
    <x v="2"/>
    <x v="9"/>
    <x v="13"/>
    <n v="10.944000000000001"/>
    <x v="855"/>
  </r>
  <r>
    <x v="2"/>
    <x v="9"/>
    <x v="13"/>
    <n v="8.5619999999999994"/>
    <x v="856"/>
  </r>
  <r>
    <x v="2"/>
    <x v="9"/>
    <x v="13"/>
    <n v="9.6010000000000009"/>
    <x v="857"/>
  </r>
  <r>
    <x v="2"/>
    <x v="9"/>
    <x v="13"/>
    <n v="8.6959999999999997"/>
    <x v="858"/>
  </r>
  <r>
    <x v="2"/>
    <x v="9"/>
    <x v="13"/>
    <n v="8.4309999999999992"/>
    <x v="859"/>
  </r>
  <r>
    <x v="2"/>
    <x v="9"/>
    <x v="13"/>
    <n v="9.718"/>
    <x v="860"/>
  </r>
  <r>
    <x v="2"/>
    <x v="9"/>
    <x v="13"/>
    <n v="9.1159999999999997"/>
    <x v="861"/>
  </r>
  <r>
    <x v="2"/>
    <x v="9"/>
    <x v="13"/>
    <n v="9.7750000000000004"/>
    <x v="862"/>
  </r>
  <r>
    <x v="2"/>
    <x v="9"/>
    <x v="13"/>
    <n v="9.2289999999999992"/>
    <x v="863"/>
  </r>
  <r>
    <x v="2"/>
    <x v="9"/>
    <x v="13"/>
    <n v="9.6120000000000001"/>
    <x v="864"/>
  </r>
  <r>
    <x v="2"/>
    <x v="9"/>
    <x v="13"/>
    <n v="9.7260000000000009"/>
    <x v="865"/>
  </r>
  <r>
    <x v="2"/>
    <x v="9"/>
    <x v="13"/>
    <n v="8.8819999999999997"/>
    <x v="866"/>
  </r>
  <r>
    <x v="2"/>
    <x v="9"/>
    <x v="13"/>
    <n v="9.2929999999999993"/>
    <x v="867"/>
  </r>
  <r>
    <x v="2"/>
    <x v="9"/>
    <x v="13"/>
    <n v="9.9659999999999993"/>
    <x v="868"/>
  </r>
  <r>
    <x v="2"/>
    <x v="9"/>
    <x v="13"/>
    <n v="10.067"/>
    <x v="869"/>
  </r>
  <r>
    <x v="2"/>
    <x v="9"/>
    <x v="13"/>
    <n v="9.7029999999999994"/>
    <x v="870"/>
  </r>
  <r>
    <x v="2"/>
    <x v="9"/>
    <x v="13"/>
    <n v="9.0169999999999995"/>
    <x v="871"/>
  </r>
  <r>
    <x v="2"/>
    <x v="9"/>
    <x v="13"/>
    <n v="10.545"/>
    <x v="872"/>
  </r>
  <r>
    <x v="2"/>
    <x v="9"/>
    <x v="13"/>
    <n v="9.0090000000000003"/>
    <x v="873"/>
  </r>
  <r>
    <x v="2"/>
    <x v="9"/>
    <x v="13"/>
    <n v="10.28"/>
    <x v="874"/>
  </r>
  <r>
    <x v="2"/>
    <x v="9"/>
    <x v="13"/>
    <n v="9.1850000000000005"/>
    <x v="875"/>
  </r>
  <r>
    <x v="2"/>
    <x v="9"/>
    <x v="13"/>
    <n v="10.067"/>
    <x v="869"/>
  </r>
  <r>
    <x v="2"/>
    <x v="9"/>
    <x v="13"/>
    <n v="9.8719999999999999"/>
    <x v="876"/>
  </r>
  <r>
    <x v="2"/>
    <x v="9"/>
    <x v="13"/>
    <n v="8.7089999999999996"/>
    <x v="877"/>
  </r>
  <r>
    <x v="2"/>
    <x v="9"/>
    <x v="13"/>
    <n v="8.702"/>
    <x v="878"/>
  </r>
  <r>
    <x v="2"/>
    <x v="9"/>
    <x v="13"/>
    <n v="9.4120000000000008"/>
    <x v="879"/>
  </r>
  <r>
    <x v="2"/>
    <x v="9"/>
    <x v="13"/>
    <n v="8.9060000000000006"/>
    <x v="880"/>
  </r>
  <r>
    <x v="2"/>
    <x v="9"/>
    <x v="13"/>
    <n v="9.4320000000000004"/>
    <x v="881"/>
  </r>
  <r>
    <x v="2"/>
    <x v="9"/>
    <x v="13"/>
    <n v="8.7680000000000007"/>
    <x v="882"/>
  </r>
  <r>
    <x v="2"/>
    <x v="9"/>
    <x v="13"/>
    <n v="8.94"/>
    <x v="883"/>
  </r>
  <r>
    <x v="2"/>
    <x v="9"/>
    <x v="13"/>
    <n v="9.1709999999999994"/>
    <x v="884"/>
  </r>
  <r>
    <x v="2"/>
    <x v="9"/>
    <x v="13"/>
    <n v="8.6539999999999999"/>
    <x v="885"/>
  </r>
  <r>
    <x v="2"/>
    <x v="9"/>
    <x v="13"/>
    <n v="8.9130000000000003"/>
    <x v="886"/>
  </r>
  <r>
    <x v="2"/>
    <x v="9"/>
    <x v="13"/>
    <n v="8.0589999999999993"/>
    <x v="887"/>
  </r>
  <r>
    <x v="2"/>
    <x v="9"/>
    <x v="13"/>
    <n v="8.5879999999999992"/>
    <x v="888"/>
  </r>
  <r>
    <x v="2"/>
    <x v="9"/>
    <x v="13"/>
    <n v="8.702"/>
    <x v="878"/>
  </r>
  <r>
    <x v="2"/>
    <x v="9"/>
    <x v="13"/>
    <n v="10.72"/>
    <x v="889"/>
  </r>
  <r>
    <x v="2"/>
    <x v="9"/>
    <x v="13"/>
    <n v="9.2530000000000001"/>
    <x v="890"/>
  </r>
  <r>
    <x v="2"/>
    <x v="9"/>
    <x v="13"/>
    <n v="8.5920000000000005"/>
    <x v="891"/>
  </r>
  <r>
    <x v="2"/>
    <x v="9"/>
    <x v="13"/>
    <n v="9.1159999999999997"/>
    <x v="861"/>
  </r>
  <r>
    <x v="2"/>
    <x v="9"/>
    <x v="13"/>
    <n v="8.9640000000000004"/>
    <x v="892"/>
  </r>
  <r>
    <x v="2"/>
    <x v="9"/>
    <x v="13"/>
    <n v="8.5730000000000004"/>
    <x v="893"/>
  </r>
  <r>
    <x v="2"/>
    <x v="9"/>
    <x v="13"/>
    <n v="8.2929999999999993"/>
    <x v="894"/>
  </r>
  <r>
    <x v="2"/>
    <x v="9"/>
    <x v="13"/>
    <n v="7.601"/>
    <x v="895"/>
  </r>
  <r>
    <x v="2"/>
    <x v="9"/>
    <x v="13"/>
    <n v="7.6379999999999999"/>
    <x v="896"/>
  </r>
  <r>
    <x v="2"/>
    <x v="9"/>
    <x v="13"/>
    <n v="7.5869999999999997"/>
    <x v="897"/>
  </r>
  <r>
    <x v="2"/>
    <x v="9"/>
    <x v="13"/>
    <n v="8.0389999999999997"/>
    <x v="898"/>
  </r>
  <r>
    <x v="2"/>
    <x v="9"/>
    <x v="13"/>
    <n v="7.9989999999999997"/>
    <x v="899"/>
  </r>
  <r>
    <x v="2"/>
    <x v="9"/>
    <x v="13"/>
    <n v="7.7939999999999996"/>
    <x v="900"/>
  </r>
  <r>
    <x v="2"/>
    <x v="9"/>
    <x v="13"/>
    <n v="8.1370000000000005"/>
    <x v="901"/>
  </r>
  <r>
    <x v="2"/>
    <x v="9"/>
    <x v="13"/>
    <n v="7.2220000000000004"/>
    <x v="902"/>
  </r>
  <r>
    <x v="2"/>
    <x v="9"/>
    <x v="13"/>
    <n v="7.9820000000000002"/>
    <x v="903"/>
  </r>
  <r>
    <x v="2"/>
    <x v="9"/>
    <x v="13"/>
    <n v="8.2739999999999991"/>
    <x v="904"/>
  </r>
  <r>
    <x v="2"/>
    <x v="9"/>
    <x v="13"/>
    <n v="8.1639999999999997"/>
    <x v="905"/>
  </r>
  <r>
    <x v="2"/>
    <x v="9"/>
    <x v="13"/>
    <n v="8.2439999999999998"/>
    <x v="906"/>
  </r>
  <r>
    <x v="2"/>
    <x v="9"/>
    <x v="13"/>
    <n v="8.593"/>
    <x v="907"/>
  </r>
  <r>
    <x v="2"/>
    <x v="9"/>
    <x v="13"/>
    <n v="8.3810000000000002"/>
    <x v="908"/>
  </r>
  <r>
    <x v="2"/>
    <x v="9"/>
    <x v="13"/>
    <n v="9.0169999999999995"/>
    <x v="871"/>
  </r>
  <r>
    <x v="2"/>
    <x v="9"/>
    <x v="13"/>
    <n v="9.0210000000000008"/>
    <x v="909"/>
  </r>
  <r>
    <x v="2"/>
    <x v="7"/>
    <x v="13"/>
    <n v="19.89"/>
    <x v="910"/>
  </r>
  <r>
    <x v="2"/>
    <x v="7"/>
    <x v="13"/>
    <n v="18.800999999999998"/>
    <x v="911"/>
  </r>
  <r>
    <x v="2"/>
    <x v="7"/>
    <x v="13"/>
    <n v="35.94"/>
    <x v="912"/>
  </r>
  <r>
    <x v="2"/>
    <x v="7"/>
    <x v="13"/>
    <n v="31.251999999999999"/>
    <x v="913"/>
  </r>
  <r>
    <x v="2"/>
    <x v="7"/>
    <x v="13"/>
    <n v="22.901"/>
    <x v="914"/>
  </r>
  <r>
    <x v="2"/>
    <x v="7"/>
    <x v="13"/>
    <n v="25.337"/>
    <x v="915"/>
  </r>
  <r>
    <x v="2"/>
    <x v="7"/>
    <x v="13"/>
    <n v="9.8960000000000008"/>
    <x v="916"/>
  </r>
  <r>
    <x v="2"/>
    <x v="7"/>
    <x v="13"/>
    <n v="7.9589999999999996"/>
    <x v="917"/>
  </r>
  <r>
    <x v="2"/>
    <x v="7"/>
    <x v="13"/>
    <n v="9.1820000000000004"/>
    <x v="918"/>
  </r>
  <r>
    <x v="2"/>
    <x v="7"/>
    <x v="13"/>
    <n v="19.411000000000001"/>
    <x v="919"/>
  </r>
  <r>
    <x v="2"/>
    <x v="7"/>
    <x v="13"/>
    <n v="17.841000000000001"/>
    <x v="920"/>
  </r>
  <r>
    <x v="2"/>
    <x v="7"/>
    <x v="13"/>
    <n v="13.944000000000001"/>
    <x v="921"/>
  </r>
  <r>
    <x v="2"/>
    <x v="7"/>
    <x v="13"/>
    <n v="7.0339999999999998"/>
    <x v="922"/>
  </r>
  <r>
    <x v="2"/>
    <x v="7"/>
    <x v="13"/>
    <n v="7.1559999999999997"/>
    <x v="923"/>
  </r>
  <r>
    <x v="2"/>
    <x v="7"/>
    <x v="13"/>
    <n v="6.6989999999999998"/>
    <x v="924"/>
  </r>
  <r>
    <x v="2"/>
    <x v="7"/>
    <x v="13"/>
    <n v="6.0549999999999997"/>
    <x v="925"/>
  </r>
  <r>
    <x v="2"/>
    <x v="7"/>
    <x v="13"/>
    <n v="7.1749999999999998"/>
    <x v="926"/>
  </r>
  <r>
    <x v="2"/>
    <x v="7"/>
    <x v="13"/>
    <n v="6.8810000000000002"/>
    <x v="927"/>
  </r>
  <r>
    <x v="2"/>
    <x v="7"/>
    <x v="13"/>
    <n v="8.4420000000000002"/>
    <x v="928"/>
  </r>
  <r>
    <x v="2"/>
    <x v="7"/>
    <x v="13"/>
    <n v="7.202"/>
    <x v="929"/>
  </r>
  <r>
    <x v="2"/>
    <x v="7"/>
    <x v="13"/>
    <n v="7.4740000000000002"/>
    <x v="930"/>
  </r>
  <r>
    <x v="2"/>
    <x v="7"/>
    <x v="13"/>
    <n v="6.83"/>
    <x v="931"/>
  </r>
  <r>
    <x v="2"/>
    <x v="7"/>
    <x v="13"/>
    <n v="6.1660000000000004"/>
    <x v="932"/>
  </r>
  <r>
    <x v="2"/>
    <x v="7"/>
    <x v="13"/>
    <n v="6.6890000000000001"/>
    <x v="933"/>
  </r>
  <r>
    <x v="2"/>
    <x v="7"/>
    <x v="13"/>
    <n v="6.2060000000000004"/>
    <x v="934"/>
  </r>
  <r>
    <x v="2"/>
    <x v="7"/>
    <x v="13"/>
    <n v="6.0090000000000003"/>
    <x v="935"/>
  </r>
  <r>
    <x v="2"/>
    <x v="7"/>
    <x v="13"/>
    <n v="6.0250000000000004"/>
    <x v="936"/>
  </r>
  <r>
    <x v="2"/>
    <x v="7"/>
    <x v="13"/>
    <n v="6.9119999999999999"/>
    <x v="937"/>
  </r>
  <r>
    <x v="2"/>
    <x v="7"/>
    <x v="13"/>
    <n v="6.7539999999999996"/>
    <x v="938"/>
  </r>
  <r>
    <x v="2"/>
    <x v="7"/>
    <x v="13"/>
    <n v="7.423"/>
    <x v="939"/>
  </r>
  <r>
    <x v="2"/>
    <x v="7"/>
    <x v="13"/>
    <n v="6.7160000000000002"/>
    <x v="940"/>
  </r>
  <r>
    <x v="2"/>
    <x v="7"/>
    <x v="13"/>
    <n v="6.35"/>
    <x v="941"/>
  </r>
  <r>
    <x v="2"/>
    <x v="7"/>
    <x v="13"/>
    <n v="6.8540000000000001"/>
    <x v="942"/>
  </r>
  <r>
    <x v="2"/>
    <x v="7"/>
    <x v="13"/>
    <n v="6.9640000000000004"/>
    <x v="943"/>
  </r>
  <r>
    <x v="2"/>
    <x v="7"/>
    <x v="13"/>
    <n v="6.8109999999999999"/>
    <x v="944"/>
  </r>
  <r>
    <x v="2"/>
    <x v="7"/>
    <x v="13"/>
    <n v="5.2169999999999996"/>
    <x v="945"/>
  </r>
  <r>
    <x v="2"/>
    <x v="7"/>
    <x v="13"/>
    <n v="6.5179999999999998"/>
    <x v="946"/>
  </r>
  <r>
    <x v="2"/>
    <x v="7"/>
    <x v="13"/>
    <n v="6.6050000000000004"/>
    <x v="947"/>
  </r>
  <r>
    <x v="2"/>
    <x v="7"/>
    <x v="13"/>
    <n v="6.6470000000000002"/>
    <x v="948"/>
  </r>
  <r>
    <x v="2"/>
    <x v="7"/>
    <x v="13"/>
    <n v="5.9379999999999997"/>
    <x v="949"/>
  </r>
  <r>
    <x v="2"/>
    <x v="7"/>
    <x v="13"/>
    <n v="6.0439999999999996"/>
    <x v="950"/>
  </r>
  <r>
    <x v="2"/>
    <x v="7"/>
    <x v="13"/>
    <n v="7.0759999999999996"/>
    <x v="951"/>
  </r>
  <r>
    <x v="2"/>
    <x v="7"/>
    <x v="13"/>
    <n v="6.7809999999999997"/>
    <x v="952"/>
  </r>
  <r>
    <x v="2"/>
    <x v="7"/>
    <x v="13"/>
    <n v="7.1230000000000002"/>
    <x v="953"/>
  </r>
  <r>
    <x v="2"/>
    <x v="7"/>
    <x v="13"/>
    <n v="6.9950000000000001"/>
    <x v="954"/>
  </r>
  <r>
    <x v="2"/>
    <x v="7"/>
    <x v="13"/>
    <n v="8.1839999999999993"/>
    <x v="955"/>
  </r>
  <r>
    <x v="2"/>
    <x v="7"/>
    <x v="13"/>
    <n v="8.1180000000000003"/>
    <x v="956"/>
  </r>
  <r>
    <x v="2"/>
    <x v="7"/>
    <x v="13"/>
    <n v="6.8109999999999999"/>
    <x v="944"/>
  </r>
  <r>
    <x v="2"/>
    <x v="7"/>
    <x v="13"/>
    <n v="9.4339999999999993"/>
    <x v="957"/>
  </r>
  <r>
    <x v="2"/>
    <x v="7"/>
    <x v="13"/>
    <n v="9.6059999999999999"/>
    <x v="958"/>
  </r>
  <r>
    <x v="2"/>
    <x v="7"/>
    <x v="13"/>
    <n v="7.452"/>
    <x v="959"/>
  </r>
  <r>
    <x v="2"/>
    <x v="7"/>
    <x v="13"/>
    <n v="9.4920000000000009"/>
    <x v="960"/>
  </r>
  <r>
    <x v="2"/>
    <x v="7"/>
    <x v="13"/>
    <n v="10.837999999999999"/>
    <x v="961"/>
  </r>
  <r>
    <x v="2"/>
    <x v="7"/>
    <x v="13"/>
    <n v="10.313000000000001"/>
    <x v="962"/>
  </r>
  <r>
    <x v="2"/>
    <x v="7"/>
    <x v="13"/>
    <n v="7.3730000000000002"/>
    <x v="963"/>
  </r>
  <r>
    <x v="2"/>
    <x v="7"/>
    <x v="13"/>
    <n v="6.5620000000000003"/>
    <x v="964"/>
  </r>
  <r>
    <x v="2"/>
    <x v="7"/>
    <x v="13"/>
    <n v="6.1239999999999997"/>
    <x v="965"/>
  </r>
  <r>
    <x v="2"/>
    <x v="7"/>
    <x v="13"/>
    <n v="6.2140000000000004"/>
    <x v="966"/>
  </r>
  <r>
    <x v="2"/>
    <x v="7"/>
    <x v="13"/>
    <n v="6.3380000000000001"/>
    <x v="967"/>
  </r>
  <r>
    <x v="2"/>
    <x v="7"/>
    <x v="13"/>
    <n v="8.0169999999999995"/>
    <x v="968"/>
  </r>
  <r>
    <x v="2"/>
    <x v="7"/>
    <x v="13"/>
    <n v="6.1829999999999998"/>
    <x v="969"/>
  </r>
  <r>
    <x v="2"/>
    <x v="7"/>
    <x v="13"/>
    <n v="6.0620000000000003"/>
    <x v="970"/>
  </r>
  <r>
    <x v="2"/>
    <x v="7"/>
    <x v="13"/>
    <n v="6.9560000000000004"/>
    <x v="971"/>
  </r>
  <r>
    <x v="2"/>
    <x v="7"/>
    <x v="13"/>
    <n v="8.266"/>
    <x v="972"/>
  </r>
  <r>
    <x v="2"/>
    <x v="7"/>
    <x v="13"/>
    <n v="6.7050000000000001"/>
    <x v="973"/>
  </r>
  <r>
    <x v="2"/>
    <x v="7"/>
    <x v="13"/>
    <n v="7.3920000000000003"/>
    <x v="974"/>
  </r>
  <r>
    <x v="2"/>
    <x v="7"/>
    <x v="13"/>
    <n v="7.306"/>
    <x v="975"/>
  </r>
  <r>
    <x v="2"/>
    <x v="7"/>
    <x v="13"/>
    <n v="7.0590000000000002"/>
    <x v="976"/>
  </r>
  <r>
    <x v="2"/>
    <x v="7"/>
    <x v="13"/>
    <n v="6.5019999999999998"/>
    <x v="977"/>
  </r>
  <r>
    <x v="2"/>
    <x v="7"/>
    <x v="13"/>
    <n v="6.4560000000000004"/>
    <x v="978"/>
  </r>
  <r>
    <x v="2"/>
    <x v="7"/>
    <x v="13"/>
    <n v="6.173"/>
    <x v="979"/>
  </r>
  <r>
    <x v="2"/>
    <x v="7"/>
    <x v="13"/>
    <n v="6.3710000000000004"/>
    <x v="980"/>
  </r>
  <r>
    <x v="2"/>
    <x v="7"/>
    <x v="13"/>
    <n v="7.7240000000000002"/>
    <x v="981"/>
  </r>
  <r>
    <x v="2"/>
    <x v="7"/>
    <x v="13"/>
    <n v="6.173"/>
    <x v="979"/>
  </r>
  <r>
    <x v="2"/>
    <x v="7"/>
    <x v="13"/>
    <n v="7.0839999999999996"/>
    <x v="982"/>
  </r>
  <r>
    <x v="2"/>
    <x v="7"/>
    <x v="13"/>
    <n v="7.2590000000000003"/>
    <x v="983"/>
  </r>
  <r>
    <x v="2"/>
    <x v="7"/>
    <x v="13"/>
    <n v="7.1280000000000001"/>
    <x v="984"/>
  </r>
  <r>
    <x v="2"/>
    <x v="7"/>
    <x v="13"/>
    <n v="6.0570000000000004"/>
    <x v="985"/>
  </r>
  <r>
    <x v="2"/>
    <x v="7"/>
    <x v="13"/>
    <n v="7.09"/>
    <x v="986"/>
  </r>
  <r>
    <x v="2"/>
    <x v="7"/>
    <x v="13"/>
    <n v="6.12"/>
    <x v="987"/>
  </r>
  <r>
    <x v="2"/>
    <x v="7"/>
    <x v="13"/>
    <n v="6.3840000000000003"/>
    <x v="988"/>
  </r>
  <r>
    <x v="2"/>
    <x v="7"/>
    <x v="13"/>
    <n v="6.835"/>
    <x v="989"/>
  </r>
  <r>
    <x v="2"/>
    <x v="7"/>
    <x v="13"/>
    <n v="6.4790000000000001"/>
    <x v="990"/>
  </r>
  <r>
    <x v="2"/>
    <x v="7"/>
    <x v="13"/>
    <n v="5.7789999999999999"/>
    <x v="991"/>
  </r>
  <r>
    <x v="2"/>
    <x v="7"/>
    <x v="13"/>
    <n v="5.8310000000000004"/>
    <x v="992"/>
  </r>
  <r>
    <x v="2"/>
    <x v="7"/>
    <x v="13"/>
    <n v="6.1669999999999998"/>
    <x v="993"/>
  </r>
  <r>
    <x v="2"/>
    <x v="7"/>
    <x v="13"/>
    <n v="7.351"/>
    <x v="994"/>
  </r>
  <r>
    <x v="2"/>
    <x v="7"/>
    <x v="13"/>
    <n v="6.1509999999999998"/>
    <x v="995"/>
  </r>
  <r>
    <x v="2"/>
    <x v="7"/>
    <x v="13"/>
    <n v="5.7169999999999996"/>
    <x v="996"/>
  </r>
  <r>
    <x v="2"/>
    <x v="7"/>
    <x v="13"/>
    <n v="7.569"/>
    <x v="997"/>
  </r>
  <r>
    <x v="2"/>
    <x v="7"/>
    <x v="13"/>
    <n v="7.3730000000000002"/>
    <x v="963"/>
  </r>
  <r>
    <x v="2"/>
    <x v="7"/>
    <x v="13"/>
    <n v="6.742"/>
    <x v="998"/>
  </r>
  <r>
    <x v="2"/>
    <x v="7"/>
    <x v="13"/>
    <n v="6.0410000000000004"/>
    <x v="999"/>
  </r>
  <r>
    <x v="2"/>
    <x v="7"/>
    <x v="13"/>
    <n v="6.1289999999999996"/>
    <x v="1000"/>
  </r>
  <r>
    <x v="2"/>
    <x v="7"/>
    <x v="13"/>
    <n v="6.9649999999999999"/>
    <x v="1001"/>
  </r>
  <r>
    <x v="2"/>
    <x v="7"/>
    <x v="13"/>
    <n v="6.3449999999999998"/>
    <x v="1002"/>
  </r>
  <r>
    <x v="2"/>
    <x v="7"/>
    <x v="13"/>
    <n v="6.2140000000000004"/>
    <x v="966"/>
  </r>
  <r>
    <x v="2"/>
    <x v="7"/>
    <x v="13"/>
    <n v="6.899"/>
    <x v="1003"/>
  </r>
  <r>
    <x v="2"/>
    <x v="7"/>
    <x v="13"/>
    <n v="6.2859999999999996"/>
    <x v="1004"/>
  </r>
  <r>
    <x v="2"/>
    <x v="7"/>
    <x v="13"/>
    <n v="6.8140000000000001"/>
    <x v="1005"/>
  </r>
  <r>
    <x v="2"/>
    <x v="7"/>
    <x v="13"/>
    <n v="6.4909999999999997"/>
    <x v="1006"/>
  </r>
  <r>
    <x v="2"/>
    <x v="7"/>
    <x v="13"/>
    <n v="6.6379999999999999"/>
    <x v="1007"/>
  </r>
  <r>
    <x v="2"/>
    <x v="7"/>
    <x v="13"/>
    <n v="9.9700000000000006"/>
    <x v="1008"/>
  </r>
  <r>
    <x v="2"/>
    <x v="7"/>
    <x v="13"/>
    <n v="10.763999999999999"/>
    <x v="1009"/>
  </r>
  <r>
    <x v="2"/>
    <x v="7"/>
    <x v="13"/>
    <n v="10.64"/>
    <x v="1010"/>
  </r>
  <r>
    <x v="2"/>
    <x v="7"/>
    <x v="13"/>
    <n v="10.414999999999999"/>
    <x v="1011"/>
  </r>
  <r>
    <x v="2"/>
    <x v="7"/>
    <x v="13"/>
    <n v="12.034000000000001"/>
    <x v="1012"/>
  </r>
  <r>
    <x v="2"/>
    <x v="7"/>
    <x v="13"/>
    <n v="12.983000000000001"/>
    <x v="1013"/>
  </r>
  <r>
    <x v="2"/>
    <x v="7"/>
    <x v="13"/>
    <n v="41.484999999999999"/>
    <x v="1014"/>
  </r>
  <r>
    <x v="2"/>
    <x v="0"/>
    <x v="13"/>
    <n v="15.223000000000001"/>
    <x v="1015"/>
  </r>
  <r>
    <x v="2"/>
    <x v="0"/>
    <x v="13"/>
    <n v="14.866"/>
    <x v="1016"/>
  </r>
  <r>
    <x v="2"/>
    <x v="0"/>
    <x v="13"/>
    <n v="11.319000000000001"/>
    <x v="1017"/>
  </r>
  <r>
    <x v="2"/>
    <x v="0"/>
    <x v="13"/>
    <n v="29.071000000000002"/>
    <x v="1018"/>
  </r>
  <r>
    <x v="2"/>
    <x v="0"/>
    <x v="13"/>
    <n v="6.9539999999999997"/>
    <x v="1019"/>
  </r>
  <r>
    <x v="2"/>
    <x v="0"/>
    <x v="13"/>
    <n v="6.1929999999999996"/>
    <x v="1020"/>
  </r>
  <r>
    <x v="2"/>
    <x v="0"/>
    <x v="13"/>
    <n v="6.7480000000000002"/>
    <x v="1021"/>
  </r>
  <r>
    <x v="2"/>
    <x v="0"/>
    <x v="13"/>
    <n v="6.63"/>
    <x v="1022"/>
  </r>
  <r>
    <x v="2"/>
    <x v="0"/>
    <x v="13"/>
    <n v="5.4109999999999996"/>
    <x v="1023"/>
  </r>
  <r>
    <x v="2"/>
    <x v="0"/>
    <x v="13"/>
    <n v="7.6580000000000004"/>
    <x v="1024"/>
  </r>
  <r>
    <x v="2"/>
    <x v="0"/>
    <x v="13"/>
    <n v="4.9939999999999998"/>
    <x v="1025"/>
  </r>
  <r>
    <x v="2"/>
    <x v="0"/>
    <x v="13"/>
    <n v="7.0359999999999996"/>
    <x v="1026"/>
  </r>
  <r>
    <x v="2"/>
    <x v="0"/>
    <x v="13"/>
    <n v="7.3760000000000003"/>
    <x v="1027"/>
  </r>
  <r>
    <x v="2"/>
    <x v="0"/>
    <x v="13"/>
    <n v="7.0839999999999996"/>
    <x v="982"/>
  </r>
  <r>
    <x v="2"/>
    <x v="0"/>
    <x v="13"/>
    <n v="8.4139999999999997"/>
    <x v="1028"/>
  </r>
  <r>
    <x v="2"/>
    <x v="0"/>
    <x v="13"/>
    <n v="6.7789999999999999"/>
    <x v="1029"/>
  </r>
  <r>
    <x v="2"/>
    <x v="0"/>
    <x v="13"/>
    <n v="9.657"/>
    <x v="1030"/>
  </r>
  <r>
    <x v="2"/>
    <x v="0"/>
    <x v="13"/>
    <n v="7.6630000000000003"/>
    <x v="1031"/>
  </r>
  <r>
    <x v="2"/>
    <x v="0"/>
    <x v="13"/>
    <n v="6.2"/>
    <x v="665"/>
  </r>
  <r>
    <x v="2"/>
    <x v="0"/>
    <x v="13"/>
    <n v="7.6689999999999996"/>
    <x v="1032"/>
  </r>
  <r>
    <x v="2"/>
    <x v="0"/>
    <x v="13"/>
    <n v="7.7359999999999998"/>
    <x v="1033"/>
  </r>
  <r>
    <x v="2"/>
    <x v="0"/>
    <x v="13"/>
    <n v="6.4059999999999997"/>
    <x v="1034"/>
  </r>
  <r>
    <x v="2"/>
    <x v="0"/>
    <x v="13"/>
    <n v="6.548"/>
    <x v="1035"/>
  </r>
  <r>
    <x v="2"/>
    <x v="0"/>
    <x v="13"/>
    <n v="6.702"/>
    <x v="1036"/>
  </r>
  <r>
    <x v="2"/>
    <x v="0"/>
    <x v="13"/>
    <n v="6.8769999999999998"/>
    <x v="1037"/>
  </r>
  <r>
    <x v="2"/>
    <x v="0"/>
    <x v="13"/>
    <n v="6.2359999999999998"/>
    <x v="1038"/>
  </r>
  <r>
    <x v="2"/>
    <x v="0"/>
    <x v="13"/>
    <n v="6.1920000000000002"/>
    <x v="1039"/>
  </r>
  <r>
    <x v="2"/>
    <x v="0"/>
    <x v="13"/>
    <n v="5.9119999999999999"/>
    <x v="1040"/>
  </r>
  <r>
    <x v="2"/>
    <x v="0"/>
    <x v="13"/>
    <n v="6.0170000000000003"/>
    <x v="1041"/>
  </r>
  <r>
    <x v="2"/>
    <x v="0"/>
    <x v="13"/>
    <n v="5.34"/>
    <x v="1042"/>
  </r>
  <r>
    <x v="2"/>
    <x v="0"/>
    <x v="13"/>
    <n v="5.2759999999999998"/>
    <x v="1043"/>
  </r>
  <r>
    <x v="2"/>
    <x v="0"/>
    <x v="13"/>
    <n v="5.391"/>
    <x v="1044"/>
  </r>
  <r>
    <x v="2"/>
    <x v="0"/>
    <x v="13"/>
    <n v="6.0449999999999999"/>
    <x v="1045"/>
  </r>
  <r>
    <x v="2"/>
    <x v="0"/>
    <x v="13"/>
    <n v="4.8150000000000004"/>
    <x v="1046"/>
  </r>
  <r>
    <x v="2"/>
    <x v="0"/>
    <x v="13"/>
    <n v="4.7169999999999996"/>
    <x v="1047"/>
  </r>
  <r>
    <x v="2"/>
    <x v="0"/>
    <x v="13"/>
    <n v="5.5419999999999998"/>
    <x v="1048"/>
  </r>
  <r>
    <x v="2"/>
    <x v="0"/>
    <x v="13"/>
    <n v="3.9319999999999999"/>
    <x v="1049"/>
  </r>
  <r>
    <x v="2"/>
    <x v="0"/>
    <x v="13"/>
    <n v="6.6980000000000004"/>
    <x v="1050"/>
  </r>
  <r>
    <x v="2"/>
    <x v="0"/>
    <x v="13"/>
    <n v="5.9930000000000003"/>
    <x v="1051"/>
  </r>
  <r>
    <x v="2"/>
    <x v="0"/>
    <x v="13"/>
    <n v="3.2389999999999999"/>
    <x v="1052"/>
  </r>
  <r>
    <x v="2"/>
    <x v="0"/>
    <x v="13"/>
    <n v="5.6319999999999997"/>
    <x v="1053"/>
  </r>
  <r>
    <x v="2"/>
    <x v="0"/>
    <x v="13"/>
    <n v="7.7880000000000003"/>
    <x v="1054"/>
  </r>
  <r>
    <x v="2"/>
    <x v="0"/>
    <x v="13"/>
    <n v="6.9729999999999999"/>
    <x v="1055"/>
  </r>
  <r>
    <x v="2"/>
    <x v="0"/>
    <x v="13"/>
    <n v="10.646000000000001"/>
    <x v="1056"/>
  </r>
  <r>
    <x v="2"/>
    <x v="0"/>
    <x v="13"/>
    <n v="9.3520000000000003"/>
    <x v="1057"/>
  </r>
  <r>
    <x v="2"/>
    <x v="0"/>
    <x v="13"/>
    <n v="11.21"/>
    <x v="1058"/>
  </r>
  <r>
    <x v="2"/>
    <x v="0"/>
    <x v="13"/>
    <n v="11.445"/>
    <x v="1059"/>
  </r>
  <r>
    <x v="2"/>
    <x v="0"/>
    <x v="13"/>
    <n v="10.321"/>
    <x v="1060"/>
  </r>
  <r>
    <x v="2"/>
    <x v="0"/>
    <x v="13"/>
    <n v="12.273999999999999"/>
    <x v="1061"/>
  </r>
  <r>
    <x v="2"/>
    <x v="0"/>
    <x v="13"/>
    <n v="11.782"/>
    <x v="1062"/>
  </r>
  <r>
    <x v="2"/>
    <x v="0"/>
    <x v="13"/>
    <n v="10.138"/>
    <x v="1063"/>
  </r>
  <r>
    <x v="2"/>
    <x v="0"/>
    <x v="13"/>
    <n v="11.173"/>
    <x v="1064"/>
  </r>
  <r>
    <x v="2"/>
    <x v="0"/>
    <x v="13"/>
    <n v="11.936"/>
    <x v="1065"/>
  </r>
  <r>
    <x v="2"/>
    <x v="0"/>
    <x v="13"/>
    <n v="9.2080000000000002"/>
    <x v="1066"/>
  </r>
  <r>
    <x v="2"/>
    <x v="0"/>
    <x v="13"/>
    <n v="10.244"/>
    <x v="1067"/>
  </r>
  <r>
    <x v="2"/>
    <x v="0"/>
    <x v="13"/>
    <n v="12.975"/>
    <x v="1068"/>
  </r>
  <r>
    <x v="2"/>
    <x v="0"/>
    <x v="13"/>
    <n v="8.9619999999999997"/>
    <x v="766"/>
  </r>
  <r>
    <x v="2"/>
    <x v="0"/>
    <x v="13"/>
    <n v="9.4789999999999992"/>
    <x v="1069"/>
  </r>
  <r>
    <x v="2"/>
    <x v="0"/>
    <x v="13"/>
    <n v="13.101000000000001"/>
    <x v="1070"/>
  </r>
  <r>
    <x v="2"/>
    <x v="0"/>
    <x v="13"/>
    <n v="10.095000000000001"/>
    <x v="1071"/>
  </r>
  <r>
    <x v="2"/>
    <x v="0"/>
    <x v="13"/>
    <n v="10.247"/>
    <x v="1072"/>
  </r>
  <r>
    <x v="2"/>
    <x v="0"/>
    <x v="13"/>
    <n v="9.2799999999999994"/>
    <x v="1073"/>
  </r>
  <r>
    <x v="2"/>
    <x v="0"/>
    <x v="13"/>
    <n v="11.653"/>
    <x v="1074"/>
  </r>
  <r>
    <x v="2"/>
    <x v="0"/>
    <x v="13"/>
    <n v="11.388"/>
    <x v="1075"/>
  </r>
  <r>
    <x v="2"/>
    <x v="0"/>
    <x v="13"/>
    <n v="8.9789999999999992"/>
    <x v="1076"/>
  </r>
  <r>
    <x v="2"/>
    <x v="0"/>
    <x v="13"/>
    <n v="10.676"/>
    <x v="1077"/>
  </r>
  <r>
    <x v="2"/>
    <x v="0"/>
    <x v="13"/>
    <n v="10.95"/>
    <x v="1078"/>
  </r>
  <r>
    <x v="2"/>
    <x v="0"/>
    <x v="13"/>
    <n v="10.321"/>
    <x v="1060"/>
  </r>
  <r>
    <x v="2"/>
    <x v="0"/>
    <x v="13"/>
    <n v="10.512"/>
    <x v="1079"/>
  </r>
  <r>
    <x v="2"/>
    <x v="0"/>
    <x v="13"/>
    <n v="10.802"/>
    <x v="1080"/>
  </r>
  <r>
    <x v="2"/>
    <x v="0"/>
    <x v="13"/>
    <n v="12.154999999999999"/>
    <x v="1081"/>
  </r>
  <r>
    <x v="2"/>
    <x v="0"/>
    <x v="13"/>
    <n v="10.093"/>
    <x v="1082"/>
  </r>
  <r>
    <x v="2"/>
    <x v="0"/>
    <x v="13"/>
    <n v="11.243"/>
    <x v="1083"/>
  </r>
  <r>
    <x v="2"/>
    <x v="0"/>
    <x v="13"/>
    <n v="11.118"/>
    <x v="1084"/>
  </r>
  <r>
    <x v="2"/>
    <x v="0"/>
    <x v="13"/>
    <n v="10.704000000000001"/>
    <x v="1085"/>
  </r>
  <r>
    <x v="2"/>
    <x v="0"/>
    <x v="13"/>
    <n v="9.6240000000000006"/>
    <x v="1086"/>
  </r>
  <r>
    <x v="2"/>
    <x v="0"/>
    <x v="13"/>
    <n v="11.992000000000001"/>
    <x v="1087"/>
  </r>
  <r>
    <x v="2"/>
    <x v="0"/>
    <x v="13"/>
    <n v="10.1"/>
    <x v="659"/>
  </r>
  <r>
    <x v="2"/>
    <x v="0"/>
    <x v="13"/>
    <n v="11.31"/>
    <x v="1088"/>
  </r>
  <r>
    <x v="2"/>
    <x v="0"/>
    <x v="13"/>
    <n v="10.385"/>
    <x v="1089"/>
  </r>
  <r>
    <x v="2"/>
    <x v="0"/>
    <x v="13"/>
    <n v="12.112"/>
    <x v="1090"/>
  </r>
  <r>
    <x v="2"/>
    <x v="0"/>
    <x v="13"/>
    <n v="10.81"/>
    <x v="1091"/>
  </r>
  <r>
    <x v="2"/>
    <x v="0"/>
    <x v="13"/>
    <n v="10.071"/>
    <x v="1092"/>
  </r>
  <r>
    <x v="2"/>
    <x v="0"/>
    <x v="13"/>
    <n v="12.179"/>
    <x v="1093"/>
  </r>
  <r>
    <x v="2"/>
    <x v="0"/>
    <x v="13"/>
    <n v="10.59"/>
    <x v="1094"/>
  </r>
  <r>
    <x v="2"/>
    <x v="0"/>
    <x v="13"/>
    <n v="12.622"/>
    <x v="1095"/>
  </r>
  <r>
    <x v="2"/>
    <x v="0"/>
    <x v="13"/>
    <n v="11.388999999999999"/>
    <x v="1096"/>
  </r>
  <r>
    <x v="2"/>
    <x v="0"/>
    <x v="13"/>
    <n v="8.907"/>
    <x v="1097"/>
  </r>
  <r>
    <x v="2"/>
    <x v="0"/>
    <x v="13"/>
    <n v="11.492000000000001"/>
    <x v="1098"/>
  </r>
  <r>
    <x v="2"/>
    <x v="0"/>
    <x v="13"/>
    <n v="12.048"/>
    <x v="1099"/>
  </r>
  <r>
    <x v="2"/>
    <x v="0"/>
    <x v="13"/>
    <n v="9.7309999999999999"/>
    <x v="1100"/>
  </r>
  <r>
    <x v="2"/>
    <x v="0"/>
    <x v="13"/>
    <n v="9.9019999999999992"/>
    <x v="1101"/>
  </r>
  <r>
    <x v="2"/>
    <x v="0"/>
    <x v="13"/>
    <n v="8.8170000000000002"/>
    <x v="1102"/>
  </r>
  <r>
    <x v="2"/>
    <x v="0"/>
    <x v="13"/>
    <n v="13.173999999999999"/>
    <x v="1103"/>
  </r>
  <r>
    <x v="2"/>
    <x v="0"/>
    <x v="13"/>
    <n v="12.661"/>
    <x v="1104"/>
  </r>
  <r>
    <x v="2"/>
    <x v="0"/>
    <x v="13"/>
    <n v="13.907999999999999"/>
    <x v="1105"/>
  </r>
  <r>
    <x v="2"/>
    <x v="0"/>
    <x v="13"/>
    <n v="10.778"/>
    <x v="1106"/>
  </r>
  <r>
    <x v="2"/>
    <x v="0"/>
    <x v="13"/>
    <n v="10.177"/>
    <x v="1107"/>
  </r>
  <r>
    <x v="2"/>
    <x v="0"/>
    <x v="13"/>
    <n v="11.946"/>
    <x v="1108"/>
  </r>
  <r>
    <x v="2"/>
    <x v="0"/>
    <x v="13"/>
    <n v="8.9619999999999997"/>
    <x v="766"/>
  </r>
  <r>
    <x v="2"/>
    <x v="0"/>
    <x v="13"/>
    <n v="13.371"/>
    <x v="1109"/>
  </r>
  <r>
    <x v="2"/>
    <x v="0"/>
    <x v="13"/>
    <n v="8.9149999999999991"/>
    <x v="1110"/>
  </r>
  <r>
    <x v="2"/>
    <x v="0"/>
    <x v="13"/>
    <n v="10.398"/>
    <x v="1111"/>
  </r>
  <r>
    <x v="2"/>
    <x v="0"/>
    <x v="13"/>
    <n v="10.381"/>
    <x v="1112"/>
  </r>
  <r>
    <x v="2"/>
    <x v="0"/>
    <x v="13"/>
    <n v="8.8610000000000007"/>
    <x v="1113"/>
  </r>
  <r>
    <x v="2"/>
    <x v="0"/>
    <x v="13"/>
    <n v="14.090999999999999"/>
    <x v="1114"/>
  </r>
  <r>
    <x v="2"/>
    <x v="0"/>
    <x v="13"/>
    <n v="10.602"/>
    <x v="1115"/>
  </r>
  <r>
    <x v="2"/>
    <x v="0"/>
    <x v="13"/>
    <n v="8.98"/>
    <x v="1116"/>
  </r>
  <r>
    <x v="2"/>
    <x v="0"/>
    <x v="13"/>
    <n v="10.682"/>
    <x v="1117"/>
  </r>
  <r>
    <x v="2"/>
    <x v="0"/>
    <x v="13"/>
    <n v="9.5419999999999998"/>
    <x v="1118"/>
  </r>
  <r>
    <x v="2"/>
    <x v="0"/>
    <x v="13"/>
    <n v="10.456"/>
    <x v="1119"/>
  </r>
  <r>
    <x v="2"/>
    <x v="0"/>
    <x v="13"/>
    <n v="8.5950000000000006"/>
    <x v="1120"/>
  </r>
  <r>
    <x v="2"/>
    <x v="0"/>
    <x v="13"/>
    <n v="7.9909999999999997"/>
    <x v="1121"/>
  </r>
  <r>
    <x v="2"/>
    <x v="0"/>
    <x v="13"/>
    <n v="9.3740000000000006"/>
    <x v="1122"/>
  </r>
  <r>
    <x v="2"/>
    <x v="0"/>
    <x v="13"/>
    <n v="9.5670000000000002"/>
    <x v="1123"/>
  </r>
  <r>
    <x v="2"/>
    <x v="0"/>
    <x v="13"/>
    <n v="11.254"/>
    <x v="1124"/>
  </r>
  <r>
    <x v="2"/>
    <x v="0"/>
    <x v="13"/>
    <n v="11.943"/>
    <x v="1125"/>
  </r>
  <r>
    <x v="2"/>
    <x v="0"/>
    <x v="13"/>
    <n v="9.6340000000000003"/>
    <x v="1126"/>
  </r>
  <r>
    <x v="2"/>
    <x v="0"/>
    <x v="13"/>
    <n v="8.859"/>
    <x v="1127"/>
  </r>
  <r>
    <x v="2"/>
    <x v="0"/>
    <x v="13"/>
    <n v="11.701000000000001"/>
    <x v="1128"/>
  </r>
  <r>
    <x v="2"/>
    <x v="0"/>
    <x v="13"/>
    <n v="12.859"/>
    <x v="1129"/>
  </r>
  <r>
    <x v="2"/>
    <x v="5"/>
    <x v="21"/>
    <n v="15.1"/>
    <x v="655"/>
  </r>
  <r>
    <x v="2"/>
    <x v="5"/>
    <x v="21"/>
    <n v="17.2"/>
    <x v="750"/>
  </r>
  <r>
    <x v="2"/>
    <x v="5"/>
    <x v="21"/>
    <n v="16.2"/>
    <x v="1130"/>
  </r>
  <r>
    <x v="2"/>
    <x v="5"/>
    <x v="21"/>
    <n v="27.68"/>
    <x v="1131"/>
  </r>
  <r>
    <x v="2"/>
    <x v="5"/>
    <x v="21"/>
    <n v="25.4"/>
    <x v="1132"/>
  </r>
  <r>
    <x v="2"/>
    <x v="5"/>
    <x v="21"/>
    <n v="15.2"/>
    <x v="1133"/>
  </r>
  <r>
    <x v="2"/>
    <x v="5"/>
    <x v="21"/>
    <n v="18.2"/>
    <x v="1134"/>
  </r>
  <r>
    <x v="2"/>
    <x v="5"/>
    <x v="21"/>
    <n v="35.46"/>
    <x v="1135"/>
  </r>
  <r>
    <x v="2"/>
    <x v="5"/>
    <x v="21"/>
    <n v="13.286"/>
    <x v="1136"/>
  </r>
  <r>
    <x v="2"/>
    <x v="5"/>
    <x v="21"/>
    <n v="10.263999999999999"/>
    <x v="834"/>
  </r>
  <r>
    <x v="2"/>
    <x v="5"/>
    <x v="21"/>
    <n v="14.233000000000001"/>
    <x v="1137"/>
  </r>
  <r>
    <x v="2"/>
    <x v="5"/>
    <x v="21"/>
    <n v="15"/>
    <x v="1138"/>
  </r>
  <r>
    <x v="2"/>
    <x v="5"/>
    <x v="21"/>
    <n v="16.760000000000002"/>
    <x v="1139"/>
  </r>
  <r>
    <x v="2"/>
    <x v="5"/>
    <x v="21"/>
    <n v="13.532"/>
    <x v="1140"/>
  </r>
  <r>
    <x v="2"/>
    <x v="5"/>
    <x v="21"/>
    <n v="14.345000000000001"/>
    <x v="1141"/>
  </r>
  <r>
    <x v="2"/>
    <x v="5"/>
    <x v="21"/>
    <n v="15.522"/>
    <x v="1142"/>
  </r>
  <r>
    <x v="2"/>
    <x v="5"/>
    <x v="21"/>
    <n v="7.968"/>
    <x v="1143"/>
  </r>
  <r>
    <x v="2"/>
    <x v="5"/>
    <x v="21"/>
    <n v="8.6829999999999998"/>
    <x v="1144"/>
  </r>
  <r>
    <x v="2"/>
    <x v="5"/>
    <x v="21"/>
    <n v="11.016"/>
    <x v="1145"/>
  </r>
  <r>
    <x v="2"/>
    <x v="5"/>
    <x v="21"/>
    <n v="9.2490000000000006"/>
    <x v="1146"/>
  </r>
  <r>
    <x v="2"/>
    <x v="5"/>
    <x v="21"/>
    <n v="13.176"/>
    <x v="1147"/>
  </r>
  <r>
    <x v="2"/>
    <x v="5"/>
    <x v="21"/>
    <n v="11.692"/>
    <x v="1148"/>
  </r>
  <r>
    <x v="2"/>
    <x v="5"/>
    <x v="21"/>
    <n v="10.651"/>
    <x v="1149"/>
  </r>
  <r>
    <x v="2"/>
    <x v="5"/>
    <x v="21"/>
    <n v="9.9420000000000002"/>
    <x v="1150"/>
  </r>
  <r>
    <x v="2"/>
    <x v="5"/>
    <x v="21"/>
    <n v="9.6489999999999991"/>
    <x v="1151"/>
  </r>
  <r>
    <x v="2"/>
    <x v="5"/>
    <x v="21"/>
    <n v="11.689"/>
    <x v="1152"/>
  </r>
  <r>
    <x v="2"/>
    <x v="5"/>
    <x v="21"/>
    <n v="8.6809999999999992"/>
    <x v="1153"/>
  </r>
  <r>
    <x v="2"/>
    <x v="5"/>
    <x v="21"/>
    <n v="11.925000000000001"/>
    <x v="1154"/>
  </r>
  <r>
    <x v="2"/>
    <x v="5"/>
    <x v="21"/>
    <n v="8.8879999999999999"/>
    <x v="1155"/>
  </r>
  <r>
    <x v="2"/>
    <x v="5"/>
    <x v="21"/>
    <n v="9.3719999999999999"/>
    <x v="1156"/>
  </r>
  <r>
    <x v="2"/>
    <x v="5"/>
    <x v="21"/>
    <n v="8.3520000000000003"/>
    <x v="1157"/>
  </r>
  <r>
    <x v="2"/>
    <x v="5"/>
    <x v="21"/>
    <n v="8.5310000000000006"/>
    <x v="1158"/>
  </r>
  <r>
    <x v="2"/>
    <x v="5"/>
    <x v="21"/>
    <n v="10.025"/>
    <x v="1159"/>
  </r>
  <r>
    <x v="2"/>
    <x v="5"/>
    <x v="21"/>
    <n v="11.36"/>
    <x v="1160"/>
  </r>
  <r>
    <x v="2"/>
    <x v="5"/>
    <x v="21"/>
    <n v="13.206"/>
    <x v="1161"/>
  </r>
  <r>
    <x v="2"/>
    <x v="5"/>
    <x v="21"/>
    <n v="11.234"/>
    <x v="1162"/>
  </r>
  <r>
    <x v="2"/>
    <x v="5"/>
    <x v="21"/>
    <n v="13.993"/>
    <x v="1163"/>
  </r>
  <r>
    <x v="2"/>
    <x v="5"/>
    <x v="21"/>
    <n v="10.295"/>
    <x v="1164"/>
  </r>
  <r>
    <x v="2"/>
    <x v="5"/>
    <x v="21"/>
    <n v="11.023999999999999"/>
    <x v="1165"/>
  </r>
  <r>
    <x v="2"/>
    <x v="5"/>
    <x v="21"/>
    <n v="11.734"/>
    <x v="1166"/>
  </r>
  <r>
    <x v="2"/>
    <x v="5"/>
    <x v="21"/>
    <n v="14.807"/>
    <x v="1167"/>
  </r>
  <r>
    <x v="2"/>
    <x v="5"/>
    <x v="21"/>
    <n v="12.651999999999999"/>
    <x v="1168"/>
  </r>
  <r>
    <x v="2"/>
    <x v="5"/>
    <x v="21"/>
    <n v="12.178000000000001"/>
    <x v="1169"/>
  </r>
  <r>
    <x v="2"/>
    <x v="5"/>
    <x v="21"/>
    <n v="12.406000000000001"/>
    <x v="1170"/>
  </r>
  <r>
    <x v="2"/>
    <x v="5"/>
    <x v="21"/>
    <n v="12.178000000000001"/>
    <x v="1169"/>
  </r>
  <r>
    <x v="2"/>
    <x v="5"/>
    <x v="21"/>
    <n v="12.000999999999999"/>
    <x v="1171"/>
  </r>
  <r>
    <x v="2"/>
    <x v="5"/>
    <x v="21"/>
    <n v="12.531000000000001"/>
    <x v="1172"/>
  </r>
  <r>
    <x v="2"/>
    <x v="5"/>
    <x v="21"/>
    <n v="15.734"/>
    <x v="1173"/>
  </r>
  <r>
    <x v="2"/>
    <x v="5"/>
    <x v="21"/>
    <n v="12.798999999999999"/>
    <x v="1174"/>
  </r>
  <r>
    <x v="2"/>
    <x v="5"/>
    <x v="21"/>
    <n v="15.648"/>
    <x v="1175"/>
  </r>
  <r>
    <x v="2"/>
    <x v="5"/>
    <x v="21"/>
    <n v="12.382999999999999"/>
    <x v="1176"/>
  </r>
  <r>
    <x v="2"/>
    <x v="5"/>
    <x v="21"/>
    <n v="12.680999999999999"/>
    <x v="1177"/>
  </r>
  <r>
    <x v="2"/>
    <x v="5"/>
    <x v="21"/>
    <n v="13.041"/>
    <x v="1178"/>
  </r>
  <r>
    <x v="2"/>
    <x v="5"/>
    <x v="21"/>
    <n v="14.06"/>
    <x v="1179"/>
  </r>
  <r>
    <x v="2"/>
    <x v="5"/>
    <x v="21"/>
    <n v="11.994"/>
    <x v="1180"/>
  </r>
  <r>
    <x v="2"/>
    <x v="5"/>
    <x v="21"/>
    <n v="12.382999999999999"/>
    <x v="1176"/>
  </r>
  <r>
    <x v="2"/>
    <x v="5"/>
    <x v="21"/>
    <n v="13.557"/>
    <x v="1181"/>
  </r>
  <r>
    <x v="2"/>
    <x v="5"/>
    <x v="21"/>
    <n v="14.06"/>
    <x v="1179"/>
  </r>
  <r>
    <x v="2"/>
    <x v="5"/>
    <x v="21"/>
    <n v="14.324"/>
    <x v="1182"/>
  </r>
  <r>
    <x v="2"/>
    <x v="5"/>
    <x v="21"/>
    <n v="11.375"/>
    <x v="1183"/>
  </r>
  <r>
    <x v="2"/>
    <x v="5"/>
    <x v="21"/>
    <n v="14.601000000000001"/>
    <x v="1184"/>
  </r>
  <r>
    <x v="2"/>
    <x v="5"/>
    <x v="21"/>
    <n v="14.077999999999999"/>
    <x v="1185"/>
  </r>
  <r>
    <x v="2"/>
    <x v="5"/>
    <x v="21"/>
    <n v="12.276"/>
    <x v="1186"/>
  </r>
  <r>
    <x v="2"/>
    <x v="5"/>
    <x v="21"/>
    <n v="15.896000000000001"/>
    <x v="1187"/>
  </r>
  <r>
    <x v="2"/>
    <x v="5"/>
    <x v="21"/>
    <n v="11.407999999999999"/>
    <x v="1188"/>
  </r>
  <r>
    <x v="2"/>
    <x v="5"/>
    <x v="21"/>
    <n v="16"/>
    <x v="1189"/>
  </r>
  <r>
    <x v="2"/>
    <x v="5"/>
    <x v="21"/>
    <n v="12.897"/>
    <x v="1190"/>
  </r>
  <r>
    <x v="2"/>
    <x v="5"/>
    <x v="21"/>
    <n v="14.316000000000001"/>
    <x v="1191"/>
  </r>
  <r>
    <x v="2"/>
    <x v="5"/>
    <x v="21"/>
    <n v="13.423999999999999"/>
    <x v="1192"/>
  </r>
  <r>
    <x v="2"/>
    <x v="5"/>
    <x v="21"/>
    <n v="13.606"/>
    <x v="1193"/>
  </r>
  <r>
    <x v="2"/>
    <x v="5"/>
    <x v="21"/>
    <n v="13.125"/>
    <x v="1194"/>
  </r>
  <r>
    <x v="2"/>
    <x v="5"/>
    <x v="21"/>
    <n v="12.648"/>
    <x v="1195"/>
  </r>
  <r>
    <x v="2"/>
    <x v="5"/>
    <x v="21"/>
    <n v="13.125"/>
    <x v="1194"/>
  </r>
  <r>
    <x v="2"/>
    <x v="5"/>
    <x v="21"/>
    <n v="10.183"/>
    <x v="1196"/>
  </r>
  <r>
    <x v="2"/>
    <x v="5"/>
    <x v="21"/>
    <n v="11.144"/>
    <x v="1197"/>
  </r>
  <r>
    <x v="2"/>
    <x v="5"/>
    <x v="21"/>
    <n v="12.792"/>
    <x v="1198"/>
  </r>
  <r>
    <x v="2"/>
    <x v="5"/>
    <x v="21"/>
    <n v="10.657999999999999"/>
    <x v="1199"/>
  </r>
  <r>
    <x v="2"/>
    <x v="5"/>
    <x v="21"/>
    <n v="11.811999999999999"/>
    <x v="1200"/>
  </r>
  <r>
    <x v="2"/>
    <x v="5"/>
    <x v="21"/>
    <n v="11.73"/>
    <x v="1201"/>
  </r>
  <r>
    <x v="2"/>
    <x v="5"/>
    <x v="21"/>
    <n v="11.879"/>
    <x v="1202"/>
  </r>
  <r>
    <x v="2"/>
    <x v="5"/>
    <x v="21"/>
    <n v="9.891"/>
    <x v="1203"/>
  </r>
  <r>
    <x v="2"/>
    <x v="5"/>
    <x v="21"/>
    <n v="13.215"/>
    <x v="1204"/>
  </r>
  <r>
    <x v="2"/>
    <x v="5"/>
    <x v="21"/>
    <n v="12.138"/>
    <x v="1205"/>
  </r>
  <r>
    <x v="2"/>
    <x v="5"/>
    <x v="21"/>
    <n v="10.292"/>
    <x v="1206"/>
  </r>
  <r>
    <x v="2"/>
    <x v="5"/>
    <x v="21"/>
    <n v="10.901"/>
    <x v="1207"/>
  </r>
  <r>
    <x v="2"/>
    <x v="5"/>
    <x v="21"/>
    <n v="14.603999999999999"/>
    <x v="1208"/>
  </r>
  <r>
    <x v="2"/>
    <x v="5"/>
    <x v="21"/>
    <n v="11.646000000000001"/>
    <x v="1209"/>
  </r>
  <r>
    <x v="2"/>
    <x v="5"/>
    <x v="21"/>
    <n v="11.785"/>
    <x v="1210"/>
  </r>
  <r>
    <x v="2"/>
    <x v="5"/>
    <x v="21"/>
    <n v="10.356"/>
    <x v="1211"/>
  </r>
  <r>
    <x v="2"/>
    <x v="5"/>
    <x v="21"/>
    <n v="12.127000000000001"/>
    <x v="1212"/>
  </r>
  <r>
    <x v="2"/>
    <x v="5"/>
    <x v="21"/>
    <n v="9.5489999999999995"/>
    <x v="1213"/>
  </r>
  <r>
    <x v="2"/>
    <x v="5"/>
    <x v="21"/>
    <n v="14.231"/>
    <x v="1214"/>
  </r>
  <r>
    <x v="2"/>
    <x v="5"/>
    <x v="21"/>
    <n v="14.967000000000001"/>
    <x v="1215"/>
  </r>
  <r>
    <x v="2"/>
    <x v="5"/>
    <x v="21"/>
    <n v="11.685"/>
    <x v="1216"/>
  </r>
  <r>
    <x v="2"/>
    <x v="5"/>
    <x v="21"/>
    <n v="12.688000000000001"/>
    <x v="1217"/>
  </r>
  <r>
    <x v="2"/>
    <x v="5"/>
    <x v="21"/>
    <n v="8.391"/>
    <x v="1218"/>
  </r>
  <r>
    <x v="2"/>
    <x v="5"/>
    <x v="21"/>
    <n v="9.9130000000000003"/>
    <x v="1219"/>
  </r>
  <r>
    <x v="2"/>
    <x v="5"/>
    <x v="21"/>
    <n v="9.5809999999999995"/>
    <x v="1220"/>
  </r>
  <r>
    <x v="2"/>
    <x v="5"/>
    <x v="21"/>
    <n v="10.669"/>
    <x v="1221"/>
  </r>
  <r>
    <x v="2"/>
    <x v="5"/>
    <x v="21"/>
    <n v="11.784000000000001"/>
    <x v="1222"/>
  </r>
  <r>
    <x v="2"/>
    <x v="5"/>
    <x v="21"/>
    <n v="10.738"/>
    <x v="1223"/>
  </r>
  <r>
    <x v="2"/>
    <x v="5"/>
    <x v="21"/>
    <n v="9.7509999999999994"/>
    <x v="1224"/>
  </r>
  <r>
    <x v="2"/>
    <x v="5"/>
    <x v="21"/>
    <n v="9.7859999999999996"/>
    <x v="1225"/>
  </r>
  <r>
    <x v="2"/>
    <x v="5"/>
    <x v="21"/>
    <n v="8.2360000000000007"/>
    <x v="1226"/>
  </r>
  <r>
    <x v="2"/>
    <x v="5"/>
    <x v="21"/>
    <n v="8.9049999999999994"/>
    <x v="1227"/>
  </r>
  <r>
    <x v="2"/>
    <x v="5"/>
    <x v="21"/>
    <n v="8.7789999999999999"/>
    <x v="1228"/>
  </r>
  <r>
    <x v="2"/>
    <x v="5"/>
    <x v="21"/>
    <n v="10.654999999999999"/>
    <x v="1229"/>
  </r>
  <r>
    <x v="2"/>
    <x v="5"/>
    <x v="21"/>
    <n v="8.9239999999999995"/>
    <x v="1230"/>
  </r>
  <r>
    <x v="2"/>
    <x v="5"/>
    <x v="21"/>
    <n v="8.8130000000000006"/>
    <x v="1231"/>
  </r>
  <r>
    <x v="2"/>
    <x v="5"/>
    <x v="21"/>
    <n v="13.955"/>
    <x v="1232"/>
  </r>
  <r>
    <x v="2"/>
    <x v="5"/>
    <x v="21"/>
    <n v="10.063000000000001"/>
    <x v="1233"/>
  </r>
  <r>
    <x v="2"/>
    <x v="5"/>
    <x v="21"/>
    <n v="14.246"/>
    <x v="798"/>
  </r>
  <r>
    <x v="2"/>
    <x v="5"/>
    <x v="21"/>
    <n v="12.225"/>
    <x v="1234"/>
  </r>
  <r>
    <x v="2"/>
    <x v="5"/>
    <x v="21"/>
    <n v="11.79"/>
    <x v="1235"/>
  </r>
  <r>
    <x v="2"/>
    <x v="5"/>
    <x v="21"/>
    <n v="14.111000000000001"/>
    <x v="1236"/>
  </r>
  <r>
    <x v="2"/>
    <x v="5"/>
    <x v="21"/>
    <n v="12.898"/>
    <x v="1237"/>
  </r>
  <r>
    <x v="2"/>
    <x v="5"/>
    <x v="21"/>
    <n v="14.093"/>
    <x v="1238"/>
  </r>
  <r>
    <x v="2"/>
    <x v="4"/>
    <x v="21"/>
    <n v="16.343"/>
    <x v="1239"/>
  </r>
  <r>
    <x v="2"/>
    <x v="4"/>
    <x v="21"/>
    <n v="28.408999999999999"/>
    <x v="1240"/>
  </r>
  <r>
    <x v="2"/>
    <x v="4"/>
    <x v="21"/>
    <n v="14.5"/>
    <x v="1241"/>
  </r>
  <r>
    <x v="2"/>
    <x v="4"/>
    <x v="21"/>
    <n v="16.399999999999999"/>
    <x v="653"/>
  </r>
  <r>
    <x v="2"/>
    <x v="4"/>
    <x v="21"/>
    <n v="7.125"/>
    <x v="1242"/>
  </r>
  <r>
    <x v="2"/>
    <x v="4"/>
    <x v="21"/>
    <n v="6.57"/>
    <x v="1243"/>
  </r>
  <r>
    <x v="2"/>
    <x v="4"/>
    <x v="21"/>
    <n v="6.1230000000000002"/>
    <x v="1244"/>
  </r>
  <r>
    <x v="2"/>
    <x v="4"/>
    <x v="21"/>
    <n v="6.36"/>
    <x v="1245"/>
  </r>
  <r>
    <x v="2"/>
    <x v="4"/>
    <x v="21"/>
    <n v="6.524"/>
    <x v="1246"/>
  </r>
  <r>
    <x v="2"/>
    <x v="4"/>
    <x v="21"/>
    <n v="6.2750000000000004"/>
    <x v="1247"/>
  </r>
  <r>
    <x v="2"/>
    <x v="4"/>
    <x v="21"/>
    <n v="9.2710000000000008"/>
    <x v="1248"/>
  </r>
  <r>
    <x v="2"/>
    <x v="4"/>
    <x v="21"/>
    <n v="11.726000000000001"/>
    <x v="1249"/>
  </r>
  <r>
    <x v="2"/>
    <x v="4"/>
    <x v="21"/>
    <n v="6.3479999999999999"/>
    <x v="1250"/>
  </r>
  <r>
    <x v="2"/>
    <x v="4"/>
    <x v="21"/>
    <n v="8.952"/>
    <x v="1251"/>
  </r>
  <r>
    <x v="2"/>
    <x v="4"/>
    <x v="21"/>
    <n v="12.228"/>
    <x v="1252"/>
  </r>
  <r>
    <x v="2"/>
    <x v="4"/>
    <x v="21"/>
    <n v="6.4080000000000004"/>
    <x v="1253"/>
  </r>
  <r>
    <x v="2"/>
    <x v="4"/>
    <x v="21"/>
    <n v="6.7649999999999997"/>
    <x v="1254"/>
  </r>
  <r>
    <x v="2"/>
    <x v="4"/>
    <x v="21"/>
    <n v="5.9480000000000004"/>
    <x v="1255"/>
  </r>
  <r>
    <x v="2"/>
    <x v="4"/>
    <x v="21"/>
    <n v="5.891"/>
    <x v="1256"/>
  </r>
  <r>
    <x v="2"/>
    <x v="4"/>
    <x v="21"/>
    <n v="6.2069999999999999"/>
    <x v="1257"/>
  </r>
  <r>
    <x v="2"/>
    <x v="4"/>
    <x v="21"/>
    <n v="5.6059999999999999"/>
    <x v="1258"/>
  </r>
  <r>
    <x v="2"/>
    <x v="4"/>
    <x v="21"/>
    <n v="5.72"/>
    <x v="1259"/>
  </r>
  <r>
    <x v="2"/>
    <x v="4"/>
    <x v="21"/>
    <n v="5.2089999999999996"/>
    <x v="1260"/>
  </r>
  <r>
    <x v="2"/>
    <x v="4"/>
    <x v="21"/>
    <n v="5.6760000000000002"/>
    <x v="1261"/>
  </r>
  <r>
    <x v="2"/>
    <x v="4"/>
    <x v="21"/>
    <n v="5.4909999999999997"/>
    <x v="1262"/>
  </r>
  <r>
    <x v="2"/>
    <x v="4"/>
    <x v="21"/>
    <n v="5.6980000000000004"/>
    <x v="1263"/>
  </r>
  <r>
    <x v="2"/>
    <x v="4"/>
    <x v="21"/>
    <n v="5.7240000000000002"/>
    <x v="1264"/>
  </r>
  <r>
    <x v="2"/>
    <x v="4"/>
    <x v="21"/>
    <n v="0.127"/>
    <x v="1265"/>
  </r>
  <r>
    <x v="2"/>
    <x v="4"/>
    <x v="21"/>
    <n v="5.8209999999999997"/>
    <x v="1266"/>
  </r>
  <r>
    <x v="2"/>
    <x v="4"/>
    <x v="21"/>
    <n v="7.1890000000000001"/>
    <x v="1267"/>
  </r>
  <r>
    <x v="2"/>
    <x v="4"/>
    <x v="21"/>
    <n v="6.2270000000000003"/>
    <x v="1268"/>
  </r>
  <r>
    <x v="2"/>
    <x v="4"/>
    <x v="21"/>
    <n v="5.84"/>
    <x v="1269"/>
  </r>
  <r>
    <x v="2"/>
    <x v="4"/>
    <x v="21"/>
    <n v="6.9710000000000001"/>
    <x v="1270"/>
  </r>
  <r>
    <x v="2"/>
    <x v="4"/>
    <x v="21"/>
    <n v="6.03"/>
    <x v="1271"/>
  </r>
  <r>
    <x v="2"/>
    <x v="4"/>
    <x v="21"/>
    <n v="5.6959999999999997"/>
    <x v="1272"/>
  </r>
  <r>
    <x v="2"/>
    <x v="4"/>
    <x v="21"/>
    <n v="5.8070000000000004"/>
    <x v="1273"/>
  </r>
  <r>
    <x v="2"/>
    <x v="4"/>
    <x v="21"/>
    <n v="5.2519999999999998"/>
    <x v="1274"/>
  </r>
  <r>
    <x v="2"/>
    <x v="4"/>
    <x v="21"/>
    <n v="5.5259999999999998"/>
    <x v="1275"/>
  </r>
  <r>
    <x v="2"/>
    <x v="4"/>
    <x v="21"/>
    <n v="5.3209999999999997"/>
    <x v="1276"/>
  </r>
  <r>
    <x v="2"/>
    <x v="4"/>
    <x v="21"/>
    <n v="6.0170000000000003"/>
    <x v="1041"/>
  </r>
  <r>
    <x v="2"/>
    <x v="4"/>
    <x v="21"/>
    <n v="6.1740000000000004"/>
    <x v="1277"/>
  </r>
  <r>
    <x v="2"/>
    <x v="4"/>
    <x v="21"/>
    <n v="5.5650000000000004"/>
    <x v="1278"/>
  </r>
  <r>
    <x v="2"/>
    <x v="4"/>
    <x v="21"/>
    <n v="5.484"/>
    <x v="1279"/>
  </r>
  <r>
    <x v="2"/>
    <x v="4"/>
    <x v="21"/>
    <n v="7.11"/>
    <x v="1280"/>
  </r>
  <r>
    <x v="2"/>
    <x v="4"/>
    <x v="21"/>
    <n v="5.8840000000000003"/>
    <x v="1281"/>
  </r>
  <r>
    <x v="2"/>
    <x v="4"/>
    <x v="21"/>
    <n v="5.8490000000000002"/>
    <x v="1282"/>
  </r>
  <r>
    <x v="2"/>
    <x v="4"/>
    <x v="21"/>
    <n v="5.5209999999999999"/>
    <x v="1283"/>
  </r>
  <r>
    <x v="2"/>
    <x v="4"/>
    <x v="21"/>
    <n v="6.0220000000000002"/>
    <x v="1284"/>
  </r>
  <r>
    <x v="2"/>
    <x v="4"/>
    <x v="21"/>
    <n v="5.3879999999999999"/>
    <x v="1285"/>
  </r>
  <r>
    <x v="2"/>
    <x v="4"/>
    <x v="21"/>
    <n v="6.0629999999999997"/>
    <x v="1286"/>
  </r>
  <r>
    <x v="2"/>
    <x v="4"/>
    <x v="21"/>
    <n v="5.8529999999999998"/>
    <x v="1287"/>
  </r>
  <r>
    <x v="2"/>
    <x v="4"/>
    <x v="21"/>
    <n v="5.0730000000000004"/>
    <x v="1288"/>
  </r>
  <r>
    <x v="2"/>
    <x v="4"/>
    <x v="21"/>
    <n v="5.65"/>
    <x v="1289"/>
  </r>
  <r>
    <x v="2"/>
    <x v="4"/>
    <x v="21"/>
    <n v="6.6070000000000002"/>
    <x v="1290"/>
  </r>
  <r>
    <x v="2"/>
    <x v="4"/>
    <x v="21"/>
    <n v="5.6139999999999999"/>
    <x v="1291"/>
  </r>
  <r>
    <x v="2"/>
    <x v="4"/>
    <x v="21"/>
    <n v="5.891"/>
    <x v="1256"/>
  </r>
  <r>
    <x v="2"/>
    <x v="4"/>
    <x v="21"/>
    <n v="6.76"/>
    <x v="1292"/>
  </r>
  <r>
    <x v="2"/>
    <x v="4"/>
    <x v="21"/>
    <n v="5.1619999999999999"/>
    <x v="1293"/>
  </r>
  <r>
    <x v="2"/>
    <x v="4"/>
    <x v="21"/>
    <n v="6.2389999999999999"/>
    <x v="1294"/>
  </r>
  <r>
    <x v="2"/>
    <x v="4"/>
    <x v="21"/>
    <n v="9.51"/>
    <x v="1295"/>
  </r>
  <r>
    <x v="2"/>
    <x v="4"/>
    <x v="21"/>
    <n v="6.7380000000000004"/>
    <x v="1296"/>
  </r>
  <r>
    <x v="2"/>
    <x v="4"/>
    <x v="21"/>
    <n v="5.63"/>
    <x v="1297"/>
  </r>
  <r>
    <x v="2"/>
    <x v="4"/>
    <x v="21"/>
    <n v="7.9020000000000001"/>
    <x v="1298"/>
  </r>
  <r>
    <x v="2"/>
    <x v="4"/>
    <x v="21"/>
    <n v="6.7549999999999999"/>
    <x v="1299"/>
  </r>
  <r>
    <x v="2"/>
    <x v="4"/>
    <x v="21"/>
    <n v="6.1879999999999997"/>
    <x v="1300"/>
  </r>
  <r>
    <x v="2"/>
    <x v="4"/>
    <x v="21"/>
    <n v="5.87"/>
    <x v="1301"/>
  </r>
  <r>
    <x v="2"/>
    <x v="4"/>
    <x v="21"/>
    <n v="7.2039999999999997"/>
    <x v="1302"/>
  </r>
  <r>
    <x v="2"/>
    <x v="4"/>
    <x v="21"/>
    <n v="5.4649999999999999"/>
    <x v="1303"/>
  </r>
  <r>
    <x v="2"/>
    <x v="4"/>
    <x v="21"/>
    <n v="6.1710000000000003"/>
    <x v="1304"/>
  </r>
  <r>
    <x v="2"/>
    <x v="4"/>
    <x v="21"/>
    <n v="5.5709999999999997"/>
    <x v="1305"/>
  </r>
  <r>
    <x v="2"/>
    <x v="4"/>
    <x v="21"/>
    <n v="5.6630000000000003"/>
    <x v="1306"/>
  </r>
  <r>
    <x v="2"/>
    <x v="4"/>
    <x v="21"/>
    <n v="14.093"/>
    <x v="1238"/>
  </r>
  <r>
    <x v="2"/>
    <x v="4"/>
    <x v="21"/>
    <n v="12.275"/>
    <x v="1307"/>
  </r>
  <r>
    <x v="2"/>
    <x v="4"/>
    <x v="21"/>
    <n v="13.467000000000001"/>
    <x v="1308"/>
  </r>
  <r>
    <x v="2"/>
    <x v="4"/>
    <x v="21"/>
    <n v="15.788"/>
    <x v="1309"/>
  </r>
  <r>
    <x v="2"/>
    <x v="4"/>
    <x v="21"/>
    <n v="19.576000000000001"/>
    <x v="1310"/>
  </r>
  <r>
    <x v="2"/>
    <x v="4"/>
    <x v="21"/>
    <n v="10.831"/>
    <x v="1311"/>
  </r>
  <r>
    <x v="2"/>
    <x v="4"/>
    <x v="21"/>
    <n v="11.673"/>
    <x v="1312"/>
  </r>
  <r>
    <x v="2"/>
    <x v="4"/>
    <x v="21"/>
    <n v="10.537000000000001"/>
    <x v="1313"/>
  </r>
  <r>
    <x v="2"/>
    <x v="4"/>
    <x v="21"/>
    <n v="9.2729999999999997"/>
    <x v="1314"/>
  </r>
  <r>
    <x v="2"/>
    <x v="4"/>
    <x v="21"/>
    <n v="9.5419999999999998"/>
    <x v="1118"/>
  </r>
  <r>
    <x v="2"/>
    <x v="4"/>
    <x v="21"/>
    <n v="10.632999999999999"/>
    <x v="1315"/>
  </r>
  <r>
    <x v="2"/>
    <x v="4"/>
    <x v="21"/>
    <n v="9.9130000000000003"/>
    <x v="1219"/>
  </r>
  <r>
    <x v="2"/>
    <x v="4"/>
    <x v="21"/>
    <n v="9.782"/>
    <x v="1316"/>
  </r>
  <r>
    <x v="2"/>
    <x v="4"/>
    <x v="21"/>
    <n v="10.635"/>
    <x v="1317"/>
  </r>
  <r>
    <x v="2"/>
    <x v="4"/>
    <x v="21"/>
    <n v="10.997999999999999"/>
    <x v="1318"/>
  </r>
  <r>
    <x v="2"/>
    <x v="4"/>
    <x v="21"/>
    <n v="26.811"/>
    <x v="1319"/>
  </r>
  <r>
    <x v="2"/>
    <x v="4"/>
    <x v="21"/>
    <n v="15.297000000000001"/>
    <x v="1320"/>
  </r>
  <r>
    <x v="2"/>
    <x v="4"/>
    <x v="21"/>
    <n v="16.8"/>
    <x v="1321"/>
  </r>
  <r>
    <x v="3"/>
    <x v="7"/>
    <x v="21"/>
    <m/>
    <x v="1322"/>
  </r>
  <r>
    <x v="3"/>
    <x v="7"/>
    <x v="21"/>
    <m/>
    <x v="1323"/>
  </r>
  <r>
    <x v="3"/>
    <x v="7"/>
    <x v="21"/>
    <m/>
    <x v="1324"/>
  </r>
  <r>
    <x v="3"/>
    <x v="7"/>
    <x v="21"/>
    <m/>
    <x v="1325"/>
  </r>
  <r>
    <x v="3"/>
    <x v="7"/>
    <x v="21"/>
    <m/>
    <x v="1326"/>
  </r>
  <r>
    <x v="3"/>
    <x v="7"/>
    <x v="21"/>
    <m/>
    <x v="1327"/>
  </r>
  <r>
    <x v="3"/>
    <x v="7"/>
    <x v="21"/>
    <m/>
    <x v="1328"/>
  </r>
  <r>
    <x v="3"/>
    <x v="7"/>
    <x v="21"/>
    <m/>
    <x v="1329"/>
  </r>
  <r>
    <x v="3"/>
    <x v="7"/>
    <x v="21"/>
    <m/>
    <x v="1330"/>
  </r>
  <r>
    <x v="3"/>
    <x v="7"/>
    <x v="21"/>
    <m/>
    <x v="1331"/>
  </r>
  <r>
    <x v="3"/>
    <x v="7"/>
    <x v="21"/>
    <m/>
    <x v="1332"/>
  </r>
  <r>
    <x v="3"/>
    <x v="7"/>
    <x v="21"/>
    <m/>
    <x v="1333"/>
  </r>
  <r>
    <x v="3"/>
    <x v="7"/>
    <x v="21"/>
    <m/>
    <x v="1334"/>
  </r>
  <r>
    <x v="3"/>
    <x v="7"/>
    <x v="21"/>
    <m/>
    <x v="1335"/>
  </r>
  <r>
    <x v="3"/>
    <x v="7"/>
    <x v="21"/>
    <m/>
    <x v="1336"/>
  </r>
  <r>
    <x v="3"/>
    <x v="7"/>
    <x v="21"/>
    <m/>
    <x v="1337"/>
  </r>
  <r>
    <x v="3"/>
    <x v="7"/>
    <x v="21"/>
    <m/>
    <x v="1338"/>
  </r>
  <r>
    <x v="3"/>
    <x v="7"/>
    <x v="21"/>
    <m/>
    <x v="1339"/>
  </r>
  <r>
    <x v="3"/>
    <x v="7"/>
    <x v="21"/>
    <m/>
    <x v="1340"/>
  </r>
  <r>
    <x v="3"/>
    <x v="7"/>
    <x v="21"/>
    <m/>
    <x v="1341"/>
  </r>
  <r>
    <x v="3"/>
    <x v="7"/>
    <x v="21"/>
    <m/>
    <x v="1342"/>
  </r>
  <r>
    <x v="3"/>
    <x v="7"/>
    <x v="21"/>
    <m/>
    <x v="1343"/>
  </r>
  <r>
    <x v="3"/>
    <x v="7"/>
    <x v="21"/>
    <m/>
    <x v="1344"/>
  </r>
  <r>
    <x v="3"/>
    <x v="7"/>
    <x v="21"/>
    <m/>
    <x v="1345"/>
  </r>
  <r>
    <x v="3"/>
    <x v="7"/>
    <x v="21"/>
    <m/>
    <x v="1346"/>
  </r>
  <r>
    <x v="3"/>
    <x v="7"/>
    <x v="21"/>
    <m/>
    <x v="1347"/>
  </r>
  <r>
    <x v="3"/>
    <x v="7"/>
    <x v="21"/>
    <m/>
    <x v="1348"/>
  </r>
  <r>
    <x v="3"/>
    <x v="7"/>
    <x v="21"/>
    <m/>
    <x v="1349"/>
  </r>
  <r>
    <x v="3"/>
    <x v="7"/>
    <x v="21"/>
    <m/>
    <x v="1350"/>
  </r>
  <r>
    <x v="3"/>
    <x v="7"/>
    <x v="21"/>
    <m/>
    <x v="1351"/>
  </r>
  <r>
    <x v="3"/>
    <x v="7"/>
    <x v="21"/>
    <m/>
    <x v="1352"/>
  </r>
  <r>
    <x v="3"/>
    <x v="7"/>
    <x v="21"/>
    <m/>
    <x v="1353"/>
  </r>
  <r>
    <x v="3"/>
    <x v="7"/>
    <x v="21"/>
    <m/>
    <x v="1354"/>
  </r>
  <r>
    <x v="3"/>
    <x v="7"/>
    <x v="21"/>
    <m/>
    <x v="1355"/>
  </r>
  <r>
    <x v="3"/>
    <x v="7"/>
    <x v="21"/>
    <m/>
    <x v="1356"/>
  </r>
  <r>
    <x v="3"/>
    <x v="7"/>
    <x v="21"/>
    <m/>
    <x v="1357"/>
  </r>
  <r>
    <x v="3"/>
    <x v="7"/>
    <x v="21"/>
    <m/>
    <x v="1358"/>
  </r>
  <r>
    <x v="3"/>
    <x v="7"/>
    <x v="21"/>
    <m/>
    <x v="1359"/>
  </r>
  <r>
    <x v="3"/>
    <x v="7"/>
    <x v="21"/>
    <m/>
    <x v="1360"/>
  </r>
  <r>
    <x v="3"/>
    <x v="7"/>
    <x v="21"/>
    <m/>
    <x v="1361"/>
  </r>
  <r>
    <x v="3"/>
    <x v="7"/>
    <x v="21"/>
    <m/>
    <x v="1362"/>
  </r>
  <r>
    <x v="3"/>
    <x v="7"/>
    <x v="21"/>
    <m/>
    <x v="1363"/>
  </r>
  <r>
    <x v="3"/>
    <x v="7"/>
    <x v="21"/>
    <m/>
    <x v="1364"/>
  </r>
  <r>
    <x v="3"/>
    <x v="7"/>
    <x v="21"/>
    <m/>
    <x v="1365"/>
  </r>
  <r>
    <x v="3"/>
    <x v="7"/>
    <x v="21"/>
    <m/>
    <x v="1366"/>
  </r>
  <r>
    <x v="3"/>
    <x v="7"/>
    <x v="21"/>
    <m/>
    <x v="1367"/>
  </r>
  <r>
    <x v="3"/>
    <x v="7"/>
    <x v="21"/>
    <m/>
    <x v="1368"/>
  </r>
  <r>
    <x v="3"/>
    <x v="7"/>
    <x v="21"/>
    <m/>
    <x v="1369"/>
  </r>
  <r>
    <x v="3"/>
    <x v="7"/>
    <x v="21"/>
    <m/>
    <x v="1370"/>
  </r>
  <r>
    <x v="3"/>
    <x v="7"/>
    <x v="21"/>
    <m/>
    <x v="1371"/>
  </r>
  <r>
    <x v="3"/>
    <x v="7"/>
    <x v="21"/>
    <m/>
    <x v="1372"/>
  </r>
  <r>
    <x v="3"/>
    <x v="7"/>
    <x v="21"/>
    <m/>
    <x v="1373"/>
  </r>
  <r>
    <x v="3"/>
    <x v="7"/>
    <x v="21"/>
    <m/>
    <x v="1374"/>
  </r>
  <r>
    <x v="3"/>
    <x v="7"/>
    <x v="21"/>
    <m/>
    <x v="1375"/>
  </r>
  <r>
    <x v="3"/>
    <x v="7"/>
    <x v="21"/>
    <m/>
    <x v="1376"/>
  </r>
  <r>
    <x v="3"/>
    <x v="7"/>
    <x v="21"/>
    <m/>
    <x v="1377"/>
  </r>
  <r>
    <x v="3"/>
    <x v="7"/>
    <x v="21"/>
    <m/>
    <x v="1378"/>
  </r>
  <r>
    <x v="3"/>
    <x v="7"/>
    <x v="21"/>
    <m/>
    <x v="1379"/>
  </r>
  <r>
    <x v="3"/>
    <x v="7"/>
    <x v="21"/>
    <m/>
    <x v="1380"/>
  </r>
  <r>
    <x v="3"/>
    <x v="7"/>
    <x v="21"/>
    <m/>
    <x v="1381"/>
  </r>
  <r>
    <x v="3"/>
    <x v="7"/>
    <x v="21"/>
    <m/>
    <x v="1382"/>
  </r>
  <r>
    <x v="3"/>
    <x v="7"/>
    <x v="21"/>
    <m/>
    <x v="1383"/>
  </r>
  <r>
    <x v="3"/>
    <x v="7"/>
    <x v="21"/>
    <m/>
    <x v="1384"/>
  </r>
  <r>
    <x v="3"/>
    <x v="7"/>
    <x v="21"/>
    <m/>
    <x v="1385"/>
  </r>
  <r>
    <x v="3"/>
    <x v="7"/>
    <x v="21"/>
    <m/>
    <x v="1386"/>
  </r>
  <r>
    <x v="3"/>
    <x v="7"/>
    <x v="21"/>
    <m/>
    <x v="1387"/>
  </r>
  <r>
    <x v="3"/>
    <x v="7"/>
    <x v="21"/>
    <m/>
    <x v="1388"/>
  </r>
  <r>
    <x v="3"/>
    <x v="7"/>
    <x v="21"/>
    <m/>
    <x v="1389"/>
  </r>
  <r>
    <x v="3"/>
    <x v="7"/>
    <x v="21"/>
    <m/>
    <x v="1390"/>
  </r>
  <r>
    <x v="3"/>
    <x v="7"/>
    <x v="21"/>
    <m/>
    <x v="1391"/>
  </r>
  <r>
    <x v="3"/>
    <x v="7"/>
    <x v="21"/>
    <m/>
    <x v="1392"/>
  </r>
  <r>
    <x v="3"/>
    <x v="7"/>
    <x v="21"/>
    <m/>
    <x v="1393"/>
  </r>
  <r>
    <x v="3"/>
    <x v="7"/>
    <x v="21"/>
    <m/>
    <x v="1394"/>
  </r>
  <r>
    <x v="3"/>
    <x v="7"/>
    <x v="21"/>
    <m/>
    <x v="1395"/>
  </r>
  <r>
    <x v="3"/>
    <x v="7"/>
    <x v="21"/>
    <m/>
    <x v="1396"/>
  </r>
  <r>
    <x v="3"/>
    <x v="7"/>
    <x v="21"/>
    <m/>
    <x v="1397"/>
  </r>
  <r>
    <x v="3"/>
    <x v="7"/>
    <x v="21"/>
    <m/>
    <x v="1398"/>
  </r>
  <r>
    <x v="3"/>
    <x v="7"/>
    <x v="21"/>
    <m/>
    <x v="1399"/>
  </r>
  <r>
    <x v="3"/>
    <x v="7"/>
    <x v="21"/>
    <m/>
    <x v="1400"/>
  </r>
  <r>
    <x v="3"/>
    <x v="7"/>
    <x v="21"/>
    <m/>
    <x v="1401"/>
  </r>
  <r>
    <x v="3"/>
    <x v="7"/>
    <x v="21"/>
    <m/>
    <x v="1402"/>
  </r>
  <r>
    <x v="3"/>
    <x v="7"/>
    <x v="21"/>
    <m/>
    <x v="1403"/>
  </r>
  <r>
    <x v="3"/>
    <x v="7"/>
    <x v="21"/>
    <m/>
    <x v="1404"/>
  </r>
  <r>
    <x v="3"/>
    <x v="7"/>
    <x v="21"/>
    <m/>
    <x v="1405"/>
  </r>
  <r>
    <x v="3"/>
    <x v="7"/>
    <x v="21"/>
    <m/>
    <x v="1406"/>
  </r>
  <r>
    <x v="3"/>
    <x v="7"/>
    <x v="21"/>
    <m/>
    <x v="1407"/>
  </r>
  <r>
    <x v="3"/>
    <x v="7"/>
    <x v="21"/>
    <m/>
    <x v="1408"/>
  </r>
  <r>
    <x v="3"/>
    <x v="7"/>
    <x v="21"/>
    <m/>
    <x v="1409"/>
  </r>
  <r>
    <x v="3"/>
    <x v="7"/>
    <x v="21"/>
    <m/>
    <x v="1410"/>
  </r>
  <r>
    <x v="3"/>
    <x v="7"/>
    <x v="21"/>
    <m/>
    <x v="1411"/>
  </r>
  <r>
    <x v="3"/>
    <x v="7"/>
    <x v="21"/>
    <m/>
    <x v="1412"/>
  </r>
  <r>
    <x v="3"/>
    <x v="10"/>
    <x v="21"/>
    <m/>
    <x v="1413"/>
  </r>
  <r>
    <x v="3"/>
    <x v="10"/>
    <x v="21"/>
    <m/>
    <x v="1414"/>
  </r>
  <r>
    <x v="3"/>
    <x v="10"/>
    <x v="21"/>
    <m/>
    <x v="1415"/>
  </r>
  <r>
    <x v="3"/>
    <x v="10"/>
    <x v="21"/>
    <m/>
    <x v="1416"/>
  </r>
  <r>
    <x v="3"/>
    <x v="10"/>
    <x v="21"/>
    <m/>
    <x v="1417"/>
  </r>
  <r>
    <x v="3"/>
    <x v="10"/>
    <x v="21"/>
    <m/>
    <x v="1418"/>
  </r>
  <r>
    <x v="3"/>
    <x v="10"/>
    <x v="21"/>
    <m/>
    <x v="1419"/>
  </r>
  <r>
    <x v="3"/>
    <x v="1"/>
    <x v="21"/>
    <m/>
    <x v="1413"/>
  </r>
  <r>
    <x v="3"/>
    <x v="1"/>
    <x v="21"/>
    <m/>
    <x v="1414"/>
  </r>
  <r>
    <x v="3"/>
    <x v="1"/>
    <x v="21"/>
    <m/>
    <x v="1415"/>
  </r>
  <r>
    <x v="3"/>
    <x v="1"/>
    <x v="21"/>
    <m/>
    <x v="1416"/>
  </r>
  <r>
    <x v="3"/>
    <x v="1"/>
    <x v="21"/>
    <m/>
    <x v="1417"/>
  </r>
  <r>
    <x v="3"/>
    <x v="1"/>
    <x v="21"/>
    <m/>
    <x v="1418"/>
  </r>
  <r>
    <x v="3"/>
    <x v="1"/>
    <x v="21"/>
    <m/>
    <x v="1419"/>
  </r>
  <r>
    <x v="3"/>
    <x v="1"/>
    <x v="21"/>
    <m/>
    <x v="1420"/>
  </r>
  <r>
    <x v="3"/>
    <x v="1"/>
    <x v="21"/>
    <m/>
    <x v="1421"/>
  </r>
  <r>
    <x v="3"/>
    <x v="1"/>
    <x v="21"/>
    <m/>
    <x v="1422"/>
  </r>
  <r>
    <x v="3"/>
    <x v="1"/>
    <x v="21"/>
    <m/>
    <x v="1423"/>
  </r>
  <r>
    <x v="3"/>
    <x v="1"/>
    <x v="21"/>
    <m/>
    <x v="1424"/>
  </r>
  <r>
    <x v="3"/>
    <x v="1"/>
    <x v="21"/>
    <m/>
    <x v="1425"/>
  </r>
  <r>
    <x v="3"/>
    <x v="1"/>
    <x v="21"/>
    <m/>
    <x v="1426"/>
  </r>
  <r>
    <x v="3"/>
    <x v="1"/>
    <x v="21"/>
    <m/>
    <x v="1427"/>
  </r>
  <r>
    <x v="3"/>
    <x v="1"/>
    <x v="21"/>
    <m/>
    <x v="1428"/>
  </r>
  <r>
    <x v="3"/>
    <x v="1"/>
    <x v="21"/>
    <m/>
    <x v="1429"/>
  </r>
  <r>
    <x v="3"/>
    <x v="1"/>
    <x v="21"/>
    <m/>
    <x v="1430"/>
  </r>
  <r>
    <x v="3"/>
    <x v="1"/>
    <x v="21"/>
    <m/>
    <x v="1431"/>
  </r>
  <r>
    <x v="3"/>
    <x v="1"/>
    <x v="21"/>
    <m/>
    <x v="1432"/>
  </r>
  <r>
    <x v="3"/>
    <x v="1"/>
    <x v="21"/>
    <m/>
    <x v="1433"/>
  </r>
  <r>
    <x v="3"/>
    <x v="1"/>
    <x v="21"/>
    <m/>
    <x v="1434"/>
  </r>
  <r>
    <x v="3"/>
    <x v="1"/>
    <x v="21"/>
    <m/>
    <x v="1435"/>
  </r>
  <r>
    <x v="3"/>
    <x v="1"/>
    <x v="21"/>
    <m/>
    <x v="1436"/>
  </r>
  <r>
    <x v="3"/>
    <x v="1"/>
    <x v="21"/>
    <m/>
    <x v="1437"/>
  </r>
  <r>
    <x v="3"/>
    <x v="1"/>
    <x v="21"/>
    <m/>
    <x v="1438"/>
  </r>
  <r>
    <x v="3"/>
    <x v="1"/>
    <x v="21"/>
    <m/>
    <x v="1439"/>
  </r>
  <r>
    <x v="3"/>
    <x v="1"/>
    <x v="21"/>
    <m/>
    <x v="1440"/>
  </r>
  <r>
    <x v="3"/>
    <x v="1"/>
    <x v="21"/>
    <m/>
    <x v="1441"/>
  </r>
  <r>
    <x v="3"/>
    <x v="1"/>
    <x v="21"/>
    <m/>
    <x v="1442"/>
  </r>
  <r>
    <x v="3"/>
    <x v="1"/>
    <x v="21"/>
    <m/>
    <x v="1443"/>
  </r>
  <r>
    <x v="3"/>
    <x v="1"/>
    <x v="21"/>
    <m/>
    <x v="1444"/>
  </r>
  <r>
    <x v="3"/>
    <x v="1"/>
    <x v="21"/>
    <m/>
    <x v="1445"/>
  </r>
  <r>
    <x v="3"/>
    <x v="1"/>
    <x v="21"/>
    <m/>
    <x v="1446"/>
  </r>
  <r>
    <x v="3"/>
    <x v="1"/>
    <x v="21"/>
    <m/>
    <x v="1447"/>
  </r>
  <r>
    <x v="3"/>
    <x v="1"/>
    <x v="21"/>
    <m/>
    <x v="1448"/>
  </r>
  <r>
    <x v="3"/>
    <x v="1"/>
    <x v="21"/>
    <m/>
    <x v="1449"/>
  </r>
  <r>
    <x v="3"/>
    <x v="1"/>
    <x v="21"/>
    <m/>
    <x v="1450"/>
  </r>
  <r>
    <x v="3"/>
    <x v="1"/>
    <x v="21"/>
    <m/>
    <x v="1451"/>
  </r>
  <r>
    <x v="3"/>
    <x v="1"/>
    <x v="21"/>
    <m/>
    <x v="1452"/>
  </r>
  <r>
    <x v="3"/>
    <x v="1"/>
    <x v="21"/>
    <m/>
    <x v="1453"/>
  </r>
  <r>
    <x v="3"/>
    <x v="1"/>
    <x v="21"/>
    <m/>
    <x v="1454"/>
  </r>
  <r>
    <x v="3"/>
    <x v="1"/>
    <x v="21"/>
    <m/>
    <x v="1455"/>
  </r>
  <r>
    <x v="3"/>
    <x v="1"/>
    <x v="21"/>
    <m/>
    <x v="1456"/>
  </r>
  <r>
    <x v="3"/>
    <x v="1"/>
    <x v="21"/>
    <m/>
    <x v="1457"/>
  </r>
  <r>
    <x v="3"/>
    <x v="1"/>
    <x v="21"/>
    <m/>
    <x v="1458"/>
  </r>
  <r>
    <x v="3"/>
    <x v="1"/>
    <x v="21"/>
    <m/>
    <x v="1434"/>
  </r>
  <r>
    <x v="3"/>
    <x v="1"/>
    <x v="21"/>
    <m/>
    <x v="1459"/>
  </r>
  <r>
    <x v="3"/>
    <x v="1"/>
    <x v="21"/>
    <m/>
    <x v="1460"/>
  </r>
  <r>
    <x v="3"/>
    <x v="1"/>
    <x v="21"/>
    <m/>
    <x v="1461"/>
  </r>
  <r>
    <x v="3"/>
    <x v="1"/>
    <x v="21"/>
    <m/>
    <x v="1462"/>
  </r>
  <r>
    <x v="3"/>
    <x v="1"/>
    <x v="21"/>
    <m/>
    <x v="1463"/>
  </r>
  <r>
    <x v="3"/>
    <x v="1"/>
    <x v="21"/>
    <m/>
    <x v="1464"/>
  </r>
  <r>
    <x v="3"/>
    <x v="1"/>
    <x v="21"/>
    <m/>
    <x v="1465"/>
  </r>
  <r>
    <x v="3"/>
    <x v="1"/>
    <x v="21"/>
    <m/>
    <x v="1466"/>
  </r>
  <r>
    <x v="3"/>
    <x v="1"/>
    <x v="21"/>
    <m/>
    <x v="1467"/>
  </r>
  <r>
    <x v="3"/>
    <x v="1"/>
    <x v="21"/>
    <m/>
    <x v="1468"/>
  </r>
  <r>
    <x v="3"/>
    <x v="1"/>
    <x v="21"/>
    <m/>
    <x v="1469"/>
  </r>
  <r>
    <x v="3"/>
    <x v="1"/>
    <x v="21"/>
    <m/>
    <x v="1470"/>
  </r>
  <r>
    <x v="3"/>
    <x v="1"/>
    <x v="21"/>
    <m/>
    <x v="1471"/>
  </r>
  <r>
    <x v="3"/>
    <x v="1"/>
    <x v="21"/>
    <m/>
    <x v="1472"/>
  </r>
  <r>
    <x v="3"/>
    <x v="1"/>
    <x v="21"/>
    <m/>
    <x v="1473"/>
  </r>
  <r>
    <x v="3"/>
    <x v="1"/>
    <x v="21"/>
    <m/>
    <x v="1474"/>
  </r>
  <r>
    <x v="3"/>
    <x v="1"/>
    <x v="21"/>
    <m/>
    <x v="1475"/>
  </r>
  <r>
    <x v="3"/>
    <x v="1"/>
    <x v="21"/>
    <m/>
    <x v="1476"/>
  </r>
  <r>
    <x v="3"/>
    <x v="1"/>
    <x v="21"/>
    <m/>
    <x v="1477"/>
  </r>
  <r>
    <x v="3"/>
    <x v="1"/>
    <x v="21"/>
    <m/>
    <x v="1478"/>
  </r>
  <r>
    <x v="3"/>
    <x v="1"/>
    <x v="21"/>
    <m/>
    <x v="1479"/>
  </r>
  <r>
    <x v="3"/>
    <x v="1"/>
    <x v="21"/>
    <m/>
    <x v="1480"/>
  </r>
  <r>
    <x v="3"/>
    <x v="1"/>
    <x v="21"/>
    <m/>
    <x v="1481"/>
  </r>
  <r>
    <x v="3"/>
    <x v="1"/>
    <x v="21"/>
    <m/>
    <x v="1482"/>
  </r>
  <r>
    <x v="3"/>
    <x v="1"/>
    <x v="21"/>
    <m/>
    <x v="1483"/>
  </r>
  <r>
    <x v="3"/>
    <x v="1"/>
    <x v="21"/>
    <m/>
    <x v="1484"/>
  </r>
  <r>
    <x v="3"/>
    <x v="1"/>
    <x v="21"/>
    <m/>
    <x v="1485"/>
  </r>
  <r>
    <x v="3"/>
    <x v="1"/>
    <x v="21"/>
    <m/>
    <x v="1486"/>
  </r>
  <r>
    <x v="3"/>
    <x v="1"/>
    <x v="21"/>
    <m/>
    <x v="1487"/>
  </r>
  <r>
    <x v="3"/>
    <x v="1"/>
    <x v="21"/>
    <m/>
    <x v="1488"/>
  </r>
  <r>
    <x v="3"/>
    <x v="1"/>
    <x v="21"/>
    <m/>
    <x v="1489"/>
  </r>
  <r>
    <x v="3"/>
    <x v="1"/>
    <x v="21"/>
    <m/>
    <x v="1490"/>
  </r>
  <r>
    <x v="3"/>
    <x v="1"/>
    <x v="21"/>
    <m/>
    <x v="1491"/>
  </r>
  <r>
    <x v="3"/>
    <x v="1"/>
    <x v="21"/>
    <m/>
    <x v="1492"/>
  </r>
  <r>
    <x v="3"/>
    <x v="1"/>
    <x v="21"/>
    <m/>
    <x v="1493"/>
  </r>
  <r>
    <x v="3"/>
    <x v="1"/>
    <x v="21"/>
    <m/>
    <x v="1494"/>
  </r>
  <r>
    <x v="3"/>
    <x v="1"/>
    <x v="21"/>
    <m/>
    <x v="1495"/>
  </r>
  <r>
    <x v="3"/>
    <x v="1"/>
    <x v="21"/>
    <m/>
    <x v="1496"/>
  </r>
  <r>
    <x v="3"/>
    <x v="1"/>
    <x v="21"/>
    <m/>
    <x v="1497"/>
  </r>
  <r>
    <x v="3"/>
    <x v="1"/>
    <x v="21"/>
    <m/>
    <x v="1498"/>
  </r>
  <r>
    <x v="3"/>
    <x v="1"/>
    <x v="21"/>
    <m/>
    <x v="1499"/>
  </r>
  <r>
    <x v="3"/>
    <x v="1"/>
    <x v="21"/>
    <m/>
    <x v="1500"/>
  </r>
  <r>
    <x v="3"/>
    <x v="1"/>
    <x v="21"/>
    <m/>
    <x v="1501"/>
  </r>
  <r>
    <x v="3"/>
    <x v="1"/>
    <x v="21"/>
    <m/>
    <x v="1502"/>
  </r>
  <r>
    <x v="3"/>
    <x v="1"/>
    <x v="21"/>
    <m/>
    <x v="1503"/>
  </r>
  <r>
    <x v="3"/>
    <x v="1"/>
    <x v="21"/>
    <m/>
    <x v="1504"/>
  </r>
  <r>
    <x v="3"/>
    <x v="1"/>
    <x v="21"/>
    <m/>
    <x v="1505"/>
  </r>
  <r>
    <x v="3"/>
    <x v="1"/>
    <x v="21"/>
    <m/>
    <x v="1506"/>
  </r>
  <r>
    <x v="3"/>
    <x v="1"/>
    <x v="21"/>
    <m/>
    <x v="1507"/>
  </r>
  <r>
    <x v="3"/>
    <x v="1"/>
    <x v="21"/>
    <m/>
    <x v="1508"/>
  </r>
  <r>
    <x v="3"/>
    <x v="1"/>
    <x v="21"/>
    <m/>
    <x v="1509"/>
  </r>
  <r>
    <x v="3"/>
    <x v="1"/>
    <x v="21"/>
    <m/>
    <x v="1510"/>
  </r>
  <r>
    <x v="3"/>
    <x v="1"/>
    <x v="21"/>
    <m/>
    <x v="1511"/>
  </r>
  <r>
    <x v="3"/>
    <x v="1"/>
    <x v="21"/>
    <m/>
    <x v="1512"/>
  </r>
  <r>
    <x v="3"/>
    <x v="1"/>
    <x v="21"/>
    <m/>
    <x v="1513"/>
  </r>
  <r>
    <x v="3"/>
    <x v="1"/>
    <x v="21"/>
    <m/>
    <x v="1514"/>
  </r>
  <r>
    <x v="3"/>
    <x v="1"/>
    <x v="21"/>
    <m/>
    <x v="1515"/>
  </r>
  <r>
    <x v="3"/>
    <x v="1"/>
    <x v="21"/>
    <m/>
    <x v="1516"/>
  </r>
  <r>
    <x v="3"/>
    <x v="1"/>
    <x v="21"/>
    <m/>
    <x v="1517"/>
  </r>
  <r>
    <x v="3"/>
    <x v="1"/>
    <x v="21"/>
    <m/>
    <x v="1518"/>
  </r>
  <r>
    <x v="3"/>
    <x v="1"/>
    <x v="21"/>
    <m/>
    <x v="1519"/>
  </r>
  <r>
    <x v="3"/>
    <x v="1"/>
    <x v="21"/>
    <m/>
    <x v="1520"/>
  </r>
  <r>
    <x v="3"/>
    <x v="1"/>
    <x v="21"/>
    <m/>
    <x v="1521"/>
  </r>
  <r>
    <x v="3"/>
    <x v="1"/>
    <x v="21"/>
    <m/>
    <x v="1522"/>
  </r>
  <r>
    <x v="3"/>
    <x v="1"/>
    <x v="21"/>
    <m/>
    <x v="1523"/>
  </r>
  <r>
    <x v="3"/>
    <x v="1"/>
    <x v="21"/>
    <m/>
    <x v="704"/>
  </r>
  <r>
    <x v="3"/>
    <x v="1"/>
    <x v="21"/>
    <m/>
    <x v="1524"/>
  </r>
  <r>
    <x v="3"/>
    <x v="1"/>
    <x v="21"/>
    <m/>
    <x v="1525"/>
  </r>
  <r>
    <x v="3"/>
    <x v="1"/>
    <x v="21"/>
    <m/>
    <x v="1526"/>
  </r>
  <r>
    <x v="3"/>
    <x v="1"/>
    <x v="21"/>
    <m/>
    <x v="1527"/>
  </r>
  <r>
    <x v="3"/>
    <x v="1"/>
    <x v="21"/>
    <m/>
    <x v="1528"/>
  </r>
  <r>
    <x v="3"/>
    <x v="1"/>
    <x v="21"/>
    <m/>
    <x v="1529"/>
  </r>
  <r>
    <x v="3"/>
    <x v="1"/>
    <x v="21"/>
    <m/>
    <x v="1530"/>
  </r>
  <r>
    <x v="3"/>
    <x v="1"/>
    <x v="21"/>
    <m/>
    <x v="1531"/>
  </r>
  <r>
    <x v="3"/>
    <x v="1"/>
    <x v="21"/>
    <m/>
    <x v="1532"/>
  </r>
  <r>
    <x v="3"/>
    <x v="1"/>
    <x v="21"/>
    <m/>
    <x v="1533"/>
  </r>
  <r>
    <x v="3"/>
    <x v="1"/>
    <x v="21"/>
    <m/>
    <x v="1534"/>
  </r>
  <r>
    <x v="3"/>
    <x v="1"/>
    <x v="21"/>
    <m/>
    <x v="1535"/>
  </r>
  <r>
    <x v="3"/>
    <x v="1"/>
    <x v="21"/>
    <m/>
    <x v="1536"/>
  </r>
  <r>
    <x v="3"/>
    <x v="1"/>
    <x v="21"/>
    <m/>
    <x v="1537"/>
  </r>
  <r>
    <x v="3"/>
    <x v="1"/>
    <x v="21"/>
    <m/>
    <x v="1538"/>
  </r>
  <r>
    <x v="3"/>
    <x v="1"/>
    <x v="21"/>
    <m/>
    <x v="1539"/>
  </r>
  <r>
    <x v="3"/>
    <x v="1"/>
    <x v="21"/>
    <m/>
    <x v="1540"/>
  </r>
  <r>
    <x v="3"/>
    <x v="1"/>
    <x v="21"/>
    <m/>
    <x v="1541"/>
  </r>
  <r>
    <x v="3"/>
    <x v="1"/>
    <x v="21"/>
    <m/>
    <x v="1542"/>
  </r>
  <r>
    <x v="3"/>
    <x v="1"/>
    <x v="21"/>
    <m/>
    <x v="1543"/>
  </r>
  <r>
    <x v="3"/>
    <x v="1"/>
    <x v="21"/>
    <m/>
    <x v="1544"/>
  </r>
  <r>
    <x v="3"/>
    <x v="1"/>
    <x v="21"/>
    <m/>
    <x v="1545"/>
  </r>
  <r>
    <x v="3"/>
    <x v="1"/>
    <x v="21"/>
    <m/>
    <x v="1546"/>
  </r>
  <r>
    <x v="3"/>
    <x v="1"/>
    <x v="21"/>
    <m/>
    <x v="1547"/>
  </r>
  <r>
    <x v="3"/>
    <x v="1"/>
    <x v="21"/>
    <m/>
    <x v="1548"/>
  </r>
  <r>
    <x v="3"/>
    <x v="1"/>
    <x v="21"/>
    <m/>
    <x v="1549"/>
  </r>
  <r>
    <x v="3"/>
    <x v="1"/>
    <x v="21"/>
    <m/>
    <x v="1550"/>
  </r>
  <r>
    <x v="3"/>
    <x v="1"/>
    <x v="21"/>
    <m/>
    <x v="1551"/>
  </r>
  <r>
    <x v="3"/>
    <x v="1"/>
    <x v="21"/>
    <m/>
    <x v="1552"/>
  </r>
  <r>
    <x v="3"/>
    <x v="1"/>
    <x v="21"/>
    <m/>
    <x v="1553"/>
  </r>
  <r>
    <x v="3"/>
    <x v="1"/>
    <x v="21"/>
    <m/>
    <x v="1553"/>
  </r>
  <r>
    <x v="3"/>
    <x v="1"/>
    <x v="21"/>
    <m/>
    <x v="1554"/>
  </r>
  <r>
    <x v="3"/>
    <x v="1"/>
    <x v="21"/>
    <m/>
    <x v="1555"/>
  </r>
  <r>
    <x v="3"/>
    <x v="1"/>
    <x v="21"/>
    <m/>
    <x v="1556"/>
  </r>
  <r>
    <x v="3"/>
    <x v="1"/>
    <x v="21"/>
    <m/>
    <x v="1557"/>
  </r>
  <r>
    <x v="3"/>
    <x v="1"/>
    <x v="21"/>
    <m/>
    <x v="1558"/>
  </r>
  <r>
    <x v="3"/>
    <x v="1"/>
    <x v="21"/>
    <m/>
    <x v="1559"/>
  </r>
  <r>
    <x v="3"/>
    <x v="1"/>
    <x v="21"/>
    <m/>
    <x v="1560"/>
  </r>
  <r>
    <x v="3"/>
    <x v="1"/>
    <x v="21"/>
    <m/>
    <x v="1561"/>
  </r>
  <r>
    <x v="3"/>
    <x v="1"/>
    <x v="21"/>
    <m/>
    <x v="1562"/>
  </r>
  <r>
    <x v="3"/>
    <x v="1"/>
    <x v="21"/>
    <m/>
    <x v="1563"/>
  </r>
  <r>
    <x v="3"/>
    <x v="1"/>
    <x v="21"/>
    <m/>
    <x v="1564"/>
  </r>
  <r>
    <x v="3"/>
    <x v="1"/>
    <x v="21"/>
    <m/>
    <x v="1565"/>
  </r>
  <r>
    <x v="3"/>
    <x v="1"/>
    <x v="21"/>
    <m/>
    <x v="1566"/>
  </r>
  <r>
    <x v="3"/>
    <x v="1"/>
    <x v="21"/>
    <m/>
    <x v="1567"/>
  </r>
  <r>
    <x v="3"/>
    <x v="1"/>
    <x v="21"/>
    <m/>
    <x v="1568"/>
  </r>
  <r>
    <x v="3"/>
    <x v="1"/>
    <x v="21"/>
    <m/>
    <x v="1569"/>
  </r>
  <r>
    <x v="3"/>
    <x v="1"/>
    <x v="21"/>
    <m/>
    <x v="1570"/>
  </r>
  <r>
    <x v="3"/>
    <x v="1"/>
    <x v="21"/>
    <m/>
    <x v="1571"/>
  </r>
  <r>
    <x v="3"/>
    <x v="1"/>
    <x v="21"/>
    <m/>
    <x v="1572"/>
  </r>
  <r>
    <x v="3"/>
    <x v="1"/>
    <x v="21"/>
    <m/>
    <x v="1573"/>
  </r>
  <r>
    <x v="3"/>
    <x v="1"/>
    <x v="21"/>
    <m/>
    <x v="1574"/>
  </r>
  <r>
    <x v="3"/>
    <x v="1"/>
    <x v="21"/>
    <m/>
    <x v="1575"/>
  </r>
  <r>
    <x v="3"/>
    <x v="1"/>
    <x v="21"/>
    <m/>
    <x v="1576"/>
  </r>
  <r>
    <x v="3"/>
    <x v="1"/>
    <x v="21"/>
    <m/>
    <x v="1577"/>
  </r>
  <r>
    <x v="3"/>
    <x v="1"/>
    <x v="21"/>
    <m/>
    <x v="1578"/>
  </r>
  <r>
    <x v="3"/>
    <x v="1"/>
    <x v="21"/>
    <m/>
    <x v="1579"/>
  </r>
  <r>
    <x v="3"/>
    <x v="1"/>
    <x v="21"/>
    <m/>
    <x v="1580"/>
  </r>
  <r>
    <x v="3"/>
    <x v="1"/>
    <x v="21"/>
    <m/>
    <x v="1565"/>
  </r>
  <r>
    <x v="3"/>
    <x v="1"/>
    <x v="21"/>
    <m/>
    <x v="1581"/>
  </r>
  <r>
    <x v="3"/>
    <x v="1"/>
    <x v="21"/>
    <m/>
    <x v="1582"/>
  </r>
  <r>
    <x v="3"/>
    <x v="1"/>
    <x v="21"/>
    <m/>
    <x v="1583"/>
  </r>
  <r>
    <x v="3"/>
    <x v="1"/>
    <x v="21"/>
    <m/>
    <x v="1584"/>
  </r>
  <r>
    <x v="3"/>
    <x v="1"/>
    <x v="21"/>
    <m/>
    <x v="1585"/>
  </r>
  <r>
    <x v="3"/>
    <x v="1"/>
    <x v="21"/>
    <m/>
    <x v="1586"/>
  </r>
  <r>
    <x v="3"/>
    <x v="1"/>
    <x v="21"/>
    <m/>
    <x v="1587"/>
  </r>
  <r>
    <x v="3"/>
    <x v="1"/>
    <x v="21"/>
    <m/>
    <x v="1588"/>
  </r>
  <r>
    <x v="3"/>
    <x v="1"/>
    <x v="21"/>
    <m/>
    <x v="1589"/>
  </r>
  <r>
    <x v="3"/>
    <x v="1"/>
    <x v="21"/>
    <m/>
    <x v="1590"/>
  </r>
  <r>
    <x v="3"/>
    <x v="1"/>
    <x v="21"/>
    <m/>
    <x v="1591"/>
  </r>
  <r>
    <x v="3"/>
    <x v="1"/>
    <x v="21"/>
    <m/>
    <x v="1592"/>
  </r>
  <r>
    <x v="3"/>
    <x v="1"/>
    <x v="21"/>
    <m/>
    <x v="1593"/>
  </r>
  <r>
    <x v="3"/>
    <x v="1"/>
    <x v="21"/>
    <m/>
    <x v="1594"/>
  </r>
  <r>
    <x v="3"/>
    <x v="1"/>
    <x v="21"/>
    <m/>
    <x v="1595"/>
  </r>
  <r>
    <x v="3"/>
    <x v="1"/>
    <x v="21"/>
    <m/>
    <x v="1596"/>
  </r>
  <r>
    <x v="3"/>
    <x v="1"/>
    <x v="21"/>
    <m/>
    <x v="1597"/>
  </r>
  <r>
    <x v="3"/>
    <x v="1"/>
    <x v="21"/>
    <m/>
    <x v="1598"/>
  </r>
  <r>
    <x v="3"/>
    <x v="1"/>
    <x v="21"/>
    <m/>
    <x v="1599"/>
  </r>
  <r>
    <x v="3"/>
    <x v="1"/>
    <x v="21"/>
    <m/>
    <x v="1600"/>
  </r>
  <r>
    <x v="3"/>
    <x v="1"/>
    <x v="21"/>
    <m/>
    <x v="1601"/>
  </r>
  <r>
    <x v="3"/>
    <x v="1"/>
    <x v="21"/>
    <m/>
    <x v="1602"/>
  </r>
  <r>
    <x v="3"/>
    <x v="1"/>
    <x v="21"/>
    <m/>
    <x v="1603"/>
  </r>
  <r>
    <x v="3"/>
    <x v="1"/>
    <x v="21"/>
    <m/>
    <x v="1604"/>
  </r>
  <r>
    <x v="3"/>
    <x v="1"/>
    <x v="21"/>
    <m/>
    <x v="1605"/>
  </r>
  <r>
    <x v="3"/>
    <x v="1"/>
    <x v="21"/>
    <m/>
    <x v="1606"/>
  </r>
  <r>
    <x v="3"/>
    <x v="1"/>
    <x v="21"/>
    <m/>
    <x v="1603"/>
  </r>
  <r>
    <x v="3"/>
    <x v="1"/>
    <x v="21"/>
    <m/>
    <x v="1607"/>
  </r>
  <r>
    <x v="3"/>
    <x v="1"/>
    <x v="21"/>
    <m/>
    <x v="1608"/>
  </r>
  <r>
    <x v="3"/>
    <x v="1"/>
    <x v="21"/>
    <m/>
    <x v="1609"/>
  </r>
  <r>
    <x v="3"/>
    <x v="1"/>
    <x v="21"/>
    <m/>
    <x v="1610"/>
  </r>
  <r>
    <x v="3"/>
    <x v="1"/>
    <x v="21"/>
    <m/>
    <x v="1611"/>
  </r>
  <r>
    <x v="3"/>
    <x v="1"/>
    <x v="21"/>
    <m/>
    <x v="1612"/>
  </r>
  <r>
    <x v="3"/>
    <x v="1"/>
    <x v="21"/>
    <m/>
    <x v="1613"/>
  </r>
  <r>
    <x v="3"/>
    <x v="1"/>
    <x v="21"/>
    <m/>
    <x v="1614"/>
  </r>
  <r>
    <x v="3"/>
    <x v="1"/>
    <x v="21"/>
    <m/>
    <x v="1615"/>
  </r>
  <r>
    <x v="3"/>
    <x v="1"/>
    <x v="21"/>
    <m/>
    <x v="1616"/>
  </r>
  <r>
    <x v="3"/>
    <x v="1"/>
    <x v="21"/>
    <m/>
    <x v="1617"/>
  </r>
  <r>
    <x v="3"/>
    <x v="1"/>
    <x v="21"/>
    <m/>
    <x v="1618"/>
  </r>
  <r>
    <x v="3"/>
    <x v="1"/>
    <x v="21"/>
    <m/>
    <x v="1619"/>
  </r>
  <r>
    <x v="3"/>
    <x v="1"/>
    <x v="21"/>
    <m/>
    <x v="1620"/>
  </r>
  <r>
    <x v="3"/>
    <x v="1"/>
    <x v="21"/>
    <m/>
    <x v="1621"/>
  </r>
  <r>
    <x v="3"/>
    <x v="1"/>
    <x v="21"/>
    <m/>
    <x v="1622"/>
  </r>
  <r>
    <x v="3"/>
    <x v="1"/>
    <x v="21"/>
    <m/>
    <x v="1623"/>
  </r>
  <r>
    <x v="3"/>
    <x v="1"/>
    <x v="21"/>
    <m/>
    <x v="1624"/>
  </r>
  <r>
    <x v="3"/>
    <x v="1"/>
    <x v="21"/>
    <m/>
    <x v="1625"/>
  </r>
  <r>
    <x v="3"/>
    <x v="9"/>
    <x v="21"/>
    <m/>
    <x v="1626"/>
  </r>
  <r>
    <x v="3"/>
    <x v="9"/>
    <x v="21"/>
    <m/>
    <x v="1627"/>
  </r>
  <r>
    <x v="3"/>
    <x v="9"/>
    <x v="21"/>
    <m/>
    <x v="1628"/>
  </r>
  <r>
    <x v="3"/>
    <x v="9"/>
    <x v="21"/>
    <m/>
    <x v="1629"/>
  </r>
  <r>
    <x v="3"/>
    <x v="9"/>
    <x v="21"/>
    <m/>
    <x v="1630"/>
  </r>
  <r>
    <x v="3"/>
    <x v="9"/>
    <x v="21"/>
    <m/>
    <x v="1631"/>
  </r>
  <r>
    <x v="3"/>
    <x v="9"/>
    <x v="21"/>
    <m/>
    <x v="1632"/>
  </r>
  <r>
    <x v="3"/>
    <x v="9"/>
    <x v="21"/>
    <m/>
    <x v="1633"/>
  </r>
  <r>
    <x v="3"/>
    <x v="9"/>
    <x v="21"/>
    <m/>
    <x v="1634"/>
  </r>
  <r>
    <x v="3"/>
    <x v="9"/>
    <x v="21"/>
    <m/>
    <x v="1635"/>
  </r>
  <r>
    <x v="3"/>
    <x v="9"/>
    <x v="21"/>
    <m/>
    <x v="1636"/>
  </r>
  <r>
    <x v="3"/>
    <x v="9"/>
    <x v="21"/>
    <m/>
    <x v="1637"/>
  </r>
  <r>
    <x v="3"/>
    <x v="9"/>
    <x v="21"/>
    <m/>
    <x v="1638"/>
  </r>
  <r>
    <x v="3"/>
    <x v="9"/>
    <x v="21"/>
    <m/>
    <x v="1639"/>
  </r>
  <r>
    <x v="3"/>
    <x v="9"/>
    <x v="21"/>
    <m/>
    <x v="1640"/>
  </r>
  <r>
    <x v="3"/>
    <x v="9"/>
    <x v="21"/>
    <m/>
    <x v="1641"/>
  </r>
  <r>
    <x v="3"/>
    <x v="9"/>
    <x v="21"/>
    <m/>
    <x v="1642"/>
  </r>
  <r>
    <x v="3"/>
    <x v="9"/>
    <x v="21"/>
    <m/>
    <x v="1643"/>
  </r>
  <r>
    <x v="3"/>
    <x v="9"/>
    <x v="21"/>
    <m/>
    <x v="1644"/>
  </r>
  <r>
    <x v="3"/>
    <x v="9"/>
    <x v="21"/>
    <m/>
    <x v="1645"/>
  </r>
  <r>
    <x v="3"/>
    <x v="9"/>
    <x v="21"/>
    <m/>
    <x v="1646"/>
  </r>
  <r>
    <x v="3"/>
    <x v="9"/>
    <x v="21"/>
    <m/>
    <x v="1647"/>
  </r>
  <r>
    <x v="3"/>
    <x v="9"/>
    <x v="21"/>
    <m/>
    <x v="1648"/>
  </r>
  <r>
    <x v="3"/>
    <x v="9"/>
    <x v="21"/>
    <m/>
    <x v="1649"/>
  </r>
  <r>
    <x v="3"/>
    <x v="9"/>
    <x v="21"/>
    <m/>
    <x v="1650"/>
  </r>
  <r>
    <x v="3"/>
    <x v="9"/>
    <x v="21"/>
    <m/>
    <x v="1651"/>
  </r>
  <r>
    <x v="3"/>
    <x v="9"/>
    <x v="21"/>
    <m/>
    <x v="1652"/>
  </r>
  <r>
    <x v="3"/>
    <x v="9"/>
    <x v="21"/>
    <m/>
    <x v="1653"/>
  </r>
  <r>
    <x v="3"/>
    <x v="9"/>
    <x v="21"/>
    <m/>
    <x v="1654"/>
  </r>
  <r>
    <x v="3"/>
    <x v="9"/>
    <x v="21"/>
    <m/>
    <x v="1655"/>
  </r>
  <r>
    <x v="3"/>
    <x v="9"/>
    <x v="21"/>
    <m/>
    <x v="1656"/>
  </r>
  <r>
    <x v="3"/>
    <x v="9"/>
    <x v="21"/>
    <m/>
    <x v="1657"/>
  </r>
  <r>
    <x v="3"/>
    <x v="9"/>
    <x v="21"/>
    <m/>
    <x v="1658"/>
  </r>
  <r>
    <x v="3"/>
    <x v="9"/>
    <x v="21"/>
    <m/>
    <x v="1659"/>
  </r>
  <r>
    <x v="3"/>
    <x v="9"/>
    <x v="21"/>
    <m/>
    <x v="1660"/>
  </r>
  <r>
    <x v="3"/>
    <x v="9"/>
    <x v="21"/>
    <m/>
    <x v="1661"/>
  </r>
  <r>
    <x v="3"/>
    <x v="9"/>
    <x v="21"/>
    <m/>
    <x v="1662"/>
  </r>
  <r>
    <x v="3"/>
    <x v="9"/>
    <x v="21"/>
    <m/>
    <x v="1663"/>
  </r>
  <r>
    <x v="3"/>
    <x v="9"/>
    <x v="21"/>
    <m/>
    <x v="1664"/>
  </r>
  <r>
    <x v="3"/>
    <x v="9"/>
    <x v="21"/>
    <m/>
    <x v="1665"/>
  </r>
  <r>
    <x v="3"/>
    <x v="9"/>
    <x v="21"/>
    <m/>
    <x v="1666"/>
  </r>
  <r>
    <x v="3"/>
    <x v="9"/>
    <x v="21"/>
    <m/>
    <x v="1667"/>
  </r>
  <r>
    <x v="3"/>
    <x v="9"/>
    <x v="21"/>
    <m/>
    <x v="1668"/>
  </r>
  <r>
    <x v="3"/>
    <x v="9"/>
    <x v="21"/>
    <m/>
    <x v="1669"/>
  </r>
  <r>
    <x v="3"/>
    <x v="9"/>
    <x v="21"/>
    <m/>
    <x v="1670"/>
  </r>
  <r>
    <x v="3"/>
    <x v="9"/>
    <x v="21"/>
    <m/>
    <x v="1671"/>
  </r>
  <r>
    <x v="3"/>
    <x v="9"/>
    <x v="21"/>
    <m/>
    <x v="1672"/>
  </r>
  <r>
    <x v="3"/>
    <x v="9"/>
    <x v="21"/>
    <m/>
    <x v="1673"/>
  </r>
  <r>
    <x v="3"/>
    <x v="9"/>
    <x v="21"/>
    <m/>
    <x v="1674"/>
  </r>
  <r>
    <x v="3"/>
    <x v="9"/>
    <x v="21"/>
    <m/>
    <x v="1675"/>
  </r>
  <r>
    <x v="3"/>
    <x v="9"/>
    <x v="21"/>
    <m/>
    <x v="1676"/>
  </r>
  <r>
    <x v="3"/>
    <x v="9"/>
    <x v="21"/>
    <m/>
    <x v="1677"/>
  </r>
  <r>
    <x v="3"/>
    <x v="9"/>
    <x v="21"/>
    <m/>
    <x v="1678"/>
  </r>
  <r>
    <x v="3"/>
    <x v="9"/>
    <x v="21"/>
    <m/>
    <x v="739"/>
  </r>
  <r>
    <x v="3"/>
    <x v="9"/>
    <x v="21"/>
    <m/>
    <x v="1679"/>
  </r>
  <r>
    <x v="3"/>
    <x v="9"/>
    <x v="21"/>
    <m/>
    <x v="1680"/>
  </r>
  <r>
    <x v="3"/>
    <x v="9"/>
    <x v="21"/>
    <m/>
    <x v="1681"/>
  </r>
  <r>
    <x v="3"/>
    <x v="9"/>
    <x v="21"/>
    <m/>
    <x v="1682"/>
  </r>
  <r>
    <x v="3"/>
    <x v="9"/>
    <x v="21"/>
    <m/>
    <x v="1683"/>
  </r>
  <r>
    <x v="3"/>
    <x v="9"/>
    <x v="21"/>
    <m/>
    <x v="1684"/>
  </r>
  <r>
    <x v="3"/>
    <x v="9"/>
    <x v="21"/>
    <m/>
    <x v="1685"/>
  </r>
  <r>
    <x v="3"/>
    <x v="9"/>
    <x v="21"/>
    <m/>
    <x v="1686"/>
  </r>
  <r>
    <x v="3"/>
    <x v="9"/>
    <x v="21"/>
    <m/>
    <x v="1687"/>
  </r>
  <r>
    <x v="3"/>
    <x v="9"/>
    <x v="21"/>
    <m/>
    <x v="1688"/>
  </r>
  <r>
    <x v="3"/>
    <x v="9"/>
    <x v="21"/>
    <m/>
    <x v="1689"/>
  </r>
  <r>
    <x v="3"/>
    <x v="9"/>
    <x v="21"/>
    <m/>
    <x v="1690"/>
  </r>
  <r>
    <x v="3"/>
    <x v="9"/>
    <x v="21"/>
    <m/>
    <x v="1691"/>
  </r>
  <r>
    <x v="3"/>
    <x v="9"/>
    <x v="21"/>
    <m/>
    <x v="1692"/>
  </r>
  <r>
    <x v="3"/>
    <x v="9"/>
    <x v="21"/>
    <m/>
    <x v="1693"/>
  </r>
  <r>
    <x v="3"/>
    <x v="9"/>
    <x v="21"/>
    <m/>
    <x v="1694"/>
  </r>
  <r>
    <x v="3"/>
    <x v="9"/>
    <x v="21"/>
    <m/>
    <x v="1695"/>
  </r>
  <r>
    <x v="3"/>
    <x v="9"/>
    <x v="21"/>
    <m/>
    <x v="1696"/>
  </r>
  <r>
    <x v="3"/>
    <x v="9"/>
    <x v="21"/>
    <m/>
    <x v="1697"/>
  </r>
  <r>
    <x v="3"/>
    <x v="9"/>
    <x v="21"/>
    <m/>
    <x v="1698"/>
  </r>
  <r>
    <x v="3"/>
    <x v="9"/>
    <x v="21"/>
    <m/>
    <x v="1699"/>
  </r>
  <r>
    <x v="3"/>
    <x v="9"/>
    <x v="21"/>
    <m/>
    <x v="1700"/>
  </r>
  <r>
    <x v="3"/>
    <x v="9"/>
    <x v="21"/>
    <m/>
    <x v="1701"/>
  </r>
  <r>
    <x v="3"/>
    <x v="9"/>
    <x v="21"/>
    <m/>
    <x v="1702"/>
  </r>
  <r>
    <x v="3"/>
    <x v="9"/>
    <x v="21"/>
    <m/>
    <x v="1703"/>
  </r>
  <r>
    <x v="3"/>
    <x v="9"/>
    <x v="21"/>
    <m/>
    <x v="1704"/>
  </r>
  <r>
    <x v="3"/>
    <x v="9"/>
    <x v="21"/>
    <m/>
    <x v="1705"/>
  </r>
  <r>
    <x v="3"/>
    <x v="9"/>
    <x v="21"/>
    <m/>
    <x v="1706"/>
  </r>
  <r>
    <x v="3"/>
    <x v="9"/>
    <x v="21"/>
    <m/>
    <x v="1707"/>
  </r>
  <r>
    <x v="3"/>
    <x v="9"/>
    <x v="21"/>
    <m/>
    <x v="1708"/>
  </r>
  <r>
    <x v="3"/>
    <x v="9"/>
    <x v="21"/>
    <m/>
    <x v="1709"/>
  </r>
  <r>
    <x v="3"/>
    <x v="9"/>
    <x v="21"/>
    <m/>
    <x v="1710"/>
  </r>
  <r>
    <x v="3"/>
    <x v="9"/>
    <x v="21"/>
    <m/>
    <x v="1711"/>
  </r>
  <r>
    <x v="3"/>
    <x v="9"/>
    <x v="21"/>
    <m/>
    <x v="1712"/>
  </r>
  <r>
    <x v="3"/>
    <x v="9"/>
    <x v="21"/>
    <m/>
    <x v="1713"/>
  </r>
  <r>
    <x v="3"/>
    <x v="9"/>
    <x v="21"/>
    <m/>
    <x v="1714"/>
  </r>
  <r>
    <x v="3"/>
    <x v="9"/>
    <x v="21"/>
    <m/>
    <x v="1715"/>
  </r>
  <r>
    <x v="3"/>
    <x v="9"/>
    <x v="21"/>
    <m/>
    <x v="1716"/>
  </r>
  <r>
    <x v="3"/>
    <x v="9"/>
    <x v="21"/>
    <m/>
    <x v="1717"/>
  </r>
  <r>
    <x v="3"/>
    <x v="9"/>
    <x v="21"/>
    <m/>
    <x v="1718"/>
  </r>
  <r>
    <x v="3"/>
    <x v="9"/>
    <x v="21"/>
    <m/>
    <x v="1719"/>
  </r>
  <r>
    <x v="3"/>
    <x v="9"/>
    <x v="21"/>
    <m/>
    <x v="1720"/>
  </r>
  <r>
    <x v="3"/>
    <x v="9"/>
    <x v="21"/>
    <m/>
    <x v="1721"/>
  </r>
  <r>
    <x v="3"/>
    <x v="9"/>
    <x v="21"/>
    <m/>
    <x v="1722"/>
  </r>
  <r>
    <x v="3"/>
    <x v="9"/>
    <x v="21"/>
    <m/>
    <x v="1723"/>
  </r>
  <r>
    <x v="3"/>
    <x v="9"/>
    <x v="21"/>
    <m/>
    <x v="1724"/>
  </r>
  <r>
    <x v="3"/>
    <x v="9"/>
    <x v="21"/>
    <m/>
    <x v="1725"/>
  </r>
  <r>
    <x v="3"/>
    <x v="9"/>
    <x v="21"/>
    <m/>
    <x v="1726"/>
  </r>
  <r>
    <x v="3"/>
    <x v="9"/>
    <x v="21"/>
    <m/>
    <x v="1727"/>
  </r>
  <r>
    <x v="3"/>
    <x v="9"/>
    <x v="21"/>
    <m/>
    <x v="1728"/>
  </r>
  <r>
    <x v="3"/>
    <x v="9"/>
    <x v="21"/>
    <m/>
    <x v="1729"/>
  </r>
  <r>
    <x v="3"/>
    <x v="9"/>
    <x v="21"/>
    <m/>
    <x v="1730"/>
  </r>
  <r>
    <x v="3"/>
    <x v="9"/>
    <x v="21"/>
    <m/>
    <x v="1731"/>
  </r>
  <r>
    <x v="3"/>
    <x v="9"/>
    <x v="21"/>
    <m/>
    <x v="1732"/>
  </r>
  <r>
    <x v="3"/>
    <x v="9"/>
    <x v="21"/>
    <m/>
    <x v="1733"/>
  </r>
  <r>
    <x v="3"/>
    <x v="9"/>
    <x v="21"/>
    <m/>
    <x v="1734"/>
  </r>
  <r>
    <x v="3"/>
    <x v="9"/>
    <x v="21"/>
    <m/>
    <x v="1735"/>
  </r>
  <r>
    <x v="3"/>
    <x v="9"/>
    <x v="21"/>
    <m/>
    <x v="1736"/>
  </r>
  <r>
    <x v="3"/>
    <x v="9"/>
    <x v="21"/>
    <m/>
    <x v="1737"/>
  </r>
  <r>
    <x v="3"/>
    <x v="9"/>
    <x v="21"/>
    <m/>
    <x v="1738"/>
  </r>
  <r>
    <x v="3"/>
    <x v="9"/>
    <x v="21"/>
    <m/>
    <x v="1739"/>
  </r>
  <r>
    <x v="3"/>
    <x v="9"/>
    <x v="21"/>
    <m/>
    <x v="1740"/>
  </r>
  <r>
    <x v="3"/>
    <x v="9"/>
    <x v="21"/>
    <m/>
    <x v="1741"/>
  </r>
  <r>
    <x v="3"/>
    <x v="9"/>
    <x v="21"/>
    <m/>
    <x v="1742"/>
  </r>
  <r>
    <x v="3"/>
    <x v="9"/>
    <x v="21"/>
    <m/>
    <x v="1743"/>
  </r>
  <r>
    <x v="3"/>
    <x v="9"/>
    <x v="21"/>
    <m/>
    <x v="1744"/>
  </r>
  <r>
    <x v="3"/>
    <x v="9"/>
    <x v="21"/>
    <m/>
    <x v="1745"/>
  </r>
  <r>
    <x v="3"/>
    <x v="9"/>
    <x v="21"/>
    <m/>
    <x v="1746"/>
  </r>
  <r>
    <x v="3"/>
    <x v="9"/>
    <x v="21"/>
    <m/>
    <x v="1747"/>
  </r>
  <r>
    <x v="3"/>
    <x v="9"/>
    <x v="21"/>
    <m/>
    <x v="1748"/>
  </r>
  <r>
    <x v="3"/>
    <x v="9"/>
    <x v="21"/>
    <m/>
    <x v="1749"/>
  </r>
  <r>
    <x v="3"/>
    <x v="9"/>
    <x v="21"/>
    <m/>
    <x v="1750"/>
  </r>
  <r>
    <x v="3"/>
    <x v="9"/>
    <x v="21"/>
    <m/>
    <x v="1751"/>
  </r>
  <r>
    <x v="3"/>
    <x v="9"/>
    <x v="21"/>
    <m/>
    <x v="1752"/>
  </r>
  <r>
    <x v="3"/>
    <x v="9"/>
    <x v="21"/>
    <m/>
    <x v="1753"/>
  </r>
  <r>
    <x v="3"/>
    <x v="9"/>
    <x v="21"/>
    <m/>
    <x v="1754"/>
  </r>
  <r>
    <x v="3"/>
    <x v="9"/>
    <x v="21"/>
    <m/>
    <x v="1755"/>
  </r>
  <r>
    <x v="3"/>
    <x v="9"/>
    <x v="21"/>
    <m/>
    <x v="1756"/>
  </r>
  <r>
    <x v="3"/>
    <x v="9"/>
    <x v="21"/>
    <m/>
    <x v="1757"/>
  </r>
  <r>
    <x v="3"/>
    <x v="9"/>
    <x v="21"/>
    <m/>
    <x v="1758"/>
  </r>
  <r>
    <x v="3"/>
    <x v="9"/>
    <x v="21"/>
    <m/>
    <x v="1759"/>
  </r>
  <r>
    <x v="3"/>
    <x v="9"/>
    <x v="21"/>
    <m/>
    <x v="1760"/>
  </r>
  <r>
    <x v="3"/>
    <x v="9"/>
    <x v="21"/>
    <m/>
    <x v="1761"/>
  </r>
  <r>
    <x v="3"/>
    <x v="9"/>
    <x v="21"/>
    <m/>
    <x v="1762"/>
  </r>
  <r>
    <x v="3"/>
    <x v="9"/>
    <x v="21"/>
    <m/>
    <x v="1763"/>
  </r>
  <r>
    <x v="3"/>
    <x v="9"/>
    <x v="21"/>
    <m/>
    <x v="1764"/>
  </r>
  <r>
    <x v="3"/>
    <x v="9"/>
    <x v="21"/>
    <m/>
    <x v="1765"/>
  </r>
  <r>
    <x v="3"/>
    <x v="9"/>
    <x v="21"/>
    <m/>
    <x v="1766"/>
  </r>
  <r>
    <x v="3"/>
    <x v="9"/>
    <x v="21"/>
    <m/>
    <x v="1767"/>
  </r>
  <r>
    <x v="3"/>
    <x v="9"/>
    <x v="21"/>
    <m/>
    <x v="1768"/>
  </r>
  <r>
    <x v="3"/>
    <x v="9"/>
    <x v="21"/>
    <m/>
    <x v="1272"/>
  </r>
  <r>
    <x v="3"/>
    <x v="9"/>
    <x v="21"/>
    <m/>
    <x v="1769"/>
  </r>
  <r>
    <x v="3"/>
    <x v="9"/>
    <x v="21"/>
    <m/>
    <x v="1770"/>
  </r>
  <r>
    <x v="3"/>
    <x v="9"/>
    <x v="21"/>
    <m/>
    <x v="1771"/>
  </r>
  <r>
    <x v="3"/>
    <x v="9"/>
    <x v="21"/>
    <m/>
    <x v="1772"/>
  </r>
  <r>
    <x v="3"/>
    <x v="9"/>
    <x v="21"/>
    <m/>
    <x v="1773"/>
  </r>
  <r>
    <x v="3"/>
    <x v="9"/>
    <x v="21"/>
    <m/>
    <x v="1774"/>
  </r>
  <r>
    <x v="3"/>
    <x v="9"/>
    <x v="21"/>
    <m/>
    <x v="1775"/>
  </r>
  <r>
    <x v="3"/>
    <x v="9"/>
    <x v="21"/>
    <m/>
    <x v="1776"/>
  </r>
  <r>
    <x v="3"/>
    <x v="9"/>
    <x v="21"/>
    <m/>
    <x v="1777"/>
  </r>
  <r>
    <x v="3"/>
    <x v="9"/>
    <x v="21"/>
    <m/>
    <x v="1778"/>
  </r>
  <r>
    <x v="3"/>
    <x v="9"/>
    <x v="21"/>
    <m/>
    <x v="1779"/>
  </r>
  <r>
    <x v="3"/>
    <x v="9"/>
    <x v="21"/>
    <m/>
    <x v="1780"/>
  </r>
  <r>
    <x v="3"/>
    <x v="9"/>
    <x v="21"/>
    <m/>
    <x v="1781"/>
  </r>
  <r>
    <x v="3"/>
    <x v="9"/>
    <x v="21"/>
    <m/>
    <x v="1782"/>
  </r>
  <r>
    <x v="3"/>
    <x v="9"/>
    <x v="21"/>
    <m/>
    <x v="1783"/>
  </r>
  <r>
    <x v="3"/>
    <x v="9"/>
    <x v="21"/>
    <m/>
    <x v="1784"/>
  </r>
  <r>
    <x v="3"/>
    <x v="9"/>
    <x v="21"/>
    <m/>
    <x v="1785"/>
  </r>
  <r>
    <x v="3"/>
    <x v="9"/>
    <x v="21"/>
    <m/>
    <x v="1786"/>
  </r>
  <r>
    <x v="3"/>
    <x v="9"/>
    <x v="21"/>
    <m/>
    <x v="1787"/>
  </r>
  <r>
    <x v="3"/>
    <x v="9"/>
    <x v="21"/>
    <m/>
    <x v="1788"/>
  </r>
  <r>
    <x v="3"/>
    <x v="9"/>
    <x v="21"/>
    <m/>
    <x v="1789"/>
  </r>
  <r>
    <x v="3"/>
    <x v="9"/>
    <x v="21"/>
    <m/>
    <x v="1790"/>
  </r>
  <r>
    <x v="3"/>
    <x v="9"/>
    <x v="21"/>
    <m/>
    <x v="1791"/>
  </r>
  <r>
    <x v="3"/>
    <x v="9"/>
    <x v="21"/>
    <m/>
    <x v="1792"/>
  </r>
  <r>
    <x v="3"/>
    <x v="9"/>
    <x v="21"/>
    <m/>
    <x v="1793"/>
  </r>
  <r>
    <x v="3"/>
    <x v="9"/>
    <x v="21"/>
    <m/>
    <x v="1794"/>
  </r>
  <r>
    <x v="3"/>
    <x v="7"/>
    <x v="21"/>
    <m/>
    <x v="1795"/>
  </r>
  <r>
    <x v="3"/>
    <x v="7"/>
    <x v="21"/>
    <m/>
    <x v="1796"/>
  </r>
  <r>
    <x v="3"/>
    <x v="7"/>
    <x v="21"/>
    <m/>
    <x v="1780"/>
  </r>
  <r>
    <x v="3"/>
    <x v="7"/>
    <x v="21"/>
    <m/>
    <x v="1781"/>
  </r>
  <r>
    <x v="3"/>
    <x v="7"/>
    <x v="21"/>
    <m/>
    <x v="1782"/>
  </r>
  <r>
    <x v="3"/>
    <x v="7"/>
    <x v="21"/>
    <m/>
    <x v="1783"/>
  </r>
  <r>
    <x v="3"/>
    <x v="7"/>
    <x v="21"/>
    <m/>
    <x v="1784"/>
  </r>
  <r>
    <x v="3"/>
    <x v="7"/>
    <x v="21"/>
    <m/>
    <x v="1785"/>
  </r>
  <r>
    <x v="3"/>
    <x v="7"/>
    <x v="21"/>
    <m/>
    <x v="1786"/>
  </r>
  <r>
    <x v="3"/>
    <x v="7"/>
    <x v="21"/>
    <m/>
    <x v="1787"/>
  </r>
  <r>
    <x v="3"/>
    <x v="7"/>
    <x v="21"/>
    <m/>
    <x v="1788"/>
  </r>
  <r>
    <x v="3"/>
    <x v="7"/>
    <x v="21"/>
    <m/>
    <x v="1789"/>
  </r>
  <r>
    <x v="3"/>
    <x v="7"/>
    <x v="21"/>
    <m/>
    <x v="1790"/>
  </r>
  <r>
    <x v="3"/>
    <x v="7"/>
    <x v="21"/>
    <m/>
    <x v="1791"/>
  </r>
  <r>
    <x v="3"/>
    <x v="7"/>
    <x v="21"/>
    <m/>
    <x v="1792"/>
  </r>
  <r>
    <x v="3"/>
    <x v="7"/>
    <x v="21"/>
    <m/>
    <x v="1793"/>
  </r>
  <r>
    <x v="3"/>
    <x v="7"/>
    <x v="21"/>
    <m/>
    <x v="1794"/>
  </r>
  <r>
    <x v="3"/>
    <x v="7"/>
    <x v="21"/>
    <m/>
    <x v="1797"/>
  </r>
  <r>
    <x v="3"/>
    <x v="7"/>
    <x v="21"/>
    <m/>
    <x v="1798"/>
  </r>
  <r>
    <x v="3"/>
    <x v="7"/>
    <x v="21"/>
    <m/>
    <x v="1799"/>
  </r>
  <r>
    <x v="3"/>
    <x v="7"/>
    <x v="21"/>
    <m/>
    <x v="1800"/>
  </r>
  <r>
    <x v="3"/>
    <x v="7"/>
    <x v="21"/>
    <m/>
    <x v="1801"/>
  </r>
  <r>
    <x v="3"/>
    <x v="7"/>
    <x v="21"/>
    <m/>
    <x v="1802"/>
  </r>
  <r>
    <x v="3"/>
    <x v="7"/>
    <x v="21"/>
    <m/>
    <x v="1803"/>
  </r>
  <r>
    <x v="3"/>
    <x v="7"/>
    <x v="21"/>
    <m/>
    <x v="1804"/>
  </r>
  <r>
    <x v="3"/>
    <x v="7"/>
    <x v="21"/>
    <m/>
    <x v="1805"/>
  </r>
  <r>
    <x v="3"/>
    <x v="7"/>
    <x v="21"/>
    <m/>
    <x v="1806"/>
  </r>
  <r>
    <x v="3"/>
    <x v="7"/>
    <x v="21"/>
    <m/>
    <x v="1807"/>
  </r>
  <r>
    <x v="3"/>
    <x v="7"/>
    <x v="21"/>
    <m/>
    <x v="1808"/>
  </r>
  <r>
    <x v="3"/>
    <x v="7"/>
    <x v="21"/>
    <m/>
    <x v="1809"/>
  </r>
  <r>
    <x v="3"/>
    <x v="7"/>
    <x v="21"/>
    <m/>
    <x v="1810"/>
  </r>
  <r>
    <x v="3"/>
    <x v="7"/>
    <x v="21"/>
    <m/>
    <x v="1811"/>
  </r>
  <r>
    <x v="3"/>
    <x v="7"/>
    <x v="21"/>
    <m/>
    <x v="1812"/>
  </r>
  <r>
    <x v="3"/>
    <x v="7"/>
    <x v="21"/>
    <m/>
    <x v="1813"/>
  </r>
  <r>
    <x v="3"/>
    <x v="7"/>
    <x v="21"/>
    <m/>
    <x v="1814"/>
  </r>
  <r>
    <x v="3"/>
    <x v="7"/>
    <x v="21"/>
    <m/>
    <x v="1815"/>
  </r>
  <r>
    <x v="3"/>
    <x v="7"/>
    <x v="21"/>
    <m/>
    <x v="1816"/>
  </r>
  <r>
    <x v="3"/>
    <x v="7"/>
    <x v="21"/>
    <m/>
    <x v="1817"/>
  </r>
  <r>
    <x v="3"/>
    <x v="7"/>
    <x v="21"/>
    <m/>
    <x v="1818"/>
  </r>
  <r>
    <x v="3"/>
    <x v="7"/>
    <x v="21"/>
    <m/>
    <x v="1819"/>
  </r>
  <r>
    <x v="3"/>
    <x v="7"/>
    <x v="21"/>
    <m/>
    <x v="1820"/>
  </r>
  <r>
    <x v="3"/>
    <x v="7"/>
    <x v="21"/>
    <m/>
    <x v="1821"/>
  </r>
  <r>
    <x v="3"/>
    <x v="7"/>
    <x v="21"/>
    <m/>
    <x v="1822"/>
  </r>
  <r>
    <x v="3"/>
    <x v="7"/>
    <x v="21"/>
    <m/>
    <x v="1823"/>
  </r>
  <r>
    <x v="3"/>
    <x v="7"/>
    <x v="21"/>
    <m/>
    <x v="1824"/>
  </r>
  <r>
    <x v="3"/>
    <x v="7"/>
    <x v="21"/>
    <m/>
    <x v="1825"/>
  </r>
  <r>
    <x v="3"/>
    <x v="7"/>
    <x v="21"/>
    <m/>
    <x v="1826"/>
  </r>
  <r>
    <x v="3"/>
    <x v="7"/>
    <x v="21"/>
    <m/>
    <x v="1827"/>
  </r>
  <r>
    <x v="3"/>
    <x v="7"/>
    <x v="21"/>
    <m/>
    <x v="1828"/>
  </r>
  <r>
    <x v="3"/>
    <x v="7"/>
    <x v="21"/>
    <m/>
    <x v="1829"/>
  </r>
  <r>
    <x v="3"/>
    <x v="7"/>
    <x v="21"/>
    <m/>
    <x v="1830"/>
  </r>
  <r>
    <x v="3"/>
    <x v="7"/>
    <x v="21"/>
    <m/>
    <x v="1831"/>
  </r>
  <r>
    <x v="3"/>
    <x v="7"/>
    <x v="21"/>
    <m/>
    <x v="1832"/>
  </r>
  <r>
    <x v="3"/>
    <x v="7"/>
    <x v="21"/>
    <m/>
    <x v="1833"/>
  </r>
  <r>
    <x v="3"/>
    <x v="7"/>
    <x v="21"/>
    <m/>
    <x v="1834"/>
  </r>
  <r>
    <x v="3"/>
    <x v="7"/>
    <x v="21"/>
    <m/>
    <x v="1835"/>
  </r>
  <r>
    <x v="3"/>
    <x v="7"/>
    <x v="21"/>
    <m/>
    <x v="1836"/>
  </r>
  <r>
    <x v="3"/>
    <x v="7"/>
    <x v="21"/>
    <m/>
    <x v="1837"/>
  </r>
  <r>
    <x v="3"/>
    <x v="7"/>
    <x v="21"/>
    <m/>
    <x v="1838"/>
  </r>
  <r>
    <x v="3"/>
    <x v="7"/>
    <x v="21"/>
    <m/>
    <x v="1839"/>
  </r>
  <r>
    <x v="3"/>
    <x v="7"/>
    <x v="21"/>
    <m/>
    <x v="1840"/>
  </r>
  <r>
    <x v="3"/>
    <x v="7"/>
    <x v="21"/>
    <m/>
    <x v="1841"/>
  </r>
  <r>
    <x v="3"/>
    <x v="7"/>
    <x v="21"/>
    <m/>
    <x v="1842"/>
  </r>
  <r>
    <x v="3"/>
    <x v="7"/>
    <x v="21"/>
    <m/>
    <x v="1843"/>
  </r>
  <r>
    <x v="3"/>
    <x v="7"/>
    <x v="21"/>
    <m/>
    <x v="1844"/>
  </r>
  <r>
    <x v="3"/>
    <x v="7"/>
    <x v="21"/>
    <m/>
    <x v="1845"/>
  </r>
  <r>
    <x v="3"/>
    <x v="7"/>
    <x v="21"/>
    <m/>
    <x v="1846"/>
  </r>
  <r>
    <x v="3"/>
    <x v="7"/>
    <x v="21"/>
    <m/>
    <x v="1847"/>
  </r>
  <r>
    <x v="3"/>
    <x v="7"/>
    <x v="21"/>
    <m/>
    <x v="1848"/>
  </r>
  <r>
    <x v="3"/>
    <x v="7"/>
    <x v="21"/>
    <m/>
    <x v="1849"/>
  </r>
  <r>
    <x v="3"/>
    <x v="7"/>
    <x v="21"/>
    <m/>
    <x v="1850"/>
  </r>
  <r>
    <x v="3"/>
    <x v="7"/>
    <x v="21"/>
    <m/>
    <x v="1851"/>
  </r>
  <r>
    <x v="3"/>
    <x v="7"/>
    <x v="21"/>
    <m/>
    <x v="1852"/>
  </r>
  <r>
    <x v="3"/>
    <x v="7"/>
    <x v="21"/>
    <m/>
    <x v="1853"/>
  </r>
  <r>
    <x v="3"/>
    <x v="7"/>
    <x v="21"/>
    <m/>
    <x v="1854"/>
  </r>
  <r>
    <x v="3"/>
    <x v="7"/>
    <x v="21"/>
    <m/>
    <x v="1855"/>
  </r>
  <r>
    <x v="3"/>
    <x v="7"/>
    <x v="21"/>
    <m/>
    <x v="1856"/>
  </r>
  <r>
    <x v="3"/>
    <x v="7"/>
    <x v="21"/>
    <m/>
    <x v="1857"/>
  </r>
  <r>
    <x v="3"/>
    <x v="7"/>
    <x v="21"/>
    <m/>
    <x v="1858"/>
  </r>
  <r>
    <x v="3"/>
    <x v="7"/>
    <x v="21"/>
    <m/>
    <x v="1859"/>
  </r>
  <r>
    <x v="3"/>
    <x v="7"/>
    <x v="21"/>
    <m/>
    <x v="1860"/>
  </r>
  <r>
    <x v="3"/>
    <x v="7"/>
    <x v="21"/>
    <m/>
    <x v="1861"/>
  </r>
  <r>
    <x v="3"/>
    <x v="7"/>
    <x v="21"/>
    <m/>
    <x v="1862"/>
  </r>
  <r>
    <x v="3"/>
    <x v="7"/>
    <x v="21"/>
    <m/>
    <x v="1863"/>
  </r>
  <r>
    <x v="3"/>
    <x v="7"/>
    <x v="21"/>
    <m/>
    <x v="1864"/>
  </r>
  <r>
    <x v="3"/>
    <x v="7"/>
    <x v="21"/>
    <m/>
    <x v="1865"/>
  </r>
  <r>
    <x v="3"/>
    <x v="7"/>
    <x v="21"/>
    <m/>
    <x v="1866"/>
  </r>
  <r>
    <x v="3"/>
    <x v="7"/>
    <x v="21"/>
    <m/>
    <x v="1867"/>
  </r>
  <r>
    <x v="3"/>
    <x v="7"/>
    <x v="21"/>
    <m/>
    <x v="1868"/>
  </r>
  <r>
    <x v="3"/>
    <x v="7"/>
    <x v="21"/>
    <m/>
    <x v="1869"/>
  </r>
  <r>
    <x v="3"/>
    <x v="7"/>
    <x v="21"/>
    <m/>
    <x v="1870"/>
  </r>
  <r>
    <x v="3"/>
    <x v="7"/>
    <x v="21"/>
    <m/>
    <x v="1871"/>
  </r>
  <r>
    <x v="3"/>
    <x v="7"/>
    <x v="21"/>
    <m/>
    <x v="1872"/>
  </r>
  <r>
    <x v="3"/>
    <x v="7"/>
    <x v="21"/>
    <m/>
    <x v="1873"/>
  </r>
  <r>
    <x v="3"/>
    <x v="7"/>
    <x v="21"/>
    <m/>
    <x v="1874"/>
  </r>
  <r>
    <x v="3"/>
    <x v="7"/>
    <x v="21"/>
    <m/>
    <x v="1875"/>
  </r>
  <r>
    <x v="3"/>
    <x v="7"/>
    <x v="21"/>
    <m/>
    <x v="1876"/>
  </r>
  <r>
    <x v="3"/>
    <x v="7"/>
    <x v="21"/>
    <m/>
    <x v="1877"/>
  </r>
  <r>
    <x v="3"/>
    <x v="7"/>
    <x v="21"/>
    <m/>
    <x v="1878"/>
  </r>
  <r>
    <x v="3"/>
    <x v="7"/>
    <x v="21"/>
    <m/>
    <x v="1879"/>
  </r>
  <r>
    <x v="3"/>
    <x v="7"/>
    <x v="21"/>
    <m/>
    <x v="1880"/>
  </r>
  <r>
    <x v="3"/>
    <x v="7"/>
    <x v="21"/>
    <m/>
    <x v="1881"/>
  </r>
  <r>
    <x v="3"/>
    <x v="7"/>
    <x v="21"/>
    <m/>
    <x v="1882"/>
  </r>
  <r>
    <x v="3"/>
    <x v="7"/>
    <x v="21"/>
    <m/>
    <x v="1883"/>
  </r>
  <r>
    <x v="3"/>
    <x v="7"/>
    <x v="21"/>
    <m/>
    <x v="1884"/>
  </r>
  <r>
    <x v="3"/>
    <x v="0"/>
    <x v="21"/>
    <m/>
    <x v="1885"/>
  </r>
  <r>
    <x v="3"/>
    <x v="0"/>
    <x v="21"/>
    <m/>
    <x v="1886"/>
  </r>
  <r>
    <x v="3"/>
    <x v="0"/>
    <x v="21"/>
    <m/>
    <x v="1887"/>
  </r>
  <r>
    <x v="3"/>
    <x v="0"/>
    <x v="21"/>
    <m/>
    <x v="1888"/>
  </r>
  <r>
    <x v="3"/>
    <x v="0"/>
    <x v="21"/>
    <m/>
    <x v="1889"/>
  </r>
  <r>
    <x v="3"/>
    <x v="0"/>
    <x v="21"/>
    <m/>
    <x v="1890"/>
  </r>
  <r>
    <x v="3"/>
    <x v="0"/>
    <x v="21"/>
    <m/>
    <x v="1891"/>
  </r>
  <r>
    <x v="3"/>
    <x v="0"/>
    <x v="21"/>
    <m/>
    <x v="1892"/>
  </r>
  <r>
    <x v="3"/>
    <x v="0"/>
    <x v="21"/>
    <m/>
    <x v="1893"/>
  </r>
  <r>
    <x v="3"/>
    <x v="0"/>
    <x v="21"/>
    <m/>
    <x v="1894"/>
  </r>
  <r>
    <x v="3"/>
    <x v="0"/>
    <x v="21"/>
    <m/>
    <x v="1895"/>
  </r>
  <r>
    <x v="3"/>
    <x v="0"/>
    <x v="21"/>
    <m/>
    <x v="1896"/>
  </r>
  <r>
    <x v="3"/>
    <x v="0"/>
    <x v="21"/>
    <m/>
    <x v="1897"/>
  </r>
  <r>
    <x v="3"/>
    <x v="0"/>
    <x v="21"/>
    <m/>
    <x v="1898"/>
  </r>
  <r>
    <x v="3"/>
    <x v="0"/>
    <x v="21"/>
    <m/>
    <x v="1899"/>
  </r>
  <r>
    <x v="3"/>
    <x v="0"/>
    <x v="21"/>
    <m/>
    <x v="1900"/>
  </r>
  <r>
    <x v="3"/>
    <x v="0"/>
    <x v="21"/>
    <m/>
    <x v="1901"/>
  </r>
  <r>
    <x v="3"/>
    <x v="0"/>
    <x v="21"/>
    <m/>
    <x v="1902"/>
  </r>
  <r>
    <x v="3"/>
    <x v="0"/>
    <x v="21"/>
    <m/>
    <x v="1903"/>
  </r>
  <r>
    <x v="3"/>
    <x v="0"/>
    <x v="21"/>
    <m/>
    <x v="1904"/>
  </r>
  <r>
    <x v="3"/>
    <x v="0"/>
    <x v="21"/>
    <m/>
    <x v="1905"/>
  </r>
  <r>
    <x v="3"/>
    <x v="0"/>
    <x v="21"/>
    <m/>
    <x v="1906"/>
  </r>
  <r>
    <x v="3"/>
    <x v="0"/>
    <x v="21"/>
    <m/>
    <x v="1907"/>
  </r>
  <r>
    <x v="3"/>
    <x v="0"/>
    <x v="21"/>
    <m/>
    <x v="1908"/>
  </r>
  <r>
    <x v="3"/>
    <x v="0"/>
    <x v="21"/>
    <m/>
    <x v="1909"/>
  </r>
  <r>
    <x v="3"/>
    <x v="0"/>
    <x v="21"/>
    <m/>
    <x v="1910"/>
  </r>
  <r>
    <x v="3"/>
    <x v="0"/>
    <x v="21"/>
    <m/>
    <x v="1911"/>
  </r>
  <r>
    <x v="3"/>
    <x v="0"/>
    <x v="21"/>
    <m/>
    <x v="1912"/>
  </r>
  <r>
    <x v="3"/>
    <x v="0"/>
    <x v="21"/>
    <m/>
    <x v="1913"/>
  </r>
  <r>
    <x v="3"/>
    <x v="0"/>
    <x v="21"/>
    <m/>
    <x v="1914"/>
  </r>
  <r>
    <x v="3"/>
    <x v="0"/>
    <x v="21"/>
    <m/>
    <x v="1915"/>
  </r>
  <r>
    <x v="3"/>
    <x v="0"/>
    <x v="21"/>
    <m/>
    <x v="1916"/>
  </r>
  <r>
    <x v="3"/>
    <x v="0"/>
    <x v="21"/>
    <m/>
    <x v="1917"/>
  </r>
  <r>
    <x v="3"/>
    <x v="0"/>
    <x v="21"/>
    <m/>
    <x v="1918"/>
  </r>
  <r>
    <x v="3"/>
    <x v="0"/>
    <x v="21"/>
    <m/>
    <x v="1919"/>
  </r>
  <r>
    <x v="3"/>
    <x v="0"/>
    <x v="21"/>
    <m/>
    <x v="1920"/>
  </r>
  <r>
    <x v="3"/>
    <x v="0"/>
    <x v="21"/>
    <m/>
    <x v="1921"/>
  </r>
  <r>
    <x v="3"/>
    <x v="0"/>
    <x v="21"/>
    <m/>
    <x v="1922"/>
  </r>
  <r>
    <x v="3"/>
    <x v="0"/>
    <x v="21"/>
    <m/>
    <x v="1923"/>
  </r>
  <r>
    <x v="3"/>
    <x v="0"/>
    <x v="21"/>
    <m/>
    <x v="1924"/>
  </r>
  <r>
    <x v="3"/>
    <x v="0"/>
    <x v="21"/>
    <m/>
    <x v="1925"/>
  </r>
  <r>
    <x v="3"/>
    <x v="0"/>
    <x v="21"/>
    <m/>
    <x v="1926"/>
  </r>
  <r>
    <x v="3"/>
    <x v="0"/>
    <x v="21"/>
    <m/>
    <x v="1927"/>
  </r>
  <r>
    <x v="3"/>
    <x v="0"/>
    <x v="21"/>
    <m/>
    <x v="1928"/>
  </r>
  <r>
    <x v="3"/>
    <x v="0"/>
    <x v="21"/>
    <m/>
    <x v="1929"/>
  </r>
  <r>
    <x v="3"/>
    <x v="0"/>
    <x v="21"/>
    <m/>
    <x v="1930"/>
  </r>
  <r>
    <x v="3"/>
    <x v="0"/>
    <x v="21"/>
    <m/>
    <x v="1931"/>
  </r>
  <r>
    <x v="3"/>
    <x v="0"/>
    <x v="21"/>
    <m/>
    <x v="1932"/>
  </r>
  <r>
    <x v="3"/>
    <x v="0"/>
    <x v="21"/>
    <m/>
    <x v="1933"/>
  </r>
  <r>
    <x v="3"/>
    <x v="0"/>
    <x v="21"/>
    <m/>
    <x v="1934"/>
  </r>
  <r>
    <x v="3"/>
    <x v="0"/>
    <x v="21"/>
    <m/>
    <x v="1935"/>
  </r>
  <r>
    <x v="3"/>
    <x v="0"/>
    <x v="21"/>
    <m/>
    <x v="1936"/>
  </r>
  <r>
    <x v="3"/>
    <x v="0"/>
    <x v="21"/>
    <m/>
    <x v="1937"/>
  </r>
  <r>
    <x v="3"/>
    <x v="0"/>
    <x v="21"/>
    <m/>
    <x v="1938"/>
  </r>
  <r>
    <x v="3"/>
    <x v="0"/>
    <x v="21"/>
    <m/>
    <x v="1939"/>
  </r>
  <r>
    <x v="3"/>
    <x v="0"/>
    <x v="21"/>
    <m/>
    <x v="1940"/>
  </r>
  <r>
    <x v="3"/>
    <x v="0"/>
    <x v="21"/>
    <m/>
    <x v="1941"/>
  </r>
  <r>
    <x v="3"/>
    <x v="0"/>
    <x v="21"/>
    <m/>
    <x v="1942"/>
  </r>
  <r>
    <x v="3"/>
    <x v="0"/>
    <x v="21"/>
    <m/>
    <x v="1943"/>
  </r>
  <r>
    <x v="3"/>
    <x v="0"/>
    <x v="21"/>
    <m/>
    <x v="1944"/>
  </r>
  <r>
    <x v="3"/>
    <x v="0"/>
    <x v="21"/>
    <m/>
    <x v="1945"/>
  </r>
  <r>
    <x v="3"/>
    <x v="0"/>
    <x v="21"/>
    <m/>
    <x v="1946"/>
  </r>
  <r>
    <x v="3"/>
    <x v="0"/>
    <x v="21"/>
    <m/>
    <x v="1947"/>
  </r>
  <r>
    <x v="3"/>
    <x v="0"/>
    <x v="21"/>
    <m/>
    <x v="1948"/>
  </r>
  <r>
    <x v="3"/>
    <x v="0"/>
    <x v="21"/>
    <m/>
    <x v="1949"/>
  </r>
  <r>
    <x v="3"/>
    <x v="0"/>
    <x v="21"/>
    <m/>
    <x v="1950"/>
  </r>
  <r>
    <x v="3"/>
    <x v="0"/>
    <x v="21"/>
    <m/>
    <x v="1951"/>
  </r>
  <r>
    <x v="3"/>
    <x v="0"/>
    <x v="21"/>
    <m/>
    <x v="1952"/>
  </r>
  <r>
    <x v="3"/>
    <x v="0"/>
    <x v="21"/>
    <m/>
    <x v="1953"/>
  </r>
  <r>
    <x v="3"/>
    <x v="0"/>
    <x v="21"/>
    <m/>
    <x v="1954"/>
  </r>
  <r>
    <x v="3"/>
    <x v="0"/>
    <x v="21"/>
    <m/>
    <x v="1955"/>
  </r>
  <r>
    <x v="3"/>
    <x v="0"/>
    <x v="21"/>
    <m/>
    <x v="1956"/>
  </r>
  <r>
    <x v="3"/>
    <x v="0"/>
    <x v="21"/>
    <m/>
    <x v="1957"/>
  </r>
  <r>
    <x v="3"/>
    <x v="0"/>
    <x v="21"/>
    <m/>
    <x v="1958"/>
  </r>
  <r>
    <x v="3"/>
    <x v="0"/>
    <x v="21"/>
    <m/>
    <x v="1959"/>
  </r>
  <r>
    <x v="3"/>
    <x v="0"/>
    <x v="21"/>
    <m/>
    <x v="1960"/>
  </r>
  <r>
    <x v="3"/>
    <x v="0"/>
    <x v="21"/>
    <m/>
    <x v="1961"/>
  </r>
  <r>
    <x v="3"/>
    <x v="0"/>
    <x v="21"/>
    <m/>
    <x v="1962"/>
  </r>
  <r>
    <x v="3"/>
    <x v="0"/>
    <x v="21"/>
    <m/>
    <x v="1963"/>
  </r>
  <r>
    <x v="3"/>
    <x v="0"/>
    <x v="21"/>
    <m/>
    <x v="1964"/>
  </r>
  <r>
    <x v="3"/>
    <x v="0"/>
    <x v="21"/>
    <m/>
    <x v="1965"/>
  </r>
  <r>
    <x v="3"/>
    <x v="0"/>
    <x v="21"/>
    <m/>
    <x v="1966"/>
  </r>
  <r>
    <x v="3"/>
    <x v="0"/>
    <x v="21"/>
    <m/>
    <x v="1967"/>
  </r>
  <r>
    <x v="3"/>
    <x v="0"/>
    <x v="21"/>
    <m/>
    <x v="1968"/>
  </r>
  <r>
    <x v="3"/>
    <x v="0"/>
    <x v="21"/>
    <m/>
    <x v="1969"/>
  </r>
  <r>
    <x v="3"/>
    <x v="0"/>
    <x v="21"/>
    <m/>
    <x v="1970"/>
  </r>
  <r>
    <x v="3"/>
    <x v="0"/>
    <x v="21"/>
    <m/>
    <x v="1971"/>
  </r>
  <r>
    <x v="3"/>
    <x v="0"/>
    <x v="21"/>
    <m/>
    <x v="1972"/>
  </r>
  <r>
    <x v="3"/>
    <x v="0"/>
    <x v="21"/>
    <m/>
    <x v="1973"/>
  </r>
  <r>
    <x v="3"/>
    <x v="0"/>
    <x v="21"/>
    <m/>
    <x v="1974"/>
  </r>
  <r>
    <x v="3"/>
    <x v="0"/>
    <x v="21"/>
    <m/>
    <x v="1975"/>
  </r>
  <r>
    <x v="3"/>
    <x v="0"/>
    <x v="21"/>
    <m/>
    <x v="1976"/>
  </r>
  <r>
    <x v="3"/>
    <x v="0"/>
    <x v="21"/>
    <m/>
    <x v="1977"/>
  </r>
  <r>
    <x v="3"/>
    <x v="0"/>
    <x v="21"/>
    <m/>
    <x v="1978"/>
  </r>
  <r>
    <x v="3"/>
    <x v="0"/>
    <x v="21"/>
    <m/>
    <x v="1979"/>
  </r>
  <r>
    <x v="3"/>
    <x v="0"/>
    <x v="21"/>
    <m/>
    <x v="1980"/>
  </r>
  <r>
    <x v="3"/>
    <x v="0"/>
    <x v="21"/>
    <m/>
    <x v="1981"/>
  </r>
  <r>
    <x v="3"/>
    <x v="0"/>
    <x v="21"/>
    <m/>
    <x v="1982"/>
  </r>
  <r>
    <x v="3"/>
    <x v="0"/>
    <x v="21"/>
    <m/>
    <x v="1983"/>
  </r>
  <r>
    <x v="3"/>
    <x v="0"/>
    <x v="21"/>
    <m/>
    <x v="1984"/>
  </r>
  <r>
    <x v="3"/>
    <x v="0"/>
    <x v="21"/>
    <m/>
    <x v="1985"/>
  </r>
  <r>
    <x v="3"/>
    <x v="0"/>
    <x v="21"/>
    <m/>
    <x v="1986"/>
  </r>
  <r>
    <x v="3"/>
    <x v="0"/>
    <x v="21"/>
    <m/>
    <x v="1987"/>
  </r>
  <r>
    <x v="3"/>
    <x v="0"/>
    <x v="21"/>
    <m/>
    <x v="1988"/>
  </r>
  <r>
    <x v="3"/>
    <x v="0"/>
    <x v="21"/>
    <m/>
    <x v="1989"/>
  </r>
  <r>
    <x v="3"/>
    <x v="0"/>
    <x v="21"/>
    <m/>
    <x v="1990"/>
  </r>
  <r>
    <x v="3"/>
    <x v="0"/>
    <x v="21"/>
    <m/>
    <x v="1991"/>
  </r>
  <r>
    <x v="3"/>
    <x v="0"/>
    <x v="21"/>
    <m/>
    <x v="1992"/>
  </r>
  <r>
    <x v="3"/>
    <x v="0"/>
    <x v="21"/>
    <m/>
    <x v="1993"/>
  </r>
  <r>
    <x v="3"/>
    <x v="0"/>
    <x v="21"/>
    <m/>
    <x v="1994"/>
  </r>
  <r>
    <x v="3"/>
    <x v="0"/>
    <x v="21"/>
    <m/>
    <x v="1995"/>
  </r>
  <r>
    <x v="3"/>
    <x v="0"/>
    <x v="21"/>
    <m/>
    <x v="1996"/>
  </r>
  <r>
    <x v="3"/>
    <x v="0"/>
    <x v="21"/>
    <m/>
    <x v="1997"/>
  </r>
  <r>
    <x v="3"/>
    <x v="0"/>
    <x v="21"/>
    <m/>
    <x v="1998"/>
  </r>
  <r>
    <x v="3"/>
    <x v="0"/>
    <x v="21"/>
    <m/>
    <x v="1999"/>
  </r>
  <r>
    <x v="3"/>
    <x v="0"/>
    <x v="21"/>
    <m/>
    <x v="2000"/>
  </r>
  <r>
    <x v="3"/>
    <x v="0"/>
    <x v="21"/>
    <m/>
    <x v="2001"/>
  </r>
  <r>
    <x v="3"/>
    <x v="0"/>
    <x v="21"/>
    <m/>
    <x v="2002"/>
  </r>
  <r>
    <x v="3"/>
    <x v="0"/>
    <x v="21"/>
    <m/>
    <x v="2003"/>
  </r>
  <r>
    <x v="3"/>
    <x v="0"/>
    <x v="21"/>
    <m/>
    <x v="2004"/>
  </r>
  <r>
    <x v="3"/>
    <x v="0"/>
    <x v="21"/>
    <m/>
    <x v="2005"/>
  </r>
  <r>
    <x v="3"/>
    <x v="0"/>
    <x v="21"/>
    <m/>
    <x v="2006"/>
  </r>
  <r>
    <x v="3"/>
    <x v="0"/>
    <x v="21"/>
    <m/>
    <x v="2007"/>
  </r>
  <r>
    <x v="3"/>
    <x v="0"/>
    <x v="21"/>
    <m/>
    <x v="2008"/>
  </r>
  <r>
    <x v="3"/>
    <x v="0"/>
    <x v="21"/>
    <m/>
    <x v="2009"/>
  </r>
  <r>
    <x v="3"/>
    <x v="0"/>
    <x v="21"/>
    <m/>
    <x v="2010"/>
  </r>
  <r>
    <x v="3"/>
    <x v="0"/>
    <x v="21"/>
    <m/>
    <x v="2011"/>
  </r>
  <r>
    <x v="3"/>
    <x v="0"/>
    <x v="21"/>
    <m/>
    <x v="2012"/>
  </r>
  <r>
    <x v="3"/>
    <x v="0"/>
    <x v="21"/>
    <m/>
    <x v="2013"/>
  </r>
  <r>
    <x v="3"/>
    <x v="0"/>
    <x v="21"/>
    <m/>
    <x v="2014"/>
  </r>
  <r>
    <x v="3"/>
    <x v="0"/>
    <x v="21"/>
    <m/>
    <x v="2015"/>
  </r>
  <r>
    <x v="3"/>
    <x v="0"/>
    <x v="21"/>
    <m/>
    <x v="2016"/>
  </r>
  <r>
    <x v="3"/>
    <x v="0"/>
    <x v="21"/>
    <m/>
    <x v="2017"/>
  </r>
  <r>
    <x v="3"/>
    <x v="0"/>
    <x v="21"/>
    <m/>
    <x v="2018"/>
  </r>
  <r>
    <x v="3"/>
    <x v="0"/>
    <x v="21"/>
    <m/>
    <x v="2019"/>
  </r>
  <r>
    <x v="3"/>
    <x v="0"/>
    <x v="21"/>
    <m/>
    <x v="2020"/>
  </r>
  <r>
    <x v="3"/>
    <x v="0"/>
    <x v="21"/>
    <m/>
    <x v="2021"/>
  </r>
  <r>
    <x v="3"/>
    <x v="0"/>
    <x v="21"/>
    <m/>
    <x v="2022"/>
  </r>
  <r>
    <x v="3"/>
    <x v="0"/>
    <x v="21"/>
    <m/>
    <x v="2023"/>
  </r>
  <r>
    <x v="3"/>
    <x v="0"/>
    <x v="21"/>
    <m/>
    <x v="2024"/>
  </r>
  <r>
    <x v="3"/>
    <x v="0"/>
    <x v="21"/>
    <m/>
    <x v="2025"/>
  </r>
  <r>
    <x v="3"/>
    <x v="0"/>
    <x v="21"/>
    <m/>
    <x v="2026"/>
  </r>
  <r>
    <x v="3"/>
    <x v="0"/>
    <x v="21"/>
    <m/>
    <x v="2027"/>
  </r>
  <r>
    <x v="3"/>
    <x v="0"/>
    <x v="21"/>
    <m/>
    <x v="2028"/>
  </r>
  <r>
    <x v="3"/>
    <x v="0"/>
    <x v="21"/>
    <m/>
    <x v="2029"/>
  </r>
  <r>
    <x v="3"/>
    <x v="0"/>
    <x v="21"/>
    <m/>
    <x v="2030"/>
  </r>
  <r>
    <x v="3"/>
    <x v="0"/>
    <x v="21"/>
    <m/>
    <x v="2031"/>
  </r>
  <r>
    <x v="3"/>
    <x v="0"/>
    <x v="21"/>
    <m/>
    <x v="2032"/>
  </r>
  <r>
    <x v="3"/>
    <x v="0"/>
    <x v="21"/>
    <m/>
    <x v="2033"/>
  </r>
  <r>
    <x v="3"/>
    <x v="0"/>
    <x v="21"/>
    <m/>
    <x v="2034"/>
  </r>
  <r>
    <x v="3"/>
    <x v="0"/>
    <x v="21"/>
    <m/>
    <x v="2035"/>
  </r>
  <r>
    <x v="3"/>
    <x v="0"/>
    <x v="21"/>
    <m/>
    <x v="2036"/>
  </r>
  <r>
    <x v="3"/>
    <x v="0"/>
    <x v="21"/>
    <m/>
    <x v="2037"/>
  </r>
  <r>
    <x v="3"/>
    <x v="0"/>
    <x v="21"/>
    <m/>
    <x v="2038"/>
  </r>
  <r>
    <x v="3"/>
    <x v="0"/>
    <x v="21"/>
    <m/>
    <x v="2039"/>
  </r>
  <r>
    <x v="3"/>
    <x v="0"/>
    <x v="21"/>
    <m/>
    <x v="2040"/>
  </r>
  <r>
    <x v="3"/>
    <x v="0"/>
    <x v="21"/>
    <m/>
    <x v="2041"/>
  </r>
  <r>
    <x v="3"/>
    <x v="0"/>
    <x v="21"/>
    <m/>
    <x v="2042"/>
  </r>
  <r>
    <x v="3"/>
    <x v="0"/>
    <x v="21"/>
    <m/>
    <x v="2043"/>
  </r>
  <r>
    <x v="3"/>
    <x v="0"/>
    <x v="21"/>
    <m/>
    <x v="2044"/>
  </r>
  <r>
    <x v="3"/>
    <x v="0"/>
    <x v="21"/>
    <m/>
    <x v="2045"/>
  </r>
  <r>
    <x v="3"/>
    <x v="0"/>
    <x v="21"/>
    <m/>
    <x v="2046"/>
  </r>
  <r>
    <x v="3"/>
    <x v="0"/>
    <x v="21"/>
    <m/>
    <x v="2047"/>
  </r>
  <r>
    <x v="3"/>
    <x v="0"/>
    <x v="21"/>
    <m/>
    <x v="2048"/>
  </r>
  <r>
    <x v="3"/>
    <x v="0"/>
    <x v="21"/>
    <m/>
    <x v="2049"/>
  </r>
  <r>
    <x v="3"/>
    <x v="0"/>
    <x v="21"/>
    <m/>
    <x v="2050"/>
  </r>
  <r>
    <x v="3"/>
    <x v="0"/>
    <x v="21"/>
    <m/>
    <x v="2051"/>
  </r>
  <r>
    <x v="3"/>
    <x v="0"/>
    <x v="21"/>
    <m/>
    <x v="2052"/>
  </r>
  <r>
    <x v="3"/>
    <x v="0"/>
    <x v="21"/>
    <m/>
    <x v="2053"/>
  </r>
  <r>
    <x v="3"/>
    <x v="0"/>
    <x v="21"/>
    <m/>
    <x v="2054"/>
  </r>
  <r>
    <x v="3"/>
    <x v="0"/>
    <x v="21"/>
    <m/>
    <x v="2055"/>
  </r>
  <r>
    <x v="3"/>
    <x v="0"/>
    <x v="21"/>
    <m/>
    <x v="2056"/>
  </r>
  <r>
    <x v="3"/>
    <x v="0"/>
    <x v="21"/>
    <m/>
    <x v="2057"/>
  </r>
  <r>
    <x v="3"/>
    <x v="0"/>
    <x v="21"/>
    <m/>
    <x v="2058"/>
  </r>
  <r>
    <x v="3"/>
    <x v="0"/>
    <x v="21"/>
    <m/>
    <x v="2059"/>
  </r>
  <r>
    <x v="3"/>
    <x v="0"/>
    <x v="21"/>
    <m/>
    <x v="2060"/>
  </r>
  <r>
    <x v="3"/>
    <x v="0"/>
    <x v="21"/>
    <m/>
    <x v="2061"/>
  </r>
  <r>
    <x v="3"/>
    <x v="0"/>
    <x v="21"/>
    <m/>
    <x v="2062"/>
  </r>
  <r>
    <x v="3"/>
    <x v="0"/>
    <x v="21"/>
    <m/>
    <x v="2063"/>
  </r>
  <r>
    <x v="3"/>
    <x v="0"/>
    <x v="21"/>
    <m/>
    <x v="2064"/>
  </r>
  <r>
    <x v="3"/>
    <x v="0"/>
    <x v="21"/>
    <m/>
    <x v="2065"/>
  </r>
  <r>
    <x v="3"/>
    <x v="0"/>
    <x v="21"/>
    <m/>
    <x v="2066"/>
  </r>
  <r>
    <x v="3"/>
    <x v="0"/>
    <x v="21"/>
    <m/>
    <x v="2067"/>
  </r>
  <r>
    <x v="3"/>
    <x v="0"/>
    <x v="21"/>
    <m/>
    <x v="2068"/>
  </r>
  <r>
    <x v="3"/>
    <x v="0"/>
    <x v="21"/>
    <m/>
    <x v="2069"/>
  </r>
  <r>
    <x v="3"/>
    <x v="0"/>
    <x v="21"/>
    <m/>
    <x v="2070"/>
  </r>
  <r>
    <x v="3"/>
    <x v="0"/>
    <x v="21"/>
    <m/>
    <x v="2071"/>
  </r>
  <r>
    <x v="3"/>
    <x v="0"/>
    <x v="21"/>
    <m/>
    <x v="2072"/>
  </r>
  <r>
    <x v="3"/>
    <x v="0"/>
    <x v="21"/>
    <m/>
    <x v="2073"/>
  </r>
  <r>
    <x v="3"/>
    <x v="0"/>
    <x v="21"/>
    <m/>
    <x v="2074"/>
  </r>
  <r>
    <x v="3"/>
    <x v="0"/>
    <x v="21"/>
    <m/>
    <x v="2075"/>
  </r>
  <r>
    <x v="3"/>
    <x v="0"/>
    <x v="21"/>
    <m/>
    <x v="2076"/>
  </r>
  <r>
    <x v="3"/>
    <x v="0"/>
    <x v="21"/>
    <m/>
    <x v="2077"/>
  </r>
  <r>
    <x v="3"/>
    <x v="0"/>
    <x v="21"/>
    <m/>
    <x v="2078"/>
  </r>
  <r>
    <x v="3"/>
    <x v="0"/>
    <x v="21"/>
    <m/>
    <x v="2079"/>
  </r>
  <r>
    <x v="3"/>
    <x v="0"/>
    <x v="21"/>
    <m/>
    <x v="2080"/>
  </r>
  <r>
    <x v="3"/>
    <x v="0"/>
    <x v="21"/>
    <m/>
    <x v="2081"/>
  </r>
  <r>
    <x v="3"/>
    <x v="0"/>
    <x v="21"/>
    <m/>
    <x v="2082"/>
  </r>
  <r>
    <x v="3"/>
    <x v="0"/>
    <x v="21"/>
    <m/>
    <x v="2083"/>
  </r>
  <r>
    <x v="3"/>
    <x v="0"/>
    <x v="21"/>
    <m/>
    <x v="2084"/>
  </r>
  <r>
    <x v="3"/>
    <x v="0"/>
    <x v="21"/>
    <m/>
    <x v="2085"/>
  </r>
  <r>
    <x v="3"/>
    <x v="0"/>
    <x v="21"/>
    <m/>
    <x v="2086"/>
  </r>
  <r>
    <x v="3"/>
    <x v="0"/>
    <x v="21"/>
    <m/>
    <x v="2087"/>
  </r>
  <r>
    <x v="3"/>
    <x v="0"/>
    <x v="21"/>
    <m/>
    <x v="2088"/>
  </r>
  <r>
    <x v="3"/>
    <x v="0"/>
    <x v="21"/>
    <m/>
    <x v="2089"/>
  </r>
  <r>
    <x v="3"/>
    <x v="0"/>
    <x v="21"/>
    <m/>
    <x v="2090"/>
  </r>
  <r>
    <x v="3"/>
    <x v="0"/>
    <x v="21"/>
    <m/>
    <x v="2091"/>
  </r>
  <r>
    <x v="3"/>
    <x v="0"/>
    <x v="21"/>
    <m/>
    <x v="2092"/>
  </r>
  <r>
    <x v="3"/>
    <x v="0"/>
    <x v="21"/>
    <m/>
    <x v="2093"/>
  </r>
  <r>
    <x v="3"/>
    <x v="0"/>
    <x v="21"/>
    <m/>
    <x v="2094"/>
  </r>
  <r>
    <x v="3"/>
    <x v="0"/>
    <x v="21"/>
    <m/>
    <x v="2095"/>
  </r>
  <r>
    <x v="3"/>
    <x v="4"/>
    <x v="21"/>
    <m/>
    <x v="2096"/>
  </r>
  <r>
    <x v="3"/>
    <x v="4"/>
    <x v="21"/>
    <m/>
    <x v="2097"/>
  </r>
  <r>
    <x v="3"/>
    <x v="4"/>
    <x v="21"/>
    <m/>
    <x v="2098"/>
  </r>
  <r>
    <x v="3"/>
    <x v="4"/>
    <x v="21"/>
    <m/>
    <x v="2099"/>
  </r>
  <r>
    <x v="3"/>
    <x v="4"/>
    <x v="21"/>
    <m/>
    <x v="2100"/>
  </r>
  <r>
    <x v="3"/>
    <x v="4"/>
    <x v="21"/>
    <m/>
    <x v="2101"/>
  </r>
  <r>
    <x v="3"/>
    <x v="4"/>
    <x v="21"/>
    <m/>
    <x v="2102"/>
  </r>
  <r>
    <x v="3"/>
    <x v="4"/>
    <x v="21"/>
    <m/>
    <x v="2103"/>
  </r>
  <r>
    <x v="3"/>
    <x v="4"/>
    <x v="21"/>
    <m/>
    <x v="2104"/>
  </r>
  <r>
    <x v="3"/>
    <x v="4"/>
    <x v="21"/>
    <m/>
    <x v="2105"/>
  </r>
  <r>
    <x v="3"/>
    <x v="4"/>
    <x v="21"/>
    <m/>
    <x v="2106"/>
  </r>
  <r>
    <x v="3"/>
    <x v="4"/>
    <x v="21"/>
    <m/>
    <x v="2107"/>
  </r>
  <r>
    <x v="3"/>
    <x v="4"/>
    <x v="21"/>
    <m/>
    <x v="2108"/>
  </r>
  <r>
    <x v="3"/>
    <x v="4"/>
    <x v="21"/>
    <m/>
    <x v="2109"/>
  </r>
  <r>
    <x v="3"/>
    <x v="4"/>
    <x v="21"/>
    <m/>
    <x v="2110"/>
  </r>
  <r>
    <x v="3"/>
    <x v="4"/>
    <x v="21"/>
    <m/>
    <x v="2111"/>
  </r>
  <r>
    <x v="3"/>
    <x v="4"/>
    <x v="21"/>
    <m/>
    <x v="2112"/>
  </r>
  <r>
    <x v="3"/>
    <x v="4"/>
    <x v="21"/>
    <m/>
    <x v="2113"/>
  </r>
  <r>
    <x v="3"/>
    <x v="4"/>
    <x v="21"/>
    <m/>
    <x v="2114"/>
  </r>
  <r>
    <x v="3"/>
    <x v="4"/>
    <x v="21"/>
    <m/>
    <x v="2115"/>
  </r>
  <r>
    <x v="3"/>
    <x v="4"/>
    <x v="21"/>
    <m/>
    <x v="2116"/>
  </r>
  <r>
    <x v="3"/>
    <x v="4"/>
    <x v="21"/>
    <m/>
    <x v="2117"/>
  </r>
  <r>
    <x v="3"/>
    <x v="4"/>
    <x v="21"/>
    <m/>
    <x v="2118"/>
  </r>
  <r>
    <x v="3"/>
    <x v="4"/>
    <x v="21"/>
    <m/>
    <x v="2119"/>
  </r>
  <r>
    <x v="3"/>
    <x v="4"/>
    <x v="21"/>
    <m/>
    <x v="2120"/>
  </r>
  <r>
    <x v="3"/>
    <x v="4"/>
    <x v="21"/>
    <m/>
    <x v="2121"/>
  </r>
  <r>
    <x v="3"/>
    <x v="4"/>
    <x v="21"/>
    <m/>
    <x v="2122"/>
  </r>
  <r>
    <x v="3"/>
    <x v="4"/>
    <x v="21"/>
    <m/>
    <x v="2123"/>
  </r>
  <r>
    <x v="3"/>
    <x v="4"/>
    <x v="21"/>
    <m/>
    <x v="2124"/>
  </r>
  <r>
    <x v="3"/>
    <x v="4"/>
    <x v="21"/>
    <m/>
    <x v="2125"/>
  </r>
  <r>
    <x v="3"/>
    <x v="4"/>
    <x v="21"/>
    <m/>
    <x v="2126"/>
  </r>
  <r>
    <x v="3"/>
    <x v="4"/>
    <x v="21"/>
    <m/>
    <x v="2127"/>
  </r>
  <r>
    <x v="3"/>
    <x v="4"/>
    <x v="21"/>
    <m/>
    <x v="2128"/>
  </r>
  <r>
    <x v="3"/>
    <x v="4"/>
    <x v="21"/>
    <m/>
    <x v="2129"/>
  </r>
  <r>
    <x v="3"/>
    <x v="4"/>
    <x v="21"/>
    <m/>
    <x v="2130"/>
  </r>
  <r>
    <x v="3"/>
    <x v="4"/>
    <x v="21"/>
    <m/>
    <x v="2131"/>
  </r>
  <r>
    <x v="3"/>
    <x v="4"/>
    <x v="21"/>
    <m/>
    <x v="2132"/>
  </r>
  <r>
    <x v="3"/>
    <x v="4"/>
    <x v="21"/>
    <m/>
    <x v="2133"/>
  </r>
  <r>
    <x v="3"/>
    <x v="4"/>
    <x v="21"/>
    <m/>
    <x v="2134"/>
  </r>
  <r>
    <x v="3"/>
    <x v="4"/>
    <x v="21"/>
    <m/>
    <x v="2135"/>
  </r>
  <r>
    <x v="3"/>
    <x v="4"/>
    <x v="21"/>
    <m/>
    <x v="2136"/>
  </r>
  <r>
    <x v="3"/>
    <x v="4"/>
    <x v="21"/>
    <m/>
    <x v="2137"/>
  </r>
  <r>
    <x v="3"/>
    <x v="4"/>
    <x v="21"/>
    <m/>
    <x v="2138"/>
  </r>
  <r>
    <x v="3"/>
    <x v="4"/>
    <x v="21"/>
    <m/>
    <x v="2139"/>
  </r>
  <r>
    <x v="3"/>
    <x v="4"/>
    <x v="21"/>
    <m/>
    <x v="2140"/>
  </r>
  <r>
    <x v="3"/>
    <x v="4"/>
    <x v="21"/>
    <m/>
    <x v="2141"/>
  </r>
  <r>
    <x v="3"/>
    <x v="4"/>
    <x v="21"/>
    <m/>
    <x v="2142"/>
  </r>
  <r>
    <x v="3"/>
    <x v="4"/>
    <x v="21"/>
    <m/>
    <x v="2143"/>
  </r>
  <r>
    <x v="3"/>
    <x v="4"/>
    <x v="21"/>
    <m/>
    <x v="2144"/>
  </r>
  <r>
    <x v="3"/>
    <x v="4"/>
    <x v="21"/>
    <m/>
    <x v="2145"/>
  </r>
  <r>
    <x v="3"/>
    <x v="4"/>
    <x v="21"/>
    <m/>
    <x v="2146"/>
  </r>
  <r>
    <x v="3"/>
    <x v="4"/>
    <x v="21"/>
    <m/>
    <x v="2147"/>
  </r>
  <r>
    <x v="3"/>
    <x v="4"/>
    <x v="21"/>
    <m/>
    <x v="2148"/>
  </r>
  <r>
    <x v="3"/>
    <x v="4"/>
    <x v="21"/>
    <m/>
    <x v="2149"/>
  </r>
  <r>
    <x v="3"/>
    <x v="4"/>
    <x v="21"/>
    <m/>
    <x v="2150"/>
  </r>
  <r>
    <x v="3"/>
    <x v="4"/>
    <x v="21"/>
    <m/>
    <x v="2151"/>
  </r>
  <r>
    <x v="3"/>
    <x v="4"/>
    <x v="21"/>
    <m/>
    <x v="2152"/>
  </r>
  <r>
    <x v="3"/>
    <x v="4"/>
    <x v="21"/>
    <m/>
    <x v="2153"/>
  </r>
  <r>
    <x v="3"/>
    <x v="4"/>
    <x v="21"/>
    <m/>
    <x v="2154"/>
  </r>
  <r>
    <x v="3"/>
    <x v="4"/>
    <x v="21"/>
    <m/>
    <x v="2155"/>
  </r>
  <r>
    <x v="3"/>
    <x v="4"/>
    <x v="21"/>
    <m/>
    <x v="2156"/>
  </r>
  <r>
    <x v="3"/>
    <x v="4"/>
    <x v="21"/>
    <m/>
    <x v="2157"/>
  </r>
  <r>
    <x v="3"/>
    <x v="4"/>
    <x v="21"/>
    <m/>
    <x v="2158"/>
  </r>
  <r>
    <x v="3"/>
    <x v="4"/>
    <x v="21"/>
    <m/>
    <x v="2159"/>
  </r>
  <r>
    <x v="3"/>
    <x v="4"/>
    <x v="21"/>
    <m/>
    <x v="2160"/>
  </r>
  <r>
    <x v="3"/>
    <x v="4"/>
    <x v="21"/>
    <m/>
    <x v="2161"/>
  </r>
  <r>
    <x v="3"/>
    <x v="4"/>
    <x v="21"/>
    <m/>
    <x v="2162"/>
  </r>
  <r>
    <x v="3"/>
    <x v="4"/>
    <x v="21"/>
    <m/>
    <x v="2163"/>
  </r>
  <r>
    <x v="3"/>
    <x v="4"/>
    <x v="21"/>
    <m/>
    <x v="2164"/>
  </r>
  <r>
    <x v="3"/>
    <x v="4"/>
    <x v="21"/>
    <m/>
    <x v="2165"/>
  </r>
  <r>
    <x v="3"/>
    <x v="4"/>
    <x v="21"/>
    <m/>
    <x v="2166"/>
  </r>
  <r>
    <x v="3"/>
    <x v="4"/>
    <x v="21"/>
    <m/>
    <x v="2167"/>
  </r>
  <r>
    <x v="3"/>
    <x v="4"/>
    <x v="21"/>
    <m/>
    <x v="2168"/>
  </r>
  <r>
    <x v="3"/>
    <x v="4"/>
    <x v="21"/>
    <m/>
    <x v="2169"/>
  </r>
  <r>
    <x v="3"/>
    <x v="4"/>
    <x v="21"/>
    <m/>
    <x v="2170"/>
  </r>
  <r>
    <x v="3"/>
    <x v="4"/>
    <x v="21"/>
    <m/>
    <x v="2171"/>
  </r>
  <r>
    <x v="3"/>
    <x v="4"/>
    <x v="21"/>
    <m/>
    <x v="2172"/>
  </r>
  <r>
    <x v="3"/>
    <x v="4"/>
    <x v="21"/>
    <m/>
    <x v="2173"/>
  </r>
  <r>
    <x v="3"/>
    <x v="4"/>
    <x v="21"/>
    <m/>
    <x v="2174"/>
  </r>
  <r>
    <x v="3"/>
    <x v="4"/>
    <x v="21"/>
    <m/>
    <x v="2175"/>
  </r>
  <r>
    <x v="3"/>
    <x v="4"/>
    <x v="21"/>
    <m/>
    <x v="2176"/>
  </r>
  <r>
    <x v="3"/>
    <x v="4"/>
    <x v="21"/>
    <m/>
    <x v="2177"/>
  </r>
  <r>
    <x v="3"/>
    <x v="4"/>
    <x v="21"/>
    <m/>
    <x v="2178"/>
  </r>
  <r>
    <x v="3"/>
    <x v="4"/>
    <x v="21"/>
    <m/>
    <x v="2179"/>
  </r>
  <r>
    <x v="3"/>
    <x v="4"/>
    <x v="21"/>
    <m/>
    <x v="2180"/>
  </r>
  <r>
    <x v="3"/>
    <x v="4"/>
    <x v="21"/>
    <m/>
    <x v="2181"/>
  </r>
  <r>
    <x v="3"/>
    <x v="4"/>
    <x v="21"/>
    <m/>
    <x v="2182"/>
  </r>
  <r>
    <x v="3"/>
    <x v="4"/>
    <x v="21"/>
    <m/>
    <x v="2183"/>
  </r>
  <r>
    <x v="3"/>
    <x v="4"/>
    <x v="21"/>
    <m/>
    <x v="2184"/>
  </r>
  <r>
    <x v="3"/>
    <x v="4"/>
    <x v="21"/>
    <m/>
    <x v="2185"/>
  </r>
  <r>
    <x v="3"/>
    <x v="4"/>
    <x v="21"/>
    <m/>
    <x v="2186"/>
  </r>
  <r>
    <x v="3"/>
    <x v="4"/>
    <x v="21"/>
    <m/>
    <x v="2187"/>
  </r>
  <r>
    <x v="3"/>
    <x v="4"/>
    <x v="21"/>
    <m/>
    <x v="2188"/>
  </r>
  <r>
    <x v="3"/>
    <x v="4"/>
    <x v="21"/>
    <m/>
    <x v="2189"/>
  </r>
  <r>
    <x v="3"/>
    <x v="4"/>
    <x v="21"/>
    <m/>
    <x v="2190"/>
  </r>
  <r>
    <x v="3"/>
    <x v="4"/>
    <x v="21"/>
    <m/>
    <x v="2191"/>
  </r>
  <r>
    <x v="3"/>
    <x v="4"/>
    <x v="21"/>
    <m/>
    <x v="2192"/>
  </r>
  <r>
    <x v="3"/>
    <x v="4"/>
    <x v="21"/>
    <m/>
    <x v="2193"/>
  </r>
  <r>
    <x v="3"/>
    <x v="4"/>
    <x v="21"/>
    <m/>
    <x v="2194"/>
  </r>
  <r>
    <x v="3"/>
    <x v="4"/>
    <x v="21"/>
    <m/>
    <x v="2195"/>
  </r>
  <r>
    <x v="3"/>
    <x v="4"/>
    <x v="21"/>
    <m/>
    <x v="2196"/>
  </r>
  <r>
    <x v="3"/>
    <x v="4"/>
    <x v="21"/>
    <m/>
    <x v="2197"/>
  </r>
  <r>
    <x v="3"/>
    <x v="4"/>
    <x v="21"/>
    <m/>
    <x v="2198"/>
  </r>
  <r>
    <x v="3"/>
    <x v="4"/>
    <x v="21"/>
    <m/>
    <x v="2199"/>
  </r>
  <r>
    <x v="3"/>
    <x v="4"/>
    <x v="21"/>
    <m/>
    <x v="2200"/>
  </r>
  <r>
    <x v="3"/>
    <x v="4"/>
    <x v="21"/>
    <m/>
    <x v="2201"/>
  </r>
  <r>
    <x v="3"/>
    <x v="4"/>
    <x v="21"/>
    <m/>
    <x v="2202"/>
  </r>
  <r>
    <x v="3"/>
    <x v="4"/>
    <x v="21"/>
    <m/>
    <x v="2203"/>
  </r>
  <r>
    <x v="3"/>
    <x v="4"/>
    <x v="21"/>
    <m/>
    <x v="2204"/>
  </r>
  <r>
    <x v="3"/>
    <x v="4"/>
    <x v="21"/>
    <m/>
    <x v="2205"/>
  </r>
  <r>
    <x v="3"/>
    <x v="4"/>
    <x v="21"/>
    <m/>
    <x v="2206"/>
  </r>
  <r>
    <x v="3"/>
    <x v="4"/>
    <x v="21"/>
    <m/>
    <x v="2207"/>
  </r>
  <r>
    <x v="3"/>
    <x v="4"/>
    <x v="21"/>
    <m/>
    <x v="2208"/>
  </r>
  <r>
    <x v="3"/>
    <x v="4"/>
    <x v="21"/>
    <m/>
    <x v="2209"/>
  </r>
  <r>
    <x v="3"/>
    <x v="4"/>
    <x v="21"/>
    <m/>
    <x v="2210"/>
  </r>
  <r>
    <x v="3"/>
    <x v="4"/>
    <x v="21"/>
    <m/>
    <x v="2211"/>
  </r>
  <r>
    <x v="3"/>
    <x v="4"/>
    <x v="21"/>
    <m/>
    <x v="2212"/>
  </r>
  <r>
    <x v="3"/>
    <x v="4"/>
    <x v="21"/>
    <m/>
    <x v="2213"/>
  </r>
  <r>
    <x v="3"/>
    <x v="4"/>
    <x v="21"/>
    <m/>
    <x v="2214"/>
  </r>
  <r>
    <x v="3"/>
    <x v="4"/>
    <x v="21"/>
    <m/>
    <x v="2215"/>
  </r>
  <r>
    <x v="3"/>
    <x v="4"/>
    <x v="21"/>
    <m/>
    <x v="2216"/>
  </r>
  <r>
    <x v="3"/>
    <x v="4"/>
    <x v="21"/>
    <m/>
    <x v="2217"/>
  </r>
  <r>
    <x v="3"/>
    <x v="4"/>
    <x v="21"/>
    <m/>
    <x v="2218"/>
  </r>
  <r>
    <x v="3"/>
    <x v="4"/>
    <x v="21"/>
    <m/>
    <x v="2219"/>
  </r>
  <r>
    <x v="3"/>
    <x v="4"/>
    <x v="21"/>
    <m/>
    <x v="2220"/>
  </r>
  <r>
    <x v="3"/>
    <x v="4"/>
    <x v="21"/>
    <m/>
    <x v="2221"/>
  </r>
  <r>
    <x v="3"/>
    <x v="4"/>
    <x v="21"/>
    <m/>
    <x v="2222"/>
  </r>
  <r>
    <x v="3"/>
    <x v="4"/>
    <x v="21"/>
    <m/>
    <x v="2223"/>
  </r>
  <r>
    <x v="3"/>
    <x v="4"/>
    <x v="21"/>
    <m/>
    <x v="2224"/>
  </r>
  <r>
    <x v="3"/>
    <x v="4"/>
    <x v="21"/>
    <m/>
    <x v="2225"/>
  </r>
  <r>
    <x v="3"/>
    <x v="4"/>
    <x v="21"/>
    <m/>
    <x v="2226"/>
  </r>
  <r>
    <x v="3"/>
    <x v="4"/>
    <x v="21"/>
    <m/>
    <x v="2227"/>
  </r>
  <r>
    <x v="3"/>
    <x v="4"/>
    <x v="21"/>
    <m/>
    <x v="2228"/>
  </r>
  <r>
    <x v="3"/>
    <x v="4"/>
    <x v="21"/>
    <m/>
    <x v="2229"/>
  </r>
  <r>
    <x v="3"/>
    <x v="4"/>
    <x v="21"/>
    <m/>
    <x v="2230"/>
  </r>
  <r>
    <x v="3"/>
    <x v="4"/>
    <x v="21"/>
    <m/>
    <x v="2231"/>
  </r>
  <r>
    <x v="3"/>
    <x v="4"/>
    <x v="21"/>
    <m/>
    <x v="2232"/>
  </r>
  <r>
    <x v="3"/>
    <x v="4"/>
    <x v="21"/>
    <m/>
    <x v="2233"/>
  </r>
  <r>
    <x v="3"/>
    <x v="4"/>
    <x v="21"/>
    <m/>
    <x v="2234"/>
  </r>
  <r>
    <x v="3"/>
    <x v="4"/>
    <x v="21"/>
    <m/>
    <x v="2235"/>
  </r>
  <r>
    <x v="3"/>
    <x v="4"/>
    <x v="21"/>
    <m/>
    <x v="2236"/>
  </r>
  <r>
    <x v="3"/>
    <x v="4"/>
    <x v="21"/>
    <m/>
    <x v="2237"/>
  </r>
  <r>
    <x v="3"/>
    <x v="4"/>
    <x v="21"/>
    <m/>
    <x v="2238"/>
  </r>
  <r>
    <x v="3"/>
    <x v="4"/>
    <x v="21"/>
    <m/>
    <x v="2239"/>
  </r>
  <r>
    <x v="3"/>
    <x v="4"/>
    <x v="21"/>
    <m/>
    <x v="2240"/>
  </r>
  <r>
    <x v="3"/>
    <x v="4"/>
    <x v="21"/>
    <m/>
    <x v="2241"/>
  </r>
  <r>
    <x v="3"/>
    <x v="4"/>
    <x v="21"/>
    <m/>
    <x v="2242"/>
  </r>
  <r>
    <x v="3"/>
    <x v="4"/>
    <x v="21"/>
    <m/>
    <x v="2243"/>
  </r>
  <r>
    <x v="3"/>
    <x v="4"/>
    <x v="21"/>
    <m/>
    <x v="2244"/>
  </r>
  <r>
    <x v="3"/>
    <x v="4"/>
    <x v="21"/>
    <m/>
    <x v="2245"/>
  </r>
  <r>
    <x v="3"/>
    <x v="4"/>
    <x v="21"/>
    <m/>
    <x v="2246"/>
  </r>
  <r>
    <x v="3"/>
    <x v="4"/>
    <x v="21"/>
    <m/>
    <x v="2247"/>
  </r>
  <r>
    <x v="3"/>
    <x v="4"/>
    <x v="21"/>
    <m/>
    <x v="2248"/>
  </r>
  <r>
    <x v="3"/>
    <x v="4"/>
    <x v="21"/>
    <m/>
    <x v="2249"/>
  </r>
  <r>
    <x v="3"/>
    <x v="4"/>
    <x v="21"/>
    <m/>
    <x v="2250"/>
  </r>
  <r>
    <x v="3"/>
    <x v="4"/>
    <x v="21"/>
    <m/>
    <x v="2251"/>
  </r>
  <r>
    <x v="3"/>
    <x v="4"/>
    <x v="21"/>
    <m/>
    <x v="2252"/>
  </r>
  <r>
    <x v="3"/>
    <x v="4"/>
    <x v="21"/>
    <m/>
    <x v="2253"/>
  </r>
  <r>
    <x v="3"/>
    <x v="4"/>
    <x v="21"/>
    <m/>
    <x v="2254"/>
  </r>
  <r>
    <x v="3"/>
    <x v="4"/>
    <x v="21"/>
    <m/>
    <x v="2255"/>
  </r>
  <r>
    <x v="3"/>
    <x v="4"/>
    <x v="21"/>
    <m/>
    <x v="2256"/>
  </r>
  <r>
    <x v="3"/>
    <x v="4"/>
    <x v="21"/>
    <m/>
    <x v="2257"/>
  </r>
  <r>
    <x v="3"/>
    <x v="4"/>
    <x v="21"/>
    <m/>
    <x v="2258"/>
  </r>
  <r>
    <x v="3"/>
    <x v="4"/>
    <x v="21"/>
    <m/>
    <x v="2259"/>
  </r>
  <r>
    <x v="3"/>
    <x v="4"/>
    <x v="21"/>
    <m/>
    <x v="2260"/>
  </r>
  <r>
    <x v="3"/>
    <x v="4"/>
    <x v="21"/>
    <m/>
    <x v="2261"/>
  </r>
  <r>
    <x v="3"/>
    <x v="4"/>
    <x v="21"/>
    <m/>
    <x v="2262"/>
  </r>
  <r>
    <x v="3"/>
    <x v="4"/>
    <x v="21"/>
    <m/>
    <x v="2263"/>
  </r>
  <r>
    <x v="3"/>
    <x v="4"/>
    <x v="21"/>
    <m/>
    <x v="2264"/>
  </r>
  <r>
    <x v="3"/>
    <x v="4"/>
    <x v="21"/>
    <m/>
    <x v="2265"/>
  </r>
  <r>
    <x v="3"/>
    <x v="4"/>
    <x v="21"/>
    <m/>
    <x v="2266"/>
  </r>
  <r>
    <x v="3"/>
    <x v="4"/>
    <x v="21"/>
    <m/>
    <x v="2267"/>
  </r>
  <r>
    <x v="3"/>
    <x v="4"/>
    <x v="21"/>
    <m/>
    <x v="2268"/>
  </r>
  <r>
    <x v="3"/>
    <x v="4"/>
    <x v="21"/>
    <m/>
    <x v="2269"/>
  </r>
  <r>
    <x v="3"/>
    <x v="4"/>
    <x v="21"/>
    <m/>
    <x v="2270"/>
  </r>
  <r>
    <x v="3"/>
    <x v="4"/>
    <x v="21"/>
    <m/>
    <x v="2271"/>
  </r>
  <r>
    <x v="3"/>
    <x v="4"/>
    <x v="21"/>
    <m/>
    <x v="2272"/>
  </r>
  <r>
    <x v="3"/>
    <x v="4"/>
    <x v="21"/>
    <m/>
    <x v="2273"/>
  </r>
  <r>
    <x v="3"/>
    <x v="4"/>
    <x v="21"/>
    <m/>
    <x v="2274"/>
  </r>
  <r>
    <x v="3"/>
    <x v="4"/>
    <x v="21"/>
    <m/>
    <x v="2275"/>
  </r>
  <r>
    <x v="3"/>
    <x v="4"/>
    <x v="21"/>
    <m/>
    <x v="2276"/>
  </r>
  <r>
    <x v="3"/>
    <x v="4"/>
    <x v="21"/>
    <m/>
    <x v="2277"/>
  </r>
  <r>
    <x v="3"/>
    <x v="5"/>
    <x v="21"/>
    <m/>
    <x v="2096"/>
  </r>
  <r>
    <x v="3"/>
    <x v="5"/>
    <x v="21"/>
    <m/>
    <x v="2097"/>
  </r>
  <r>
    <x v="3"/>
    <x v="5"/>
    <x v="21"/>
    <m/>
    <x v="2098"/>
  </r>
  <r>
    <x v="3"/>
    <x v="5"/>
    <x v="21"/>
    <m/>
    <x v="2278"/>
  </r>
  <r>
    <x v="3"/>
    <x v="5"/>
    <x v="21"/>
    <m/>
    <x v="2279"/>
  </r>
  <r>
    <x v="3"/>
    <x v="5"/>
    <x v="21"/>
    <m/>
    <x v="2280"/>
  </r>
  <r>
    <x v="3"/>
    <x v="5"/>
    <x v="21"/>
    <m/>
    <x v="2281"/>
  </r>
  <r>
    <x v="3"/>
    <x v="5"/>
    <x v="21"/>
    <m/>
    <x v="2282"/>
  </r>
  <r>
    <x v="3"/>
    <x v="5"/>
    <x v="21"/>
    <m/>
    <x v="2283"/>
  </r>
  <r>
    <x v="3"/>
    <x v="5"/>
    <x v="21"/>
    <m/>
    <x v="2284"/>
  </r>
  <r>
    <x v="3"/>
    <x v="5"/>
    <x v="21"/>
    <m/>
    <x v="2285"/>
  </r>
  <r>
    <x v="3"/>
    <x v="5"/>
    <x v="21"/>
    <m/>
    <x v="2286"/>
  </r>
  <r>
    <x v="3"/>
    <x v="5"/>
    <x v="21"/>
    <m/>
    <x v="2108"/>
  </r>
  <r>
    <x v="3"/>
    <x v="5"/>
    <x v="21"/>
    <m/>
    <x v="2287"/>
  </r>
  <r>
    <x v="3"/>
    <x v="5"/>
    <x v="21"/>
    <m/>
    <x v="2288"/>
  </r>
  <r>
    <x v="3"/>
    <x v="5"/>
    <x v="21"/>
    <m/>
    <x v="2289"/>
  </r>
  <r>
    <x v="3"/>
    <x v="5"/>
    <x v="21"/>
    <m/>
    <x v="2112"/>
  </r>
  <r>
    <x v="3"/>
    <x v="5"/>
    <x v="21"/>
    <m/>
    <x v="2113"/>
  </r>
  <r>
    <x v="3"/>
    <x v="5"/>
    <x v="21"/>
    <m/>
    <x v="2114"/>
  </r>
  <r>
    <x v="3"/>
    <x v="5"/>
    <x v="21"/>
    <m/>
    <x v="2115"/>
  </r>
  <r>
    <x v="3"/>
    <x v="5"/>
    <x v="21"/>
    <m/>
    <x v="2116"/>
  </r>
  <r>
    <x v="3"/>
    <x v="5"/>
    <x v="21"/>
    <m/>
    <x v="2117"/>
  </r>
  <r>
    <x v="3"/>
    <x v="5"/>
    <x v="21"/>
    <m/>
    <x v="2118"/>
  </r>
  <r>
    <x v="3"/>
    <x v="5"/>
    <x v="21"/>
    <m/>
    <x v="2119"/>
  </r>
  <r>
    <x v="3"/>
    <x v="5"/>
    <x v="21"/>
    <m/>
    <x v="2120"/>
  </r>
  <r>
    <x v="3"/>
    <x v="5"/>
    <x v="21"/>
    <m/>
    <x v="2121"/>
  </r>
  <r>
    <x v="3"/>
    <x v="5"/>
    <x v="21"/>
    <m/>
    <x v="2122"/>
  </r>
  <r>
    <x v="3"/>
    <x v="5"/>
    <x v="21"/>
    <m/>
    <x v="2123"/>
  </r>
  <r>
    <x v="3"/>
    <x v="5"/>
    <x v="21"/>
    <m/>
    <x v="2124"/>
  </r>
  <r>
    <x v="3"/>
    <x v="5"/>
    <x v="21"/>
    <m/>
    <x v="2125"/>
  </r>
  <r>
    <x v="3"/>
    <x v="5"/>
    <x v="21"/>
    <m/>
    <x v="2126"/>
  </r>
  <r>
    <x v="3"/>
    <x v="5"/>
    <x v="21"/>
    <m/>
    <x v="2127"/>
  </r>
  <r>
    <x v="3"/>
    <x v="5"/>
    <x v="21"/>
    <m/>
    <x v="2128"/>
  </r>
  <r>
    <x v="3"/>
    <x v="5"/>
    <x v="21"/>
    <m/>
    <x v="2290"/>
  </r>
  <r>
    <x v="3"/>
    <x v="5"/>
    <x v="21"/>
    <m/>
    <x v="2291"/>
  </r>
  <r>
    <x v="3"/>
    <x v="5"/>
    <x v="21"/>
    <m/>
    <x v="2292"/>
  </r>
  <r>
    <x v="3"/>
    <x v="5"/>
    <x v="21"/>
    <m/>
    <x v="2293"/>
  </r>
  <r>
    <x v="3"/>
    <x v="5"/>
    <x v="21"/>
    <m/>
    <x v="2294"/>
  </r>
  <r>
    <x v="3"/>
    <x v="5"/>
    <x v="21"/>
    <m/>
    <x v="2295"/>
  </r>
  <r>
    <x v="3"/>
    <x v="5"/>
    <x v="21"/>
    <m/>
    <x v="2296"/>
  </r>
  <r>
    <x v="3"/>
    <x v="5"/>
    <x v="21"/>
    <m/>
    <x v="2297"/>
  </r>
  <r>
    <x v="3"/>
    <x v="5"/>
    <x v="21"/>
    <m/>
    <x v="2298"/>
  </r>
  <r>
    <x v="3"/>
    <x v="5"/>
    <x v="21"/>
    <m/>
    <x v="2299"/>
  </r>
  <r>
    <x v="3"/>
    <x v="5"/>
    <x v="21"/>
    <m/>
    <x v="2300"/>
  </r>
  <r>
    <x v="3"/>
    <x v="5"/>
    <x v="21"/>
    <m/>
    <x v="2301"/>
  </r>
  <r>
    <x v="3"/>
    <x v="5"/>
    <x v="21"/>
    <m/>
    <x v="2302"/>
  </r>
  <r>
    <x v="3"/>
    <x v="5"/>
    <x v="21"/>
    <m/>
    <x v="2303"/>
  </r>
  <r>
    <x v="3"/>
    <x v="5"/>
    <x v="21"/>
    <m/>
    <x v="2304"/>
  </r>
  <r>
    <x v="3"/>
    <x v="5"/>
    <x v="21"/>
    <m/>
    <x v="2305"/>
  </r>
  <r>
    <x v="3"/>
    <x v="5"/>
    <x v="21"/>
    <m/>
    <x v="2306"/>
  </r>
  <r>
    <x v="3"/>
    <x v="5"/>
    <x v="21"/>
    <m/>
    <x v="2307"/>
  </r>
  <r>
    <x v="3"/>
    <x v="5"/>
    <x v="21"/>
    <m/>
    <x v="2308"/>
  </r>
  <r>
    <x v="3"/>
    <x v="5"/>
    <x v="21"/>
    <m/>
    <x v="2309"/>
  </r>
  <r>
    <x v="3"/>
    <x v="5"/>
    <x v="21"/>
    <m/>
    <x v="2310"/>
  </r>
  <r>
    <x v="3"/>
    <x v="5"/>
    <x v="21"/>
    <m/>
    <x v="2311"/>
  </r>
  <r>
    <x v="3"/>
    <x v="5"/>
    <x v="21"/>
    <m/>
    <x v="2152"/>
  </r>
  <r>
    <x v="3"/>
    <x v="5"/>
    <x v="21"/>
    <m/>
    <x v="2153"/>
  </r>
  <r>
    <x v="3"/>
    <x v="5"/>
    <x v="21"/>
    <m/>
    <x v="2154"/>
  </r>
  <r>
    <x v="3"/>
    <x v="5"/>
    <x v="21"/>
    <m/>
    <x v="2155"/>
  </r>
  <r>
    <x v="3"/>
    <x v="5"/>
    <x v="21"/>
    <m/>
    <x v="2156"/>
  </r>
  <r>
    <x v="3"/>
    <x v="5"/>
    <x v="21"/>
    <m/>
    <x v="2157"/>
  </r>
  <r>
    <x v="3"/>
    <x v="5"/>
    <x v="21"/>
    <m/>
    <x v="2158"/>
  </r>
  <r>
    <x v="3"/>
    <x v="5"/>
    <x v="21"/>
    <m/>
    <x v="2159"/>
  </r>
  <r>
    <x v="3"/>
    <x v="5"/>
    <x v="21"/>
    <m/>
    <x v="2160"/>
  </r>
  <r>
    <x v="3"/>
    <x v="5"/>
    <x v="21"/>
    <m/>
    <x v="2161"/>
  </r>
  <r>
    <x v="3"/>
    <x v="5"/>
    <x v="21"/>
    <m/>
    <x v="2162"/>
  </r>
  <r>
    <x v="3"/>
    <x v="5"/>
    <x v="21"/>
    <m/>
    <x v="2163"/>
  </r>
  <r>
    <x v="3"/>
    <x v="5"/>
    <x v="21"/>
    <m/>
    <x v="2164"/>
  </r>
  <r>
    <x v="3"/>
    <x v="5"/>
    <x v="21"/>
    <m/>
    <x v="2165"/>
  </r>
  <r>
    <x v="3"/>
    <x v="5"/>
    <x v="21"/>
    <m/>
    <x v="2166"/>
  </r>
  <r>
    <x v="3"/>
    <x v="5"/>
    <x v="21"/>
    <m/>
    <x v="2167"/>
  </r>
  <r>
    <x v="3"/>
    <x v="5"/>
    <x v="21"/>
    <m/>
    <x v="2168"/>
  </r>
  <r>
    <x v="3"/>
    <x v="5"/>
    <x v="21"/>
    <m/>
    <x v="2169"/>
  </r>
  <r>
    <x v="3"/>
    <x v="5"/>
    <x v="21"/>
    <m/>
    <x v="2170"/>
  </r>
  <r>
    <x v="3"/>
    <x v="5"/>
    <x v="21"/>
    <m/>
    <x v="2171"/>
  </r>
  <r>
    <x v="3"/>
    <x v="5"/>
    <x v="21"/>
    <m/>
    <x v="2172"/>
  </r>
  <r>
    <x v="3"/>
    <x v="5"/>
    <x v="21"/>
    <m/>
    <x v="2173"/>
  </r>
  <r>
    <x v="3"/>
    <x v="5"/>
    <x v="21"/>
    <m/>
    <x v="2174"/>
  </r>
  <r>
    <x v="3"/>
    <x v="5"/>
    <x v="21"/>
    <m/>
    <x v="2175"/>
  </r>
  <r>
    <x v="3"/>
    <x v="5"/>
    <x v="21"/>
    <m/>
    <x v="2176"/>
  </r>
  <r>
    <x v="3"/>
    <x v="5"/>
    <x v="21"/>
    <m/>
    <x v="2177"/>
  </r>
  <r>
    <x v="3"/>
    <x v="5"/>
    <x v="21"/>
    <m/>
    <x v="2178"/>
  </r>
  <r>
    <x v="3"/>
    <x v="5"/>
    <x v="21"/>
    <m/>
    <x v="2179"/>
  </r>
  <r>
    <x v="3"/>
    <x v="5"/>
    <x v="21"/>
    <m/>
    <x v="2180"/>
  </r>
  <r>
    <x v="3"/>
    <x v="5"/>
    <x v="21"/>
    <m/>
    <x v="2181"/>
  </r>
  <r>
    <x v="3"/>
    <x v="5"/>
    <x v="21"/>
    <m/>
    <x v="2182"/>
  </r>
  <r>
    <x v="3"/>
    <x v="5"/>
    <x v="21"/>
    <m/>
    <x v="2183"/>
  </r>
  <r>
    <x v="3"/>
    <x v="5"/>
    <x v="21"/>
    <m/>
    <x v="2184"/>
  </r>
  <r>
    <x v="3"/>
    <x v="5"/>
    <x v="21"/>
    <m/>
    <x v="2185"/>
  </r>
  <r>
    <x v="3"/>
    <x v="5"/>
    <x v="21"/>
    <m/>
    <x v="2186"/>
  </r>
  <r>
    <x v="3"/>
    <x v="5"/>
    <x v="21"/>
    <m/>
    <x v="2187"/>
  </r>
  <r>
    <x v="3"/>
    <x v="5"/>
    <x v="21"/>
    <m/>
    <x v="2188"/>
  </r>
  <r>
    <x v="3"/>
    <x v="5"/>
    <x v="21"/>
    <m/>
    <x v="2189"/>
  </r>
  <r>
    <x v="3"/>
    <x v="5"/>
    <x v="21"/>
    <m/>
    <x v="2190"/>
  </r>
  <r>
    <x v="3"/>
    <x v="5"/>
    <x v="21"/>
    <m/>
    <x v="2191"/>
  </r>
  <r>
    <x v="3"/>
    <x v="5"/>
    <x v="21"/>
    <m/>
    <x v="2192"/>
  </r>
  <r>
    <x v="3"/>
    <x v="5"/>
    <x v="21"/>
    <m/>
    <x v="2193"/>
  </r>
  <r>
    <x v="3"/>
    <x v="5"/>
    <x v="21"/>
    <m/>
    <x v="2194"/>
  </r>
  <r>
    <x v="3"/>
    <x v="5"/>
    <x v="21"/>
    <m/>
    <x v="2195"/>
  </r>
  <r>
    <x v="3"/>
    <x v="5"/>
    <x v="21"/>
    <m/>
    <x v="2196"/>
  </r>
  <r>
    <x v="3"/>
    <x v="5"/>
    <x v="21"/>
    <m/>
    <x v="2197"/>
  </r>
  <r>
    <x v="3"/>
    <x v="5"/>
    <x v="21"/>
    <m/>
    <x v="2198"/>
  </r>
  <r>
    <x v="3"/>
    <x v="5"/>
    <x v="21"/>
    <m/>
    <x v="2199"/>
  </r>
  <r>
    <x v="3"/>
    <x v="5"/>
    <x v="21"/>
    <m/>
    <x v="2200"/>
  </r>
  <r>
    <x v="3"/>
    <x v="5"/>
    <x v="21"/>
    <m/>
    <x v="2201"/>
  </r>
  <r>
    <x v="3"/>
    <x v="5"/>
    <x v="21"/>
    <m/>
    <x v="2202"/>
  </r>
  <r>
    <x v="3"/>
    <x v="5"/>
    <x v="21"/>
    <m/>
    <x v="2203"/>
  </r>
  <r>
    <x v="3"/>
    <x v="5"/>
    <x v="21"/>
    <m/>
    <x v="2204"/>
  </r>
  <r>
    <x v="3"/>
    <x v="5"/>
    <x v="21"/>
    <m/>
    <x v="2205"/>
  </r>
  <r>
    <x v="3"/>
    <x v="5"/>
    <x v="21"/>
    <m/>
    <x v="2206"/>
  </r>
  <r>
    <x v="3"/>
    <x v="5"/>
    <x v="21"/>
    <m/>
    <x v="2207"/>
  </r>
  <r>
    <x v="3"/>
    <x v="5"/>
    <x v="21"/>
    <m/>
    <x v="2208"/>
  </r>
  <r>
    <x v="3"/>
    <x v="5"/>
    <x v="21"/>
    <m/>
    <x v="2209"/>
  </r>
  <r>
    <x v="3"/>
    <x v="5"/>
    <x v="21"/>
    <m/>
    <x v="2210"/>
  </r>
  <r>
    <x v="3"/>
    <x v="5"/>
    <x v="21"/>
    <m/>
    <x v="2211"/>
  </r>
  <r>
    <x v="3"/>
    <x v="5"/>
    <x v="21"/>
    <m/>
    <x v="2212"/>
  </r>
  <r>
    <x v="3"/>
    <x v="5"/>
    <x v="21"/>
    <m/>
    <x v="2213"/>
  </r>
  <r>
    <x v="3"/>
    <x v="5"/>
    <x v="21"/>
    <m/>
    <x v="2214"/>
  </r>
  <r>
    <x v="3"/>
    <x v="5"/>
    <x v="21"/>
    <m/>
    <x v="2215"/>
  </r>
  <r>
    <x v="3"/>
    <x v="5"/>
    <x v="21"/>
    <m/>
    <x v="2216"/>
  </r>
  <r>
    <x v="3"/>
    <x v="5"/>
    <x v="21"/>
    <m/>
    <x v="2217"/>
  </r>
  <r>
    <x v="3"/>
    <x v="5"/>
    <x v="21"/>
    <m/>
    <x v="2218"/>
  </r>
  <r>
    <x v="3"/>
    <x v="5"/>
    <x v="21"/>
    <m/>
    <x v="2219"/>
  </r>
  <r>
    <x v="3"/>
    <x v="5"/>
    <x v="21"/>
    <m/>
    <x v="2220"/>
  </r>
  <r>
    <x v="3"/>
    <x v="5"/>
    <x v="21"/>
    <m/>
    <x v="2221"/>
  </r>
  <r>
    <x v="3"/>
    <x v="5"/>
    <x v="21"/>
    <m/>
    <x v="2222"/>
  </r>
  <r>
    <x v="3"/>
    <x v="5"/>
    <x v="21"/>
    <m/>
    <x v="2223"/>
  </r>
  <r>
    <x v="3"/>
    <x v="5"/>
    <x v="21"/>
    <m/>
    <x v="2224"/>
  </r>
  <r>
    <x v="3"/>
    <x v="5"/>
    <x v="21"/>
    <m/>
    <x v="2225"/>
  </r>
  <r>
    <x v="3"/>
    <x v="5"/>
    <x v="21"/>
    <m/>
    <x v="2226"/>
  </r>
  <r>
    <x v="3"/>
    <x v="5"/>
    <x v="21"/>
    <m/>
    <x v="2227"/>
  </r>
  <r>
    <x v="3"/>
    <x v="5"/>
    <x v="21"/>
    <m/>
    <x v="2228"/>
  </r>
  <r>
    <x v="3"/>
    <x v="5"/>
    <x v="21"/>
    <m/>
    <x v="2229"/>
  </r>
  <r>
    <x v="3"/>
    <x v="5"/>
    <x v="21"/>
    <m/>
    <x v="2230"/>
  </r>
  <r>
    <x v="3"/>
    <x v="5"/>
    <x v="21"/>
    <m/>
    <x v="2231"/>
  </r>
  <r>
    <x v="3"/>
    <x v="5"/>
    <x v="21"/>
    <m/>
    <x v="2232"/>
  </r>
  <r>
    <x v="3"/>
    <x v="5"/>
    <x v="21"/>
    <m/>
    <x v="2233"/>
  </r>
  <r>
    <x v="3"/>
    <x v="5"/>
    <x v="21"/>
    <m/>
    <x v="2234"/>
  </r>
  <r>
    <x v="3"/>
    <x v="5"/>
    <x v="21"/>
    <m/>
    <x v="2235"/>
  </r>
  <r>
    <x v="3"/>
    <x v="5"/>
    <x v="21"/>
    <m/>
    <x v="2236"/>
  </r>
  <r>
    <x v="3"/>
    <x v="5"/>
    <x v="21"/>
    <m/>
    <x v="2237"/>
  </r>
  <r>
    <x v="3"/>
    <x v="5"/>
    <x v="21"/>
    <m/>
    <x v="2238"/>
  </r>
  <r>
    <x v="3"/>
    <x v="5"/>
    <x v="21"/>
    <m/>
    <x v="2239"/>
  </r>
  <r>
    <x v="3"/>
    <x v="5"/>
    <x v="21"/>
    <m/>
    <x v="2240"/>
  </r>
  <r>
    <x v="3"/>
    <x v="5"/>
    <x v="21"/>
    <m/>
    <x v="2241"/>
  </r>
  <r>
    <x v="3"/>
    <x v="5"/>
    <x v="21"/>
    <m/>
    <x v="2242"/>
  </r>
  <r>
    <x v="3"/>
    <x v="5"/>
    <x v="21"/>
    <m/>
    <x v="2243"/>
  </r>
  <r>
    <x v="3"/>
    <x v="5"/>
    <x v="21"/>
    <m/>
    <x v="2244"/>
  </r>
  <r>
    <x v="3"/>
    <x v="5"/>
    <x v="21"/>
    <m/>
    <x v="2245"/>
  </r>
  <r>
    <x v="3"/>
    <x v="5"/>
    <x v="21"/>
    <m/>
    <x v="2246"/>
  </r>
  <r>
    <x v="3"/>
    <x v="5"/>
    <x v="21"/>
    <m/>
    <x v="2247"/>
  </r>
  <r>
    <x v="3"/>
    <x v="5"/>
    <x v="21"/>
    <m/>
    <x v="2248"/>
  </r>
  <r>
    <x v="3"/>
    <x v="5"/>
    <x v="21"/>
    <m/>
    <x v="2249"/>
  </r>
  <r>
    <x v="3"/>
    <x v="5"/>
    <x v="21"/>
    <m/>
    <x v="2250"/>
  </r>
  <r>
    <x v="3"/>
    <x v="5"/>
    <x v="21"/>
    <m/>
    <x v="2251"/>
  </r>
  <r>
    <x v="3"/>
    <x v="5"/>
    <x v="21"/>
    <m/>
    <x v="2252"/>
  </r>
  <r>
    <x v="3"/>
    <x v="5"/>
    <x v="21"/>
    <m/>
    <x v="2253"/>
  </r>
  <r>
    <x v="3"/>
    <x v="5"/>
    <x v="21"/>
    <m/>
    <x v="2254"/>
  </r>
  <r>
    <x v="3"/>
    <x v="5"/>
    <x v="21"/>
    <m/>
    <x v="2255"/>
  </r>
  <r>
    <x v="3"/>
    <x v="5"/>
    <x v="21"/>
    <m/>
    <x v="2256"/>
  </r>
  <r>
    <x v="3"/>
    <x v="5"/>
    <x v="21"/>
    <m/>
    <x v="2257"/>
  </r>
  <r>
    <x v="3"/>
    <x v="5"/>
    <x v="21"/>
    <m/>
    <x v="2258"/>
  </r>
  <r>
    <x v="3"/>
    <x v="5"/>
    <x v="21"/>
    <m/>
    <x v="2259"/>
  </r>
  <r>
    <x v="3"/>
    <x v="5"/>
    <x v="21"/>
    <m/>
    <x v="2260"/>
  </r>
  <r>
    <x v="3"/>
    <x v="5"/>
    <x v="21"/>
    <m/>
    <x v="2261"/>
  </r>
  <r>
    <x v="3"/>
    <x v="5"/>
    <x v="21"/>
    <m/>
    <x v="2262"/>
  </r>
  <r>
    <x v="3"/>
    <x v="5"/>
    <x v="21"/>
    <m/>
    <x v="2263"/>
  </r>
  <r>
    <x v="3"/>
    <x v="5"/>
    <x v="21"/>
    <m/>
    <x v="2264"/>
  </r>
  <r>
    <x v="3"/>
    <x v="5"/>
    <x v="21"/>
    <m/>
    <x v="2265"/>
  </r>
  <r>
    <x v="3"/>
    <x v="5"/>
    <x v="21"/>
    <m/>
    <x v="2266"/>
  </r>
  <r>
    <x v="3"/>
    <x v="5"/>
    <x v="21"/>
    <m/>
    <x v="2267"/>
  </r>
  <r>
    <x v="3"/>
    <x v="5"/>
    <x v="21"/>
    <m/>
    <x v="2268"/>
  </r>
  <r>
    <x v="3"/>
    <x v="5"/>
    <x v="21"/>
    <m/>
    <x v="2269"/>
  </r>
  <r>
    <x v="3"/>
    <x v="5"/>
    <x v="21"/>
    <m/>
    <x v="2270"/>
  </r>
  <r>
    <x v="3"/>
    <x v="5"/>
    <x v="21"/>
    <m/>
    <x v="2271"/>
  </r>
  <r>
    <x v="3"/>
    <x v="5"/>
    <x v="21"/>
    <m/>
    <x v="2272"/>
  </r>
  <r>
    <x v="3"/>
    <x v="5"/>
    <x v="21"/>
    <m/>
    <x v="2273"/>
  </r>
  <r>
    <x v="3"/>
    <x v="5"/>
    <x v="21"/>
    <m/>
    <x v="2274"/>
  </r>
  <r>
    <x v="3"/>
    <x v="5"/>
    <x v="21"/>
    <m/>
    <x v="2275"/>
  </r>
  <r>
    <x v="3"/>
    <x v="5"/>
    <x v="21"/>
    <m/>
    <x v="2276"/>
  </r>
  <r>
    <x v="3"/>
    <x v="5"/>
    <x v="21"/>
    <m/>
    <x v="2277"/>
  </r>
  <r>
    <x v="3"/>
    <x v="5"/>
    <x v="21"/>
    <m/>
    <x v="2312"/>
  </r>
  <r>
    <x v="3"/>
    <x v="5"/>
    <x v="21"/>
    <m/>
    <x v="2313"/>
  </r>
  <r>
    <x v="3"/>
    <x v="5"/>
    <x v="21"/>
    <m/>
    <x v="2314"/>
  </r>
  <r>
    <x v="3"/>
    <x v="5"/>
    <x v="21"/>
    <m/>
    <x v="2315"/>
  </r>
  <r>
    <x v="3"/>
    <x v="5"/>
    <x v="21"/>
    <m/>
    <x v="2316"/>
  </r>
  <r>
    <x v="3"/>
    <x v="5"/>
    <x v="21"/>
    <m/>
    <x v="2317"/>
  </r>
  <r>
    <x v="3"/>
    <x v="5"/>
    <x v="21"/>
    <m/>
    <x v="2318"/>
  </r>
  <r>
    <x v="3"/>
    <x v="5"/>
    <x v="21"/>
    <m/>
    <x v="2319"/>
  </r>
  <r>
    <x v="3"/>
    <x v="5"/>
    <x v="21"/>
    <m/>
    <x v="2320"/>
  </r>
  <r>
    <x v="3"/>
    <x v="5"/>
    <x v="21"/>
    <m/>
    <x v="2321"/>
  </r>
  <r>
    <x v="3"/>
    <x v="5"/>
    <x v="21"/>
    <m/>
    <x v="2322"/>
  </r>
  <r>
    <x v="3"/>
    <x v="5"/>
    <x v="21"/>
    <m/>
    <x v="2323"/>
  </r>
  <r>
    <x v="3"/>
    <x v="5"/>
    <x v="21"/>
    <m/>
    <x v="2324"/>
  </r>
  <r>
    <x v="3"/>
    <x v="5"/>
    <x v="21"/>
    <m/>
    <x v="2325"/>
  </r>
  <r>
    <x v="3"/>
    <x v="5"/>
    <x v="21"/>
    <m/>
    <x v="2326"/>
  </r>
  <r>
    <x v="3"/>
    <x v="5"/>
    <x v="21"/>
    <m/>
    <x v="2327"/>
  </r>
  <r>
    <x v="3"/>
    <x v="5"/>
    <x v="21"/>
    <m/>
    <x v="2328"/>
  </r>
  <r>
    <x v="3"/>
    <x v="5"/>
    <x v="21"/>
    <m/>
    <x v="2329"/>
  </r>
  <r>
    <x v="3"/>
    <x v="5"/>
    <x v="21"/>
    <m/>
    <x v="2330"/>
  </r>
  <r>
    <x v="3"/>
    <x v="5"/>
    <x v="21"/>
    <m/>
    <x v="2330"/>
  </r>
  <r>
    <x v="3"/>
    <x v="5"/>
    <x v="21"/>
    <m/>
    <x v="2331"/>
  </r>
  <r>
    <x v="3"/>
    <x v="5"/>
    <x v="21"/>
    <m/>
    <x v="2332"/>
  </r>
  <r>
    <x v="3"/>
    <x v="5"/>
    <x v="21"/>
    <m/>
    <x v="2333"/>
  </r>
  <r>
    <x v="3"/>
    <x v="5"/>
    <x v="21"/>
    <m/>
    <x v="2334"/>
  </r>
  <r>
    <x v="3"/>
    <x v="5"/>
    <x v="21"/>
    <m/>
    <x v="2335"/>
  </r>
  <r>
    <x v="3"/>
    <x v="5"/>
    <x v="21"/>
    <m/>
    <x v="2336"/>
  </r>
  <r>
    <x v="3"/>
    <x v="5"/>
    <x v="21"/>
    <m/>
    <x v="2337"/>
  </r>
  <r>
    <x v="3"/>
    <x v="5"/>
    <x v="21"/>
    <m/>
    <x v="2338"/>
  </r>
  <r>
    <x v="3"/>
    <x v="5"/>
    <x v="21"/>
    <m/>
    <x v="2339"/>
  </r>
  <r>
    <x v="3"/>
    <x v="5"/>
    <x v="21"/>
    <m/>
    <x v="2340"/>
  </r>
  <r>
    <x v="3"/>
    <x v="5"/>
    <x v="21"/>
    <m/>
    <x v="2341"/>
  </r>
  <r>
    <x v="3"/>
    <x v="5"/>
    <x v="21"/>
    <m/>
    <x v="2342"/>
  </r>
  <r>
    <x v="3"/>
    <x v="5"/>
    <x v="21"/>
    <m/>
    <x v="2343"/>
  </r>
  <r>
    <x v="3"/>
    <x v="5"/>
    <x v="21"/>
    <m/>
    <x v="2344"/>
  </r>
  <r>
    <x v="3"/>
    <x v="5"/>
    <x v="21"/>
    <m/>
    <x v="2345"/>
  </r>
  <r>
    <x v="3"/>
    <x v="5"/>
    <x v="21"/>
    <m/>
    <x v="2346"/>
  </r>
  <r>
    <x v="3"/>
    <x v="5"/>
    <x v="21"/>
    <m/>
    <x v="2347"/>
  </r>
  <r>
    <x v="3"/>
    <x v="5"/>
    <x v="21"/>
    <m/>
    <x v="2348"/>
  </r>
  <r>
    <x v="3"/>
    <x v="5"/>
    <x v="21"/>
    <m/>
    <x v="2349"/>
  </r>
  <r>
    <x v="3"/>
    <x v="5"/>
    <x v="21"/>
    <m/>
    <x v="2350"/>
  </r>
  <r>
    <x v="3"/>
    <x v="5"/>
    <x v="21"/>
    <m/>
    <x v="2351"/>
  </r>
  <r>
    <x v="3"/>
    <x v="5"/>
    <x v="21"/>
    <m/>
    <x v="2352"/>
  </r>
  <r>
    <x v="3"/>
    <x v="5"/>
    <x v="21"/>
    <m/>
    <x v="2353"/>
  </r>
  <r>
    <x v="3"/>
    <x v="5"/>
    <x v="21"/>
    <m/>
    <x v="2354"/>
  </r>
  <r>
    <x v="3"/>
    <x v="5"/>
    <x v="21"/>
    <m/>
    <x v="2355"/>
  </r>
  <r>
    <x v="3"/>
    <x v="5"/>
    <x v="21"/>
    <m/>
    <x v="2356"/>
  </r>
  <r>
    <x v="3"/>
    <x v="5"/>
    <x v="21"/>
    <m/>
    <x v="2357"/>
  </r>
  <r>
    <x v="3"/>
    <x v="5"/>
    <x v="21"/>
    <m/>
    <x v="2358"/>
  </r>
  <r>
    <x v="3"/>
    <x v="5"/>
    <x v="21"/>
    <m/>
    <x v="2359"/>
  </r>
  <r>
    <x v="3"/>
    <x v="5"/>
    <x v="21"/>
    <m/>
    <x v="2360"/>
  </r>
  <r>
    <x v="3"/>
    <x v="6"/>
    <x v="21"/>
    <m/>
    <x v="2096"/>
  </r>
  <r>
    <x v="3"/>
    <x v="6"/>
    <x v="21"/>
    <m/>
    <x v="2097"/>
  </r>
  <r>
    <x v="3"/>
    <x v="6"/>
    <x v="21"/>
    <m/>
    <x v="2098"/>
  </r>
  <r>
    <x v="3"/>
    <x v="6"/>
    <x v="21"/>
    <m/>
    <x v="2361"/>
  </r>
  <r>
    <x v="3"/>
    <x v="6"/>
    <x v="21"/>
    <m/>
    <x v="2362"/>
  </r>
  <r>
    <x v="3"/>
    <x v="6"/>
    <x v="21"/>
    <m/>
    <x v="2363"/>
  </r>
  <r>
    <x v="3"/>
    <x v="6"/>
    <x v="21"/>
    <m/>
    <x v="2364"/>
  </r>
  <r>
    <x v="3"/>
    <x v="6"/>
    <x v="21"/>
    <m/>
    <x v="2365"/>
  </r>
  <r>
    <x v="3"/>
    <x v="6"/>
    <x v="21"/>
    <m/>
    <x v="2366"/>
  </r>
  <r>
    <x v="3"/>
    <x v="6"/>
    <x v="21"/>
    <m/>
    <x v="2367"/>
  </r>
  <r>
    <x v="3"/>
    <x v="6"/>
    <x v="21"/>
    <m/>
    <x v="2368"/>
  </r>
  <r>
    <x v="3"/>
    <x v="6"/>
    <x v="21"/>
    <m/>
    <x v="2369"/>
  </r>
  <r>
    <x v="3"/>
    <x v="6"/>
    <x v="21"/>
    <m/>
    <x v="2108"/>
  </r>
  <r>
    <x v="3"/>
    <x v="6"/>
    <x v="21"/>
    <m/>
    <x v="2287"/>
  </r>
  <r>
    <x v="3"/>
    <x v="6"/>
    <x v="21"/>
    <m/>
    <x v="2288"/>
  </r>
  <r>
    <x v="3"/>
    <x v="6"/>
    <x v="21"/>
    <m/>
    <x v="2289"/>
  </r>
  <r>
    <x v="3"/>
    <x v="6"/>
    <x v="21"/>
    <m/>
    <x v="2112"/>
  </r>
  <r>
    <x v="3"/>
    <x v="6"/>
    <x v="21"/>
    <m/>
    <x v="2113"/>
  </r>
  <r>
    <x v="3"/>
    <x v="6"/>
    <x v="21"/>
    <m/>
    <x v="2114"/>
  </r>
  <r>
    <x v="3"/>
    <x v="6"/>
    <x v="21"/>
    <m/>
    <x v="2115"/>
  </r>
  <r>
    <x v="3"/>
    <x v="6"/>
    <x v="21"/>
    <m/>
    <x v="2116"/>
  </r>
  <r>
    <x v="3"/>
    <x v="6"/>
    <x v="21"/>
    <m/>
    <x v="2117"/>
  </r>
  <r>
    <x v="3"/>
    <x v="6"/>
    <x v="21"/>
    <m/>
    <x v="2118"/>
  </r>
  <r>
    <x v="3"/>
    <x v="6"/>
    <x v="21"/>
    <m/>
    <x v="2119"/>
  </r>
  <r>
    <x v="3"/>
    <x v="6"/>
    <x v="21"/>
    <m/>
    <x v="2120"/>
  </r>
  <r>
    <x v="3"/>
    <x v="6"/>
    <x v="21"/>
    <m/>
    <x v="2121"/>
  </r>
  <r>
    <x v="3"/>
    <x v="6"/>
    <x v="21"/>
    <m/>
    <x v="2122"/>
  </r>
  <r>
    <x v="3"/>
    <x v="6"/>
    <x v="21"/>
    <m/>
    <x v="2123"/>
  </r>
  <r>
    <x v="3"/>
    <x v="6"/>
    <x v="21"/>
    <m/>
    <x v="2124"/>
  </r>
  <r>
    <x v="3"/>
    <x v="6"/>
    <x v="21"/>
    <m/>
    <x v="2125"/>
  </r>
  <r>
    <x v="3"/>
    <x v="6"/>
    <x v="21"/>
    <m/>
    <x v="2126"/>
  </r>
  <r>
    <x v="3"/>
    <x v="6"/>
    <x v="21"/>
    <m/>
    <x v="2127"/>
  </r>
  <r>
    <x v="3"/>
    <x v="6"/>
    <x v="21"/>
    <m/>
    <x v="2128"/>
  </r>
  <r>
    <x v="3"/>
    <x v="6"/>
    <x v="21"/>
    <m/>
    <x v="2290"/>
  </r>
  <r>
    <x v="3"/>
    <x v="6"/>
    <x v="21"/>
    <m/>
    <x v="2291"/>
  </r>
  <r>
    <x v="3"/>
    <x v="6"/>
    <x v="21"/>
    <m/>
    <x v="2292"/>
  </r>
  <r>
    <x v="3"/>
    <x v="6"/>
    <x v="21"/>
    <m/>
    <x v="2293"/>
  </r>
  <r>
    <x v="3"/>
    <x v="6"/>
    <x v="21"/>
    <m/>
    <x v="2294"/>
  </r>
  <r>
    <x v="3"/>
    <x v="6"/>
    <x v="21"/>
    <m/>
    <x v="2295"/>
  </r>
  <r>
    <x v="3"/>
    <x v="6"/>
    <x v="21"/>
    <m/>
    <x v="2296"/>
  </r>
  <r>
    <x v="3"/>
    <x v="6"/>
    <x v="21"/>
    <m/>
    <x v="2297"/>
  </r>
  <r>
    <x v="3"/>
    <x v="6"/>
    <x v="21"/>
    <m/>
    <x v="2298"/>
  </r>
  <r>
    <x v="3"/>
    <x v="6"/>
    <x v="21"/>
    <m/>
    <x v="2299"/>
  </r>
  <r>
    <x v="3"/>
    <x v="6"/>
    <x v="21"/>
    <m/>
    <x v="2300"/>
  </r>
  <r>
    <x v="3"/>
    <x v="6"/>
    <x v="21"/>
    <m/>
    <x v="2301"/>
  </r>
  <r>
    <x v="3"/>
    <x v="6"/>
    <x v="21"/>
    <m/>
    <x v="2302"/>
  </r>
  <r>
    <x v="3"/>
    <x v="6"/>
    <x v="21"/>
    <m/>
    <x v="2303"/>
  </r>
  <r>
    <x v="3"/>
    <x v="6"/>
    <x v="21"/>
    <m/>
    <x v="2304"/>
  </r>
  <r>
    <x v="3"/>
    <x v="6"/>
    <x v="21"/>
    <m/>
    <x v="2305"/>
  </r>
  <r>
    <x v="3"/>
    <x v="6"/>
    <x v="21"/>
    <m/>
    <x v="2306"/>
  </r>
  <r>
    <x v="3"/>
    <x v="6"/>
    <x v="21"/>
    <m/>
    <x v="2307"/>
  </r>
  <r>
    <x v="3"/>
    <x v="6"/>
    <x v="21"/>
    <m/>
    <x v="2308"/>
  </r>
  <r>
    <x v="3"/>
    <x v="6"/>
    <x v="21"/>
    <m/>
    <x v="2309"/>
  </r>
  <r>
    <x v="3"/>
    <x v="6"/>
    <x v="21"/>
    <m/>
    <x v="2310"/>
  </r>
  <r>
    <x v="3"/>
    <x v="6"/>
    <x v="21"/>
    <m/>
    <x v="2311"/>
  </r>
  <r>
    <x v="3"/>
    <x v="6"/>
    <x v="21"/>
    <m/>
    <x v="2152"/>
  </r>
  <r>
    <x v="3"/>
    <x v="6"/>
    <x v="21"/>
    <m/>
    <x v="2153"/>
  </r>
  <r>
    <x v="3"/>
    <x v="6"/>
    <x v="21"/>
    <m/>
    <x v="2154"/>
  </r>
  <r>
    <x v="3"/>
    <x v="6"/>
    <x v="21"/>
    <m/>
    <x v="2155"/>
  </r>
  <r>
    <x v="3"/>
    <x v="6"/>
    <x v="21"/>
    <m/>
    <x v="2156"/>
  </r>
  <r>
    <x v="3"/>
    <x v="6"/>
    <x v="21"/>
    <m/>
    <x v="2157"/>
  </r>
  <r>
    <x v="3"/>
    <x v="6"/>
    <x v="21"/>
    <m/>
    <x v="2158"/>
  </r>
  <r>
    <x v="3"/>
    <x v="6"/>
    <x v="21"/>
    <m/>
    <x v="2159"/>
  </r>
  <r>
    <x v="3"/>
    <x v="6"/>
    <x v="21"/>
    <m/>
    <x v="2160"/>
  </r>
  <r>
    <x v="3"/>
    <x v="6"/>
    <x v="21"/>
    <m/>
    <x v="2161"/>
  </r>
  <r>
    <x v="3"/>
    <x v="6"/>
    <x v="21"/>
    <m/>
    <x v="2162"/>
  </r>
  <r>
    <x v="3"/>
    <x v="6"/>
    <x v="21"/>
    <m/>
    <x v="2163"/>
  </r>
  <r>
    <x v="3"/>
    <x v="6"/>
    <x v="21"/>
    <m/>
    <x v="2164"/>
  </r>
  <r>
    <x v="3"/>
    <x v="6"/>
    <x v="21"/>
    <m/>
    <x v="2165"/>
  </r>
  <r>
    <x v="3"/>
    <x v="6"/>
    <x v="21"/>
    <m/>
    <x v="2166"/>
  </r>
  <r>
    <x v="3"/>
    <x v="6"/>
    <x v="21"/>
    <m/>
    <x v="2167"/>
  </r>
  <r>
    <x v="3"/>
    <x v="6"/>
    <x v="21"/>
    <m/>
    <x v="2168"/>
  </r>
  <r>
    <x v="3"/>
    <x v="6"/>
    <x v="21"/>
    <m/>
    <x v="2169"/>
  </r>
  <r>
    <x v="3"/>
    <x v="6"/>
    <x v="21"/>
    <m/>
    <x v="2170"/>
  </r>
  <r>
    <x v="3"/>
    <x v="6"/>
    <x v="21"/>
    <m/>
    <x v="2171"/>
  </r>
  <r>
    <x v="3"/>
    <x v="6"/>
    <x v="21"/>
    <m/>
    <x v="2172"/>
  </r>
  <r>
    <x v="3"/>
    <x v="6"/>
    <x v="21"/>
    <m/>
    <x v="2173"/>
  </r>
  <r>
    <x v="3"/>
    <x v="6"/>
    <x v="21"/>
    <m/>
    <x v="2174"/>
  </r>
  <r>
    <x v="3"/>
    <x v="6"/>
    <x v="21"/>
    <m/>
    <x v="2175"/>
  </r>
  <r>
    <x v="3"/>
    <x v="6"/>
    <x v="21"/>
    <m/>
    <x v="2176"/>
  </r>
  <r>
    <x v="3"/>
    <x v="6"/>
    <x v="21"/>
    <m/>
    <x v="2177"/>
  </r>
  <r>
    <x v="3"/>
    <x v="6"/>
    <x v="21"/>
    <m/>
    <x v="2178"/>
  </r>
  <r>
    <x v="3"/>
    <x v="6"/>
    <x v="21"/>
    <m/>
    <x v="2179"/>
  </r>
  <r>
    <x v="3"/>
    <x v="6"/>
    <x v="21"/>
    <m/>
    <x v="2180"/>
  </r>
  <r>
    <x v="3"/>
    <x v="6"/>
    <x v="21"/>
    <m/>
    <x v="2181"/>
  </r>
  <r>
    <x v="3"/>
    <x v="6"/>
    <x v="21"/>
    <m/>
    <x v="2182"/>
  </r>
  <r>
    <x v="3"/>
    <x v="6"/>
    <x v="21"/>
    <m/>
    <x v="2183"/>
  </r>
  <r>
    <x v="3"/>
    <x v="6"/>
    <x v="21"/>
    <m/>
    <x v="2184"/>
  </r>
  <r>
    <x v="3"/>
    <x v="6"/>
    <x v="21"/>
    <m/>
    <x v="2185"/>
  </r>
  <r>
    <x v="3"/>
    <x v="6"/>
    <x v="21"/>
    <m/>
    <x v="2186"/>
  </r>
  <r>
    <x v="3"/>
    <x v="6"/>
    <x v="21"/>
    <m/>
    <x v="2187"/>
  </r>
  <r>
    <x v="3"/>
    <x v="6"/>
    <x v="21"/>
    <m/>
    <x v="2188"/>
  </r>
  <r>
    <x v="3"/>
    <x v="6"/>
    <x v="21"/>
    <m/>
    <x v="2189"/>
  </r>
  <r>
    <x v="3"/>
    <x v="6"/>
    <x v="21"/>
    <m/>
    <x v="2190"/>
  </r>
  <r>
    <x v="3"/>
    <x v="6"/>
    <x v="21"/>
    <m/>
    <x v="2191"/>
  </r>
  <r>
    <x v="3"/>
    <x v="6"/>
    <x v="21"/>
    <m/>
    <x v="2192"/>
  </r>
  <r>
    <x v="3"/>
    <x v="6"/>
    <x v="21"/>
    <m/>
    <x v="2193"/>
  </r>
  <r>
    <x v="3"/>
    <x v="6"/>
    <x v="21"/>
    <m/>
    <x v="2194"/>
  </r>
  <r>
    <x v="3"/>
    <x v="6"/>
    <x v="21"/>
    <m/>
    <x v="2195"/>
  </r>
  <r>
    <x v="3"/>
    <x v="6"/>
    <x v="21"/>
    <m/>
    <x v="2196"/>
  </r>
  <r>
    <x v="3"/>
    <x v="6"/>
    <x v="21"/>
    <m/>
    <x v="2197"/>
  </r>
  <r>
    <x v="3"/>
    <x v="6"/>
    <x v="21"/>
    <m/>
    <x v="2198"/>
  </r>
  <r>
    <x v="3"/>
    <x v="6"/>
    <x v="21"/>
    <m/>
    <x v="2199"/>
  </r>
  <r>
    <x v="3"/>
    <x v="6"/>
    <x v="21"/>
    <m/>
    <x v="2200"/>
  </r>
  <r>
    <x v="3"/>
    <x v="6"/>
    <x v="21"/>
    <m/>
    <x v="2201"/>
  </r>
  <r>
    <x v="3"/>
    <x v="6"/>
    <x v="21"/>
    <m/>
    <x v="2202"/>
  </r>
  <r>
    <x v="3"/>
    <x v="6"/>
    <x v="21"/>
    <m/>
    <x v="2203"/>
  </r>
  <r>
    <x v="3"/>
    <x v="6"/>
    <x v="21"/>
    <m/>
    <x v="2204"/>
  </r>
  <r>
    <x v="3"/>
    <x v="6"/>
    <x v="21"/>
    <m/>
    <x v="2370"/>
  </r>
  <r>
    <x v="3"/>
    <x v="6"/>
    <x v="21"/>
    <m/>
    <x v="2371"/>
  </r>
  <r>
    <x v="3"/>
    <x v="6"/>
    <x v="21"/>
    <m/>
    <x v="2372"/>
  </r>
  <r>
    <x v="3"/>
    <x v="6"/>
    <x v="21"/>
    <m/>
    <x v="2373"/>
  </r>
  <r>
    <x v="3"/>
    <x v="6"/>
    <x v="21"/>
    <m/>
    <x v="2374"/>
  </r>
  <r>
    <x v="3"/>
    <x v="6"/>
    <x v="21"/>
    <m/>
    <x v="2375"/>
  </r>
  <r>
    <x v="3"/>
    <x v="6"/>
    <x v="21"/>
    <m/>
    <x v="2376"/>
  </r>
  <r>
    <x v="3"/>
    <x v="6"/>
    <x v="21"/>
    <m/>
    <x v="2377"/>
  </r>
  <r>
    <x v="3"/>
    <x v="6"/>
    <x v="21"/>
    <m/>
    <x v="2378"/>
  </r>
  <r>
    <x v="3"/>
    <x v="6"/>
    <x v="21"/>
    <m/>
    <x v="2379"/>
  </r>
  <r>
    <x v="3"/>
    <x v="6"/>
    <x v="21"/>
    <m/>
    <x v="2380"/>
  </r>
  <r>
    <x v="3"/>
    <x v="6"/>
    <x v="21"/>
    <m/>
    <x v="2381"/>
  </r>
  <r>
    <x v="3"/>
    <x v="6"/>
    <x v="21"/>
    <m/>
    <x v="2382"/>
  </r>
  <r>
    <x v="3"/>
    <x v="6"/>
    <x v="21"/>
    <m/>
    <x v="2383"/>
  </r>
  <r>
    <x v="3"/>
    <x v="6"/>
    <x v="21"/>
    <m/>
    <x v="2384"/>
  </r>
  <r>
    <x v="3"/>
    <x v="6"/>
    <x v="21"/>
    <m/>
    <x v="2385"/>
  </r>
  <r>
    <x v="3"/>
    <x v="6"/>
    <x v="21"/>
    <m/>
    <x v="2386"/>
  </r>
  <r>
    <x v="3"/>
    <x v="6"/>
    <x v="21"/>
    <m/>
    <x v="2387"/>
  </r>
  <r>
    <x v="3"/>
    <x v="6"/>
    <x v="21"/>
    <m/>
    <x v="2388"/>
  </r>
  <r>
    <x v="3"/>
    <x v="6"/>
    <x v="21"/>
    <m/>
    <x v="2389"/>
  </r>
  <r>
    <x v="3"/>
    <x v="6"/>
    <x v="21"/>
    <m/>
    <x v="2390"/>
  </r>
  <r>
    <x v="3"/>
    <x v="6"/>
    <x v="21"/>
    <m/>
    <x v="2391"/>
  </r>
  <r>
    <x v="3"/>
    <x v="6"/>
    <x v="21"/>
    <m/>
    <x v="2392"/>
  </r>
  <r>
    <x v="3"/>
    <x v="6"/>
    <x v="21"/>
    <m/>
    <x v="2393"/>
  </r>
  <r>
    <x v="3"/>
    <x v="6"/>
    <x v="21"/>
    <m/>
    <x v="2394"/>
  </r>
  <r>
    <x v="3"/>
    <x v="6"/>
    <x v="21"/>
    <m/>
    <x v="2395"/>
  </r>
  <r>
    <x v="3"/>
    <x v="6"/>
    <x v="21"/>
    <m/>
    <x v="2231"/>
  </r>
  <r>
    <x v="3"/>
    <x v="6"/>
    <x v="21"/>
    <m/>
    <x v="2232"/>
  </r>
  <r>
    <x v="3"/>
    <x v="6"/>
    <x v="21"/>
    <m/>
    <x v="2233"/>
  </r>
  <r>
    <x v="3"/>
    <x v="6"/>
    <x v="21"/>
    <m/>
    <x v="2234"/>
  </r>
  <r>
    <x v="3"/>
    <x v="6"/>
    <x v="21"/>
    <m/>
    <x v="2235"/>
  </r>
  <r>
    <x v="3"/>
    <x v="6"/>
    <x v="21"/>
    <m/>
    <x v="2236"/>
  </r>
  <r>
    <x v="3"/>
    <x v="6"/>
    <x v="21"/>
    <m/>
    <x v="2237"/>
  </r>
  <r>
    <x v="3"/>
    <x v="6"/>
    <x v="21"/>
    <m/>
    <x v="2238"/>
  </r>
  <r>
    <x v="3"/>
    <x v="6"/>
    <x v="21"/>
    <m/>
    <x v="2239"/>
  </r>
  <r>
    <x v="3"/>
    <x v="6"/>
    <x v="21"/>
    <m/>
    <x v="2240"/>
  </r>
  <r>
    <x v="3"/>
    <x v="6"/>
    <x v="21"/>
    <m/>
    <x v="2241"/>
  </r>
  <r>
    <x v="3"/>
    <x v="6"/>
    <x v="21"/>
    <m/>
    <x v="2242"/>
  </r>
  <r>
    <x v="3"/>
    <x v="6"/>
    <x v="21"/>
    <m/>
    <x v="2243"/>
  </r>
  <r>
    <x v="3"/>
    <x v="6"/>
    <x v="21"/>
    <m/>
    <x v="2244"/>
  </r>
  <r>
    <x v="3"/>
    <x v="6"/>
    <x v="21"/>
    <m/>
    <x v="2245"/>
  </r>
  <r>
    <x v="3"/>
    <x v="6"/>
    <x v="21"/>
    <m/>
    <x v="2246"/>
  </r>
  <r>
    <x v="3"/>
    <x v="6"/>
    <x v="21"/>
    <m/>
    <x v="2247"/>
  </r>
  <r>
    <x v="3"/>
    <x v="6"/>
    <x v="21"/>
    <m/>
    <x v="2248"/>
  </r>
  <r>
    <x v="3"/>
    <x v="6"/>
    <x v="21"/>
    <m/>
    <x v="2249"/>
  </r>
  <r>
    <x v="3"/>
    <x v="6"/>
    <x v="21"/>
    <m/>
    <x v="2250"/>
  </r>
  <r>
    <x v="3"/>
    <x v="6"/>
    <x v="21"/>
    <m/>
    <x v="2251"/>
  </r>
  <r>
    <x v="3"/>
    <x v="6"/>
    <x v="21"/>
    <m/>
    <x v="2252"/>
  </r>
  <r>
    <x v="3"/>
    <x v="6"/>
    <x v="21"/>
    <m/>
    <x v="2253"/>
  </r>
  <r>
    <x v="3"/>
    <x v="6"/>
    <x v="21"/>
    <m/>
    <x v="2254"/>
  </r>
  <r>
    <x v="3"/>
    <x v="6"/>
    <x v="21"/>
    <m/>
    <x v="2255"/>
  </r>
  <r>
    <x v="3"/>
    <x v="6"/>
    <x v="21"/>
    <m/>
    <x v="2256"/>
  </r>
  <r>
    <x v="3"/>
    <x v="6"/>
    <x v="21"/>
    <m/>
    <x v="2257"/>
  </r>
  <r>
    <x v="3"/>
    <x v="6"/>
    <x v="21"/>
    <m/>
    <x v="2258"/>
  </r>
  <r>
    <x v="3"/>
    <x v="6"/>
    <x v="21"/>
    <m/>
    <x v="2259"/>
  </r>
  <r>
    <x v="3"/>
    <x v="6"/>
    <x v="21"/>
    <m/>
    <x v="2260"/>
  </r>
  <r>
    <x v="3"/>
    <x v="6"/>
    <x v="21"/>
    <m/>
    <x v="2261"/>
  </r>
  <r>
    <x v="3"/>
    <x v="6"/>
    <x v="21"/>
    <m/>
    <x v="2262"/>
  </r>
  <r>
    <x v="3"/>
    <x v="6"/>
    <x v="21"/>
    <m/>
    <x v="2263"/>
  </r>
  <r>
    <x v="3"/>
    <x v="6"/>
    <x v="21"/>
    <m/>
    <x v="2264"/>
  </r>
  <r>
    <x v="3"/>
    <x v="6"/>
    <x v="21"/>
    <m/>
    <x v="2265"/>
  </r>
  <r>
    <x v="3"/>
    <x v="6"/>
    <x v="21"/>
    <m/>
    <x v="2266"/>
  </r>
  <r>
    <x v="3"/>
    <x v="6"/>
    <x v="21"/>
    <m/>
    <x v="2267"/>
  </r>
  <r>
    <x v="3"/>
    <x v="6"/>
    <x v="21"/>
    <m/>
    <x v="2268"/>
  </r>
  <r>
    <x v="3"/>
    <x v="6"/>
    <x v="21"/>
    <m/>
    <x v="2269"/>
  </r>
  <r>
    <x v="3"/>
    <x v="6"/>
    <x v="21"/>
    <m/>
    <x v="2270"/>
  </r>
  <r>
    <x v="3"/>
    <x v="6"/>
    <x v="21"/>
    <m/>
    <x v="2271"/>
  </r>
  <r>
    <x v="3"/>
    <x v="6"/>
    <x v="21"/>
    <m/>
    <x v="2272"/>
  </r>
  <r>
    <x v="3"/>
    <x v="6"/>
    <x v="21"/>
    <m/>
    <x v="2273"/>
  </r>
  <r>
    <x v="3"/>
    <x v="6"/>
    <x v="21"/>
    <m/>
    <x v="2274"/>
  </r>
  <r>
    <x v="3"/>
    <x v="6"/>
    <x v="21"/>
    <m/>
    <x v="2275"/>
  </r>
  <r>
    <x v="3"/>
    <x v="6"/>
    <x v="21"/>
    <m/>
    <x v="2276"/>
  </r>
  <r>
    <x v="3"/>
    <x v="6"/>
    <x v="21"/>
    <m/>
    <x v="2277"/>
  </r>
  <r>
    <x v="3"/>
    <x v="6"/>
    <x v="21"/>
    <m/>
    <x v="2312"/>
  </r>
  <r>
    <x v="3"/>
    <x v="6"/>
    <x v="21"/>
    <m/>
    <x v="2313"/>
  </r>
  <r>
    <x v="3"/>
    <x v="6"/>
    <x v="21"/>
    <m/>
    <x v="2314"/>
  </r>
  <r>
    <x v="3"/>
    <x v="6"/>
    <x v="21"/>
    <m/>
    <x v="2315"/>
  </r>
  <r>
    <x v="3"/>
    <x v="6"/>
    <x v="21"/>
    <m/>
    <x v="2316"/>
  </r>
  <r>
    <x v="3"/>
    <x v="6"/>
    <x v="21"/>
    <m/>
    <x v="2317"/>
  </r>
  <r>
    <x v="3"/>
    <x v="6"/>
    <x v="21"/>
    <m/>
    <x v="2318"/>
  </r>
  <r>
    <x v="3"/>
    <x v="6"/>
    <x v="21"/>
    <m/>
    <x v="2319"/>
  </r>
  <r>
    <x v="3"/>
    <x v="6"/>
    <x v="21"/>
    <m/>
    <x v="2396"/>
  </r>
  <r>
    <x v="3"/>
    <x v="6"/>
    <x v="21"/>
    <m/>
    <x v="2397"/>
  </r>
  <r>
    <x v="3"/>
    <x v="6"/>
    <x v="21"/>
    <m/>
    <x v="2322"/>
  </r>
  <r>
    <x v="3"/>
    <x v="6"/>
    <x v="21"/>
    <m/>
    <x v="2323"/>
  </r>
  <r>
    <x v="3"/>
    <x v="6"/>
    <x v="21"/>
    <m/>
    <x v="2324"/>
  </r>
  <r>
    <x v="3"/>
    <x v="6"/>
    <x v="21"/>
    <m/>
    <x v="2325"/>
  </r>
  <r>
    <x v="3"/>
    <x v="6"/>
    <x v="21"/>
    <m/>
    <x v="2326"/>
  </r>
  <r>
    <x v="3"/>
    <x v="6"/>
    <x v="21"/>
    <m/>
    <x v="2327"/>
  </r>
  <r>
    <x v="3"/>
    <x v="6"/>
    <x v="21"/>
    <m/>
    <x v="2328"/>
  </r>
  <r>
    <x v="3"/>
    <x v="6"/>
    <x v="21"/>
    <m/>
    <x v="2329"/>
  </r>
  <r>
    <x v="3"/>
    <x v="6"/>
    <x v="21"/>
    <m/>
    <x v="2330"/>
  </r>
  <r>
    <x v="3"/>
    <x v="6"/>
    <x v="21"/>
    <m/>
    <x v="2330"/>
  </r>
  <r>
    <x v="3"/>
    <x v="6"/>
    <x v="21"/>
    <m/>
    <x v="2331"/>
  </r>
  <r>
    <x v="3"/>
    <x v="6"/>
    <x v="21"/>
    <m/>
    <x v="2332"/>
  </r>
  <r>
    <x v="3"/>
    <x v="6"/>
    <x v="21"/>
    <m/>
    <x v="2333"/>
  </r>
  <r>
    <x v="3"/>
    <x v="6"/>
    <x v="21"/>
    <m/>
    <x v="2334"/>
  </r>
  <r>
    <x v="3"/>
    <x v="6"/>
    <x v="21"/>
    <m/>
    <x v="2335"/>
  </r>
  <r>
    <x v="3"/>
    <x v="6"/>
    <x v="21"/>
    <m/>
    <x v="2336"/>
  </r>
  <r>
    <x v="3"/>
    <x v="6"/>
    <x v="21"/>
    <m/>
    <x v="2337"/>
  </r>
  <r>
    <x v="3"/>
    <x v="6"/>
    <x v="21"/>
    <m/>
    <x v="2338"/>
  </r>
  <r>
    <x v="3"/>
    <x v="6"/>
    <x v="21"/>
    <m/>
    <x v="2339"/>
  </r>
  <r>
    <x v="3"/>
    <x v="6"/>
    <x v="21"/>
    <m/>
    <x v="2340"/>
  </r>
  <r>
    <x v="3"/>
    <x v="6"/>
    <x v="21"/>
    <m/>
    <x v="2341"/>
  </r>
  <r>
    <x v="3"/>
    <x v="6"/>
    <x v="21"/>
    <m/>
    <x v="2342"/>
  </r>
  <r>
    <x v="3"/>
    <x v="6"/>
    <x v="21"/>
    <m/>
    <x v="2343"/>
  </r>
  <r>
    <x v="3"/>
    <x v="6"/>
    <x v="21"/>
    <m/>
    <x v="2344"/>
  </r>
  <r>
    <x v="3"/>
    <x v="6"/>
    <x v="21"/>
    <m/>
    <x v="2345"/>
  </r>
  <r>
    <x v="3"/>
    <x v="6"/>
    <x v="21"/>
    <m/>
    <x v="2346"/>
  </r>
  <r>
    <x v="3"/>
    <x v="6"/>
    <x v="21"/>
    <m/>
    <x v="2347"/>
  </r>
  <r>
    <x v="3"/>
    <x v="6"/>
    <x v="21"/>
    <m/>
    <x v="2348"/>
  </r>
  <r>
    <x v="3"/>
    <x v="6"/>
    <x v="21"/>
    <m/>
    <x v="2349"/>
  </r>
  <r>
    <x v="3"/>
    <x v="6"/>
    <x v="21"/>
    <m/>
    <x v="2350"/>
  </r>
  <r>
    <x v="3"/>
    <x v="6"/>
    <x v="21"/>
    <m/>
    <x v="2351"/>
  </r>
  <r>
    <x v="3"/>
    <x v="6"/>
    <x v="21"/>
    <m/>
    <x v="2352"/>
  </r>
  <r>
    <x v="3"/>
    <x v="6"/>
    <x v="21"/>
    <m/>
    <x v="2353"/>
  </r>
  <r>
    <x v="3"/>
    <x v="6"/>
    <x v="21"/>
    <m/>
    <x v="2354"/>
  </r>
  <r>
    <x v="3"/>
    <x v="6"/>
    <x v="21"/>
    <m/>
    <x v="2355"/>
  </r>
  <r>
    <x v="3"/>
    <x v="6"/>
    <x v="21"/>
    <m/>
    <x v="2356"/>
  </r>
  <r>
    <x v="3"/>
    <x v="6"/>
    <x v="21"/>
    <m/>
    <x v="2357"/>
  </r>
  <r>
    <x v="3"/>
    <x v="6"/>
    <x v="21"/>
    <m/>
    <x v="2358"/>
  </r>
  <r>
    <x v="3"/>
    <x v="6"/>
    <x v="21"/>
    <m/>
    <x v="2359"/>
  </r>
  <r>
    <x v="3"/>
    <x v="6"/>
    <x v="21"/>
    <m/>
    <x v="2360"/>
  </r>
  <r>
    <x v="3"/>
    <x v="6"/>
    <x v="21"/>
    <m/>
    <x v="2398"/>
  </r>
  <r>
    <x v="3"/>
    <x v="6"/>
    <x v="21"/>
    <m/>
    <x v="2399"/>
  </r>
  <r>
    <x v="3"/>
    <x v="6"/>
    <x v="21"/>
    <m/>
    <x v="2400"/>
  </r>
  <r>
    <x v="3"/>
    <x v="6"/>
    <x v="21"/>
    <m/>
    <x v="2401"/>
  </r>
  <r>
    <x v="3"/>
    <x v="6"/>
    <x v="21"/>
    <m/>
    <x v="2402"/>
  </r>
  <r>
    <x v="3"/>
    <x v="6"/>
    <x v="21"/>
    <m/>
    <x v="2403"/>
  </r>
  <r>
    <x v="3"/>
    <x v="6"/>
    <x v="21"/>
    <m/>
    <x v="2404"/>
  </r>
  <r>
    <x v="3"/>
    <x v="6"/>
    <x v="21"/>
    <m/>
    <x v="2405"/>
  </r>
  <r>
    <x v="3"/>
    <x v="6"/>
    <x v="21"/>
    <m/>
    <x v="2406"/>
  </r>
  <r>
    <x v="3"/>
    <x v="6"/>
    <x v="21"/>
    <m/>
    <x v="2407"/>
  </r>
  <r>
    <x v="3"/>
    <x v="6"/>
    <x v="21"/>
    <m/>
    <x v="2408"/>
  </r>
  <r>
    <x v="3"/>
    <x v="6"/>
    <x v="21"/>
    <m/>
    <x v="2409"/>
  </r>
  <r>
    <x v="3"/>
    <x v="6"/>
    <x v="21"/>
    <m/>
    <x v="2410"/>
  </r>
  <r>
    <x v="3"/>
    <x v="6"/>
    <x v="21"/>
    <m/>
    <x v="2411"/>
  </r>
  <r>
    <x v="3"/>
    <x v="6"/>
    <x v="21"/>
    <m/>
    <x v="2412"/>
  </r>
  <r>
    <x v="3"/>
    <x v="6"/>
    <x v="21"/>
    <m/>
    <x v="2413"/>
  </r>
  <r>
    <x v="3"/>
    <x v="6"/>
    <x v="21"/>
    <m/>
    <x v="2414"/>
  </r>
  <r>
    <x v="3"/>
    <x v="6"/>
    <x v="21"/>
    <m/>
    <x v="2415"/>
  </r>
  <r>
    <x v="3"/>
    <x v="6"/>
    <x v="21"/>
    <m/>
    <x v="2416"/>
  </r>
  <r>
    <x v="3"/>
    <x v="6"/>
    <x v="21"/>
    <m/>
    <x v="2417"/>
  </r>
  <r>
    <x v="3"/>
    <x v="6"/>
    <x v="21"/>
    <m/>
    <x v="2418"/>
  </r>
  <r>
    <x v="3"/>
    <x v="6"/>
    <x v="21"/>
    <m/>
    <x v="2419"/>
  </r>
  <r>
    <x v="3"/>
    <x v="6"/>
    <x v="21"/>
    <m/>
    <x v="2420"/>
  </r>
  <r>
    <x v="3"/>
    <x v="6"/>
    <x v="21"/>
    <m/>
    <x v="2421"/>
  </r>
  <r>
    <x v="3"/>
    <x v="6"/>
    <x v="21"/>
    <m/>
    <x v="2422"/>
  </r>
  <r>
    <x v="3"/>
    <x v="6"/>
    <x v="21"/>
    <m/>
    <x v="2423"/>
  </r>
  <r>
    <x v="3"/>
    <x v="6"/>
    <x v="21"/>
    <m/>
    <x v="2424"/>
  </r>
  <r>
    <x v="3"/>
    <x v="6"/>
    <x v="21"/>
    <m/>
    <x v="2425"/>
  </r>
  <r>
    <x v="3"/>
    <x v="6"/>
    <x v="21"/>
    <m/>
    <x v="2426"/>
  </r>
  <r>
    <x v="3"/>
    <x v="6"/>
    <x v="21"/>
    <m/>
    <x v="2427"/>
  </r>
  <r>
    <x v="3"/>
    <x v="6"/>
    <x v="21"/>
    <m/>
    <x v="2428"/>
  </r>
  <r>
    <x v="3"/>
    <x v="6"/>
    <x v="21"/>
    <m/>
    <x v="2429"/>
  </r>
  <r>
    <x v="3"/>
    <x v="6"/>
    <x v="21"/>
    <m/>
    <x v="2430"/>
  </r>
  <r>
    <x v="3"/>
    <x v="6"/>
    <x v="21"/>
    <m/>
    <x v="2431"/>
  </r>
  <r>
    <x v="3"/>
    <x v="6"/>
    <x v="21"/>
    <m/>
    <x v="2432"/>
  </r>
  <r>
    <x v="3"/>
    <x v="6"/>
    <x v="21"/>
    <m/>
    <x v="2433"/>
  </r>
  <r>
    <x v="3"/>
    <x v="6"/>
    <x v="21"/>
    <m/>
    <x v="2434"/>
  </r>
  <r>
    <x v="3"/>
    <x v="6"/>
    <x v="21"/>
    <m/>
    <x v="2435"/>
  </r>
  <r>
    <x v="3"/>
    <x v="6"/>
    <x v="21"/>
    <m/>
    <x v="2436"/>
  </r>
  <r>
    <x v="3"/>
    <x v="6"/>
    <x v="21"/>
    <m/>
    <x v="2437"/>
  </r>
  <r>
    <x v="3"/>
    <x v="6"/>
    <x v="21"/>
    <m/>
    <x v="2438"/>
  </r>
  <r>
    <x v="3"/>
    <x v="6"/>
    <x v="21"/>
    <m/>
    <x v="2439"/>
  </r>
  <r>
    <x v="3"/>
    <x v="6"/>
    <x v="21"/>
    <m/>
    <x v="2440"/>
  </r>
  <r>
    <x v="3"/>
    <x v="6"/>
    <x v="21"/>
    <m/>
    <x v="2441"/>
  </r>
  <r>
    <x v="3"/>
    <x v="6"/>
    <x v="21"/>
    <m/>
    <x v="2442"/>
  </r>
  <r>
    <x v="3"/>
    <x v="6"/>
    <x v="21"/>
    <m/>
    <x v="2443"/>
  </r>
  <r>
    <x v="3"/>
    <x v="6"/>
    <x v="21"/>
    <m/>
    <x v="2444"/>
  </r>
  <r>
    <x v="3"/>
    <x v="6"/>
    <x v="21"/>
    <m/>
    <x v="2445"/>
  </r>
  <r>
    <x v="3"/>
    <x v="6"/>
    <x v="21"/>
    <m/>
    <x v="2446"/>
  </r>
  <r>
    <x v="3"/>
    <x v="6"/>
    <x v="21"/>
    <m/>
    <x v="2447"/>
  </r>
  <r>
    <x v="3"/>
    <x v="6"/>
    <x v="21"/>
    <m/>
    <x v="2448"/>
  </r>
  <r>
    <x v="3"/>
    <x v="6"/>
    <x v="21"/>
    <m/>
    <x v="2449"/>
  </r>
  <r>
    <x v="3"/>
    <x v="6"/>
    <x v="21"/>
    <m/>
    <x v="2450"/>
  </r>
  <r>
    <x v="3"/>
    <x v="6"/>
    <x v="21"/>
    <m/>
    <x v="2451"/>
  </r>
  <r>
    <x v="3"/>
    <x v="6"/>
    <x v="21"/>
    <m/>
    <x v="2452"/>
  </r>
  <r>
    <x v="3"/>
    <x v="6"/>
    <x v="21"/>
    <m/>
    <x v="2453"/>
  </r>
  <r>
    <x v="3"/>
    <x v="6"/>
    <x v="21"/>
    <m/>
    <x v="2454"/>
  </r>
  <r>
    <x v="3"/>
    <x v="6"/>
    <x v="21"/>
    <m/>
    <x v="2455"/>
  </r>
  <r>
    <x v="3"/>
    <x v="6"/>
    <x v="21"/>
    <m/>
    <x v="2456"/>
  </r>
  <r>
    <x v="3"/>
    <x v="6"/>
    <x v="21"/>
    <m/>
    <x v="2457"/>
  </r>
  <r>
    <x v="3"/>
    <x v="6"/>
    <x v="21"/>
    <m/>
    <x v="2458"/>
  </r>
  <r>
    <x v="3"/>
    <x v="6"/>
    <x v="21"/>
    <m/>
    <x v="2459"/>
  </r>
  <r>
    <x v="3"/>
    <x v="6"/>
    <x v="21"/>
    <m/>
    <x v="2460"/>
  </r>
  <r>
    <x v="3"/>
    <x v="6"/>
    <x v="21"/>
    <m/>
    <x v="2461"/>
  </r>
  <r>
    <x v="3"/>
    <x v="6"/>
    <x v="21"/>
    <m/>
    <x v="2462"/>
  </r>
  <r>
    <x v="3"/>
    <x v="6"/>
    <x v="21"/>
    <m/>
    <x v="2463"/>
  </r>
  <r>
    <x v="3"/>
    <x v="6"/>
    <x v="21"/>
    <m/>
    <x v="2464"/>
  </r>
  <r>
    <x v="3"/>
    <x v="6"/>
    <x v="21"/>
    <m/>
    <x v="2465"/>
  </r>
  <r>
    <x v="3"/>
    <x v="6"/>
    <x v="21"/>
    <m/>
    <x v="2466"/>
  </r>
  <r>
    <x v="3"/>
    <x v="6"/>
    <x v="21"/>
    <m/>
    <x v="2467"/>
  </r>
  <r>
    <x v="3"/>
    <x v="6"/>
    <x v="21"/>
    <m/>
    <x v="2468"/>
  </r>
  <r>
    <x v="3"/>
    <x v="6"/>
    <x v="21"/>
    <m/>
    <x v="2469"/>
  </r>
  <r>
    <x v="3"/>
    <x v="6"/>
    <x v="21"/>
    <m/>
    <x v="2470"/>
  </r>
  <r>
    <x v="3"/>
    <x v="6"/>
    <x v="21"/>
    <m/>
    <x v="2471"/>
  </r>
  <r>
    <x v="3"/>
    <x v="6"/>
    <x v="21"/>
    <m/>
    <x v="2472"/>
  </r>
  <r>
    <x v="3"/>
    <x v="6"/>
    <x v="21"/>
    <m/>
    <x v="2473"/>
  </r>
  <r>
    <x v="3"/>
    <x v="6"/>
    <x v="21"/>
    <m/>
    <x v="2474"/>
  </r>
  <r>
    <x v="3"/>
    <x v="6"/>
    <x v="21"/>
    <m/>
    <x v="2475"/>
  </r>
  <r>
    <x v="3"/>
    <x v="6"/>
    <x v="21"/>
    <m/>
    <x v="2476"/>
  </r>
  <r>
    <x v="3"/>
    <x v="6"/>
    <x v="21"/>
    <m/>
    <x v="2477"/>
  </r>
  <r>
    <x v="3"/>
    <x v="6"/>
    <x v="21"/>
    <m/>
    <x v="2478"/>
  </r>
  <r>
    <x v="3"/>
    <x v="6"/>
    <x v="21"/>
    <m/>
    <x v="2479"/>
  </r>
  <r>
    <x v="3"/>
    <x v="6"/>
    <x v="21"/>
    <m/>
    <x v="2480"/>
  </r>
  <r>
    <x v="3"/>
    <x v="6"/>
    <x v="21"/>
    <m/>
    <x v="2481"/>
  </r>
  <r>
    <x v="3"/>
    <x v="6"/>
    <x v="21"/>
    <m/>
    <x v="2482"/>
  </r>
  <r>
    <x v="3"/>
    <x v="6"/>
    <x v="21"/>
    <m/>
    <x v="2483"/>
  </r>
  <r>
    <x v="3"/>
    <x v="6"/>
    <x v="21"/>
    <m/>
    <x v="2484"/>
  </r>
  <r>
    <x v="3"/>
    <x v="6"/>
    <x v="21"/>
    <m/>
    <x v="2485"/>
  </r>
  <r>
    <x v="3"/>
    <x v="6"/>
    <x v="21"/>
    <m/>
    <x v="2486"/>
  </r>
  <r>
    <x v="3"/>
    <x v="6"/>
    <x v="21"/>
    <m/>
    <x v="2487"/>
  </r>
  <r>
    <x v="3"/>
    <x v="6"/>
    <x v="21"/>
    <m/>
    <x v="2488"/>
  </r>
  <r>
    <x v="3"/>
    <x v="6"/>
    <x v="21"/>
    <m/>
    <x v="2489"/>
  </r>
  <r>
    <x v="3"/>
    <x v="6"/>
    <x v="21"/>
    <m/>
    <x v="2490"/>
  </r>
  <r>
    <x v="3"/>
    <x v="6"/>
    <x v="21"/>
    <m/>
    <x v="2491"/>
  </r>
  <r>
    <x v="3"/>
    <x v="6"/>
    <x v="21"/>
    <m/>
    <x v="2492"/>
  </r>
  <r>
    <x v="3"/>
    <x v="6"/>
    <x v="21"/>
    <m/>
    <x v="2493"/>
  </r>
  <r>
    <x v="3"/>
    <x v="6"/>
    <x v="21"/>
    <m/>
    <x v="2494"/>
  </r>
  <r>
    <x v="3"/>
    <x v="6"/>
    <x v="21"/>
    <m/>
    <x v="2495"/>
  </r>
  <r>
    <x v="3"/>
    <x v="6"/>
    <x v="21"/>
    <m/>
    <x v="2496"/>
  </r>
  <r>
    <x v="3"/>
    <x v="6"/>
    <x v="21"/>
    <m/>
    <x v="2497"/>
  </r>
  <r>
    <x v="3"/>
    <x v="6"/>
    <x v="21"/>
    <m/>
    <x v="2498"/>
  </r>
  <r>
    <x v="3"/>
    <x v="6"/>
    <x v="21"/>
    <m/>
    <x v="2499"/>
  </r>
  <r>
    <x v="3"/>
    <x v="6"/>
    <x v="21"/>
    <m/>
    <x v="2500"/>
  </r>
  <r>
    <x v="3"/>
    <x v="6"/>
    <x v="21"/>
    <m/>
    <x v="2501"/>
  </r>
  <r>
    <x v="3"/>
    <x v="6"/>
    <x v="21"/>
    <m/>
    <x v="2502"/>
  </r>
  <r>
    <x v="3"/>
    <x v="6"/>
    <x v="21"/>
    <m/>
    <x v="2503"/>
  </r>
  <r>
    <x v="3"/>
    <x v="6"/>
    <x v="21"/>
    <m/>
    <x v="2504"/>
  </r>
  <r>
    <x v="3"/>
    <x v="6"/>
    <x v="21"/>
    <m/>
    <x v="2505"/>
  </r>
  <r>
    <x v="3"/>
    <x v="6"/>
    <x v="21"/>
    <m/>
    <x v="2506"/>
  </r>
  <r>
    <x v="3"/>
    <x v="6"/>
    <x v="21"/>
    <m/>
    <x v="2506"/>
  </r>
  <r>
    <x v="3"/>
    <x v="6"/>
    <x v="21"/>
    <m/>
    <x v="2507"/>
  </r>
  <r>
    <x v="3"/>
    <x v="6"/>
    <x v="21"/>
    <m/>
    <x v="2508"/>
  </r>
  <r>
    <x v="3"/>
    <x v="6"/>
    <x v="21"/>
    <m/>
    <x v="2509"/>
  </r>
  <r>
    <x v="3"/>
    <x v="6"/>
    <x v="21"/>
    <m/>
    <x v="2510"/>
  </r>
  <r>
    <x v="3"/>
    <x v="6"/>
    <x v="21"/>
    <m/>
    <x v="2511"/>
  </r>
  <r>
    <x v="3"/>
    <x v="6"/>
    <x v="21"/>
    <m/>
    <x v="2512"/>
  </r>
  <r>
    <x v="3"/>
    <x v="6"/>
    <x v="21"/>
    <m/>
    <x v="2513"/>
  </r>
  <r>
    <x v="3"/>
    <x v="6"/>
    <x v="21"/>
    <m/>
    <x v="2514"/>
  </r>
  <r>
    <x v="3"/>
    <x v="6"/>
    <x v="21"/>
    <m/>
    <x v="2515"/>
  </r>
  <r>
    <x v="3"/>
    <x v="6"/>
    <x v="21"/>
    <m/>
    <x v="2516"/>
  </r>
  <r>
    <x v="3"/>
    <x v="6"/>
    <x v="21"/>
    <m/>
    <x v="2517"/>
  </r>
  <r>
    <x v="3"/>
    <x v="6"/>
    <x v="21"/>
    <m/>
    <x v="2518"/>
  </r>
  <r>
    <x v="3"/>
    <x v="6"/>
    <x v="21"/>
    <m/>
    <x v="2519"/>
  </r>
  <r>
    <x v="3"/>
    <x v="6"/>
    <x v="21"/>
    <m/>
    <x v="2520"/>
  </r>
  <r>
    <x v="3"/>
    <x v="6"/>
    <x v="21"/>
    <m/>
    <x v="2521"/>
  </r>
  <r>
    <x v="3"/>
    <x v="6"/>
    <x v="21"/>
    <m/>
    <x v="2522"/>
  </r>
  <r>
    <x v="3"/>
    <x v="6"/>
    <x v="21"/>
    <m/>
    <x v="2523"/>
  </r>
  <r>
    <x v="3"/>
    <x v="6"/>
    <x v="21"/>
    <m/>
    <x v="2524"/>
  </r>
  <r>
    <x v="3"/>
    <x v="6"/>
    <x v="21"/>
    <m/>
    <x v="2525"/>
  </r>
  <r>
    <x v="3"/>
    <x v="6"/>
    <x v="21"/>
    <m/>
    <x v="2526"/>
  </r>
  <r>
    <x v="3"/>
    <x v="6"/>
    <x v="21"/>
    <m/>
    <x v="2527"/>
  </r>
  <r>
    <x v="3"/>
    <x v="6"/>
    <x v="21"/>
    <m/>
    <x v="2528"/>
  </r>
  <r>
    <x v="3"/>
    <x v="6"/>
    <x v="21"/>
    <m/>
    <x v="2529"/>
  </r>
  <r>
    <x v="3"/>
    <x v="6"/>
    <x v="21"/>
    <m/>
    <x v="2530"/>
  </r>
  <r>
    <x v="3"/>
    <x v="6"/>
    <x v="21"/>
    <m/>
    <x v="2531"/>
  </r>
  <r>
    <x v="3"/>
    <x v="6"/>
    <x v="21"/>
    <m/>
    <x v="2532"/>
  </r>
  <r>
    <x v="3"/>
    <x v="6"/>
    <x v="21"/>
    <m/>
    <x v="2533"/>
  </r>
  <r>
    <x v="3"/>
    <x v="6"/>
    <x v="21"/>
    <m/>
    <x v="2534"/>
  </r>
  <r>
    <x v="3"/>
    <x v="6"/>
    <x v="21"/>
    <m/>
    <x v="2535"/>
  </r>
  <r>
    <x v="3"/>
    <x v="6"/>
    <x v="21"/>
    <m/>
    <x v="2536"/>
  </r>
  <r>
    <x v="3"/>
    <x v="6"/>
    <x v="21"/>
    <m/>
    <x v="2537"/>
  </r>
  <r>
    <x v="3"/>
    <x v="6"/>
    <x v="21"/>
    <m/>
    <x v="2538"/>
  </r>
  <r>
    <x v="3"/>
    <x v="6"/>
    <x v="21"/>
    <m/>
    <x v="2539"/>
  </r>
  <r>
    <x v="3"/>
    <x v="6"/>
    <x v="21"/>
    <m/>
    <x v="2540"/>
  </r>
  <r>
    <x v="3"/>
    <x v="6"/>
    <x v="21"/>
    <m/>
    <x v="2541"/>
  </r>
  <r>
    <x v="3"/>
    <x v="6"/>
    <x v="21"/>
    <m/>
    <x v="2542"/>
  </r>
  <r>
    <x v="3"/>
    <x v="6"/>
    <x v="21"/>
    <m/>
    <x v="2543"/>
  </r>
  <r>
    <x v="3"/>
    <x v="6"/>
    <x v="21"/>
    <m/>
    <x v="2544"/>
  </r>
  <r>
    <x v="3"/>
    <x v="6"/>
    <x v="21"/>
    <m/>
    <x v="2545"/>
  </r>
  <r>
    <x v="3"/>
    <x v="6"/>
    <x v="21"/>
    <m/>
    <x v="2546"/>
  </r>
  <r>
    <x v="3"/>
    <x v="6"/>
    <x v="21"/>
    <m/>
    <x v="2547"/>
  </r>
  <r>
    <x v="3"/>
    <x v="6"/>
    <x v="21"/>
    <m/>
    <x v="2548"/>
  </r>
  <r>
    <x v="3"/>
    <x v="6"/>
    <x v="21"/>
    <m/>
    <x v="2549"/>
  </r>
  <r>
    <x v="3"/>
    <x v="6"/>
    <x v="21"/>
    <m/>
    <x v="2550"/>
  </r>
  <r>
    <x v="3"/>
    <x v="6"/>
    <x v="21"/>
    <m/>
    <x v="2551"/>
  </r>
  <r>
    <x v="3"/>
    <x v="6"/>
    <x v="21"/>
    <m/>
    <x v="2552"/>
  </r>
  <r>
    <x v="3"/>
    <x v="6"/>
    <x v="21"/>
    <m/>
    <x v="2553"/>
  </r>
  <r>
    <x v="3"/>
    <x v="6"/>
    <x v="21"/>
    <m/>
    <x v="2554"/>
  </r>
  <r>
    <x v="3"/>
    <x v="6"/>
    <x v="21"/>
    <m/>
    <x v="2555"/>
  </r>
  <r>
    <x v="3"/>
    <x v="6"/>
    <x v="21"/>
    <m/>
    <x v="2556"/>
  </r>
  <r>
    <x v="3"/>
    <x v="6"/>
    <x v="21"/>
    <m/>
    <x v="2557"/>
  </r>
  <r>
    <x v="3"/>
    <x v="6"/>
    <x v="21"/>
    <m/>
    <x v="2558"/>
  </r>
  <r>
    <x v="3"/>
    <x v="6"/>
    <x v="21"/>
    <m/>
    <x v="2559"/>
  </r>
  <r>
    <x v="3"/>
    <x v="6"/>
    <x v="21"/>
    <m/>
    <x v="2560"/>
  </r>
  <r>
    <x v="3"/>
    <x v="6"/>
    <x v="21"/>
    <m/>
    <x v="2561"/>
  </r>
  <r>
    <x v="3"/>
    <x v="6"/>
    <x v="21"/>
    <m/>
    <x v="2562"/>
  </r>
  <r>
    <x v="3"/>
    <x v="6"/>
    <x v="21"/>
    <m/>
    <x v="2563"/>
  </r>
  <r>
    <x v="3"/>
    <x v="6"/>
    <x v="21"/>
    <m/>
    <x v="2564"/>
  </r>
  <r>
    <x v="3"/>
    <x v="6"/>
    <x v="21"/>
    <m/>
    <x v="2565"/>
  </r>
  <r>
    <x v="3"/>
    <x v="6"/>
    <x v="21"/>
    <m/>
    <x v="2566"/>
  </r>
  <r>
    <x v="3"/>
    <x v="6"/>
    <x v="21"/>
    <m/>
    <x v="682"/>
  </r>
  <r>
    <x v="3"/>
    <x v="6"/>
    <x v="21"/>
    <m/>
    <x v="2567"/>
  </r>
  <r>
    <x v="3"/>
    <x v="6"/>
    <x v="21"/>
    <m/>
    <x v="2568"/>
  </r>
  <r>
    <x v="3"/>
    <x v="6"/>
    <x v="21"/>
    <m/>
    <x v="2569"/>
  </r>
  <r>
    <x v="3"/>
    <x v="6"/>
    <x v="21"/>
    <m/>
    <x v="2570"/>
  </r>
  <r>
    <x v="3"/>
    <x v="6"/>
    <x v="21"/>
    <m/>
    <x v="2571"/>
  </r>
  <r>
    <x v="3"/>
    <x v="6"/>
    <x v="21"/>
    <m/>
    <x v="2572"/>
  </r>
  <r>
    <x v="3"/>
    <x v="6"/>
    <x v="21"/>
    <m/>
    <x v="2573"/>
  </r>
  <r>
    <x v="3"/>
    <x v="6"/>
    <x v="21"/>
    <m/>
    <x v="2574"/>
  </r>
  <r>
    <x v="3"/>
    <x v="6"/>
    <x v="21"/>
    <m/>
    <x v="2575"/>
  </r>
  <r>
    <x v="3"/>
    <x v="6"/>
    <x v="21"/>
    <m/>
    <x v="2576"/>
  </r>
  <r>
    <x v="3"/>
    <x v="6"/>
    <x v="21"/>
    <m/>
    <x v="2577"/>
  </r>
  <r>
    <x v="3"/>
    <x v="6"/>
    <x v="21"/>
    <m/>
    <x v="2578"/>
  </r>
  <r>
    <x v="3"/>
    <x v="6"/>
    <x v="21"/>
    <m/>
    <x v="2579"/>
  </r>
  <r>
    <x v="4"/>
    <x v="10"/>
    <x v="22"/>
    <m/>
    <x v="2580"/>
  </r>
  <r>
    <x v="4"/>
    <x v="10"/>
    <x v="22"/>
    <m/>
    <x v="2581"/>
  </r>
  <r>
    <x v="4"/>
    <x v="10"/>
    <x v="22"/>
    <m/>
    <x v="2582"/>
  </r>
  <r>
    <x v="4"/>
    <x v="10"/>
    <x v="22"/>
    <m/>
    <x v="2583"/>
  </r>
  <r>
    <x v="4"/>
    <x v="10"/>
    <x v="22"/>
    <m/>
    <x v="2584"/>
  </r>
  <r>
    <x v="4"/>
    <x v="10"/>
    <x v="22"/>
    <m/>
    <x v="2585"/>
  </r>
  <r>
    <x v="4"/>
    <x v="10"/>
    <x v="22"/>
    <m/>
    <x v="2586"/>
  </r>
  <r>
    <x v="4"/>
    <x v="10"/>
    <x v="22"/>
    <m/>
    <x v="2587"/>
  </r>
  <r>
    <x v="4"/>
    <x v="10"/>
    <x v="22"/>
    <m/>
    <x v="2588"/>
  </r>
  <r>
    <x v="4"/>
    <x v="10"/>
    <x v="22"/>
    <m/>
    <x v="2589"/>
  </r>
  <r>
    <x v="4"/>
    <x v="10"/>
    <x v="22"/>
    <m/>
    <x v="2590"/>
  </r>
  <r>
    <x v="4"/>
    <x v="10"/>
    <x v="22"/>
    <m/>
    <x v="2591"/>
  </r>
  <r>
    <x v="4"/>
    <x v="10"/>
    <x v="22"/>
    <m/>
    <x v="2592"/>
  </r>
  <r>
    <x v="4"/>
    <x v="10"/>
    <x v="22"/>
    <m/>
    <x v="2593"/>
  </r>
  <r>
    <x v="4"/>
    <x v="10"/>
    <x v="22"/>
    <m/>
    <x v="2594"/>
  </r>
  <r>
    <x v="4"/>
    <x v="10"/>
    <x v="22"/>
    <m/>
    <x v="2595"/>
  </r>
  <r>
    <x v="4"/>
    <x v="10"/>
    <x v="22"/>
    <m/>
    <x v="2596"/>
  </r>
  <r>
    <x v="4"/>
    <x v="10"/>
    <x v="22"/>
    <m/>
    <x v="2597"/>
  </r>
  <r>
    <x v="4"/>
    <x v="10"/>
    <x v="22"/>
    <m/>
    <x v="2598"/>
  </r>
  <r>
    <x v="4"/>
    <x v="10"/>
    <x v="22"/>
    <m/>
    <x v="2599"/>
  </r>
  <r>
    <x v="4"/>
    <x v="10"/>
    <x v="22"/>
    <m/>
    <x v="2600"/>
  </r>
  <r>
    <x v="4"/>
    <x v="10"/>
    <x v="22"/>
    <m/>
    <x v="2601"/>
  </r>
  <r>
    <x v="4"/>
    <x v="10"/>
    <x v="22"/>
    <m/>
    <x v="2602"/>
  </r>
  <r>
    <x v="4"/>
    <x v="10"/>
    <x v="22"/>
    <m/>
    <x v="2603"/>
  </r>
  <r>
    <x v="4"/>
    <x v="10"/>
    <x v="22"/>
    <m/>
    <x v="2604"/>
  </r>
  <r>
    <x v="4"/>
    <x v="10"/>
    <x v="22"/>
    <m/>
    <x v="2605"/>
  </r>
  <r>
    <x v="4"/>
    <x v="10"/>
    <x v="22"/>
    <m/>
    <x v="2606"/>
  </r>
  <r>
    <x v="4"/>
    <x v="10"/>
    <x v="22"/>
    <m/>
    <x v="2607"/>
  </r>
  <r>
    <x v="4"/>
    <x v="10"/>
    <x v="22"/>
    <m/>
    <x v="2608"/>
  </r>
  <r>
    <x v="4"/>
    <x v="10"/>
    <x v="22"/>
    <m/>
    <x v="2609"/>
  </r>
  <r>
    <x v="4"/>
    <x v="10"/>
    <x v="22"/>
    <m/>
    <x v="2610"/>
  </r>
  <r>
    <x v="4"/>
    <x v="10"/>
    <x v="22"/>
    <m/>
    <x v="2611"/>
  </r>
  <r>
    <x v="4"/>
    <x v="10"/>
    <x v="22"/>
    <m/>
    <x v="2612"/>
  </r>
  <r>
    <x v="4"/>
    <x v="10"/>
    <x v="22"/>
    <m/>
    <x v="2613"/>
  </r>
  <r>
    <x v="4"/>
    <x v="10"/>
    <x v="22"/>
    <m/>
    <x v="2614"/>
  </r>
  <r>
    <x v="4"/>
    <x v="10"/>
    <x v="22"/>
    <m/>
    <x v="2615"/>
  </r>
  <r>
    <x v="4"/>
    <x v="10"/>
    <x v="22"/>
    <m/>
    <x v="2616"/>
  </r>
  <r>
    <x v="4"/>
    <x v="10"/>
    <x v="22"/>
    <m/>
    <x v="2617"/>
  </r>
  <r>
    <x v="4"/>
    <x v="10"/>
    <x v="22"/>
    <m/>
    <x v="2618"/>
  </r>
  <r>
    <x v="4"/>
    <x v="10"/>
    <x v="22"/>
    <m/>
    <x v="2619"/>
  </r>
  <r>
    <x v="4"/>
    <x v="10"/>
    <x v="22"/>
    <m/>
    <x v="2620"/>
  </r>
  <r>
    <x v="4"/>
    <x v="10"/>
    <x v="22"/>
    <m/>
    <x v="2621"/>
  </r>
  <r>
    <x v="4"/>
    <x v="10"/>
    <x v="22"/>
    <m/>
    <x v="2622"/>
  </r>
  <r>
    <x v="4"/>
    <x v="10"/>
    <x v="22"/>
    <m/>
    <x v="2623"/>
  </r>
  <r>
    <x v="4"/>
    <x v="10"/>
    <x v="22"/>
    <m/>
    <x v="2624"/>
  </r>
  <r>
    <x v="4"/>
    <x v="10"/>
    <x v="22"/>
    <m/>
    <x v="2625"/>
  </r>
  <r>
    <x v="4"/>
    <x v="10"/>
    <x v="22"/>
    <m/>
    <x v="2626"/>
  </r>
  <r>
    <x v="4"/>
    <x v="10"/>
    <x v="22"/>
    <m/>
    <x v="2627"/>
  </r>
  <r>
    <x v="4"/>
    <x v="10"/>
    <x v="22"/>
    <m/>
    <x v="2628"/>
  </r>
  <r>
    <x v="4"/>
    <x v="10"/>
    <x v="22"/>
    <m/>
    <x v="2629"/>
  </r>
  <r>
    <x v="4"/>
    <x v="10"/>
    <x v="22"/>
    <m/>
    <x v="2630"/>
  </r>
  <r>
    <x v="4"/>
    <x v="10"/>
    <x v="22"/>
    <m/>
    <x v="2631"/>
  </r>
  <r>
    <x v="4"/>
    <x v="10"/>
    <x v="22"/>
    <m/>
    <x v="2632"/>
  </r>
  <r>
    <x v="4"/>
    <x v="10"/>
    <x v="22"/>
    <m/>
    <x v="2633"/>
  </r>
  <r>
    <x v="4"/>
    <x v="10"/>
    <x v="22"/>
    <m/>
    <x v="2634"/>
  </r>
  <r>
    <x v="4"/>
    <x v="10"/>
    <x v="22"/>
    <m/>
    <x v="2635"/>
  </r>
  <r>
    <x v="4"/>
    <x v="10"/>
    <x v="22"/>
    <m/>
    <x v="2636"/>
  </r>
  <r>
    <x v="4"/>
    <x v="10"/>
    <x v="22"/>
    <m/>
    <x v="2637"/>
  </r>
  <r>
    <x v="4"/>
    <x v="10"/>
    <x v="22"/>
    <m/>
    <x v="2638"/>
  </r>
  <r>
    <x v="4"/>
    <x v="10"/>
    <x v="22"/>
    <m/>
    <x v="2639"/>
  </r>
  <r>
    <x v="4"/>
    <x v="10"/>
    <x v="22"/>
    <m/>
    <x v="2640"/>
  </r>
  <r>
    <x v="4"/>
    <x v="10"/>
    <x v="22"/>
    <m/>
    <x v="2641"/>
  </r>
  <r>
    <x v="4"/>
    <x v="10"/>
    <x v="22"/>
    <m/>
    <x v="2642"/>
  </r>
  <r>
    <x v="4"/>
    <x v="10"/>
    <x v="22"/>
    <m/>
    <x v="2643"/>
  </r>
  <r>
    <x v="4"/>
    <x v="10"/>
    <x v="22"/>
    <m/>
    <x v="2644"/>
  </r>
  <r>
    <x v="4"/>
    <x v="10"/>
    <x v="22"/>
    <m/>
    <x v="2645"/>
  </r>
  <r>
    <x v="4"/>
    <x v="10"/>
    <x v="22"/>
    <m/>
    <x v="2646"/>
  </r>
  <r>
    <x v="4"/>
    <x v="10"/>
    <x v="22"/>
    <m/>
    <x v="2647"/>
  </r>
  <r>
    <x v="4"/>
    <x v="10"/>
    <x v="22"/>
    <m/>
    <x v="2648"/>
  </r>
  <r>
    <x v="4"/>
    <x v="10"/>
    <x v="22"/>
    <m/>
    <x v="2649"/>
  </r>
  <r>
    <x v="4"/>
    <x v="10"/>
    <x v="22"/>
    <m/>
    <x v="2650"/>
  </r>
  <r>
    <x v="4"/>
    <x v="10"/>
    <x v="22"/>
    <m/>
    <x v="2651"/>
  </r>
  <r>
    <x v="4"/>
    <x v="10"/>
    <x v="22"/>
    <m/>
    <x v="2652"/>
  </r>
  <r>
    <x v="4"/>
    <x v="10"/>
    <x v="22"/>
    <m/>
    <x v="2653"/>
  </r>
  <r>
    <x v="4"/>
    <x v="10"/>
    <x v="22"/>
    <m/>
    <x v="2654"/>
  </r>
  <r>
    <x v="4"/>
    <x v="10"/>
    <x v="22"/>
    <m/>
    <x v="2655"/>
  </r>
  <r>
    <x v="4"/>
    <x v="10"/>
    <x v="22"/>
    <m/>
    <x v="2656"/>
  </r>
  <r>
    <x v="4"/>
    <x v="10"/>
    <x v="22"/>
    <m/>
    <x v="2657"/>
  </r>
  <r>
    <x v="4"/>
    <x v="10"/>
    <x v="22"/>
    <m/>
    <x v="2658"/>
  </r>
  <r>
    <x v="4"/>
    <x v="10"/>
    <x v="22"/>
    <m/>
    <x v="2659"/>
  </r>
  <r>
    <x v="4"/>
    <x v="10"/>
    <x v="22"/>
    <m/>
    <x v="2660"/>
  </r>
  <r>
    <x v="4"/>
    <x v="10"/>
    <x v="22"/>
    <m/>
    <x v="2661"/>
  </r>
  <r>
    <x v="4"/>
    <x v="10"/>
    <x v="22"/>
    <m/>
    <x v="2662"/>
  </r>
  <r>
    <x v="4"/>
    <x v="10"/>
    <x v="22"/>
    <m/>
    <x v="2663"/>
  </r>
  <r>
    <x v="4"/>
    <x v="10"/>
    <x v="22"/>
    <m/>
    <x v="2664"/>
  </r>
  <r>
    <x v="4"/>
    <x v="10"/>
    <x v="22"/>
    <m/>
    <x v="2665"/>
  </r>
  <r>
    <x v="4"/>
    <x v="10"/>
    <x v="22"/>
    <m/>
    <x v="2666"/>
  </r>
  <r>
    <x v="4"/>
    <x v="10"/>
    <x v="22"/>
    <m/>
    <x v="2667"/>
  </r>
  <r>
    <x v="4"/>
    <x v="10"/>
    <x v="22"/>
    <m/>
    <x v="2668"/>
  </r>
  <r>
    <x v="4"/>
    <x v="10"/>
    <x v="22"/>
    <m/>
    <x v="2669"/>
  </r>
  <r>
    <x v="4"/>
    <x v="10"/>
    <x v="22"/>
    <m/>
    <x v="2670"/>
  </r>
  <r>
    <x v="4"/>
    <x v="10"/>
    <x v="22"/>
    <m/>
    <x v="2671"/>
  </r>
  <r>
    <x v="4"/>
    <x v="10"/>
    <x v="22"/>
    <m/>
    <x v="2672"/>
  </r>
  <r>
    <x v="4"/>
    <x v="10"/>
    <x v="22"/>
    <m/>
    <x v="2673"/>
  </r>
  <r>
    <x v="4"/>
    <x v="10"/>
    <x v="22"/>
    <m/>
    <x v="2674"/>
  </r>
  <r>
    <x v="4"/>
    <x v="10"/>
    <x v="22"/>
    <m/>
    <x v="2675"/>
  </r>
  <r>
    <x v="4"/>
    <x v="10"/>
    <x v="22"/>
    <m/>
    <x v="2676"/>
  </r>
  <r>
    <x v="4"/>
    <x v="10"/>
    <x v="22"/>
    <m/>
    <x v="2677"/>
  </r>
  <r>
    <x v="4"/>
    <x v="10"/>
    <x v="22"/>
    <m/>
    <x v="2678"/>
  </r>
  <r>
    <x v="4"/>
    <x v="10"/>
    <x v="22"/>
    <m/>
    <x v="2679"/>
  </r>
  <r>
    <x v="4"/>
    <x v="10"/>
    <x v="22"/>
    <m/>
    <x v="2680"/>
  </r>
  <r>
    <x v="4"/>
    <x v="10"/>
    <x v="22"/>
    <m/>
    <x v="2681"/>
  </r>
  <r>
    <x v="4"/>
    <x v="10"/>
    <x v="22"/>
    <m/>
    <x v="2682"/>
  </r>
  <r>
    <x v="4"/>
    <x v="10"/>
    <x v="22"/>
    <m/>
    <x v="2683"/>
  </r>
  <r>
    <x v="4"/>
    <x v="10"/>
    <x v="22"/>
    <m/>
    <x v="2684"/>
  </r>
  <r>
    <x v="4"/>
    <x v="10"/>
    <x v="22"/>
    <m/>
    <x v="2685"/>
  </r>
  <r>
    <x v="4"/>
    <x v="10"/>
    <x v="22"/>
    <m/>
    <x v="2686"/>
  </r>
  <r>
    <x v="4"/>
    <x v="10"/>
    <x v="22"/>
    <m/>
    <x v="2687"/>
  </r>
  <r>
    <x v="4"/>
    <x v="10"/>
    <x v="22"/>
    <m/>
    <x v="2688"/>
  </r>
  <r>
    <x v="4"/>
    <x v="10"/>
    <x v="22"/>
    <m/>
    <x v="2689"/>
  </r>
  <r>
    <x v="4"/>
    <x v="10"/>
    <x v="22"/>
    <m/>
    <x v="2690"/>
  </r>
  <r>
    <x v="4"/>
    <x v="10"/>
    <x v="22"/>
    <m/>
    <x v="2691"/>
  </r>
  <r>
    <x v="4"/>
    <x v="10"/>
    <x v="22"/>
    <m/>
    <x v="2692"/>
  </r>
  <r>
    <x v="4"/>
    <x v="10"/>
    <x v="22"/>
    <m/>
    <x v="2693"/>
  </r>
  <r>
    <x v="4"/>
    <x v="10"/>
    <x v="22"/>
    <m/>
    <x v="2694"/>
  </r>
  <r>
    <x v="4"/>
    <x v="10"/>
    <x v="22"/>
    <m/>
    <x v="2695"/>
  </r>
  <r>
    <x v="4"/>
    <x v="10"/>
    <x v="22"/>
    <m/>
    <x v="2696"/>
  </r>
  <r>
    <x v="4"/>
    <x v="10"/>
    <x v="22"/>
    <m/>
    <x v="2697"/>
  </r>
  <r>
    <x v="4"/>
    <x v="10"/>
    <x v="22"/>
    <m/>
    <x v="2698"/>
  </r>
  <r>
    <x v="4"/>
    <x v="10"/>
    <x v="22"/>
    <m/>
    <x v="2699"/>
  </r>
  <r>
    <x v="4"/>
    <x v="10"/>
    <x v="22"/>
    <m/>
    <x v="2700"/>
  </r>
  <r>
    <x v="4"/>
    <x v="10"/>
    <x v="22"/>
    <m/>
    <x v="2701"/>
  </r>
  <r>
    <x v="4"/>
    <x v="10"/>
    <x v="22"/>
    <m/>
    <x v="2702"/>
  </r>
  <r>
    <x v="4"/>
    <x v="10"/>
    <x v="22"/>
    <m/>
    <x v="2703"/>
  </r>
  <r>
    <x v="4"/>
    <x v="10"/>
    <x v="22"/>
    <m/>
    <x v="2704"/>
  </r>
  <r>
    <x v="4"/>
    <x v="10"/>
    <x v="22"/>
    <m/>
    <x v="2705"/>
  </r>
  <r>
    <x v="4"/>
    <x v="10"/>
    <x v="22"/>
    <m/>
    <x v="2706"/>
  </r>
  <r>
    <x v="4"/>
    <x v="10"/>
    <x v="22"/>
    <m/>
    <x v="2707"/>
  </r>
  <r>
    <x v="4"/>
    <x v="10"/>
    <x v="22"/>
    <m/>
    <x v="2708"/>
  </r>
  <r>
    <x v="4"/>
    <x v="10"/>
    <x v="22"/>
    <m/>
    <x v="2709"/>
  </r>
  <r>
    <x v="4"/>
    <x v="10"/>
    <x v="22"/>
    <m/>
    <x v="2710"/>
  </r>
  <r>
    <x v="4"/>
    <x v="10"/>
    <x v="22"/>
    <m/>
    <x v="2711"/>
  </r>
  <r>
    <x v="4"/>
    <x v="10"/>
    <x v="22"/>
    <m/>
    <x v="2712"/>
  </r>
  <r>
    <x v="4"/>
    <x v="10"/>
    <x v="22"/>
    <m/>
    <x v="2713"/>
  </r>
  <r>
    <x v="4"/>
    <x v="10"/>
    <x v="22"/>
    <m/>
    <x v="2714"/>
  </r>
  <r>
    <x v="4"/>
    <x v="10"/>
    <x v="22"/>
    <m/>
    <x v="2715"/>
  </r>
  <r>
    <x v="4"/>
    <x v="10"/>
    <x v="22"/>
    <m/>
    <x v="2716"/>
  </r>
  <r>
    <x v="4"/>
    <x v="10"/>
    <x v="22"/>
    <m/>
    <x v="2717"/>
  </r>
  <r>
    <x v="4"/>
    <x v="10"/>
    <x v="22"/>
    <m/>
    <x v="2718"/>
  </r>
  <r>
    <x v="4"/>
    <x v="10"/>
    <x v="22"/>
    <m/>
    <x v="2719"/>
  </r>
  <r>
    <x v="4"/>
    <x v="10"/>
    <x v="22"/>
    <m/>
    <x v="2720"/>
  </r>
  <r>
    <x v="4"/>
    <x v="10"/>
    <x v="22"/>
    <m/>
    <x v="2721"/>
  </r>
  <r>
    <x v="4"/>
    <x v="10"/>
    <x v="22"/>
    <m/>
    <x v="2722"/>
  </r>
  <r>
    <x v="4"/>
    <x v="10"/>
    <x v="22"/>
    <m/>
    <x v="2723"/>
  </r>
  <r>
    <x v="4"/>
    <x v="10"/>
    <x v="22"/>
    <m/>
    <x v="2724"/>
  </r>
  <r>
    <x v="4"/>
    <x v="10"/>
    <x v="22"/>
    <m/>
    <x v="2725"/>
  </r>
  <r>
    <x v="4"/>
    <x v="10"/>
    <x v="22"/>
    <m/>
    <x v="2726"/>
  </r>
  <r>
    <x v="4"/>
    <x v="10"/>
    <x v="22"/>
    <m/>
    <x v="2727"/>
  </r>
  <r>
    <x v="4"/>
    <x v="10"/>
    <x v="22"/>
    <m/>
    <x v="2728"/>
  </r>
  <r>
    <x v="4"/>
    <x v="10"/>
    <x v="22"/>
    <m/>
    <x v="2729"/>
  </r>
  <r>
    <x v="4"/>
    <x v="10"/>
    <x v="22"/>
    <m/>
    <x v="2730"/>
  </r>
  <r>
    <x v="4"/>
    <x v="10"/>
    <x v="22"/>
    <m/>
    <x v="2731"/>
  </r>
  <r>
    <x v="4"/>
    <x v="10"/>
    <x v="22"/>
    <m/>
    <x v="2732"/>
  </r>
  <r>
    <x v="4"/>
    <x v="10"/>
    <x v="22"/>
    <m/>
    <x v="2733"/>
  </r>
  <r>
    <x v="4"/>
    <x v="10"/>
    <x v="22"/>
    <m/>
    <x v="2734"/>
  </r>
  <r>
    <x v="4"/>
    <x v="10"/>
    <x v="22"/>
    <m/>
    <x v="2735"/>
  </r>
  <r>
    <x v="4"/>
    <x v="10"/>
    <x v="22"/>
    <m/>
    <x v="2736"/>
  </r>
  <r>
    <x v="4"/>
    <x v="10"/>
    <x v="22"/>
    <m/>
    <x v="2737"/>
  </r>
  <r>
    <x v="4"/>
    <x v="10"/>
    <x v="22"/>
    <m/>
    <x v="2738"/>
  </r>
  <r>
    <x v="4"/>
    <x v="10"/>
    <x v="22"/>
    <m/>
    <x v="2739"/>
  </r>
  <r>
    <x v="4"/>
    <x v="10"/>
    <x v="22"/>
    <m/>
    <x v="2740"/>
  </r>
  <r>
    <x v="4"/>
    <x v="10"/>
    <x v="22"/>
    <m/>
    <x v="2741"/>
  </r>
  <r>
    <x v="4"/>
    <x v="10"/>
    <x v="22"/>
    <m/>
    <x v="2742"/>
  </r>
  <r>
    <x v="4"/>
    <x v="10"/>
    <x v="22"/>
    <m/>
    <x v="2743"/>
  </r>
  <r>
    <x v="4"/>
    <x v="10"/>
    <x v="22"/>
    <m/>
    <x v="2744"/>
  </r>
  <r>
    <x v="4"/>
    <x v="10"/>
    <x v="22"/>
    <m/>
    <x v="2745"/>
  </r>
  <r>
    <x v="4"/>
    <x v="10"/>
    <x v="22"/>
    <m/>
    <x v="2746"/>
  </r>
  <r>
    <x v="4"/>
    <x v="10"/>
    <x v="22"/>
    <m/>
    <x v="2747"/>
  </r>
  <r>
    <x v="4"/>
    <x v="10"/>
    <x v="22"/>
    <m/>
    <x v="2748"/>
  </r>
  <r>
    <x v="4"/>
    <x v="10"/>
    <x v="22"/>
    <m/>
    <x v="2749"/>
  </r>
  <r>
    <x v="4"/>
    <x v="10"/>
    <x v="22"/>
    <m/>
    <x v="2750"/>
  </r>
  <r>
    <x v="4"/>
    <x v="10"/>
    <x v="22"/>
    <m/>
    <x v="2751"/>
  </r>
  <r>
    <x v="4"/>
    <x v="10"/>
    <x v="22"/>
    <m/>
    <x v="2752"/>
  </r>
  <r>
    <x v="4"/>
    <x v="10"/>
    <x v="22"/>
    <m/>
    <x v="2753"/>
  </r>
  <r>
    <x v="4"/>
    <x v="10"/>
    <x v="22"/>
    <m/>
    <x v="2754"/>
  </r>
  <r>
    <x v="4"/>
    <x v="10"/>
    <x v="22"/>
    <m/>
    <x v="2755"/>
  </r>
  <r>
    <x v="4"/>
    <x v="10"/>
    <x v="22"/>
    <m/>
    <x v="2756"/>
  </r>
  <r>
    <x v="4"/>
    <x v="10"/>
    <x v="22"/>
    <m/>
    <x v="2757"/>
  </r>
  <r>
    <x v="4"/>
    <x v="10"/>
    <x v="22"/>
    <m/>
    <x v="2758"/>
  </r>
  <r>
    <x v="4"/>
    <x v="10"/>
    <x v="22"/>
    <m/>
    <x v="2759"/>
  </r>
  <r>
    <x v="4"/>
    <x v="10"/>
    <x v="22"/>
    <m/>
    <x v="2760"/>
  </r>
  <r>
    <x v="4"/>
    <x v="10"/>
    <x v="22"/>
    <m/>
    <x v="2761"/>
  </r>
  <r>
    <x v="4"/>
    <x v="10"/>
    <x v="22"/>
    <m/>
    <x v="2762"/>
  </r>
  <r>
    <x v="4"/>
    <x v="10"/>
    <x v="22"/>
    <m/>
    <x v="2763"/>
  </r>
  <r>
    <x v="4"/>
    <x v="10"/>
    <x v="22"/>
    <m/>
    <x v="2764"/>
  </r>
  <r>
    <x v="4"/>
    <x v="10"/>
    <x v="22"/>
    <m/>
    <x v="2765"/>
  </r>
  <r>
    <x v="4"/>
    <x v="10"/>
    <x v="22"/>
    <m/>
    <x v="2766"/>
  </r>
  <r>
    <x v="4"/>
    <x v="10"/>
    <x v="22"/>
    <m/>
    <x v="2767"/>
  </r>
  <r>
    <x v="4"/>
    <x v="10"/>
    <x v="22"/>
    <m/>
    <x v="2768"/>
  </r>
  <r>
    <x v="4"/>
    <x v="10"/>
    <x v="22"/>
    <m/>
    <x v="2769"/>
  </r>
  <r>
    <x v="4"/>
    <x v="10"/>
    <x v="22"/>
    <m/>
    <x v="2770"/>
  </r>
  <r>
    <x v="4"/>
    <x v="10"/>
    <x v="22"/>
    <m/>
    <x v="2771"/>
  </r>
  <r>
    <x v="4"/>
    <x v="10"/>
    <x v="22"/>
    <m/>
    <x v="2772"/>
  </r>
  <r>
    <x v="4"/>
    <x v="10"/>
    <x v="22"/>
    <m/>
    <x v="2773"/>
  </r>
  <r>
    <x v="4"/>
    <x v="10"/>
    <x v="22"/>
    <m/>
    <x v="2774"/>
  </r>
  <r>
    <x v="4"/>
    <x v="10"/>
    <x v="22"/>
    <m/>
    <x v="2775"/>
  </r>
  <r>
    <x v="4"/>
    <x v="10"/>
    <x v="22"/>
    <m/>
    <x v="2776"/>
  </r>
  <r>
    <x v="4"/>
    <x v="10"/>
    <x v="22"/>
    <m/>
    <x v="2777"/>
  </r>
  <r>
    <x v="4"/>
    <x v="10"/>
    <x v="22"/>
    <m/>
    <x v="2778"/>
  </r>
  <r>
    <x v="4"/>
    <x v="10"/>
    <x v="22"/>
    <m/>
    <x v="2779"/>
  </r>
  <r>
    <x v="4"/>
    <x v="10"/>
    <x v="22"/>
    <m/>
    <x v="2780"/>
  </r>
  <r>
    <x v="4"/>
    <x v="10"/>
    <x v="22"/>
    <m/>
    <x v="2781"/>
  </r>
  <r>
    <x v="4"/>
    <x v="10"/>
    <x v="22"/>
    <m/>
    <x v="2782"/>
  </r>
  <r>
    <x v="4"/>
    <x v="10"/>
    <x v="22"/>
    <m/>
    <x v="2783"/>
  </r>
  <r>
    <x v="4"/>
    <x v="10"/>
    <x v="22"/>
    <m/>
    <x v="2784"/>
  </r>
  <r>
    <x v="4"/>
    <x v="10"/>
    <x v="22"/>
    <m/>
    <x v="2785"/>
  </r>
  <r>
    <x v="4"/>
    <x v="10"/>
    <x v="22"/>
    <m/>
    <x v="2786"/>
  </r>
  <r>
    <x v="4"/>
    <x v="10"/>
    <x v="22"/>
    <m/>
    <x v="2787"/>
  </r>
  <r>
    <x v="4"/>
    <x v="10"/>
    <x v="22"/>
    <m/>
    <x v="2788"/>
  </r>
  <r>
    <x v="4"/>
    <x v="10"/>
    <x v="22"/>
    <m/>
    <x v="2789"/>
  </r>
  <r>
    <x v="4"/>
    <x v="10"/>
    <x v="22"/>
    <m/>
    <x v="2790"/>
  </r>
  <r>
    <x v="4"/>
    <x v="10"/>
    <x v="22"/>
    <m/>
    <x v="2791"/>
  </r>
  <r>
    <x v="4"/>
    <x v="10"/>
    <x v="22"/>
    <m/>
    <x v="2792"/>
  </r>
  <r>
    <x v="4"/>
    <x v="10"/>
    <x v="22"/>
    <m/>
    <x v="2793"/>
  </r>
  <r>
    <x v="4"/>
    <x v="10"/>
    <x v="22"/>
    <m/>
    <x v="2794"/>
  </r>
  <r>
    <x v="4"/>
    <x v="10"/>
    <x v="22"/>
    <m/>
    <x v="2795"/>
  </r>
  <r>
    <x v="4"/>
    <x v="10"/>
    <x v="22"/>
    <m/>
    <x v="2796"/>
  </r>
  <r>
    <x v="4"/>
    <x v="10"/>
    <x v="22"/>
    <m/>
    <x v="2797"/>
  </r>
  <r>
    <x v="4"/>
    <x v="10"/>
    <x v="22"/>
    <m/>
    <x v="2798"/>
  </r>
  <r>
    <x v="4"/>
    <x v="10"/>
    <x v="22"/>
    <m/>
    <x v="2799"/>
  </r>
  <r>
    <x v="4"/>
    <x v="10"/>
    <x v="22"/>
    <m/>
    <x v="2800"/>
  </r>
  <r>
    <x v="4"/>
    <x v="10"/>
    <x v="22"/>
    <m/>
    <x v="2801"/>
  </r>
  <r>
    <x v="4"/>
    <x v="10"/>
    <x v="22"/>
    <m/>
    <x v="2802"/>
  </r>
  <r>
    <x v="4"/>
    <x v="10"/>
    <x v="22"/>
    <m/>
    <x v="2803"/>
  </r>
  <r>
    <x v="4"/>
    <x v="10"/>
    <x v="22"/>
    <m/>
    <x v="2804"/>
  </r>
  <r>
    <x v="4"/>
    <x v="10"/>
    <x v="22"/>
    <m/>
    <x v="2805"/>
  </r>
  <r>
    <x v="4"/>
    <x v="10"/>
    <x v="22"/>
    <m/>
    <x v="2806"/>
  </r>
  <r>
    <x v="4"/>
    <x v="10"/>
    <x v="22"/>
    <m/>
    <x v="2807"/>
  </r>
  <r>
    <x v="4"/>
    <x v="10"/>
    <x v="22"/>
    <m/>
    <x v="2808"/>
  </r>
  <r>
    <x v="4"/>
    <x v="10"/>
    <x v="22"/>
    <m/>
    <x v="2809"/>
  </r>
  <r>
    <x v="4"/>
    <x v="10"/>
    <x v="22"/>
    <m/>
    <x v="2810"/>
  </r>
  <r>
    <x v="4"/>
    <x v="10"/>
    <x v="22"/>
    <m/>
    <x v="2811"/>
  </r>
  <r>
    <x v="4"/>
    <x v="10"/>
    <x v="22"/>
    <m/>
    <x v="2812"/>
  </r>
  <r>
    <x v="4"/>
    <x v="10"/>
    <x v="22"/>
    <m/>
    <x v="2813"/>
  </r>
  <r>
    <x v="4"/>
    <x v="10"/>
    <x v="22"/>
    <m/>
    <x v="2814"/>
  </r>
  <r>
    <x v="4"/>
    <x v="10"/>
    <x v="22"/>
    <m/>
    <x v="2815"/>
  </r>
  <r>
    <x v="4"/>
    <x v="10"/>
    <x v="22"/>
    <m/>
    <x v="2816"/>
  </r>
  <r>
    <x v="4"/>
    <x v="10"/>
    <x v="22"/>
    <m/>
    <x v="2817"/>
  </r>
  <r>
    <x v="4"/>
    <x v="10"/>
    <x v="22"/>
    <m/>
    <x v="2818"/>
  </r>
  <r>
    <x v="4"/>
    <x v="10"/>
    <x v="22"/>
    <m/>
    <x v="2819"/>
  </r>
  <r>
    <x v="4"/>
    <x v="10"/>
    <x v="22"/>
    <m/>
    <x v="2820"/>
  </r>
  <r>
    <x v="4"/>
    <x v="10"/>
    <x v="22"/>
    <m/>
    <x v="2821"/>
  </r>
  <r>
    <x v="4"/>
    <x v="10"/>
    <x v="22"/>
    <m/>
    <x v="2822"/>
  </r>
  <r>
    <x v="4"/>
    <x v="10"/>
    <x v="22"/>
    <m/>
    <x v="2823"/>
  </r>
  <r>
    <x v="4"/>
    <x v="10"/>
    <x v="22"/>
    <m/>
    <x v="2824"/>
  </r>
  <r>
    <x v="4"/>
    <x v="10"/>
    <x v="22"/>
    <m/>
    <x v="2825"/>
  </r>
  <r>
    <x v="4"/>
    <x v="10"/>
    <x v="22"/>
    <m/>
    <x v="2824"/>
  </r>
  <r>
    <x v="4"/>
    <x v="10"/>
    <x v="22"/>
    <m/>
    <x v="2826"/>
  </r>
  <r>
    <x v="4"/>
    <x v="10"/>
    <x v="22"/>
    <m/>
    <x v="2827"/>
  </r>
  <r>
    <x v="4"/>
    <x v="10"/>
    <x v="22"/>
    <m/>
    <x v="2820"/>
  </r>
  <r>
    <x v="4"/>
    <x v="10"/>
    <x v="22"/>
    <m/>
    <x v="2828"/>
  </r>
  <r>
    <x v="4"/>
    <x v="10"/>
    <x v="22"/>
    <m/>
    <x v="2829"/>
  </r>
  <r>
    <x v="4"/>
    <x v="10"/>
    <x v="22"/>
    <m/>
    <x v="2830"/>
  </r>
  <r>
    <x v="4"/>
    <x v="10"/>
    <x v="22"/>
    <m/>
    <x v="2815"/>
  </r>
  <r>
    <x v="4"/>
    <x v="10"/>
    <x v="22"/>
    <m/>
    <x v="2831"/>
  </r>
  <r>
    <x v="4"/>
    <x v="10"/>
    <x v="22"/>
    <m/>
    <x v="2832"/>
  </r>
  <r>
    <x v="4"/>
    <x v="10"/>
    <x v="22"/>
    <m/>
    <x v="2833"/>
  </r>
  <r>
    <x v="4"/>
    <x v="10"/>
    <x v="22"/>
    <m/>
    <x v="2834"/>
  </r>
  <r>
    <x v="4"/>
    <x v="10"/>
    <x v="22"/>
    <m/>
    <x v="2835"/>
  </r>
  <r>
    <x v="4"/>
    <x v="10"/>
    <x v="22"/>
    <m/>
    <x v="2836"/>
  </r>
  <r>
    <x v="4"/>
    <x v="10"/>
    <x v="22"/>
    <m/>
    <x v="2837"/>
  </r>
  <r>
    <x v="4"/>
    <x v="10"/>
    <x v="22"/>
    <m/>
    <x v="2838"/>
  </r>
  <r>
    <x v="4"/>
    <x v="10"/>
    <x v="22"/>
    <m/>
    <x v="2839"/>
  </r>
  <r>
    <x v="4"/>
    <x v="10"/>
    <x v="22"/>
    <m/>
    <x v="2840"/>
  </r>
  <r>
    <x v="4"/>
    <x v="10"/>
    <x v="22"/>
    <m/>
    <x v="2841"/>
  </r>
  <r>
    <x v="4"/>
    <x v="10"/>
    <x v="22"/>
    <m/>
    <x v="2842"/>
  </r>
  <r>
    <x v="4"/>
    <x v="10"/>
    <x v="22"/>
    <m/>
    <x v="2843"/>
  </r>
  <r>
    <x v="4"/>
    <x v="10"/>
    <x v="22"/>
    <m/>
    <x v="2844"/>
  </r>
  <r>
    <x v="4"/>
    <x v="10"/>
    <x v="22"/>
    <m/>
    <x v="2845"/>
  </r>
  <r>
    <x v="4"/>
    <x v="10"/>
    <x v="22"/>
    <m/>
    <x v="2846"/>
  </r>
  <r>
    <x v="4"/>
    <x v="10"/>
    <x v="22"/>
    <m/>
    <x v="2847"/>
  </r>
  <r>
    <x v="4"/>
    <x v="10"/>
    <x v="22"/>
    <m/>
    <x v="2801"/>
  </r>
  <r>
    <x v="4"/>
    <x v="10"/>
    <x v="22"/>
    <m/>
    <x v="2848"/>
  </r>
  <r>
    <x v="4"/>
    <x v="10"/>
    <x v="22"/>
    <m/>
    <x v="2849"/>
  </r>
  <r>
    <x v="4"/>
    <x v="10"/>
    <x v="22"/>
    <m/>
    <x v="2850"/>
  </r>
  <r>
    <x v="4"/>
    <x v="10"/>
    <x v="22"/>
    <m/>
    <x v="2851"/>
  </r>
  <r>
    <x v="4"/>
    <x v="10"/>
    <x v="22"/>
    <m/>
    <x v="2852"/>
  </r>
  <r>
    <x v="4"/>
    <x v="10"/>
    <x v="22"/>
    <m/>
    <x v="2853"/>
  </r>
  <r>
    <x v="4"/>
    <x v="10"/>
    <x v="22"/>
    <m/>
    <x v="2844"/>
  </r>
  <r>
    <x v="4"/>
    <x v="10"/>
    <x v="22"/>
    <m/>
    <x v="2854"/>
  </r>
  <r>
    <x v="4"/>
    <x v="10"/>
    <x v="22"/>
    <m/>
    <x v="2855"/>
  </r>
  <r>
    <x v="4"/>
    <x v="1"/>
    <x v="22"/>
    <m/>
    <x v="2856"/>
  </r>
  <r>
    <x v="4"/>
    <x v="1"/>
    <x v="22"/>
    <m/>
    <x v="2857"/>
  </r>
  <r>
    <x v="4"/>
    <x v="1"/>
    <x v="22"/>
    <m/>
    <x v="2858"/>
  </r>
  <r>
    <x v="4"/>
    <x v="1"/>
    <x v="22"/>
    <m/>
    <x v="2859"/>
  </r>
  <r>
    <x v="4"/>
    <x v="1"/>
    <x v="22"/>
    <m/>
    <x v="2860"/>
  </r>
  <r>
    <x v="4"/>
    <x v="1"/>
    <x v="22"/>
    <m/>
    <x v="2861"/>
  </r>
  <r>
    <x v="4"/>
    <x v="1"/>
    <x v="22"/>
    <m/>
    <x v="2862"/>
  </r>
  <r>
    <x v="4"/>
    <x v="1"/>
    <x v="23"/>
    <m/>
    <x v="2863"/>
  </r>
  <r>
    <x v="4"/>
    <x v="1"/>
    <x v="23"/>
    <m/>
    <x v="2864"/>
  </r>
  <r>
    <x v="4"/>
    <x v="1"/>
    <x v="22"/>
    <m/>
    <x v="2865"/>
  </r>
  <r>
    <x v="4"/>
    <x v="1"/>
    <x v="22"/>
    <m/>
    <x v="2866"/>
  </r>
  <r>
    <x v="4"/>
    <x v="1"/>
    <x v="24"/>
    <m/>
    <x v="2867"/>
  </r>
  <r>
    <x v="4"/>
    <x v="1"/>
    <x v="24"/>
    <m/>
    <x v="2868"/>
  </r>
  <r>
    <x v="4"/>
    <x v="1"/>
    <x v="22"/>
    <m/>
    <x v="2869"/>
  </r>
  <r>
    <x v="4"/>
    <x v="1"/>
    <x v="22"/>
    <m/>
    <x v="2870"/>
  </r>
  <r>
    <x v="4"/>
    <x v="1"/>
    <x v="22"/>
    <m/>
    <x v="2871"/>
  </r>
  <r>
    <x v="4"/>
    <x v="1"/>
    <x v="22"/>
    <m/>
    <x v="2872"/>
  </r>
  <r>
    <x v="4"/>
    <x v="1"/>
    <x v="22"/>
    <m/>
    <x v="2873"/>
  </r>
  <r>
    <x v="4"/>
    <x v="1"/>
    <x v="22"/>
    <m/>
    <x v="2874"/>
  </r>
  <r>
    <x v="4"/>
    <x v="1"/>
    <x v="22"/>
    <m/>
    <x v="2875"/>
  </r>
  <r>
    <x v="4"/>
    <x v="1"/>
    <x v="22"/>
    <m/>
    <x v="2876"/>
  </r>
  <r>
    <x v="4"/>
    <x v="1"/>
    <x v="22"/>
    <m/>
    <x v="2877"/>
  </r>
  <r>
    <x v="4"/>
    <x v="1"/>
    <x v="22"/>
    <m/>
    <x v="2878"/>
  </r>
  <r>
    <x v="4"/>
    <x v="1"/>
    <x v="22"/>
    <m/>
    <x v="2879"/>
  </r>
  <r>
    <x v="4"/>
    <x v="1"/>
    <x v="22"/>
    <m/>
    <x v="2880"/>
  </r>
  <r>
    <x v="4"/>
    <x v="1"/>
    <x v="22"/>
    <m/>
    <x v="2881"/>
  </r>
  <r>
    <x v="4"/>
    <x v="1"/>
    <x v="22"/>
    <m/>
    <x v="2882"/>
  </r>
  <r>
    <x v="4"/>
    <x v="1"/>
    <x v="22"/>
    <m/>
    <x v="2883"/>
  </r>
  <r>
    <x v="4"/>
    <x v="1"/>
    <x v="22"/>
    <m/>
    <x v="2884"/>
  </r>
  <r>
    <x v="4"/>
    <x v="1"/>
    <x v="22"/>
    <m/>
    <x v="2885"/>
  </r>
  <r>
    <x v="4"/>
    <x v="1"/>
    <x v="22"/>
    <m/>
    <x v="2886"/>
  </r>
  <r>
    <x v="4"/>
    <x v="1"/>
    <x v="22"/>
    <m/>
    <x v="2887"/>
  </r>
  <r>
    <x v="4"/>
    <x v="1"/>
    <x v="22"/>
    <m/>
    <x v="2888"/>
  </r>
  <r>
    <x v="4"/>
    <x v="1"/>
    <x v="22"/>
    <m/>
    <x v="2889"/>
  </r>
  <r>
    <x v="4"/>
    <x v="1"/>
    <x v="22"/>
    <m/>
    <x v="2890"/>
  </r>
  <r>
    <x v="4"/>
    <x v="1"/>
    <x v="22"/>
    <m/>
    <x v="2891"/>
  </r>
  <r>
    <x v="4"/>
    <x v="1"/>
    <x v="22"/>
    <m/>
    <x v="2892"/>
  </r>
  <r>
    <x v="4"/>
    <x v="1"/>
    <x v="22"/>
    <m/>
    <x v="2893"/>
  </r>
  <r>
    <x v="4"/>
    <x v="1"/>
    <x v="22"/>
    <m/>
    <x v="2894"/>
  </r>
  <r>
    <x v="4"/>
    <x v="1"/>
    <x v="22"/>
    <m/>
    <x v="2895"/>
  </r>
  <r>
    <x v="4"/>
    <x v="1"/>
    <x v="22"/>
    <m/>
    <x v="2896"/>
  </r>
  <r>
    <x v="4"/>
    <x v="1"/>
    <x v="22"/>
    <m/>
    <x v="2897"/>
  </r>
  <r>
    <x v="4"/>
    <x v="1"/>
    <x v="22"/>
    <m/>
    <x v="2898"/>
  </r>
  <r>
    <x v="4"/>
    <x v="1"/>
    <x v="22"/>
    <m/>
    <x v="2899"/>
  </r>
  <r>
    <x v="4"/>
    <x v="1"/>
    <x v="22"/>
    <m/>
    <x v="2894"/>
  </r>
  <r>
    <x v="4"/>
    <x v="1"/>
    <x v="22"/>
    <m/>
    <x v="2900"/>
  </r>
  <r>
    <x v="4"/>
    <x v="1"/>
    <x v="22"/>
    <m/>
    <x v="2901"/>
  </r>
  <r>
    <x v="4"/>
    <x v="1"/>
    <x v="22"/>
    <m/>
    <x v="2902"/>
  </r>
  <r>
    <x v="4"/>
    <x v="1"/>
    <x v="22"/>
    <m/>
    <x v="2903"/>
  </r>
  <r>
    <x v="4"/>
    <x v="1"/>
    <x v="22"/>
    <m/>
    <x v="2904"/>
  </r>
  <r>
    <x v="4"/>
    <x v="1"/>
    <x v="22"/>
    <m/>
    <x v="2905"/>
  </r>
  <r>
    <x v="4"/>
    <x v="1"/>
    <x v="22"/>
    <m/>
    <x v="2906"/>
  </r>
  <r>
    <x v="4"/>
    <x v="1"/>
    <x v="22"/>
    <m/>
    <x v="2907"/>
  </r>
  <r>
    <x v="4"/>
    <x v="1"/>
    <x v="22"/>
    <m/>
    <x v="2908"/>
  </r>
  <r>
    <x v="4"/>
    <x v="1"/>
    <x v="22"/>
    <m/>
    <x v="2909"/>
  </r>
  <r>
    <x v="4"/>
    <x v="1"/>
    <x v="22"/>
    <m/>
    <x v="2910"/>
  </r>
  <r>
    <x v="4"/>
    <x v="1"/>
    <x v="22"/>
    <m/>
    <x v="2911"/>
  </r>
  <r>
    <x v="4"/>
    <x v="1"/>
    <x v="22"/>
    <m/>
    <x v="2912"/>
  </r>
  <r>
    <x v="4"/>
    <x v="1"/>
    <x v="22"/>
    <m/>
    <x v="2913"/>
  </r>
  <r>
    <x v="4"/>
    <x v="1"/>
    <x v="22"/>
    <m/>
    <x v="2914"/>
  </r>
  <r>
    <x v="4"/>
    <x v="8"/>
    <x v="23"/>
    <m/>
    <x v="2915"/>
  </r>
  <r>
    <x v="4"/>
    <x v="8"/>
    <x v="23"/>
    <m/>
    <x v="2916"/>
  </r>
  <r>
    <x v="4"/>
    <x v="8"/>
    <x v="22"/>
    <m/>
    <x v="2917"/>
  </r>
  <r>
    <x v="4"/>
    <x v="8"/>
    <x v="22"/>
    <m/>
    <x v="2918"/>
  </r>
  <r>
    <x v="4"/>
    <x v="8"/>
    <x v="23"/>
    <m/>
    <x v="2919"/>
  </r>
  <r>
    <x v="4"/>
    <x v="8"/>
    <x v="23"/>
    <m/>
    <x v="2920"/>
  </r>
  <r>
    <x v="4"/>
    <x v="8"/>
    <x v="22"/>
    <m/>
    <x v="2921"/>
  </r>
  <r>
    <x v="4"/>
    <x v="8"/>
    <x v="22"/>
    <m/>
    <x v="2922"/>
  </r>
  <r>
    <x v="4"/>
    <x v="8"/>
    <x v="22"/>
    <m/>
    <x v="2923"/>
  </r>
  <r>
    <x v="4"/>
    <x v="8"/>
    <x v="22"/>
    <m/>
    <x v="2924"/>
  </r>
  <r>
    <x v="4"/>
    <x v="8"/>
    <x v="22"/>
    <m/>
    <x v="2925"/>
  </r>
  <r>
    <x v="4"/>
    <x v="8"/>
    <x v="22"/>
    <m/>
    <x v="2926"/>
  </r>
  <r>
    <x v="4"/>
    <x v="8"/>
    <x v="22"/>
    <m/>
    <x v="2927"/>
  </r>
  <r>
    <x v="4"/>
    <x v="8"/>
    <x v="22"/>
    <m/>
    <x v="2928"/>
  </r>
  <r>
    <x v="4"/>
    <x v="8"/>
    <x v="22"/>
    <m/>
    <x v="2929"/>
  </r>
  <r>
    <x v="4"/>
    <x v="8"/>
    <x v="22"/>
    <m/>
    <x v="2930"/>
  </r>
  <r>
    <x v="4"/>
    <x v="8"/>
    <x v="22"/>
    <m/>
    <x v="2931"/>
  </r>
  <r>
    <x v="4"/>
    <x v="8"/>
    <x v="22"/>
    <m/>
    <x v="2932"/>
  </r>
  <r>
    <x v="4"/>
    <x v="8"/>
    <x v="22"/>
    <m/>
    <x v="2933"/>
  </r>
  <r>
    <x v="4"/>
    <x v="8"/>
    <x v="22"/>
    <m/>
    <x v="2934"/>
  </r>
  <r>
    <x v="4"/>
    <x v="8"/>
    <x v="22"/>
    <m/>
    <x v="2935"/>
  </r>
  <r>
    <x v="4"/>
    <x v="8"/>
    <x v="22"/>
    <m/>
    <x v="2936"/>
  </r>
  <r>
    <x v="4"/>
    <x v="8"/>
    <x v="22"/>
    <m/>
    <x v="2937"/>
  </r>
  <r>
    <x v="4"/>
    <x v="8"/>
    <x v="22"/>
    <m/>
    <x v="2938"/>
  </r>
  <r>
    <x v="4"/>
    <x v="8"/>
    <x v="22"/>
    <m/>
    <x v="2939"/>
  </r>
  <r>
    <x v="4"/>
    <x v="8"/>
    <x v="25"/>
    <m/>
    <x v="2940"/>
  </r>
  <r>
    <x v="4"/>
    <x v="8"/>
    <x v="25"/>
    <m/>
    <x v="2941"/>
  </r>
  <r>
    <x v="4"/>
    <x v="8"/>
    <x v="25"/>
    <m/>
    <x v="2942"/>
  </r>
  <r>
    <x v="4"/>
    <x v="8"/>
    <x v="25"/>
    <m/>
    <x v="2943"/>
  </r>
  <r>
    <x v="4"/>
    <x v="8"/>
    <x v="25"/>
    <m/>
    <x v="2944"/>
  </r>
  <r>
    <x v="4"/>
    <x v="8"/>
    <x v="25"/>
    <m/>
    <x v="2945"/>
  </r>
  <r>
    <x v="4"/>
    <x v="8"/>
    <x v="25"/>
    <m/>
    <x v="2946"/>
  </r>
  <r>
    <x v="4"/>
    <x v="8"/>
    <x v="25"/>
    <m/>
    <x v="2947"/>
  </r>
  <r>
    <x v="4"/>
    <x v="8"/>
    <x v="25"/>
    <m/>
    <x v="2948"/>
  </r>
  <r>
    <x v="4"/>
    <x v="8"/>
    <x v="25"/>
    <m/>
    <x v="2949"/>
  </r>
  <r>
    <x v="4"/>
    <x v="8"/>
    <x v="25"/>
    <m/>
    <x v="2950"/>
  </r>
  <r>
    <x v="4"/>
    <x v="8"/>
    <x v="25"/>
    <m/>
    <x v="2951"/>
  </r>
  <r>
    <x v="4"/>
    <x v="8"/>
    <x v="25"/>
    <m/>
    <x v="2952"/>
  </r>
  <r>
    <x v="4"/>
    <x v="8"/>
    <x v="25"/>
    <m/>
    <x v="2953"/>
  </r>
  <r>
    <x v="4"/>
    <x v="8"/>
    <x v="25"/>
    <m/>
    <x v="2954"/>
  </r>
  <r>
    <x v="4"/>
    <x v="8"/>
    <x v="25"/>
    <m/>
    <x v="2955"/>
  </r>
  <r>
    <x v="4"/>
    <x v="8"/>
    <x v="25"/>
    <m/>
    <x v="2956"/>
  </r>
  <r>
    <x v="4"/>
    <x v="8"/>
    <x v="25"/>
    <m/>
    <x v="2957"/>
  </r>
  <r>
    <x v="4"/>
    <x v="8"/>
    <x v="25"/>
    <m/>
    <x v="2958"/>
  </r>
  <r>
    <x v="4"/>
    <x v="8"/>
    <x v="25"/>
    <m/>
    <x v="2959"/>
  </r>
  <r>
    <x v="4"/>
    <x v="8"/>
    <x v="25"/>
    <m/>
    <x v="2960"/>
  </r>
  <r>
    <x v="4"/>
    <x v="8"/>
    <x v="25"/>
    <m/>
    <x v="2961"/>
  </r>
  <r>
    <x v="4"/>
    <x v="8"/>
    <x v="22"/>
    <m/>
    <x v="2962"/>
  </r>
  <r>
    <x v="4"/>
    <x v="8"/>
    <x v="22"/>
    <m/>
    <x v="2963"/>
  </r>
  <r>
    <x v="4"/>
    <x v="8"/>
    <x v="22"/>
    <m/>
    <x v="2964"/>
  </r>
  <r>
    <x v="4"/>
    <x v="8"/>
    <x v="22"/>
    <m/>
    <x v="2965"/>
  </r>
  <r>
    <x v="4"/>
    <x v="8"/>
    <x v="22"/>
    <m/>
    <x v="2966"/>
  </r>
  <r>
    <x v="4"/>
    <x v="8"/>
    <x v="22"/>
    <m/>
    <x v="2967"/>
  </r>
  <r>
    <x v="4"/>
    <x v="8"/>
    <x v="25"/>
    <m/>
    <x v="2968"/>
  </r>
  <r>
    <x v="4"/>
    <x v="8"/>
    <x v="25"/>
    <m/>
    <x v="2969"/>
  </r>
  <r>
    <x v="4"/>
    <x v="8"/>
    <x v="25"/>
    <m/>
    <x v="2970"/>
  </r>
  <r>
    <x v="4"/>
    <x v="8"/>
    <x v="25"/>
    <m/>
    <x v="2971"/>
  </r>
  <r>
    <x v="4"/>
    <x v="8"/>
    <x v="25"/>
    <m/>
    <x v="2972"/>
  </r>
  <r>
    <x v="4"/>
    <x v="8"/>
    <x v="25"/>
    <m/>
    <x v="2973"/>
  </r>
  <r>
    <x v="4"/>
    <x v="8"/>
    <x v="25"/>
    <m/>
    <x v="2974"/>
  </r>
  <r>
    <x v="4"/>
    <x v="8"/>
    <x v="25"/>
    <m/>
    <x v="2975"/>
  </r>
  <r>
    <x v="4"/>
    <x v="8"/>
    <x v="25"/>
    <m/>
    <x v="2976"/>
  </r>
  <r>
    <x v="4"/>
    <x v="8"/>
    <x v="25"/>
    <m/>
    <x v="2977"/>
  </r>
  <r>
    <x v="4"/>
    <x v="8"/>
    <x v="25"/>
    <m/>
    <x v="2978"/>
  </r>
  <r>
    <x v="4"/>
    <x v="8"/>
    <x v="25"/>
    <m/>
    <x v="2979"/>
  </r>
  <r>
    <x v="4"/>
    <x v="8"/>
    <x v="25"/>
    <m/>
    <x v="2980"/>
  </r>
  <r>
    <x v="4"/>
    <x v="8"/>
    <x v="25"/>
    <m/>
    <x v="2981"/>
  </r>
  <r>
    <x v="4"/>
    <x v="8"/>
    <x v="25"/>
    <m/>
    <x v="2982"/>
  </r>
  <r>
    <x v="4"/>
    <x v="8"/>
    <x v="25"/>
    <m/>
    <x v="2983"/>
  </r>
  <r>
    <x v="4"/>
    <x v="8"/>
    <x v="25"/>
    <m/>
    <x v="2984"/>
  </r>
  <r>
    <x v="4"/>
    <x v="8"/>
    <x v="25"/>
    <m/>
    <x v="2985"/>
  </r>
  <r>
    <x v="4"/>
    <x v="8"/>
    <x v="25"/>
    <m/>
    <x v="2986"/>
  </r>
  <r>
    <x v="4"/>
    <x v="8"/>
    <x v="25"/>
    <m/>
    <x v="2987"/>
  </r>
  <r>
    <x v="4"/>
    <x v="8"/>
    <x v="25"/>
    <m/>
    <x v="2988"/>
  </r>
  <r>
    <x v="4"/>
    <x v="8"/>
    <x v="25"/>
    <m/>
    <x v="2989"/>
  </r>
  <r>
    <x v="4"/>
    <x v="8"/>
    <x v="25"/>
    <m/>
    <x v="2990"/>
  </r>
  <r>
    <x v="4"/>
    <x v="8"/>
    <x v="25"/>
    <m/>
    <x v="2991"/>
  </r>
  <r>
    <x v="4"/>
    <x v="8"/>
    <x v="25"/>
    <m/>
    <x v="2992"/>
  </r>
  <r>
    <x v="4"/>
    <x v="8"/>
    <x v="25"/>
    <m/>
    <x v="2993"/>
  </r>
  <r>
    <x v="4"/>
    <x v="8"/>
    <x v="25"/>
    <m/>
    <x v="2994"/>
  </r>
  <r>
    <x v="4"/>
    <x v="8"/>
    <x v="25"/>
    <m/>
    <x v="2995"/>
  </r>
  <r>
    <x v="4"/>
    <x v="8"/>
    <x v="25"/>
    <m/>
    <x v="2996"/>
  </r>
  <r>
    <x v="4"/>
    <x v="8"/>
    <x v="25"/>
    <m/>
    <x v="2997"/>
  </r>
  <r>
    <x v="4"/>
    <x v="8"/>
    <x v="25"/>
    <m/>
    <x v="2998"/>
  </r>
  <r>
    <x v="4"/>
    <x v="8"/>
    <x v="25"/>
    <m/>
    <x v="2999"/>
  </r>
  <r>
    <x v="4"/>
    <x v="8"/>
    <x v="25"/>
    <m/>
    <x v="3000"/>
  </r>
  <r>
    <x v="4"/>
    <x v="8"/>
    <x v="25"/>
    <m/>
    <x v="3001"/>
  </r>
  <r>
    <x v="4"/>
    <x v="8"/>
    <x v="25"/>
    <m/>
    <x v="3002"/>
  </r>
  <r>
    <x v="4"/>
    <x v="8"/>
    <x v="25"/>
    <m/>
    <x v="3003"/>
  </r>
  <r>
    <x v="4"/>
    <x v="8"/>
    <x v="25"/>
    <m/>
    <x v="3004"/>
  </r>
  <r>
    <x v="4"/>
    <x v="8"/>
    <x v="25"/>
    <m/>
    <x v="3005"/>
  </r>
  <r>
    <x v="4"/>
    <x v="8"/>
    <x v="25"/>
    <m/>
    <x v="3006"/>
  </r>
  <r>
    <x v="4"/>
    <x v="8"/>
    <x v="25"/>
    <m/>
    <x v="3007"/>
  </r>
  <r>
    <x v="4"/>
    <x v="8"/>
    <x v="25"/>
    <m/>
    <x v="3008"/>
  </r>
  <r>
    <x v="4"/>
    <x v="8"/>
    <x v="25"/>
    <m/>
    <x v="3009"/>
  </r>
  <r>
    <x v="4"/>
    <x v="8"/>
    <x v="25"/>
    <m/>
    <x v="3010"/>
  </r>
  <r>
    <x v="4"/>
    <x v="8"/>
    <x v="25"/>
    <m/>
    <x v="3011"/>
  </r>
  <r>
    <x v="4"/>
    <x v="8"/>
    <x v="25"/>
    <m/>
    <x v="3012"/>
  </r>
  <r>
    <x v="4"/>
    <x v="8"/>
    <x v="25"/>
    <m/>
    <x v="3013"/>
  </r>
  <r>
    <x v="4"/>
    <x v="8"/>
    <x v="25"/>
    <m/>
    <x v="3014"/>
  </r>
  <r>
    <x v="4"/>
    <x v="8"/>
    <x v="25"/>
    <m/>
    <x v="3015"/>
  </r>
  <r>
    <x v="4"/>
    <x v="8"/>
    <x v="25"/>
    <m/>
    <x v="3016"/>
  </r>
  <r>
    <x v="4"/>
    <x v="8"/>
    <x v="25"/>
    <m/>
    <x v="3017"/>
  </r>
  <r>
    <x v="4"/>
    <x v="8"/>
    <x v="25"/>
    <m/>
    <x v="3018"/>
  </r>
  <r>
    <x v="4"/>
    <x v="8"/>
    <x v="25"/>
    <m/>
    <x v="3019"/>
  </r>
  <r>
    <x v="4"/>
    <x v="8"/>
    <x v="25"/>
    <m/>
    <x v="3020"/>
  </r>
  <r>
    <x v="4"/>
    <x v="8"/>
    <x v="25"/>
    <m/>
    <x v="3021"/>
  </r>
  <r>
    <x v="4"/>
    <x v="8"/>
    <x v="25"/>
    <m/>
    <x v="3022"/>
  </r>
  <r>
    <x v="4"/>
    <x v="8"/>
    <x v="25"/>
    <m/>
    <x v="3023"/>
  </r>
  <r>
    <x v="4"/>
    <x v="8"/>
    <x v="25"/>
    <m/>
    <x v="3024"/>
  </r>
  <r>
    <x v="4"/>
    <x v="8"/>
    <x v="25"/>
    <m/>
    <x v="3025"/>
  </r>
  <r>
    <x v="4"/>
    <x v="8"/>
    <x v="25"/>
    <m/>
    <x v="3026"/>
  </r>
  <r>
    <x v="4"/>
    <x v="8"/>
    <x v="25"/>
    <m/>
    <x v="3027"/>
  </r>
  <r>
    <x v="4"/>
    <x v="8"/>
    <x v="25"/>
    <m/>
    <x v="3028"/>
  </r>
  <r>
    <x v="4"/>
    <x v="8"/>
    <x v="25"/>
    <m/>
    <x v="3029"/>
  </r>
  <r>
    <x v="4"/>
    <x v="8"/>
    <x v="25"/>
    <m/>
    <x v="3030"/>
  </r>
  <r>
    <x v="4"/>
    <x v="8"/>
    <x v="25"/>
    <m/>
    <x v="3031"/>
  </r>
  <r>
    <x v="4"/>
    <x v="8"/>
    <x v="25"/>
    <m/>
    <x v="3032"/>
  </r>
  <r>
    <x v="4"/>
    <x v="8"/>
    <x v="25"/>
    <m/>
    <x v="3033"/>
  </r>
  <r>
    <x v="4"/>
    <x v="8"/>
    <x v="25"/>
    <m/>
    <x v="3034"/>
  </r>
  <r>
    <x v="4"/>
    <x v="8"/>
    <x v="25"/>
    <m/>
    <x v="3035"/>
  </r>
  <r>
    <x v="4"/>
    <x v="8"/>
    <x v="25"/>
    <m/>
    <x v="3036"/>
  </r>
  <r>
    <x v="4"/>
    <x v="8"/>
    <x v="25"/>
    <m/>
    <x v="3037"/>
  </r>
  <r>
    <x v="4"/>
    <x v="8"/>
    <x v="25"/>
    <m/>
    <x v="3038"/>
  </r>
  <r>
    <x v="4"/>
    <x v="8"/>
    <x v="25"/>
    <m/>
    <x v="3039"/>
  </r>
  <r>
    <x v="4"/>
    <x v="8"/>
    <x v="25"/>
    <m/>
    <x v="3040"/>
  </r>
  <r>
    <x v="4"/>
    <x v="8"/>
    <x v="25"/>
    <m/>
    <x v="3041"/>
  </r>
  <r>
    <x v="4"/>
    <x v="8"/>
    <x v="25"/>
    <m/>
    <x v="3042"/>
  </r>
  <r>
    <x v="4"/>
    <x v="8"/>
    <x v="25"/>
    <m/>
    <x v="3043"/>
  </r>
  <r>
    <x v="4"/>
    <x v="8"/>
    <x v="25"/>
    <m/>
    <x v="3044"/>
  </r>
  <r>
    <x v="4"/>
    <x v="8"/>
    <x v="25"/>
    <m/>
    <x v="3045"/>
  </r>
  <r>
    <x v="4"/>
    <x v="8"/>
    <x v="22"/>
    <m/>
    <x v="3046"/>
  </r>
  <r>
    <x v="4"/>
    <x v="8"/>
    <x v="22"/>
    <m/>
    <x v="3047"/>
  </r>
  <r>
    <x v="4"/>
    <x v="8"/>
    <x v="22"/>
    <m/>
    <x v="3048"/>
  </r>
  <r>
    <x v="4"/>
    <x v="8"/>
    <x v="22"/>
    <m/>
    <x v="3049"/>
  </r>
  <r>
    <x v="4"/>
    <x v="8"/>
    <x v="22"/>
    <m/>
    <x v="3050"/>
  </r>
  <r>
    <x v="4"/>
    <x v="8"/>
    <x v="22"/>
    <m/>
    <x v="3051"/>
  </r>
  <r>
    <x v="4"/>
    <x v="8"/>
    <x v="22"/>
    <m/>
    <x v="3052"/>
  </r>
  <r>
    <x v="4"/>
    <x v="8"/>
    <x v="22"/>
    <m/>
    <x v="3053"/>
  </r>
  <r>
    <x v="4"/>
    <x v="8"/>
    <x v="22"/>
    <m/>
    <x v="3054"/>
  </r>
  <r>
    <x v="4"/>
    <x v="8"/>
    <x v="22"/>
    <m/>
    <x v="3055"/>
  </r>
  <r>
    <x v="4"/>
    <x v="8"/>
    <x v="22"/>
    <m/>
    <x v="3056"/>
  </r>
  <r>
    <x v="4"/>
    <x v="8"/>
    <x v="22"/>
    <m/>
    <x v="3057"/>
  </r>
  <r>
    <x v="4"/>
    <x v="8"/>
    <x v="22"/>
    <m/>
    <x v="3058"/>
  </r>
  <r>
    <x v="4"/>
    <x v="8"/>
    <x v="22"/>
    <m/>
    <x v="3059"/>
  </r>
  <r>
    <x v="4"/>
    <x v="8"/>
    <x v="22"/>
    <m/>
    <x v="3060"/>
  </r>
  <r>
    <x v="4"/>
    <x v="8"/>
    <x v="22"/>
    <m/>
    <x v="3061"/>
  </r>
  <r>
    <x v="4"/>
    <x v="8"/>
    <x v="22"/>
    <m/>
    <x v="3062"/>
  </r>
  <r>
    <x v="4"/>
    <x v="8"/>
    <x v="22"/>
    <m/>
    <x v="3063"/>
  </r>
  <r>
    <x v="4"/>
    <x v="8"/>
    <x v="22"/>
    <m/>
    <x v="3064"/>
  </r>
  <r>
    <x v="4"/>
    <x v="8"/>
    <x v="22"/>
    <m/>
    <x v="3065"/>
  </r>
  <r>
    <x v="4"/>
    <x v="8"/>
    <x v="22"/>
    <m/>
    <x v="3066"/>
  </r>
  <r>
    <x v="4"/>
    <x v="8"/>
    <x v="22"/>
    <m/>
    <x v="3067"/>
  </r>
  <r>
    <x v="4"/>
    <x v="8"/>
    <x v="22"/>
    <m/>
    <x v="3068"/>
  </r>
  <r>
    <x v="4"/>
    <x v="8"/>
    <x v="22"/>
    <m/>
    <x v="3069"/>
  </r>
  <r>
    <x v="4"/>
    <x v="8"/>
    <x v="22"/>
    <m/>
    <x v="3070"/>
  </r>
  <r>
    <x v="4"/>
    <x v="8"/>
    <x v="22"/>
    <m/>
    <x v="3071"/>
  </r>
  <r>
    <x v="4"/>
    <x v="8"/>
    <x v="22"/>
    <m/>
    <x v="3072"/>
  </r>
  <r>
    <x v="4"/>
    <x v="8"/>
    <x v="22"/>
    <m/>
    <x v="3073"/>
  </r>
  <r>
    <x v="4"/>
    <x v="8"/>
    <x v="22"/>
    <m/>
    <x v="3074"/>
  </r>
  <r>
    <x v="4"/>
    <x v="8"/>
    <x v="22"/>
    <m/>
    <x v="3075"/>
  </r>
  <r>
    <x v="4"/>
    <x v="8"/>
    <x v="22"/>
    <m/>
    <x v="3076"/>
  </r>
  <r>
    <x v="4"/>
    <x v="8"/>
    <x v="22"/>
    <m/>
    <x v="3077"/>
  </r>
  <r>
    <x v="4"/>
    <x v="8"/>
    <x v="22"/>
    <m/>
    <x v="3078"/>
  </r>
  <r>
    <x v="4"/>
    <x v="8"/>
    <x v="22"/>
    <m/>
    <x v="3079"/>
  </r>
  <r>
    <x v="4"/>
    <x v="8"/>
    <x v="22"/>
    <m/>
    <x v="3080"/>
  </r>
  <r>
    <x v="4"/>
    <x v="8"/>
    <x v="22"/>
    <m/>
    <x v="3081"/>
  </r>
  <r>
    <x v="4"/>
    <x v="8"/>
    <x v="22"/>
    <m/>
    <x v="3082"/>
  </r>
  <r>
    <x v="4"/>
    <x v="8"/>
    <x v="22"/>
    <m/>
    <x v="3083"/>
  </r>
  <r>
    <x v="4"/>
    <x v="8"/>
    <x v="22"/>
    <m/>
    <x v="3084"/>
  </r>
  <r>
    <x v="4"/>
    <x v="8"/>
    <x v="22"/>
    <m/>
    <x v="3085"/>
  </r>
  <r>
    <x v="4"/>
    <x v="8"/>
    <x v="22"/>
    <m/>
    <x v="3086"/>
  </r>
  <r>
    <x v="4"/>
    <x v="8"/>
    <x v="22"/>
    <m/>
    <x v="3059"/>
  </r>
  <r>
    <x v="4"/>
    <x v="8"/>
    <x v="22"/>
    <m/>
    <x v="3087"/>
  </r>
  <r>
    <x v="4"/>
    <x v="8"/>
    <x v="22"/>
    <m/>
    <x v="3088"/>
  </r>
  <r>
    <x v="4"/>
    <x v="8"/>
    <x v="22"/>
    <m/>
    <x v="3089"/>
  </r>
  <r>
    <x v="4"/>
    <x v="8"/>
    <x v="22"/>
    <m/>
    <x v="3090"/>
  </r>
  <r>
    <x v="4"/>
    <x v="8"/>
    <x v="22"/>
    <m/>
    <x v="3091"/>
  </r>
  <r>
    <x v="4"/>
    <x v="8"/>
    <x v="22"/>
    <m/>
    <x v="3092"/>
  </r>
  <r>
    <x v="4"/>
    <x v="8"/>
    <x v="22"/>
    <m/>
    <x v="3093"/>
  </r>
  <r>
    <x v="4"/>
    <x v="8"/>
    <x v="22"/>
    <m/>
    <x v="3094"/>
  </r>
  <r>
    <x v="4"/>
    <x v="8"/>
    <x v="22"/>
    <m/>
    <x v="3095"/>
  </r>
  <r>
    <x v="4"/>
    <x v="8"/>
    <x v="22"/>
    <m/>
    <x v="3096"/>
  </r>
  <r>
    <x v="4"/>
    <x v="8"/>
    <x v="22"/>
    <m/>
    <x v="3097"/>
  </r>
  <r>
    <x v="4"/>
    <x v="8"/>
    <x v="22"/>
    <m/>
    <x v="3098"/>
  </r>
  <r>
    <x v="4"/>
    <x v="8"/>
    <x v="22"/>
    <m/>
    <x v="3099"/>
  </r>
  <r>
    <x v="4"/>
    <x v="8"/>
    <x v="22"/>
    <m/>
    <x v="3100"/>
  </r>
  <r>
    <x v="4"/>
    <x v="8"/>
    <x v="22"/>
    <m/>
    <x v="3101"/>
  </r>
  <r>
    <x v="4"/>
    <x v="8"/>
    <x v="22"/>
    <m/>
    <x v="3102"/>
  </r>
  <r>
    <x v="4"/>
    <x v="8"/>
    <x v="22"/>
    <m/>
    <x v="3103"/>
  </r>
  <r>
    <x v="4"/>
    <x v="8"/>
    <x v="22"/>
    <m/>
    <x v="3104"/>
  </r>
  <r>
    <x v="4"/>
    <x v="8"/>
    <x v="22"/>
    <m/>
    <x v="3105"/>
  </r>
  <r>
    <x v="4"/>
    <x v="8"/>
    <x v="22"/>
    <m/>
    <x v="3106"/>
  </r>
  <r>
    <x v="4"/>
    <x v="8"/>
    <x v="22"/>
    <m/>
    <x v="3107"/>
  </r>
  <r>
    <x v="4"/>
    <x v="8"/>
    <x v="22"/>
    <m/>
    <x v="3108"/>
  </r>
  <r>
    <x v="4"/>
    <x v="8"/>
    <x v="22"/>
    <m/>
    <x v="3109"/>
  </r>
  <r>
    <x v="4"/>
    <x v="8"/>
    <x v="22"/>
    <m/>
    <x v="3110"/>
  </r>
  <r>
    <x v="4"/>
    <x v="8"/>
    <x v="22"/>
    <m/>
    <x v="3111"/>
  </r>
  <r>
    <x v="4"/>
    <x v="8"/>
    <x v="22"/>
    <m/>
    <x v="3112"/>
  </r>
  <r>
    <x v="4"/>
    <x v="8"/>
    <x v="22"/>
    <m/>
    <x v="3113"/>
  </r>
  <r>
    <x v="4"/>
    <x v="8"/>
    <x v="22"/>
    <m/>
    <x v="3114"/>
  </r>
  <r>
    <x v="4"/>
    <x v="8"/>
    <x v="22"/>
    <m/>
    <x v="3115"/>
  </r>
  <r>
    <x v="4"/>
    <x v="8"/>
    <x v="22"/>
    <m/>
    <x v="3116"/>
  </r>
  <r>
    <x v="4"/>
    <x v="8"/>
    <x v="22"/>
    <m/>
    <x v="3062"/>
  </r>
  <r>
    <x v="4"/>
    <x v="8"/>
    <x v="22"/>
    <m/>
    <x v="3117"/>
  </r>
  <r>
    <x v="4"/>
    <x v="8"/>
    <x v="22"/>
    <m/>
    <x v="3118"/>
  </r>
  <r>
    <x v="4"/>
    <x v="8"/>
    <x v="22"/>
    <m/>
    <x v="3119"/>
  </r>
  <r>
    <x v="4"/>
    <x v="8"/>
    <x v="22"/>
    <m/>
    <x v="3120"/>
  </r>
  <r>
    <x v="4"/>
    <x v="8"/>
    <x v="22"/>
    <m/>
    <x v="3121"/>
  </r>
  <r>
    <x v="4"/>
    <x v="8"/>
    <x v="22"/>
    <m/>
    <x v="3122"/>
  </r>
  <r>
    <x v="4"/>
    <x v="8"/>
    <x v="22"/>
    <m/>
    <x v="3123"/>
  </r>
  <r>
    <x v="4"/>
    <x v="8"/>
    <x v="22"/>
    <m/>
    <x v="3124"/>
  </r>
  <r>
    <x v="4"/>
    <x v="8"/>
    <x v="22"/>
    <m/>
    <x v="3125"/>
  </r>
  <r>
    <x v="4"/>
    <x v="8"/>
    <x v="22"/>
    <m/>
    <x v="3126"/>
  </r>
  <r>
    <x v="4"/>
    <x v="8"/>
    <x v="22"/>
    <m/>
    <x v="3127"/>
  </r>
  <r>
    <x v="4"/>
    <x v="8"/>
    <x v="22"/>
    <m/>
    <x v="3128"/>
  </r>
  <r>
    <x v="4"/>
    <x v="8"/>
    <x v="22"/>
    <m/>
    <x v="3129"/>
  </r>
  <r>
    <x v="4"/>
    <x v="8"/>
    <x v="22"/>
    <m/>
    <x v="3099"/>
  </r>
  <r>
    <x v="4"/>
    <x v="8"/>
    <x v="22"/>
    <m/>
    <x v="3130"/>
  </r>
  <r>
    <x v="4"/>
    <x v="8"/>
    <x v="22"/>
    <m/>
    <x v="3131"/>
  </r>
  <r>
    <x v="4"/>
    <x v="8"/>
    <x v="22"/>
    <m/>
    <x v="3132"/>
  </r>
  <r>
    <x v="4"/>
    <x v="8"/>
    <x v="22"/>
    <m/>
    <x v="3133"/>
  </r>
  <r>
    <x v="4"/>
    <x v="8"/>
    <x v="22"/>
    <m/>
    <x v="3134"/>
  </r>
  <r>
    <x v="4"/>
    <x v="8"/>
    <x v="22"/>
    <m/>
    <x v="3135"/>
  </r>
  <r>
    <x v="4"/>
    <x v="8"/>
    <x v="22"/>
    <m/>
    <x v="3136"/>
  </r>
  <r>
    <x v="4"/>
    <x v="8"/>
    <x v="22"/>
    <m/>
    <x v="3137"/>
  </r>
  <r>
    <x v="4"/>
    <x v="8"/>
    <x v="22"/>
    <m/>
    <x v="3138"/>
  </r>
  <r>
    <x v="4"/>
    <x v="8"/>
    <x v="22"/>
    <m/>
    <x v="3139"/>
  </r>
  <r>
    <x v="4"/>
    <x v="8"/>
    <x v="22"/>
    <m/>
    <x v="3140"/>
  </r>
  <r>
    <x v="4"/>
    <x v="8"/>
    <x v="22"/>
    <m/>
    <x v="3141"/>
  </r>
  <r>
    <x v="4"/>
    <x v="8"/>
    <x v="22"/>
    <m/>
    <x v="3142"/>
  </r>
  <r>
    <x v="4"/>
    <x v="8"/>
    <x v="22"/>
    <m/>
    <x v="3143"/>
  </r>
  <r>
    <x v="4"/>
    <x v="8"/>
    <x v="22"/>
    <m/>
    <x v="3144"/>
  </r>
  <r>
    <x v="4"/>
    <x v="8"/>
    <x v="22"/>
    <m/>
    <x v="3145"/>
  </r>
  <r>
    <x v="4"/>
    <x v="8"/>
    <x v="22"/>
    <m/>
    <x v="3146"/>
  </r>
  <r>
    <x v="4"/>
    <x v="8"/>
    <x v="22"/>
    <m/>
    <x v="3147"/>
  </r>
  <r>
    <x v="4"/>
    <x v="8"/>
    <x v="22"/>
    <m/>
    <x v="3148"/>
  </r>
  <r>
    <x v="4"/>
    <x v="8"/>
    <x v="22"/>
    <m/>
    <x v="3149"/>
  </r>
  <r>
    <x v="4"/>
    <x v="8"/>
    <x v="22"/>
    <m/>
    <x v="3150"/>
  </r>
  <r>
    <x v="4"/>
    <x v="8"/>
    <x v="22"/>
    <m/>
    <x v="3151"/>
  </r>
  <r>
    <x v="4"/>
    <x v="8"/>
    <x v="22"/>
    <m/>
    <x v="3125"/>
  </r>
  <r>
    <x v="4"/>
    <x v="8"/>
    <x v="22"/>
    <m/>
    <x v="3152"/>
  </r>
  <r>
    <x v="4"/>
    <x v="8"/>
    <x v="22"/>
    <m/>
    <x v="3153"/>
  </r>
  <r>
    <x v="4"/>
    <x v="8"/>
    <x v="22"/>
    <m/>
    <x v="3154"/>
  </r>
  <r>
    <x v="4"/>
    <x v="8"/>
    <x v="22"/>
    <m/>
    <x v="3155"/>
  </r>
  <r>
    <x v="4"/>
    <x v="8"/>
    <x v="22"/>
    <m/>
    <x v="3156"/>
  </r>
  <r>
    <x v="4"/>
    <x v="8"/>
    <x v="22"/>
    <m/>
    <x v="3157"/>
  </r>
  <r>
    <x v="4"/>
    <x v="8"/>
    <x v="22"/>
    <m/>
    <x v="3158"/>
  </r>
  <r>
    <x v="4"/>
    <x v="8"/>
    <x v="22"/>
    <m/>
    <x v="3159"/>
  </r>
  <r>
    <x v="4"/>
    <x v="8"/>
    <x v="22"/>
    <m/>
    <x v="3160"/>
  </r>
  <r>
    <x v="4"/>
    <x v="8"/>
    <x v="22"/>
    <m/>
    <x v="3161"/>
  </r>
  <r>
    <x v="4"/>
    <x v="8"/>
    <x v="22"/>
    <m/>
    <x v="3162"/>
  </r>
  <r>
    <x v="4"/>
    <x v="8"/>
    <x v="22"/>
    <m/>
    <x v="3163"/>
  </r>
  <r>
    <x v="4"/>
    <x v="8"/>
    <x v="22"/>
    <m/>
    <x v="3164"/>
  </r>
  <r>
    <x v="4"/>
    <x v="8"/>
    <x v="22"/>
    <m/>
    <x v="3165"/>
  </r>
  <r>
    <x v="4"/>
    <x v="8"/>
    <x v="22"/>
    <m/>
    <x v="3166"/>
  </r>
  <r>
    <x v="4"/>
    <x v="8"/>
    <x v="22"/>
    <m/>
    <x v="3167"/>
  </r>
  <r>
    <x v="4"/>
    <x v="8"/>
    <x v="22"/>
    <m/>
    <x v="3168"/>
  </r>
  <r>
    <x v="4"/>
    <x v="8"/>
    <x v="22"/>
    <m/>
    <x v="3169"/>
  </r>
  <r>
    <x v="4"/>
    <x v="8"/>
    <x v="22"/>
    <m/>
    <x v="3170"/>
  </r>
  <r>
    <x v="4"/>
    <x v="8"/>
    <x v="22"/>
    <m/>
    <x v="3171"/>
  </r>
  <r>
    <x v="4"/>
    <x v="8"/>
    <x v="22"/>
    <m/>
    <x v="3172"/>
  </r>
  <r>
    <x v="4"/>
    <x v="8"/>
    <x v="22"/>
    <m/>
    <x v="3173"/>
  </r>
  <r>
    <x v="4"/>
    <x v="8"/>
    <x v="22"/>
    <m/>
    <x v="3174"/>
  </r>
  <r>
    <x v="4"/>
    <x v="8"/>
    <x v="22"/>
    <m/>
    <x v="3175"/>
  </r>
  <r>
    <x v="4"/>
    <x v="8"/>
    <x v="22"/>
    <m/>
    <x v="3176"/>
  </r>
  <r>
    <x v="4"/>
    <x v="8"/>
    <x v="22"/>
    <m/>
    <x v="3177"/>
  </r>
  <r>
    <x v="4"/>
    <x v="8"/>
    <x v="22"/>
    <m/>
    <x v="3178"/>
  </r>
  <r>
    <x v="4"/>
    <x v="8"/>
    <x v="22"/>
    <m/>
    <x v="3179"/>
  </r>
  <r>
    <x v="4"/>
    <x v="8"/>
    <x v="22"/>
    <m/>
    <x v="3180"/>
  </r>
  <r>
    <x v="4"/>
    <x v="8"/>
    <x v="22"/>
    <m/>
    <x v="3181"/>
  </r>
  <r>
    <x v="4"/>
    <x v="8"/>
    <x v="22"/>
    <m/>
    <x v="3182"/>
  </r>
  <r>
    <x v="4"/>
    <x v="8"/>
    <x v="22"/>
    <m/>
    <x v="3183"/>
  </r>
  <r>
    <x v="4"/>
    <x v="8"/>
    <x v="22"/>
    <m/>
    <x v="3073"/>
  </r>
  <r>
    <x v="4"/>
    <x v="8"/>
    <x v="22"/>
    <m/>
    <x v="3184"/>
  </r>
  <r>
    <x v="4"/>
    <x v="8"/>
    <x v="22"/>
    <m/>
    <x v="3185"/>
  </r>
  <r>
    <x v="4"/>
    <x v="8"/>
    <x v="22"/>
    <m/>
    <x v="3186"/>
  </r>
  <r>
    <x v="4"/>
    <x v="8"/>
    <x v="22"/>
    <m/>
    <x v="3187"/>
  </r>
  <r>
    <x v="4"/>
    <x v="8"/>
    <x v="22"/>
    <m/>
    <x v="3188"/>
  </r>
  <r>
    <x v="4"/>
    <x v="8"/>
    <x v="22"/>
    <m/>
    <x v="3176"/>
  </r>
  <r>
    <x v="4"/>
    <x v="8"/>
    <x v="22"/>
    <m/>
    <x v="3189"/>
  </r>
  <r>
    <x v="4"/>
    <x v="8"/>
    <x v="22"/>
    <m/>
    <x v="3190"/>
  </r>
  <r>
    <x v="4"/>
    <x v="8"/>
    <x v="22"/>
    <m/>
    <x v="3191"/>
  </r>
  <r>
    <x v="4"/>
    <x v="8"/>
    <x v="22"/>
    <m/>
    <x v="3192"/>
  </r>
  <r>
    <x v="4"/>
    <x v="8"/>
    <x v="22"/>
    <m/>
    <x v="3193"/>
  </r>
  <r>
    <x v="4"/>
    <x v="8"/>
    <x v="22"/>
    <m/>
    <x v="3194"/>
  </r>
  <r>
    <x v="4"/>
    <x v="8"/>
    <x v="22"/>
    <m/>
    <x v="3125"/>
  </r>
  <r>
    <x v="4"/>
    <x v="8"/>
    <x v="22"/>
    <m/>
    <x v="3195"/>
  </r>
  <r>
    <x v="4"/>
    <x v="8"/>
    <x v="22"/>
    <m/>
    <x v="3196"/>
  </r>
  <r>
    <x v="4"/>
    <x v="8"/>
    <x v="22"/>
    <m/>
    <x v="3197"/>
  </r>
  <r>
    <x v="4"/>
    <x v="8"/>
    <x v="22"/>
    <m/>
    <x v="3198"/>
  </r>
  <r>
    <x v="4"/>
    <x v="8"/>
    <x v="22"/>
    <m/>
    <x v="3199"/>
  </r>
  <r>
    <x v="4"/>
    <x v="8"/>
    <x v="22"/>
    <m/>
    <x v="3200"/>
  </r>
  <r>
    <x v="4"/>
    <x v="8"/>
    <x v="22"/>
    <m/>
    <x v="3201"/>
  </r>
  <r>
    <x v="4"/>
    <x v="8"/>
    <x v="22"/>
    <m/>
    <x v="3202"/>
  </r>
  <r>
    <x v="4"/>
    <x v="8"/>
    <x v="22"/>
    <m/>
    <x v="3203"/>
  </r>
  <r>
    <x v="4"/>
    <x v="8"/>
    <x v="22"/>
    <m/>
    <x v="3204"/>
  </r>
  <r>
    <x v="4"/>
    <x v="8"/>
    <x v="22"/>
    <m/>
    <x v="3205"/>
  </r>
  <r>
    <x v="4"/>
    <x v="8"/>
    <x v="22"/>
    <m/>
    <x v="3206"/>
  </r>
  <r>
    <x v="4"/>
    <x v="8"/>
    <x v="22"/>
    <m/>
    <x v="3207"/>
  </r>
  <r>
    <x v="4"/>
    <x v="8"/>
    <x v="22"/>
    <m/>
    <x v="3208"/>
  </r>
  <r>
    <x v="4"/>
    <x v="8"/>
    <x v="22"/>
    <m/>
    <x v="3209"/>
  </r>
  <r>
    <x v="4"/>
    <x v="8"/>
    <x v="22"/>
    <m/>
    <x v="3210"/>
  </r>
  <r>
    <x v="4"/>
    <x v="8"/>
    <x v="22"/>
    <m/>
    <x v="3211"/>
  </r>
  <r>
    <x v="4"/>
    <x v="8"/>
    <x v="22"/>
    <m/>
    <x v="3212"/>
  </r>
  <r>
    <x v="4"/>
    <x v="8"/>
    <x v="22"/>
    <m/>
    <x v="3213"/>
  </r>
  <r>
    <x v="4"/>
    <x v="8"/>
    <x v="22"/>
    <m/>
    <x v="3214"/>
  </r>
  <r>
    <x v="4"/>
    <x v="8"/>
    <x v="22"/>
    <m/>
    <x v="3215"/>
  </r>
  <r>
    <x v="4"/>
    <x v="8"/>
    <x v="22"/>
    <m/>
    <x v="3216"/>
  </r>
  <r>
    <x v="4"/>
    <x v="8"/>
    <x v="22"/>
    <m/>
    <x v="3217"/>
  </r>
  <r>
    <x v="4"/>
    <x v="8"/>
    <x v="22"/>
    <m/>
    <x v="3218"/>
  </r>
  <r>
    <x v="4"/>
    <x v="8"/>
    <x v="22"/>
    <m/>
    <x v="3219"/>
  </r>
  <r>
    <x v="4"/>
    <x v="8"/>
    <x v="22"/>
    <m/>
    <x v="3220"/>
  </r>
  <r>
    <x v="4"/>
    <x v="8"/>
    <x v="22"/>
    <m/>
    <x v="3221"/>
  </r>
  <r>
    <x v="4"/>
    <x v="8"/>
    <x v="22"/>
    <m/>
    <x v="3222"/>
  </r>
  <r>
    <x v="4"/>
    <x v="8"/>
    <x v="22"/>
    <m/>
    <x v="3223"/>
  </r>
  <r>
    <x v="4"/>
    <x v="8"/>
    <x v="22"/>
    <m/>
    <x v="3224"/>
  </r>
  <r>
    <x v="4"/>
    <x v="8"/>
    <x v="22"/>
    <m/>
    <x v="3225"/>
  </r>
  <r>
    <x v="4"/>
    <x v="8"/>
    <x v="22"/>
    <m/>
    <x v="3226"/>
  </r>
  <r>
    <x v="4"/>
    <x v="8"/>
    <x v="22"/>
    <m/>
    <x v="3227"/>
  </r>
  <r>
    <x v="4"/>
    <x v="8"/>
    <x v="22"/>
    <m/>
    <x v="3228"/>
  </r>
  <r>
    <x v="4"/>
    <x v="8"/>
    <x v="22"/>
    <m/>
    <x v="3229"/>
  </r>
  <r>
    <x v="4"/>
    <x v="8"/>
    <x v="22"/>
    <m/>
    <x v="3230"/>
  </r>
  <r>
    <x v="4"/>
    <x v="8"/>
    <x v="22"/>
    <m/>
    <x v="3231"/>
  </r>
  <r>
    <x v="4"/>
    <x v="8"/>
    <x v="22"/>
    <m/>
    <x v="3232"/>
  </r>
  <r>
    <x v="4"/>
    <x v="8"/>
    <x v="22"/>
    <m/>
    <x v="3233"/>
  </r>
  <r>
    <x v="4"/>
    <x v="8"/>
    <x v="22"/>
    <m/>
    <x v="3234"/>
  </r>
  <r>
    <x v="4"/>
    <x v="8"/>
    <x v="22"/>
    <m/>
    <x v="3235"/>
  </r>
  <r>
    <x v="4"/>
    <x v="8"/>
    <x v="22"/>
    <m/>
    <x v="3236"/>
  </r>
  <r>
    <x v="4"/>
    <x v="8"/>
    <x v="22"/>
    <m/>
    <x v="3237"/>
  </r>
  <r>
    <x v="4"/>
    <x v="8"/>
    <x v="22"/>
    <m/>
    <x v="3238"/>
  </r>
  <r>
    <x v="4"/>
    <x v="8"/>
    <x v="22"/>
    <m/>
    <x v="3239"/>
  </r>
  <r>
    <x v="4"/>
    <x v="8"/>
    <x v="22"/>
    <m/>
    <x v="3240"/>
  </r>
  <r>
    <x v="4"/>
    <x v="8"/>
    <x v="22"/>
    <m/>
    <x v="3241"/>
  </r>
  <r>
    <x v="4"/>
    <x v="8"/>
    <x v="22"/>
    <m/>
    <x v="3242"/>
  </r>
  <r>
    <x v="4"/>
    <x v="8"/>
    <x v="22"/>
    <m/>
    <x v="3243"/>
  </r>
  <r>
    <x v="4"/>
    <x v="8"/>
    <x v="22"/>
    <m/>
    <x v="3244"/>
  </r>
  <r>
    <x v="4"/>
    <x v="8"/>
    <x v="22"/>
    <m/>
    <x v="3245"/>
  </r>
  <r>
    <x v="4"/>
    <x v="8"/>
    <x v="22"/>
    <m/>
    <x v="3160"/>
  </r>
  <r>
    <x v="4"/>
    <x v="8"/>
    <x v="22"/>
    <m/>
    <x v="3246"/>
  </r>
  <r>
    <x v="4"/>
    <x v="8"/>
    <x v="22"/>
    <m/>
    <x v="3247"/>
  </r>
  <r>
    <x v="4"/>
    <x v="8"/>
    <x v="22"/>
    <m/>
    <x v="3248"/>
  </r>
  <r>
    <x v="4"/>
    <x v="8"/>
    <x v="22"/>
    <m/>
    <x v="3249"/>
  </r>
  <r>
    <x v="4"/>
    <x v="8"/>
    <x v="22"/>
    <m/>
    <x v="3250"/>
  </r>
  <r>
    <x v="4"/>
    <x v="8"/>
    <x v="22"/>
    <m/>
    <x v="3090"/>
  </r>
  <r>
    <x v="4"/>
    <x v="8"/>
    <x v="22"/>
    <m/>
    <x v="3251"/>
  </r>
  <r>
    <x v="4"/>
    <x v="8"/>
    <x v="22"/>
    <m/>
    <x v="3252"/>
  </r>
  <r>
    <x v="4"/>
    <x v="8"/>
    <x v="22"/>
    <m/>
    <x v="3253"/>
  </r>
  <r>
    <x v="4"/>
    <x v="8"/>
    <x v="22"/>
    <m/>
    <x v="3254"/>
  </r>
  <r>
    <x v="4"/>
    <x v="8"/>
    <x v="22"/>
    <m/>
    <x v="3255"/>
  </r>
  <r>
    <x v="4"/>
    <x v="8"/>
    <x v="22"/>
    <m/>
    <x v="3256"/>
  </r>
  <r>
    <x v="4"/>
    <x v="8"/>
    <x v="22"/>
    <m/>
    <x v="3138"/>
  </r>
  <r>
    <x v="4"/>
    <x v="8"/>
    <x v="22"/>
    <m/>
    <x v="3257"/>
  </r>
  <r>
    <x v="4"/>
    <x v="8"/>
    <x v="22"/>
    <m/>
    <x v="3258"/>
  </r>
  <r>
    <x v="4"/>
    <x v="8"/>
    <x v="22"/>
    <m/>
    <x v="3259"/>
  </r>
  <r>
    <x v="4"/>
    <x v="8"/>
    <x v="22"/>
    <m/>
    <x v="3260"/>
  </r>
  <r>
    <x v="4"/>
    <x v="8"/>
    <x v="22"/>
    <m/>
    <x v="3261"/>
  </r>
  <r>
    <x v="4"/>
    <x v="8"/>
    <x v="22"/>
    <m/>
    <x v="3262"/>
  </r>
  <r>
    <x v="4"/>
    <x v="8"/>
    <x v="22"/>
    <m/>
    <x v="3263"/>
  </r>
  <r>
    <x v="4"/>
    <x v="8"/>
    <x v="22"/>
    <m/>
    <x v="3264"/>
  </r>
  <r>
    <x v="4"/>
    <x v="8"/>
    <x v="22"/>
    <m/>
    <x v="3265"/>
  </r>
  <r>
    <x v="4"/>
    <x v="8"/>
    <x v="22"/>
    <m/>
    <x v="3219"/>
  </r>
  <r>
    <x v="4"/>
    <x v="8"/>
    <x v="22"/>
    <m/>
    <x v="3266"/>
  </r>
  <r>
    <x v="4"/>
    <x v="8"/>
    <x v="22"/>
    <m/>
    <x v="3267"/>
  </r>
  <r>
    <x v="4"/>
    <x v="8"/>
    <x v="22"/>
    <m/>
    <x v="3268"/>
  </r>
  <r>
    <x v="4"/>
    <x v="8"/>
    <x v="22"/>
    <m/>
    <x v="3075"/>
  </r>
  <r>
    <x v="4"/>
    <x v="8"/>
    <x v="22"/>
    <m/>
    <x v="3269"/>
  </r>
  <r>
    <x v="4"/>
    <x v="8"/>
    <x v="22"/>
    <m/>
    <x v="3265"/>
  </r>
  <r>
    <x v="4"/>
    <x v="8"/>
    <x v="22"/>
    <m/>
    <x v="3270"/>
  </r>
  <r>
    <x v="4"/>
    <x v="8"/>
    <x v="22"/>
    <m/>
    <x v="3271"/>
  </r>
  <r>
    <x v="4"/>
    <x v="8"/>
    <x v="22"/>
    <m/>
    <x v="3272"/>
  </r>
  <r>
    <x v="4"/>
    <x v="8"/>
    <x v="22"/>
    <m/>
    <x v="3273"/>
  </r>
  <r>
    <x v="4"/>
    <x v="8"/>
    <x v="22"/>
    <m/>
    <x v="3274"/>
  </r>
  <r>
    <x v="4"/>
    <x v="8"/>
    <x v="22"/>
    <m/>
    <x v="3275"/>
  </r>
  <r>
    <x v="4"/>
    <x v="8"/>
    <x v="22"/>
    <m/>
    <x v="3276"/>
  </r>
  <r>
    <x v="4"/>
    <x v="8"/>
    <x v="22"/>
    <m/>
    <x v="3277"/>
  </r>
  <r>
    <x v="4"/>
    <x v="8"/>
    <x v="22"/>
    <m/>
    <x v="3278"/>
  </r>
  <r>
    <x v="4"/>
    <x v="8"/>
    <x v="22"/>
    <m/>
    <x v="3279"/>
  </r>
  <r>
    <x v="4"/>
    <x v="8"/>
    <x v="22"/>
    <m/>
    <x v="3280"/>
  </r>
  <r>
    <x v="4"/>
    <x v="8"/>
    <x v="22"/>
    <m/>
    <x v="3281"/>
  </r>
  <r>
    <x v="4"/>
    <x v="8"/>
    <x v="22"/>
    <m/>
    <x v="3282"/>
  </r>
  <r>
    <x v="4"/>
    <x v="8"/>
    <x v="22"/>
    <m/>
    <x v="3283"/>
  </r>
  <r>
    <x v="4"/>
    <x v="8"/>
    <x v="22"/>
    <m/>
    <x v="3284"/>
  </r>
  <r>
    <x v="4"/>
    <x v="8"/>
    <x v="22"/>
    <m/>
    <x v="3285"/>
  </r>
  <r>
    <x v="4"/>
    <x v="8"/>
    <x v="22"/>
    <m/>
    <x v="3172"/>
  </r>
  <r>
    <x v="4"/>
    <x v="8"/>
    <x v="22"/>
    <m/>
    <x v="3286"/>
  </r>
  <r>
    <x v="4"/>
    <x v="8"/>
    <x v="22"/>
    <m/>
    <x v="3287"/>
  </r>
  <r>
    <x v="4"/>
    <x v="8"/>
    <x v="22"/>
    <m/>
    <x v="3288"/>
  </r>
  <r>
    <x v="4"/>
    <x v="8"/>
    <x v="22"/>
    <m/>
    <x v="3289"/>
  </r>
  <r>
    <x v="4"/>
    <x v="8"/>
    <x v="22"/>
    <m/>
    <x v="3164"/>
  </r>
  <r>
    <x v="4"/>
    <x v="8"/>
    <x v="22"/>
    <m/>
    <x v="3290"/>
  </r>
  <r>
    <x v="4"/>
    <x v="8"/>
    <x v="22"/>
    <m/>
    <x v="3197"/>
  </r>
  <r>
    <x v="4"/>
    <x v="8"/>
    <x v="22"/>
    <m/>
    <x v="3291"/>
  </r>
  <r>
    <x v="4"/>
    <x v="8"/>
    <x v="22"/>
    <m/>
    <x v="3292"/>
  </r>
  <r>
    <x v="4"/>
    <x v="8"/>
    <x v="22"/>
    <m/>
    <x v="3293"/>
  </r>
  <r>
    <x v="4"/>
    <x v="8"/>
    <x v="22"/>
    <m/>
    <x v="3294"/>
  </r>
  <r>
    <x v="4"/>
    <x v="8"/>
    <x v="22"/>
    <m/>
    <x v="3295"/>
  </r>
  <r>
    <x v="4"/>
    <x v="8"/>
    <x v="22"/>
    <m/>
    <x v="3291"/>
  </r>
  <r>
    <x v="4"/>
    <x v="8"/>
    <x v="22"/>
    <m/>
    <x v="3294"/>
  </r>
  <r>
    <x v="4"/>
    <x v="8"/>
    <x v="22"/>
    <m/>
    <x v="3296"/>
  </r>
  <r>
    <x v="4"/>
    <x v="8"/>
    <x v="22"/>
    <m/>
    <x v="3297"/>
  </r>
  <r>
    <x v="4"/>
    <x v="8"/>
    <x v="22"/>
    <m/>
    <x v="3298"/>
  </r>
  <r>
    <x v="4"/>
    <x v="8"/>
    <x v="22"/>
    <m/>
    <x v="3299"/>
  </r>
  <r>
    <x v="4"/>
    <x v="8"/>
    <x v="22"/>
    <m/>
    <x v="3300"/>
  </r>
  <r>
    <x v="4"/>
    <x v="8"/>
    <x v="22"/>
    <m/>
    <x v="3301"/>
  </r>
  <r>
    <x v="4"/>
    <x v="8"/>
    <x v="22"/>
    <m/>
    <x v="3302"/>
  </r>
  <r>
    <x v="4"/>
    <x v="8"/>
    <x v="22"/>
    <m/>
    <x v="3303"/>
  </r>
  <r>
    <x v="4"/>
    <x v="8"/>
    <x v="22"/>
    <m/>
    <x v="3119"/>
  </r>
  <r>
    <x v="4"/>
    <x v="8"/>
    <x v="22"/>
    <m/>
    <x v="3304"/>
  </r>
  <r>
    <x v="4"/>
    <x v="8"/>
    <x v="22"/>
    <m/>
    <x v="3305"/>
  </r>
  <r>
    <x v="4"/>
    <x v="8"/>
    <x v="22"/>
    <m/>
    <x v="3306"/>
  </r>
  <r>
    <x v="4"/>
    <x v="8"/>
    <x v="22"/>
    <m/>
    <x v="3307"/>
  </r>
  <r>
    <x v="4"/>
    <x v="8"/>
    <x v="22"/>
    <m/>
    <x v="3048"/>
  </r>
  <r>
    <x v="4"/>
    <x v="8"/>
    <x v="22"/>
    <m/>
    <x v="3308"/>
  </r>
  <r>
    <x v="4"/>
    <x v="8"/>
    <x v="22"/>
    <m/>
    <x v="3309"/>
  </r>
  <r>
    <x v="4"/>
    <x v="8"/>
    <x v="22"/>
    <m/>
    <x v="3310"/>
  </r>
  <r>
    <x v="4"/>
    <x v="8"/>
    <x v="22"/>
    <m/>
    <x v="3311"/>
  </r>
  <r>
    <x v="4"/>
    <x v="8"/>
    <x v="22"/>
    <m/>
    <x v="3172"/>
  </r>
  <r>
    <x v="4"/>
    <x v="8"/>
    <x v="22"/>
    <m/>
    <x v="3312"/>
  </r>
  <r>
    <x v="4"/>
    <x v="8"/>
    <x v="22"/>
    <m/>
    <x v="3313"/>
  </r>
  <r>
    <x v="4"/>
    <x v="8"/>
    <x v="22"/>
    <m/>
    <x v="3314"/>
  </r>
  <r>
    <x v="4"/>
    <x v="8"/>
    <x v="22"/>
    <m/>
    <x v="3315"/>
  </r>
  <r>
    <x v="4"/>
    <x v="8"/>
    <x v="22"/>
    <m/>
    <x v="3316"/>
  </r>
  <r>
    <x v="4"/>
    <x v="8"/>
    <x v="22"/>
    <m/>
    <x v="3317"/>
  </r>
  <r>
    <x v="4"/>
    <x v="8"/>
    <x v="22"/>
    <m/>
    <x v="3318"/>
  </r>
  <r>
    <x v="4"/>
    <x v="8"/>
    <x v="22"/>
    <m/>
    <x v="3319"/>
  </r>
  <r>
    <x v="4"/>
    <x v="8"/>
    <x v="22"/>
    <m/>
    <x v="3320"/>
  </r>
  <r>
    <x v="4"/>
    <x v="8"/>
    <x v="22"/>
    <m/>
    <x v="3321"/>
  </r>
  <r>
    <x v="4"/>
    <x v="8"/>
    <x v="22"/>
    <m/>
    <x v="3322"/>
  </r>
  <r>
    <x v="4"/>
    <x v="8"/>
    <x v="22"/>
    <m/>
    <x v="3323"/>
  </r>
  <r>
    <x v="4"/>
    <x v="8"/>
    <x v="22"/>
    <m/>
    <x v="3324"/>
  </r>
  <r>
    <x v="4"/>
    <x v="8"/>
    <x v="22"/>
    <m/>
    <x v="3325"/>
  </r>
  <r>
    <x v="4"/>
    <x v="8"/>
    <x v="22"/>
    <m/>
    <x v="3326"/>
  </r>
  <r>
    <x v="4"/>
    <x v="8"/>
    <x v="22"/>
    <m/>
    <x v="3327"/>
  </r>
  <r>
    <x v="4"/>
    <x v="8"/>
    <x v="22"/>
    <m/>
    <x v="3328"/>
  </r>
  <r>
    <x v="4"/>
    <x v="8"/>
    <x v="22"/>
    <m/>
    <x v="3329"/>
  </r>
  <r>
    <x v="4"/>
    <x v="8"/>
    <x v="22"/>
    <m/>
    <x v="3126"/>
  </r>
  <r>
    <x v="4"/>
    <x v="8"/>
    <x v="22"/>
    <m/>
    <x v="3330"/>
  </r>
  <r>
    <x v="4"/>
    <x v="8"/>
    <x v="22"/>
    <m/>
    <x v="3331"/>
  </r>
  <r>
    <x v="4"/>
    <x v="8"/>
    <x v="22"/>
    <m/>
    <x v="3332"/>
  </r>
  <r>
    <x v="4"/>
    <x v="8"/>
    <x v="22"/>
    <m/>
    <x v="3159"/>
  </r>
  <r>
    <x v="4"/>
    <x v="8"/>
    <x v="22"/>
    <m/>
    <x v="3333"/>
  </r>
  <r>
    <x v="4"/>
    <x v="8"/>
    <x v="22"/>
    <m/>
    <x v="3334"/>
  </r>
  <r>
    <x v="4"/>
    <x v="8"/>
    <x v="22"/>
    <m/>
    <x v="3335"/>
  </r>
  <r>
    <x v="4"/>
    <x v="8"/>
    <x v="22"/>
    <m/>
    <x v="3336"/>
  </r>
  <r>
    <x v="4"/>
    <x v="8"/>
    <x v="22"/>
    <m/>
    <x v="3337"/>
  </r>
  <r>
    <x v="4"/>
    <x v="8"/>
    <x v="22"/>
    <m/>
    <x v="3338"/>
  </r>
  <r>
    <x v="4"/>
    <x v="8"/>
    <x v="22"/>
    <m/>
    <x v="3339"/>
  </r>
  <r>
    <x v="4"/>
    <x v="8"/>
    <x v="22"/>
    <m/>
    <x v="3340"/>
  </r>
  <r>
    <x v="4"/>
    <x v="8"/>
    <x v="22"/>
    <m/>
    <x v="3341"/>
  </r>
  <r>
    <x v="4"/>
    <x v="8"/>
    <x v="22"/>
    <m/>
    <x v="3342"/>
  </r>
  <r>
    <x v="4"/>
    <x v="8"/>
    <x v="22"/>
    <m/>
    <x v="3343"/>
  </r>
  <r>
    <x v="4"/>
    <x v="8"/>
    <x v="22"/>
    <m/>
    <x v="3155"/>
  </r>
  <r>
    <x v="4"/>
    <x v="8"/>
    <x v="22"/>
    <m/>
    <x v="3136"/>
  </r>
  <r>
    <x v="4"/>
    <x v="8"/>
    <x v="22"/>
    <m/>
    <x v="3344"/>
  </r>
  <r>
    <x v="4"/>
    <x v="8"/>
    <x v="22"/>
    <m/>
    <x v="3345"/>
  </r>
  <r>
    <x v="4"/>
    <x v="8"/>
    <x v="22"/>
    <m/>
    <x v="3151"/>
  </r>
  <r>
    <x v="4"/>
    <x v="8"/>
    <x v="22"/>
    <m/>
    <x v="3222"/>
  </r>
  <r>
    <x v="4"/>
    <x v="8"/>
    <x v="22"/>
    <m/>
    <x v="3346"/>
  </r>
  <r>
    <x v="4"/>
    <x v="8"/>
    <x v="22"/>
    <m/>
    <x v="3307"/>
  </r>
  <r>
    <x v="4"/>
    <x v="8"/>
    <x v="22"/>
    <m/>
    <x v="3347"/>
  </r>
  <r>
    <x v="4"/>
    <x v="8"/>
    <x v="22"/>
    <m/>
    <x v="3348"/>
  </r>
  <r>
    <x v="4"/>
    <x v="8"/>
    <x v="22"/>
    <m/>
    <x v="3349"/>
  </r>
  <r>
    <x v="4"/>
    <x v="8"/>
    <x v="22"/>
    <m/>
    <x v="3204"/>
  </r>
  <r>
    <x v="4"/>
    <x v="8"/>
    <x v="22"/>
    <m/>
    <x v="3350"/>
  </r>
  <r>
    <x v="4"/>
    <x v="8"/>
    <x v="22"/>
    <m/>
    <x v="3351"/>
  </r>
  <r>
    <x v="4"/>
    <x v="8"/>
    <x v="22"/>
    <m/>
    <x v="3111"/>
  </r>
  <r>
    <x v="4"/>
    <x v="8"/>
    <x v="22"/>
    <m/>
    <x v="3336"/>
  </r>
  <r>
    <x v="4"/>
    <x v="8"/>
    <x v="22"/>
    <m/>
    <x v="3352"/>
  </r>
  <r>
    <x v="4"/>
    <x v="8"/>
    <x v="22"/>
    <m/>
    <x v="3353"/>
  </r>
  <r>
    <x v="4"/>
    <x v="8"/>
    <x v="22"/>
    <m/>
    <x v="3354"/>
  </r>
  <r>
    <x v="4"/>
    <x v="8"/>
    <x v="22"/>
    <m/>
    <x v="3355"/>
  </r>
  <r>
    <x v="4"/>
    <x v="8"/>
    <x v="22"/>
    <m/>
    <x v="3356"/>
  </r>
  <r>
    <x v="4"/>
    <x v="8"/>
    <x v="22"/>
    <m/>
    <x v="3357"/>
  </r>
  <r>
    <x v="4"/>
    <x v="8"/>
    <x v="22"/>
    <m/>
    <x v="3358"/>
  </r>
  <r>
    <x v="4"/>
    <x v="8"/>
    <x v="22"/>
    <m/>
    <x v="3359"/>
  </r>
  <r>
    <x v="4"/>
    <x v="8"/>
    <x v="22"/>
    <m/>
    <x v="3360"/>
  </r>
  <r>
    <x v="4"/>
    <x v="8"/>
    <x v="22"/>
    <m/>
    <x v="3361"/>
  </r>
  <r>
    <x v="4"/>
    <x v="8"/>
    <x v="22"/>
    <m/>
    <x v="3362"/>
  </r>
  <r>
    <x v="4"/>
    <x v="8"/>
    <x v="22"/>
    <m/>
    <x v="3363"/>
  </r>
  <r>
    <x v="4"/>
    <x v="8"/>
    <x v="22"/>
    <m/>
    <x v="3364"/>
  </r>
  <r>
    <x v="4"/>
    <x v="8"/>
    <x v="22"/>
    <m/>
    <x v="3365"/>
  </r>
  <r>
    <x v="4"/>
    <x v="8"/>
    <x v="22"/>
    <m/>
    <x v="3366"/>
  </r>
  <r>
    <x v="4"/>
    <x v="8"/>
    <x v="22"/>
    <m/>
    <x v="3367"/>
  </r>
  <r>
    <x v="4"/>
    <x v="8"/>
    <x v="22"/>
    <m/>
    <x v="3368"/>
  </r>
  <r>
    <x v="4"/>
    <x v="8"/>
    <x v="22"/>
    <m/>
    <x v="3369"/>
  </r>
  <r>
    <x v="4"/>
    <x v="8"/>
    <x v="22"/>
    <m/>
    <x v="3370"/>
  </r>
  <r>
    <x v="4"/>
    <x v="8"/>
    <x v="22"/>
    <m/>
    <x v="3371"/>
  </r>
  <r>
    <x v="4"/>
    <x v="8"/>
    <x v="22"/>
    <m/>
    <x v="3312"/>
  </r>
  <r>
    <x v="4"/>
    <x v="8"/>
    <x v="22"/>
    <m/>
    <x v="3162"/>
  </r>
  <r>
    <x v="4"/>
    <x v="8"/>
    <x v="22"/>
    <m/>
    <x v="3372"/>
  </r>
  <r>
    <x v="4"/>
    <x v="8"/>
    <x v="22"/>
    <m/>
    <x v="3373"/>
  </r>
  <r>
    <x v="4"/>
    <x v="8"/>
    <x v="22"/>
    <m/>
    <x v="3374"/>
  </r>
  <r>
    <x v="4"/>
    <x v="8"/>
    <x v="22"/>
    <m/>
    <x v="3375"/>
  </r>
  <r>
    <x v="4"/>
    <x v="8"/>
    <x v="22"/>
    <m/>
    <x v="3376"/>
  </r>
  <r>
    <x v="4"/>
    <x v="8"/>
    <x v="22"/>
    <m/>
    <x v="3377"/>
  </r>
  <r>
    <x v="4"/>
    <x v="8"/>
    <x v="22"/>
    <m/>
    <x v="3338"/>
  </r>
  <r>
    <x v="4"/>
    <x v="8"/>
    <x v="22"/>
    <m/>
    <x v="3378"/>
  </r>
  <r>
    <x v="4"/>
    <x v="8"/>
    <x v="22"/>
    <m/>
    <x v="3379"/>
  </r>
  <r>
    <x v="4"/>
    <x v="8"/>
    <x v="22"/>
    <m/>
    <x v="3380"/>
  </r>
  <r>
    <x v="4"/>
    <x v="8"/>
    <x v="22"/>
    <m/>
    <x v="3381"/>
  </r>
  <r>
    <x v="4"/>
    <x v="8"/>
    <x v="22"/>
    <m/>
    <x v="3382"/>
  </r>
  <r>
    <x v="4"/>
    <x v="8"/>
    <x v="22"/>
    <m/>
    <x v="3383"/>
  </r>
  <r>
    <x v="4"/>
    <x v="8"/>
    <x v="22"/>
    <m/>
    <x v="3384"/>
  </r>
  <r>
    <x v="4"/>
    <x v="8"/>
    <x v="22"/>
    <m/>
    <x v="3385"/>
  </r>
  <r>
    <x v="4"/>
    <x v="8"/>
    <x v="22"/>
    <m/>
    <x v="3386"/>
  </r>
  <r>
    <x v="4"/>
    <x v="8"/>
    <x v="22"/>
    <m/>
    <x v="3387"/>
  </r>
  <r>
    <x v="4"/>
    <x v="8"/>
    <x v="22"/>
    <m/>
    <x v="3388"/>
  </r>
  <r>
    <x v="4"/>
    <x v="8"/>
    <x v="22"/>
    <m/>
    <x v="3389"/>
  </r>
  <r>
    <x v="4"/>
    <x v="8"/>
    <x v="22"/>
    <m/>
    <x v="3390"/>
  </r>
  <r>
    <x v="4"/>
    <x v="8"/>
    <x v="22"/>
    <m/>
    <x v="3391"/>
  </r>
  <r>
    <x v="4"/>
    <x v="8"/>
    <x v="22"/>
    <m/>
    <x v="3392"/>
  </r>
  <r>
    <x v="4"/>
    <x v="8"/>
    <x v="22"/>
    <m/>
    <x v="3282"/>
  </r>
  <r>
    <x v="4"/>
    <x v="8"/>
    <x v="22"/>
    <m/>
    <x v="3393"/>
  </r>
  <r>
    <x v="4"/>
    <x v="8"/>
    <x v="22"/>
    <m/>
    <x v="3394"/>
  </r>
  <r>
    <x v="4"/>
    <x v="8"/>
    <x v="22"/>
    <m/>
    <x v="3395"/>
  </r>
  <r>
    <x v="4"/>
    <x v="8"/>
    <x v="22"/>
    <m/>
    <x v="3375"/>
  </r>
  <r>
    <x v="4"/>
    <x v="8"/>
    <x v="22"/>
    <m/>
    <x v="3396"/>
  </r>
  <r>
    <x v="4"/>
    <x v="8"/>
    <x v="22"/>
    <m/>
    <x v="3397"/>
  </r>
  <r>
    <x v="4"/>
    <x v="8"/>
    <x v="22"/>
    <m/>
    <x v="3398"/>
  </r>
  <r>
    <x v="4"/>
    <x v="8"/>
    <x v="22"/>
    <m/>
    <x v="3399"/>
  </r>
  <r>
    <x v="4"/>
    <x v="8"/>
    <x v="22"/>
    <m/>
    <x v="3400"/>
  </r>
  <r>
    <x v="4"/>
    <x v="8"/>
    <x v="22"/>
    <m/>
    <x v="3401"/>
  </r>
  <r>
    <x v="4"/>
    <x v="8"/>
    <x v="22"/>
    <m/>
    <x v="3402"/>
  </r>
  <r>
    <x v="4"/>
    <x v="8"/>
    <x v="22"/>
    <m/>
    <x v="3403"/>
  </r>
  <r>
    <x v="4"/>
    <x v="8"/>
    <x v="22"/>
    <m/>
    <x v="3404"/>
  </r>
  <r>
    <x v="4"/>
    <x v="8"/>
    <x v="22"/>
    <m/>
    <x v="3255"/>
  </r>
  <r>
    <x v="4"/>
    <x v="8"/>
    <x v="22"/>
    <m/>
    <x v="3405"/>
  </r>
  <r>
    <x v="4"/>
    <x v="8"/>
    <x v="22"/>
    <m/>
    <x v="3406"/>
  </r>
  <r>
    <x v="4"/>
    <x v="8"/>
    <x v="22"/>
    <m/>
    <x v="3407"/>
  </r>
  <r>
    <x v="4"/>
    <x v="8"/>
    <x v="22"/>
    <m/>
    <x v="3408"/>
  </r>
  <r>
    <x v="4"/>
    <x v="8"/>
    <x v="22"/>
    <m/>
    <x v="3409"/>
  </r>
  <r>
    <x v="4"/>
    <x v="8"/>
    <x v="22"/>
    <m/>
    <x v="3410"/>
  </r>
  <r>
    <x v="4"/>
    <x v="8"/>
    <x v="22"/>
    <m/>
    <x v="3411"/>
  </r>
  <r>
    <x v="4"/>
    <x v="8"/>
    <x v="22"/>
    <m/>
    <x v="3077"/>
  </r>
  <r>
    <x v="4"/>
    <x v="8"/>
    <x v="22"/>
    <m/>
    <x v="3412"/>
  </r>
  <r>
    <x v="4"/>
    <x v="8"/>
    <x v="22"/>
    <m/>
    <x v="3413"/>
  </r>
  <r>
    <x v="4"/>
    <x v="8"/>
    <x v="22"/>
    <m/>
    <x v="3414"/>
  </r>
  <r>
    <x v="4"/>
    <x v="8"/>
    <x v="22"/>
    <m/>
    <x v="3172"/>
  </r>
  <r>
    <x v="4"/>
    <x v="8"/>
    <x v="22"/>
    <m/>
    <x v="3415"/>
  </r>
  <r>
    <x v="4"/>
    <x v="8"/>
    <x v="22"/>
    <m/>
    <x v="3416"/>
  </r>
  <r>
    <x v="4"/>
    <x v="8"/>
    <x v="22"/>
    <m/>
    <x v="3417"/>
  </r>
  <r>
    <x v="4"/>
    <x v="8"/>
    <x v="22"/>
    <m/>
    <x v="3418"/>
  </r>
  <r>
    <x v="4"/>
    <x v="8"/>
    <x v="22"/>
    <m/>
    <x v="3419"/>
  </r>
  <r>
    <x v="4"/>
    <x v="8"/>
    <x v="22"/>
    <m/>
    <x v="3330"/>
  </r>
  <r>
    <x v="4"/>
    <x v="8"/>
    <x v="22"/>
    <m/>
    <x v="3420"/>
  </r>
  <r>
    <x v="4"/>
    <x v="8"/>
    <x v="22"/>
    <m/>
    <x v="3421"/>
  </r>
  <r>
    <x v="4"/>
    <x v="8"/>
    <x v="22"/>
    <m/>
    <x v="3422"/>
  </r>
  <r>
    <x v="4"/>
    <x v="8"/>
    <x v="22"/>
    <m/>
    <x v="3423"/>
  </r>
  <r>
    <x v="4"/>
    <x v="8"/>
    <x v="22"/>
    <m/>
    <x v="3424"/>
  </r>
  <r>
    <x v="4"/>
    <x v="8"/>
    <x v="22"/>
    <m/>
    <x v="3425"/>
  </r>
  <r>
    <x v="4"/>
    <x v="8"/>
    <x v="22"/>
    <m/>
    <x v="3426"/>
  </r>
  <r>
    <x v="4"/>
    <x v="8"/>
    <x v="22"/>
    <m/>
    <x v="3427"/>
  </r>
  <r>
    <x v="4"/>
    <x v="8"/>
    <x v="22"/>
    <m/>
    <x v="3428"/>
  </r>
  <r>
    <x v="4"/>
    <x v="8"/>
    <x v="22"/>
    <m/>
    <x v="3429"/>
  </r>
  <r>
    <x v="4"/>
    <x v="8"/>
    <x v="22"/>
    <m/>
    <x v="3430"/>
  </r>
  <r>
    <x v="4"/>
    <x v="8"/>
    <x v="22"/>
    <m/>
    <x v="3431"/>
  </r>
  <r>
    <x v="4"/>
    <x v="8"/>
    <x v="22"/>
    <m/>
    <x v="3432"/>
  </r>
  <r>
    <x v="4"/>
    <x v="8"/>
    <x v="22"/>
    <m/>
    <x v="3433"/>
  </r>
  <r>
    <x v="4"/>
    <x v="8"/>
    <x v="22"/>
    <m/>
    <x v="3434"/>
  </r>
  <r>
    <x v="4"/>
    <x v="8"/>
    <x v="22"/>
    <m/>
    <x v="3435"/>
  </r>
  <r>
    <x v="4"/>
    <x v="8"/>
    <x v="22"/>
    <m/>
    <x v="3436"/>
  </r>
  <r>
    <x v="4"/>
    <x v="8"/>
    <x v="22"/>
    <m/>
    <x v="3437"/>
  </r>
  <r>
    <x v="4"/>
    <x v="8"/>
    <x v="22"/>
    <m/>
    <x v="3438"/>
  </r>
  <r>
    <x v="4"/>
    <x v="8"/>
    <x v="22"/>
    <m/>
    <x v="3439"/>
  </r>
  <r>
    <x v="4"/>
    <x v="8"/>
    <x v="22"/>
    <m/>
    <x v="3440"/>
  </r>
  <r>
    <x v="4"/>
    <x v="8"/>
    <x v="22"/>
    <m/>
    <x v="3054"/>
  </r>
  <r>
    <x v="4"/>
    <x v="8"/>
    <x v="22"/>
    <m/>
    <x v="3441"/>
  </r>
  <r>
    <x v="4"/>
    <x v="8"/>
    <x v="22"/>
    <m/>
    <x v="3442"/>
  </r>
  <r>
    <x v="4"/>
    <x v="8"/>
    <x v="22"/>
    <m/>
    <x v="3443"/>
  </r>
  <r>
    <x v="4"/>
    <x v="8"/>
    <x v="22"/>
    <m/>
    <x v="3444"/>
  </r>
  <r>
    <x v="4"/>
    <x v="8"/>
    <x v="22"/>
    <m/>
    <x v="3445"/>
  </r>
  <r>
    <x v="4"/>
    <x v="8"/>
    <x v="22"/>
    <m/>
    <x v="3446"/>
  </r>
  <r>
    <x v="4"/>
    <x v="8"/>
    <x v="22"/>
    <m/>
    <x v="3447"/>
  </r>
  <r>
    <x v="4"/>
    <x v="8"/>
    <x v="22"/>
    <m/>
    <x v="3300"/>
  </r>
  <r>
    <x v="4"/>
    <x v="8"/>
    <x v="22"/>
    <m/>
    <x v="3448"/>
  </r>
  <r>
    <x v="4"/>
    <x v="8"/>
    <x v="22"/>
    <m/>
    <x v="3449"/>
  </r>
  <r>
    <x v="4"/>
    <x v="8"/>
    <x v="22"/>
    <m/>
    <x v="3450"/>
  </r>
  <r>
    <x v="4"/>
    <x v="8"/>
    <x v="22"/>
    <m/>
    <x v="3451"/>
  </r>
  <r>
    <x v="4"/>
    <x v="8"/>
    <x v="22"/>
    <m/>
    <x v="3452"/>
  </r>
  <r>
    <x v="4"/>
    <x v="8"/>
    <x v="22"/>
    <m/>
    <x v="3453"/>
  </r>
  <r>
    <x v="4"/>
    <x v="8"/>
    <x v="22"/>
    <m/>
    <x v="3454"/>
  </r>
  <r>
    <x v="4"/>
    <x v="8"/>
    <x v="22"/>
    <m/>
    <x v="3455"/>
  </r>
  <r>
    <x v="4"/>
    <x v="8"/>
    <x v="22"/>
    <m/>
    <x v="3456"/>
  </r>
  <r>
    <x v="4"/>
    <x v="8"/>
    <x v="22"/>
    <m/>
    <x v="3457"/>
  </r>
  <r>
    <x v="4"/>
    <x v="8"/>
    <x v="22"/>
    <m/>
    <x v="3458"/>
  </r>
  <r>
    <x v="4"/>
    <x v="8"/>
    <x v="22"/>
    <m/>
    <x v="3459"/>
  </r>
  <r>
    <x v="4"/>
    <x v="8"/>
    <x v="22"/>
    <m/>
    <x v="3460"/>
  </r>
  <r>
    <x v="4"/>
    <x v="8"/>
    <x v="22"/>
    <m/>
    <x v="3461"/>
  </r>
  <r>
    <x v="4"/>
    <x v="8"/>
    <x v="22"/>
    <m/>
    <x v="3462"/>
  </r>
  <r>
    <x v="4"/>
    <x v="8"/>
    <x v="22"/>
    <m/>
    <x v="3463"/>
  </r>
  <r>
    <x v="4"/>
    <x v="8"/>
    <x v="22"/>
    <m/>
    <x v="3464"/>
  </r>
  <r>
    <x v="4"/>
    <x v="8"/>
    <x v="22"/>
    <m/>
    <x v="3465"/>
  </r>
  <r>
    <x v="4"/>
    <x v="8"/>
    <x v="22"/>
    <m/>
    <x v="3466"/>
  </r>
  <r>
    <x v="4"/>
    <x v="8"/>
    <x v="22"/>
    <m/>
    <x v="3467"/>
  </r>
  <r>
    <x v="4"/>
    <x v="8"/>
    <x v="22"/>
    <m/>
    <x v="3468"/>
  </r>
  <r>
    <x v="4"/>
    <x v="8"/>
    <x v="22"/>
    <m/>
    <x v="3469"/>
  </r>
  <r>
    <x v="4"/>
    <x v="8"/>
    <x v="22"/>
    <m/>
    <x v="3470"/>
  </r>
  <r>
    <x v="4"/>
    <x v="8"/>
    <x v="22"/>
    <m/>
    <x v="3471"/>
  </r>
  <r>
    <x v="4"/>
    <x v="8"/>
    <x v="22"/>
    <m/>
    <x v="3472"/>
  </r>
  <r>
    <x v="4"/>
    <x v="8"/>
    <x v="22"/>
    <m/>
    <x v="3473"/>
  </r>
  <r>
    <x v="4"/>
    <x v="8"/>
    <x v="22"/>
    <m/>
    <x v="3474"/>
  </r>
  <r>
    <x v="4"/>
    <x v="8"/>
    <x v="22"/>
    <m/>
    <x v="3423"/>
  </r>
  <r>
    <x v="4"/>
    <x v="8"/>
    <x v="22"/>
    <m/>
    <x v="3475"/>
  </r>
  <r>
    <x v="4"/>
    <x v="8"/>
    <x v="22"/>
    <m/>
    <x v="3476"/>
  </r>
  <r>
    <x v="4"/>
    <x v="8"/>
    <x v="22"/>
    <m/>
    <x v="3477"/>
  </r>
  <r>
    <x v="4"/>
    <x v="8"/>
    <x v="22"/>
    <m/>
    <x v="3478"/>
  </r>
  <r>
    <x v="4"/>
    <x v="8"/>
    <x v="22"/>
    <m/>
    <x v="3368"/>
  </r>
  <r>
    <x v="4"/>
    <x v="8"/>
    <x v="22"/>
    <m/>
    <x v="3479"/>
  </r>
  <r>
    <x v="4"/>
    <x v="8"/>
    <x v="22"/>
    <m/>
    <x v="3480"/>
  </r>
  <r>
    <x v="4"/>
    <x v="8"/>
    <x v="22"/>
    <m/>
    <x v="3481"/>
  </r>
  <r>
    <x v="4"/>
    <x v="8"/>
    <x v="22"/>
    <m/>
    <x v="3482"/>
  </r>
  <r>
    <x v="4"/>
    <x v="8"/>
    <x v="22"/>
    <m/>
    <x v="3483"/>
  </r>
  <r>
    <x v="4"/>
    <x v="8"/>
    <x v="22"/>
    <m/>
    <x v="3455"/>
  </r>
  <r>
    <x v="4"/>
    <x v="0"/>
    <x v="22"/>
    <m/>
    <x v="3484"/>
  </r>
  <r>
    <x v="4"/>
    <x v="0"/>
    <x v="22"/>
    <m/>
    <x v="3485"/>
  </r>
  <r>
    <x v="4"/>
    <x v="0"/>
    <x v="22"/>
    <m/>
    <x v="3486"/>
  </r>
  <r>
    <x v="4"/>
    <x v="0"/>
    <x v="22"/>
    <m/>
    <x v="3487"/>
  </r>
  <r>
    <x v="4"/>
    <x v="0"/>
    <x v="22"/>
    <m/>
    <x v="3488"/>
  </r>
  <r>
    <x v="4"/>
    <x v="0"/>
    <x v="22"/>
    <m/>
    <x v="3489"/>
  </r>
  <r>
    <x v="4"/>
    <x v="0"/>
    <x v="22"/>
    <m/>
    <x v="3490"/>
  </r>
  <r>
    <x v="4"/>
    <x v="0"/>
    <x v="22"/>
    <m/>
    <x v="3491"/>
  </r>
  <r>
    <x v="4"/>
    <x v="0"/>
    <x v="22"/>
    <m/>
    <x v="3492"/>
  </r>
  <r>
    <x v="4"/>
    <x v="0"/>
    <x v="22"/>
    <m/>
    <x v="3493"/>
  </r>
  <r>
    <x v="4"/>
    <x v="0"/>
    <x v="22"/>
    <m/>
    <x v="3494"/>
  </r>
  <r>
    <x v="4"/>
    <x v="0"/>
    <x v="22"/>
    <m/>
    <x v="3495"/>
  </r>
  <r>
    <x v="4"/>
    <x v="0"/>
    <x v="22"/>
    <m/>
    <x v="3496"/>
  </r>
  <r>
    <x v="4"/>
    <x v="0"/>
    <x v="22"/>
    <m/>
    <x v="3497"/>
  </r>
  <r>
    <x v="4"/>
    <x v="0"/>
    <x v="22"/>
    <m/>
    <x v="3498"/>
  </r>
  <r>
    <x v="4"/>
    <x v="0"/>
    <x v="22"/>
    <m/>
    <x v="3499"/>
  </r>
  <r>
    <x v="4"/>
    <x v="0"/>
    <x v="22"/>
    <m/>
    <x v="3500"/>
  </r>
  <r>
    <x v="4"/>
    <x v="0"/>
    <x v="22"/>
    <m/>
    <x v="3501"/>
  </r>
  <r>
    <x v="4"/>
    <x v="0"/>
    <x v="22"/>
    <m/>
    <x v="3502"/>
  </r>
  <r>
    <x v="4"/>
    <x v="0"/>
    <x v="22"/>
    <m/>
    <x v="3503"/>
  </r>
  <r>
    <x v="4"/>
    <x v="0"/>
    <x v="22"/>
    <m/>
    <x v="3504"/>
  </r>
  <r>
    <x v="4"/>
    <x v="0"/>
    <x v="22"/>
    <m/>
    <x v="3505"/>
  </r>
  <r>
    <x v="4"/>
    <x v="0"/>
    <x v="22"/>
    <m/>
    <x v="3506"/>
  </r>
  <r>
    <x v="4"/>
    <x v="0"/>
    <x v="22"/>
    <m/>
    <x v="3507"/>
  </r>
  <r>
    <x v="4"/>
    <x v="0"/>
    <x v="22"/>
    <m/>
    <x v="3508"/>
  </r>
  <r>
    <x v="4"/>
    <x v="0"/>
    <x v="22"/>
    <m/>
    <x v="3509"/>
  </r>
  <r>
    <x v="4"/>
    <x v="0"/>
    <x v="22"/>
    <m/>
    <x v="3510"/>
  </r>
  <r>
    <x v="4"/>
    <x v="0"/>
    <x v="22"/>
    <m/>
    <x v="3511"/>
  </r>
  <r>
    <x v="4"/>
    <x v="0"/>
    <x v="22"/>
    <m/>
    <x v="3512"/>
  </r>
  <r>
    <x v="4"/>
    <x v="0"/>
    <x v="22"/>
    <m/>
    <x v="3513"/>
  </r>
  <r>
    <x v="4"/>
    <x v="0"/>
    <x v="22"/>
    <m/>
    <x v="3514"/>
  </r>
  <r>
    <x v="4"/>
    <x v="0"/>
    <x v="22"/>
    <m/>
    <x v="3515"/>
  </r>
  <r>
    <x v="4"/>
    <x v="0"/>
    <x v="22"/>
    <m/>
    <x v="3516"/>
  </r>
  <r>
    <x v="4"/>
    <x v="0"/>
    <x v="22"/>
    <m/>
    <x v="3517"/>
  </r>
  <r>
    <x v="4"/>
    <x v="0"/>
    <x v="22"/>
    <m/>
    <x v="3518"/>
  </r>
  <r>
    <x v="4"/>
    <x v="0"/>
    <x v="22"/>
    <m/>
    <x v="3519"/>
  </r>
  <r>
    <x v="4"/>
    <x v="0"/>
    <x v="22"/>
    <m/>
    <x v="3520"/>
  </r>
  <r>
    <x v="4"/>
    <x v="0"/>
    <x v="22"/>
    <m/>
    <x v="3521"/>
  </r>
  <r>
    <x v="4"/>
    <x v="0"/>
    <x v="22"/>
    <m/>
    <x v="3522"/>
  </r>
  <r>
    <x v="4"/>
    <x v="0"/>
    <x v="22"/>
    <m/>
    <x v="3523"/>
  </r>
  <r>
    <x v="4"/>
    <x v="0"/>
    <x v="22"/>
    <m/>
    <x v="3524"/>
  </r>
  <r>
    <x v="4"/>
    <x v="0"/>
    <x v="22"/>
    <m/>
    <x v="3525"/>
  </r>
  <r>
    <x v="4"/>
    <x v="0"/>
    <x v="22"/>
    <m/>
    <x v="3526"/>
  </r>
  <r>
    <x v="4"/>
    <x v="0"/>
    <x v="22"/>
    <m/>
    <x v="3527"/>
  </r>
  <r>
    <x v="4"/>
    <x v="0"/>
    <x v="22"/>
    <m/>
    <x v="3528"/>
  </r>
  <r>
    <x v="4"/>
    <x v="0"/>
    <x v="22"/>
    <m/>
    <x v="3529"/>
  </r>
  <r>
    <x v="4"/>
    <x v="0"/>
    <x v="22"/>
    <m/>
    <x v="3530"/>
  </r>
  <r>
    <x v="4"/>
    <x v="0"/>
    <x v="22"/>
    <m/>
    <x v="3531"/>
  </r>
  <r>
    <x v="4"/>
    <x v="0"/>
    <x v="22"/>
    <m/>
    <x v="3532"/>
  </r>
  <r>
    <x v="4"/>
    <x v="0"/>
    <x v="22"/>
    <m/>
    <x v="3533"/>
  </r>
  <r>
    <x v="4"/>
    <x v="0"/>
    <x v="22"/>
    <m/>
    <x v="3534"/>
  </r>
  <r>
    <x v="4"/>
    <x v="0"/>
    <x v="22"/>
    <m/>
    <x v="3535"/>
  </r>
  <r>
    <x v="4"/>
    <x v="0"/>
    <x v="22"/>
    <m/>
    <x v="3536"/>
  </r>
  <r>
    <x v="4"/>
    <x v="0"/>
    <x v="22"/>
    <m/>
    <x v="3537"/>
  </r>
  <r>
    <x v="4"/>
    <x v="0"/>
    <x v="22"/>
    <m/>
    <x v="3538"/>
  </r>
  <r>
    <x v="4"/>
    <x v="0"/>
    <x v="22"/>
    <m/>
    <x v="3539"/>
  </r>
  <r>
    <x v="4"/>
    <x v="0"/>
    <x v="22"/>
    <m/>
    <x v="3540"/>
  </r>
  <r>
    <x v="4"/>
    <x v="0"/>
    <x v="22"/>
    <m/>
    <x v="3541"/>
  </r>
  <r>
    <x v="4"/>
    <x v="0"/>
    <x v="22"/>
    <m/>
    <x v="3542"/>
  </r>
  <r>
    <x v="4"/>
    <x v="0"/>
    <x v="22"/>
    <m/>
    <x v="3543"/>
  </r>
  <r>
    <x v="4"/>
    <x v="0"/>
    <x v="22"/>
    <m/>
    <x v="3544"/>
  </r>
  <r>
    <x v="4"/>
    <x v="0"/>
    <x v="22"/>
    <m/>
    <x v="3545"/>
  </r>
  <r>
    <x v="4"/>
    <x v="0"/>
    <x v="22"/>
    <m/>
    <x v="3546"/>
  </r>
  <r>
    <x v="4"/>
    <x v="0"/>
    <x v="22"/>
    <m/>
    <x v="3547"/>
  </r>
  <r>
    <x v="4"/>
    <x v="0"/>
    <x v="22"/>
    <m/>
    <x v="3548"/>
  </r>
  <r>
    <x v="4"/>
    <x v="0"/>
    <x v="22"/>
    <m/>
    <x v="3549"/>
  </r>
  <r>
    <x v="4"/>
    <x v="0"/>
    <x v="22"/>
    <m/>
    <x v="3538"/>
  </r>
  <r>
    <x v="4"/>
    <x v="0"/>
    <x v="22"/>
    <m/>
    <x v="3550"/>
  </r>
  <r>
    <x v="4"/>
    <x v="0"/>
    <x v="22"/>
    <m/>
    <x v="3551"/>
  </r>
  <r>
    <x v="4"/>
    <x v="0"/>
    <x v="22"/>
    <m/>
    <x v="3552"/>
  </r>
  <r>
    <x v="4"/>
    <x v="0"/>
    <x v="22"/>
    <m/>
    <x v="3553"/>
  </r>
  <r>
    <x v="4"/>
    <x v="0"/>
    <x v="22"/>
    <m/>
    <x v="3554"/>
  </r>
  <r>
    <x v="4"/>
    <x v="0"/>
    <x v="22"/>
    <m/>
    <x v="3555"/>
  </r>
  <r>
    <x v="4"/>
    <x v="0"/>
    <x v="22"/>
    <m/>
    <x v="3556"/>
  </r>
  <r>
    <x v="4"/>
    <x v="0"/>
    <x v="22"/>
    <m/>
    <x v="3557"/>
  </r>
  <r>
    <x v="4"/>
    <x v="0"/>
    <x v="22"/>
    <m/>
    <x v="3558"/>
  </r>
  <r>
    <x v="4"/>
    <x v="0"/>
    <x v="22"/>
    <m/>
    <x v="3559"/>
  </r>
  <r>
    <x v="4"/>
    <x v="0"/>
    <x v="22"/>
    <m/>
    <x v="3560"/>
  </r>
  <r>
    <x v="4"/>
    <x v="0"/>
    <x v="22"/>
    <m/>
    <x v="3561"/>
  </r>
  <r>
    <x v="4"/>
    <x v="0"/>
    <x v="22"/>
    <m/>
    <x v="3562"/>
  </r>
  <r>
    <x v="4"/>
    <x v="0"/>
    <x v="22"/>
    <m/>
    <x v="3563"/>
  </r>
  <r>
    <x v="4"/>
    <x v="0"/>
    <x v="22"/>
    <m/>
    <x v="3564"/>
  </r>
  <r>
    <x v="4"/>
    <x v="0"/>
    <x v="22"/>
    <m/>
    <x v="3565"/>
  </r>
  <r>
    <x v="4"/>
    <x v="0"/>
    <x v="22"/>
    <m/>
    <x v="3566"/>
  </r>
  <r>
    <x v="4"/>
    <x v="0"/>
    <x v="22"/>
    <m/>
    <x v="3567"/>
  </r>
  <r>
    <x v="4"/>
    <x v="0"/>
    <x v="22"/>
    <m/>
    <x v="3568"/>
  </r>
  <r>
    <x v="4"/>
    <x v="0"/>
    <x v="22"/>
    <m/>
    <x v="3569"/>
  </r>
  <r>
    <x v="4"/>
    <x v="0"/>
    <x v="22"/>
    <m/>
    <x v="3570"/>
  </r>
  <r>
    <x v="4"/>
    <x v="0"/>
    <x v="22"/>
    <m/>
    <x v="3571"/>
  </r>
  <r>
    <x v="4"/>
    <x v="0"/>
    <x v="22"/>
    <m/>
    <x v="3572"/>
  </r>
  <r>
    <x v="4"/>
    <x v="0"/>
    <x v="22"/>
    <m/>
    <x v="3573"/>
  </r>
  <r>
    <x v="4"/>
    <x v="0"/>
    <x v="22"/>
    <m/>
    <x v="3574"/>
  </r>
  <r>
    <x v="4"/>
    <x v="0"/>
    <x v="22"/>
    <m/>
    <x v="3575"/>
  </r>
  <r>
    <x v="4"/>
    <x v="0"/>
    <x v="22"/>
    <m/>
    <x v="3576"/>
  </r>
  <r>
    <x v="4"/>
    <x v="0"/>
    <x v="22"/>
    <m/>
    <x v="3577"/>
  </r>
  <r>
    <x v="4"/>
    <x v="0"/>
    <x v="22"/>
    <m/>
    <x v="3578"/>
  </r>
  <r>
    <x v="4"/>
    <x v="0"/>
    <x v="22"/>
    <m/>
    <x v="3579"/>
  </r>
  <r>
    <x v="4"/>
    <x v="0"/>
    <x v="22"/>
    <m/>
    <x v="3580"/>
  </r>
  <r>
    <x v="4"/>
    <x v="0"/>
    <x v="22"/>
    <m/>
    <x v="3581"/>
  </r>
  <r>
    <x v="4"/>
    <x v="0"/>
    <x v="22"/>
    <m/>
    <x v="3582"/>
  </r>
  <r>
    <x v="4"/>
    <x v="0"/>
    <x v="22"/>
    <m/>
    <x v="3583"/>
  </r>
  <r>
    <x v="4"/>
    <x v="0"/>
    <x v="22"/>
    <m/>
    <x v="3584"/>
  </r>
  <r>
    <x v="4"/>
    <x v="0"/>
    <x v="22"/>
    <m/>
    <x v="3585"/>
  </r>
  <r>
    <x v="4"/>
    <x v="0"/>
    <x v="22"/>
    <m/>
    <x v="3586"/>
  </r>
  <r>
    <x v="4"/>
    <x v="0"/>
    <x v="22"/>
    <m/>
    <x v="3587"/>
  </r>
  <r>
    <x v="4"/>
    <x v="0"/>
    <x v="22"/>
    <m/>
    <x v="3588"/>
  </r>
  <r>
    <x v="4"/>
    <x v="0"/>
    <x v="22"/>
    <m/>
    <x v="3589"/>
  </r>
  <r>
    <x v="4"/>
    <x v="0"/>
    <x v="22"/>
    <m/>
    <x v="3590"/>
  </r>
  <r>
    <x v="4"/>
    <x v="0"/>
    <x v="22"/>
    <m/>
    <x v="3591"/>
  </r>
  <r>
    <x v="4"/>
    <x v="0"/>
    <x v="22"/>
    <m/>
    <x v="3592"/>
  </r>
  <r>
    <x v="4"/>
    <x v="0"/>
    <x v="22"/>
    <m/>
    <x v="3593"/>
  </r>
  <r>
    <x v="4"/>
    <x v="0"/>
    <x v="22"/>
    <m/>
    <x v="3594"/>
  </r>
  <r>
    <x v="4"/>
    <x v="0"/>
    <x v="22"/>
    <m/>
    <x v="3595"/>
  </r>
  <r>
    <x v="4"/>
    <x v="0"/>
    <x v="22"/>
    <m/>
    <x v="3596"/>
  </r>
  <r>
    <x v="4"/>
    <x v="0"/>
    <x v="22"/>
    <m/>
    <x v="3597"/>
  </r>
  <r>
    <x v="4"/>
    <x v="0"/>
    <x v="22"/>
    <m/>
    <x v="3598"/>
  </r>
  <r>
    <x v="4"/>
    <x v="0"/>
    <x v="22"/>
    <m/>
    <x v="3599"/>
  </r>
  <r>
    <x v="4"/>
    <x v="0"/>
    <x v="22"/>
    <m/>
    <x v="3600"/>
  </r>
  <r>
    <x v="4"/>
    <x v="0"/>
    <x v="24"/>
    <m/>
    <x v="3601"/>
  </r>
  <r>
    <x v="4"/>
    <x v="0"/>
    <x v="24"/>
    <m/>
    <x v="3602"/>
  </r>
  <r>
    <x v="4"/>
    <x v="0"/>
    <x v="24"/>
    <m/>
    <x v="3603"/>
  </r>
  <r>
    <x v="4"/>
    <x v="0"/>
    <x v="24"/>
    <m/>
    <x v="3604"/>
  </r>
  <r>
    <x v="4"/>
    <x v="0"/>
    <x v="24"/>
    <m/>
    <x v="3605"/>
  </r>
  <r>
    <x v="4"/>
    <x v="0"/>
    <x v="24"/>
    <m/>
    <x v="3606"/>
  </r>
  <r>
    <x v="4"/>
    <x v="0"/>
    <x v="24"/>
    <m/>
    <x v="3607"/>
  </r>
  <r>
    <x v="4"/>
    <x v="0"/>
    <x v="24"/>
    <m/>
    <x v="3608"/>
  </r>
  <r>
    <x v="4"/>
    <x v="0"/>
    <x v="24"/>
    <m/>
    <x v="3609"/>
  </r>
  <r>
    <x v="4"/>
    <x v="0"/>
    <x v="24"/>
    <m/>
    <x v="3610"/>
  </r>
  <r>
    <x v="4"/>
    <x v="0"/>
    <x v="24"/>
    <m/>
    <x v="3611"/>
  </r>
  <r>
    <x v="4"/>
    <x v="0"/>
    <x v="22"/>
    <m/>
    <x v="3612"/>
  </r>
  <r>
    <x v="4"/>
    <x v="0"/>
    <x v="22"/>
    <m/>
    <x v="3613"/>
  </r>
  <r>
    <x v="4"/>
    <x v="0"/>
    <x v="22"/>
    <m/>
    <x v="3614"/>
  </r>
  <r>
    <x v="4"/>
    <x v="0"/>
    <x v="22"/>
    <m/>
    <x v="3615"/>
  </r>
  <r>
    <x v="4"/>
    <x v="0"/>
    <x v="22"/>
    <m/>
    <x v="3616"/>
  </r>
  <r>
    <x v="4"/>
    <x v="0"/>
    <x v="22"/>
    <m/>
    <x v="3617"/>
  </r>
  <r>
    <x v="4"/>
    <x v="0"/>
    <x v="22"/>
    <m/>
    <x v="3618"/>
  </r>
  <r>
    <x v="4"/>
    <x v="0"/>
    <x v="22"/>
    <m/>
    <x v="3619"/>
  </r>
  <r>
    <x v="4"/>
    <x v="0"/>
    <x v="22"/>
    <m/>
    <x v="3620"/>
  </r>
  <r>
    <x v="4"/>
    <x v="0"/>
    <x v="22"/>
    <m/>
    <x v="3621"/>
  </r>
  <r>
    <x v="4"/>
    <x v="0"/>
    <x v="22"/>
    <m/>
    <x v="3622"/>
  </r>
  <r>
    <x v="4"/>
    <x v="0"/>
    <x v="22"/>
    <m/>
    <x v="3623"/>
  </r>
  <r>
    <x v="4"/>
    <x v="0"/>
    <x v="22"/>
    <m/>
    <x v="3624"/>
  </r>
  <r>
    <x v="4"/>
    <x v="0"/>
    <x v="22"/>
    <m/>
    <x v="3625"/>
  </r>
  <r>
    <x v="4"/>
    <x v="0"/>
    <x v="22"/>
    <m/>
    <x v="3626"/>
  </r>
  <r>
    <x v="4"/>
    <x v="0"/>
    <x v="22"/>
    <m/>
    <x v="3627"/>
  </r>
  <r>
    <x v="4"/>
    <x v="0"/>
    <x v="22"/>
    <m/>
    <x v="3628"/>
  </r>
  <r>
    <x v="4"/>
    <x v="0"/>
    <x v="22"/>
    <m/>
    <x v="3629"/>
  </r>
  <r>
    <x v="4"/>
    <x v="0"/>
    <x v="22"/>
    <m/>
    <x v="3630"/>
  </r>
  <r>
    <x v="4"/>
    <x v="0"/>
    <x v="22"/>
    <m/>
    <x v="3631"/>
  </r>
  <r>
    <x v="4"/>
    <x v="0"/>
    <x v="22"/>
    <m/>
    <x v="3632"/>
  </r>
  <r>
    <x v="4"/>
    <x v="0"/>
    <x v="22"/>
    <m/>
    <x v="3633"/>
  </r>
  <r>
    <x v="4"/>
    <x v="0"/>
    <x v="22"/>
    <m/>
    <x v="3634"/>
  </r>
  <r>
    <x v="4"/>
    <x v="0"/>
    <x v="22"/>
    <m/>
    <x v="3635"/>
  </r>
  <r>
    <x v="4"/>
    <x v="0"/>
    <x v="22"/>
    <m/>
    <x v="3636"/>
  </r>
  <r>
    <x v="4"/>
    <x v="0"/>
    <x v="22"/>
    <m/>
    <x v="3637"/>
  </r>
  <r>
    <x v="4"/>
    <x v="0"/>
    <x v="22"/>
    <m/>
    <x v="3638"/>
  </r>
  <r>
    <x v="4"/>
    <x v="0"/>
    <x v="22"/>
    <m/>
    <x v="3639"/>
  </r>
  <r>
    <x v="4"/>
    <x v="0"/>
    <x v="22"/>
    <m/>
    <x v="3640"/>
  </r>
  <r>
    <x v="4"/>
    <x v="0"/>
    <x v="22"/>
    <m/>
    <x v="3641"/>
  </r>
  <r>
    <x v="4"/>
    <x v="0"/>
    <x v="22"/>
    <m/>
    <x v="3642"/>
  </r>
  <r>
    <x v="4"/>
    <x v="0"/>
    <x v="22"/>
    <m/>
    <x v="3643"/>
  </r>
  <r>
    <x v="4"/>
    <x v="0"/>
    <x v="22"/>
    <m/>
    <x v="3644"/>
  </r>
  <r>
    <x v="4"/>
    <x v="5"/>
    <x v="24"/>
    <m/>
    <x v="3645"/>
  </r>
  <r>
    <x v="4"/>
    <x v="5"/>
    <x v="24"/>
    <m/>
    <x v="3646"/>
  </r>
  <r>
    <x v="4"/>
    <x v="5"/>
    <x v="22"/>
    <m/>
    <x v="3647"/>
  </r>
  <r>
    <x v="4"/>
    <x v="5"/>
    <x v="22"/>
    <m/>
    <x v="3648"/>
  </r>
  <r>
    <x v="4"/>
    <x v="5"/>
    <x v="22"/>
    <m/>
    <x v="3649"/>
  </r>
  <r>
    <x v="4"/>
    <x v="5"/>
    <x v="22"/>
    <m/>
    <x v="3650"/>
  </r>
  <r>
    <x v="4"/>
    <x v="5"/>
    <x v="22"/>
    <m/>
    <x v="3651"/>
  </r>
  <r>
    <x v="4"/>
    <x v="5"/>
    <x v="22"/>
    <m/>
    <x v="3652"/>
  </r>
  <r>
    <x v="4"/>
    <x v="5"/>
    <x v="22"/>
    <m/>
    <x v="3653"/>
  </r>
  <r>
    <x v="4"/>
    <x v="5"/>
    <x v="22"/>
    <m/>
    <x v="3654"/>
  </r>
  <r>
    <x v="4"/>
    <x v="5"/>
    <x v="22"/>
    <m/>
    <x v="3655"/>
  </r>
  <r>
    <x v="4"/>
    <x v="5"/>
    <x v="22"/>
    <m/>
    <x v="3656"/>
  </r>
  <r>
    <x v="4"/>
    <x v="5"/>
    <x v="22"/>
    <m/>
    <x v="3657"/>
  </r>
  <r>
    <x v="4"/>
    <x v="5"/>
    <x v="22"/>
    <m/>
    <x v="3658"/>
  </r>
  <r>
    <x v="4"/>
    <x v="5"/>
    <x v="22"/>
    <m/>
    <x v="3659"/>
  </r>
  <r>
    <x v="4"/>
    <x v="5"/>
    <x v="22"/>
    <m/>
    <x v="3660"/>
  </r>
  <r>
    <x v="4"/>
    <x v="5"/>
    <x v="22"/>
    <m/>
    <x v="3661"/>
  </r>
  <r>
    <x v="4"/>
    <x v="5"/>
    <x v="22"/>
    <m/>
    <x v="3662"/>
  </r>
  <r>
    <x v="4"/>
    <x v="5"/>
    <x v="22"/>
    <m/>
    <x v="3663"/>
  </r>
  <r>
    <x v="4"/>
    <x v="5"/>
    <x v="22"/>
    <m/>
    <x v="3664"/>
  </r>
  <r>
    <x v="4"/>
    <x v="5"/>
    <x v="22"/>
    <m/>
    <x v="3665"/>
  </r>
  <r>
    <x v="4"/>
    <x v="5"/>
    <x v="22"/>
    <m/>
    <x v="3666"/>
  </r>
  <r>
    <x v="4"/>
    <x v="5"/>
    <x v="22"/>
    <m/>
    <x v="3667"/>
  </r>
  <r>
    <x v="4"/>
    <x v="5"/>
    <x v="22"/>
    <m/>
    <x v="3668"/>
  </r>
  <r>
    <x v="4"/>
    <x v="5"/>
    <x v="22"/>
    <m/>
    <x v="3669"/>
  </r>
  <r>
    <x v="4"/>
    <x v="5"/>
    <x v="22"/>
    <m/>
    <x v="3670"/>
  </r>
  <r>
    <x v="4"/>
    <x v="5"/>
    <x v="22"/>
    <m/>
    <x v="3671"/>
  </r>
  <r>
    <x v="4"/>
    <x v="5"/>
    <x v="22"/>
    <m/>
    <x v="3672"/>
  </r>
  <r>
    <x v="4"/>
    <x v="5"/>
    <x v="22"/>
    <m/>
    <x v="3673"/>
  </r>
  <r>
    <x v="4"/>
    <x v="5"/>
    <x v="22"/>
    <m/>
    <x v="3674"/>
  </r>
  <r>
    <x v="4"/>
    <x v="5"/>
    <x v="22"/>
    <m/>
    <x v="3675"/>
  </r>
  <r>
    <x v="4"/>
    <x v="5"/>
    <x v="22"/>
    <m/>
    <x v="3676"/>
  </r>
  <r>
    <x v="4"/>
    <x v="5"/>
    <x v="22"/>
    <m/>
    <x v="3677"/>
  </r>
  <r>
    <x v="4"/>
    <x v="5"/>
    <x v="22"/>
    <m/>
    <x v="3678"/>
  </r>
  <r>
    <x v="4"/>
    <x v="5"/>
    <x v="22"/>
    <m/>
    <x v="3679"/>
  </r>
  <r>
    <x v="4"/>
    <x v="5"/>
    <x v="22"/>
    <m/>
    <x v="3680"/>
  </r>
  <r>
    <x v="4"/>
    <x v="5"/>
    <x v="22"/>
    <m/>
    <x v="3681"/>
  </r>
  <r>
    <x v="4"/>
    <x v="5"/>
    <x v="22"/>
    <m/>
    <x v="3682"/>
  </r>
  <r>
    <x v="4"/>
    <x v="5"/>
    <x v="22"/>
    <m/>
    <x v="3683"/>
  </r>
  <r>
    <x v="4"/>
    <x v="5"/>
    <x v="22"/>
    <m/>
    <x v="3684"/>
  </r>
  <r>
    <x v="4"/>
    <x v="5"/>
    <x v="22"/>
    <m/>
    <x v="3685"/>
  </r>
  <r>
    <x v="4"/>
    <x v="5"/>
    <x v="22"/>
    <m/>
    <x v="3686"/>
  </r>
  <r>
    <x v="4"/>
    <x v="5"/>
    <x v="22"/>
    <m/>
    <x v="3687"/>
  </r>
  <r>
    <x v="4"/>
    <x v="5"/>
    <x v="22"/>
    <m/>
    <x v="3688"/>
  </r>
  <r>
    <x v="4"/>
    <x v="5"/>
    <x v="24"/>
    <m/>
    <x v="3689"/>
  </r>
  <r>
    <x v="4"/>
    <x v="5"/>
    <x v="24"/>
    <m/>
    <x v="3690"/>
  </r>
  <r>
    <x v="4"/>
    <x v="5"/>
    <x v="24"/>
    <m/>
    <x v="3691"/>
  </r>
  <r>
    <x v="4"/>
    <x v="5"/>
    <x v="24"/>
    <m/>
    <x v="3692"/>
  </r>
  <r>
    <x v="4"/>
    <x v="5"/>
    <x v="24"/>
    <m/>
    <x v="3693"/>
  </r>
  <r>
    <x v="4"/>
    <x v="5"/>
    <x v="24"/>
    <m/>
    <x v="3694"/>
  </r>
  <r>
    <x v="4"/>
    <x v="5"/>
    <x v="24"/>
    <m/>
    <x v="3695"/>
  </r>
  <r>
    <x v="4"/>
    <x v="5"/>
    <x v="26"/>
    <m/>
    <x v="3696"/>
  </r>
  <r>
    <x v="4"/>
    <x v="5"/>
    <x v="26"/>
    <m/>
    <x v="3697"/>
  </r>
  <r>
    <x v="4"/>
    <x v="5"/>
    <x v="26"/>
    <m/>
    <x v="3698"/>
  </r>
  <r>
    <x v="4"/>
    <x v="5"/>
    <x v="26"/>
    <m/>
    <x v="3699"/>
  </r>
  <r>
    <x v="4"/>
    <x v="5"/>
    <x v="26"/>
    <m/>
    <x v="3700"/>
  </r>
  <r>
    <x v="4"/>
    <x v="5"/>
    <x v="26"/>
    <m/>
    <x v="3701"/>
  </r>
  <r>
    <x v="4"/>
    <x v="5"/>
    <x v="26"/>
    <m/>
    <x v="3702"/>
  </r>
  <r>
    <x v="4"/>
    <x v="5"/>
    <x v="26"/>
    <m/>
    <x v="3703"/>
  </r>
  <r>
    <x v="4"/>
    <x v="5"/>
    <x v="26"/>
    <m/>
    <x v="3704"/>
  </r>
  <r>
    <x v="4"/>
    <x v="5"/>
    <x v="26"/>
    <m/>
    <x v="3705"/>
  </r>
  <r>
    <x v="4"/>
    <x v="5"/>
    <x v="26"/>
    <m/>
    <x v="3706"/>
  </r>
  <r>
    <x v="4"/>
    <x v="5"/>
    <x v="26"/>
    <m/>
    <x v="3707"/>
  </r>
  <r>
    <x v="4"/>
    <x v="5"/>
    <x v="26"/>
    <m/>
    <x v="3708"/>
  </r>
  <r>
    <x v="4"/>
    <x v="5"/>
    <x v="26"/>
    <m/>
    <x v="3709"/>
  </r>
  <r>
    <x v="4"/>
    <x v="5"/>
    <x v="26"/>
    <m/>
    <x v="3710"/>
  </r>
  <r>
    <x v="4"/>
    <x v="5"/>
    <x v="26"/>
    <m/>
    <x v="3711"/>
  </r>
  <r>
    <x v="4"/>
    <x v="5"/>
    <x v="26"/>
    <m/>
    <x v="3712"/>
  </r>
  <r>
    <x v="4"/>
    <x v="5"/>
    <x v="26"/>
    <m/>
    <x v="3713"/>
  </r>
  <r>
    <x v="4"/>
    <x v="5"/>
    <x v="26"/>
    <m/>
    <x v="3714"/>
  </r>
  <r>
    <x v="4"/>
    <x v="5"/>
    <x v="26"/>
    <m/>
    <x v="3715"/>
  </r>
  <r>
    <x v="4"/>
    <x v="5"/>
    <x v="26"/>
    <m/>
    <x v="3716"/>
  </r>
  <r>
    <x v="4"/>
    <x v="5"/>
    <x v="26"/>
    <m/>
    <x v="3717"/>
  </r>
  <r>
    <x v="4"/>
    <x v="5"/>
    <x v="26"/>
    <m/>
    <x v="3718"/>
  </r>
  <r>
    <x v="4"/>
    <x v="5"/>
    <x v="26"/>
    <m/>
    <x v="3719"/>
  </r>
  <r>
    <x v="4"/>
    <x v="5"/>
    <x v="26"/>
    <m/>
    <x v="3720"/>
  </r>
  <r>
    <x v="4"/>
    <x v="5"/>
    <x v="26"/>
    <m/>
    <x v="3721"/>
  </r>
  <r>
    <x v="4"/>
    <x v="5"/>
    <x v="26"/>
    <m/>
    <x v="3722"/>
  </r>
  <r>
    <x v="4"/>
    <x v="5"/>
    <x v="26"/>
    <m/>
    <x v="3723"/>
  </r>
  <r>
    <x v="4"/>
    <x v="5"/>
    <x v="26"/>
    <m/>
    <x v="3724"/>
  </r>
  <r>
    <x v="4"/>
    <x v="5"/>
    <x v="26"/>
    <m/>
    <x v="3725"/>
  </r>
  <r>
    <x v="4"/>
    <x v="5"/>
    <x v="26"/>
    <m/>
    <x v="3726"/>
  </r>
  <r>
    <x v="4"/>
    <x v="5"/>
    <x v="26"/>
    <m/>
    <x v="3727"/>
  </r>
  <r>
    <x v="4"/>
    <x v="5"/>
    <x v="26"/>
    <m/>
    <x v="3728"/>
  </r>
  <r>
    <x v="4"/>
    <x v="5"/>
    <x v="26"/>
    <m/>
    <x v="3729"/>
  </r>
  <r>
    <x v="4"/>
    <x v="5"/>
    <x v="26"/>
    <m/>
    <x v="3730"/>
  </r>
  <r>
    <x v="4"/>
    <x v="5"/>
    <x v="26"/>
    <m/>
    <x v="3731"/>
  </r>
  <r>
    <x v="4"/>
    <x v="5"/>
    <x v="26"/>
    <m/>
    <x v="3732"/>
  </r>
  <r>
    <x v="4"/>
    <x v="5"/>
    <x v="26"/>
    <m/>
    <x v="3733"/>
  </r>
  <r>
    <x v="4"/>
    <x v="5"/>
    <x v="26"/>
    <m/>
    <x v="3734"/>
  </r>
  <r>
    <x v="4"/>
    <x v="5"/>
    <x v="26"/>
    <m/>
    <x v="3735"/>
  </r>
  <r>
    <x v="4"/>
    <x v="11"/>
    <x v="22"/>
    <m/>
    <x v="3736"/>
  </r>
  <r>
    <x v="4"/>
    <x v="11"/>
    <x v="22"/>
    <m/>
    <x v="3737"/>
  </r>
  <r>
    <x v="4"/>
    <x v="11"/>
    <x v="22"/>
    <m/>
    <x v="3738"/>
  </r>
  <r>
    <x v="4"/>
    <x v="11"/>
    <x v="22"/>
    <m/>
    <x v="3739"/>
  </r>
  <r>
    <x v="4"/>
    <x v="11"/>
    <x v="22"/>
    <m/>
    <x v="3740"/>
  </r>
  <r>
    <x v="4"/>
    <x v="11"/>
    <x v="22"/>
    <m/>
    <x v="3741"/>
  </r>
  <r>
    <x v="4"/>
    <x v="11"/>
    <x v="22"/>
    <m/>
    <x v="3742"/>
  </r>
  <r>
    <x v="4"/>
    <x v="11"/>
    <x v="22"/>
    <m/>
    <x v="3743"/>
  </r>
  <r>
    <x v="4"/>
    <x v="11"/>
    <x v="22"/>
    <m/>
    <x v="3744"/>
  </r>
  <r>
    <x v="4"/>
    <x v="11"/>
    <x v="22"/>
    <m/>
    <x v="3745"/>
  </r>
  <r>
    <x v="4"/>
    <x v="11"/>
    <x v="22"/>
    <m/>
    <x v="3746"/>
  </r>
  <r>
    <x v="4"/>
    <x v="11"/>
    <x v="22"/>
    <m/>
    <x v="3747"/>
  </r>
  <r>
    <x v="4"/>
    <x v="11"/>
    <x v="22"/>
    <m/>
    <x v="3748"/>
  </r>
  <r>
    <x v="4"/>
    <x v="11"/>
    <x v="22"/>
    <m/>
    <x v="3749"/>
  </r>
  <r>
    <x v="4"/>
    <x v="11"/>
    <x v="22"/>
    <m/>
    <x v="3750"/>
  </r>
  <r>
    <x v="4"/>
    <x v="11"/>
    <x v="22"/>
    <m/>
    <x v="3751"/>
  </r>
  <r>
    <x v="4"/>
    <x v="11"/>
    <x v="22"/>
    <m/>
    <x v="3752"/>
  </r>
  <r>
    <x v="4"/>
    <x v="11"/>
    <x v="22"/>
    <m/>
    <x v="3753"/>
  </r>
  <r>
    <x v="4"/>
    <x v="11"/>
    <x v="22"/>
    <m/>
    <x v="3754"/>
  </r>
  <r>
    <x v="4"/>
    <x v="11"/>
    <x v="22"/>
    <m/>
    <x v="3755"/>
  </r>
  <r>
    <x v="4"/>
    <x v="11"/>
    <x v="22"/>
    <m/>
    <x v="3756"/>
  </r>
  <r>
    <x v="4"/>
    <x v="11"/>
    <x v="22"/>
    <m/>
    <x v="3757"/>
  </r>
  <r>
    <x v="4"/>
    <x v="11"/>
    <x v="22"/>
    <m/>
    <x v="3758"/>
  </r>
  <r>
    <x v="4"/>
    <x v="11"/>
    <x v="22"/>
    <m/>
    <x v="3759"/>
  </r>
  <r>
    <x v="4"/>
    <x v="11"/>
    <x v="22"/>
    <m/>
    <x v="3760"/>
  </r>
  <r>
    <x v="4"/>
    <x v="11"/>
    <x v="25"/>
    <m/>
    <x v="3761"/>
  </r>
  <r>
    <x v="4"/>
    <x v="11"/>
    <x v="22"/>
    <m/>
    <x v="3762"/>
  </r>
  <r>
    <x v="4"/>
    <x v="11"/>
    <x v="22"/>
    <m/>
    <x v="3763"/>
  </r>
  <r>
    <x v="4"/>
    <x v="11"/>
    <x v="22"/>
    <m/>
    <x v="3764"/>
  </r>
  <r>
    <x v="4"/>
    <x v="11"/>
    <x v="22"/>
    <m/>
    <x v="3765"/>
  </r>
  <r>
    <x v="4"/>
    <x v="11"/>
    <x v="22"/>
    <m/>
    <x v="3766"/>
  </r>
  <r>
    <x v="4"/>
    <x v="11"/>
    <x v="22"/>
    <m/>
    <x v="3767"/>
  </r>
  <r>
    <x v="4"/>
    <x v="11"/>
    <x v="22"/>
    <m/>
    <x v="3768"/>
  </r>
  <r>
    <x v="4"/>
    <x v="11"/>
    <x v="22"/>
    <m/>
    <x v="3769"/>
  </r>
  <r>
    <x v="4"/>
    <x v="11"/>
    <x v="22"/>
    <m/>
    <x v="3770"/>
  </r>
  <r>
    <x v="4"/>
    <x v="11"/>
    <x v="22"/>
    <m/>
    <x v="3771"/>
  </r>
  <r>
    <x v="4"/>
    <x v="11"/>
    <x v="22"/>
    <m/>
    <x v="3772"/>
  </r>
  <r>
    <x v="4"/>
    <x v="11"/>
    <x v="22"/>
    <m/>
    <x v="3773"/>
  </r>
  <r>
    <x v="4"/>
    <x v="11"/>
    <x v="22"/>
    <m/>
    <x v="3774"/>
  </r>
  <r>
    <x v="4"/>
    <x v="11"/>
    <x v="22"/>
    <m/>
    <x v="3775"/>
  </r>
  <r>
    <x v="4"/>
    <x v="11"/>
    <x v="22"/>
    <m/>
    <x v="3776"/>
  </r>
  <r>
    <x v="4"/>
    <x v="11"/>
    <x v="22"/>
    <m/>
    <x v="3777"/>
  </r>
  <r>
    <x v="4"/>
    <x v="11"/>
    <x v="22"/>
    <m/>
    <x v="3778"/>
  </r>
  <r>
    <x v="4"/>
    <x v="11"/>
    <x v="22"/>
    <m/>
    <x v="3779"/>
  </r>
  <r>
    <x v="4"/>
    <x v="11"/>
    <x v="22"/>
    <m/>
    <x v="3780"/>
  </r>
  <r>
    <x v="4"/>
    <x v="11"/>
    <x v="22"/>
    <m/>
    <x v="3781"/>
  </r>
  <r>
    <x v="4"/>
    <x v="11"/>
    <x v="25"/>
    <m/>
    <x v="3782"/>
  </r>
  <r>
    <x v="4"/>
    <x v="11"/>
    <x v="25"/>
    <m/>
    <x v="3783"/>
  </r>
  <r>
    <x v="4"/>
    <x v="11"/>
    <x v="22"/>
    <m/>
    <x v="3784"/>
  </r>
  <r>
    <x v="4"/>
    <x v="11"/>
    <x v="22"/>
    <m/>
    <x v="3785"/>
  </r>
  <r>
    <x v="4"/>
    <x v="11"/>
    <x v="22"/>
    <m/>
    <x v="3786"/>
  </r>
  <r>
    <x v="4"/>
    <x v="11"/>
    <x v="22"/>
    <m/>
    <x v="3787"/>
  </r>
  <r>
    <x v="4"/>
    <x v="11"/>
    <x v="22"/>
    <m/>
    <x v="3788"/>
  </r>
  <r>
    <x v="4"/>
    <x v="11"/>
    <x v="22"/>
    <m/>
    <x v="3789"/>
  </r>
  <r>
    <x v="4"/>
    <x v="11"/>
    <x v="22"/>
    <m/>
    <x v="3790"/>
  </r>
  <r>
    <x v="4"/>
    <x v="11"/>
    <x v="22"/>
    <m/>
    <x v="3791"/>
  </r>
  <r>
    <x v="4"/>
    <x v="11"/>
    <x v="22"/>
    <m/>
    <x v="3792"/>
  </r>
  <r>
    <x v="4"/>
    <x v="11"/>
    <x v="22"/>
    <m/>
    <x v="3793"/>
  </r>
  <r>
    <x v="4"/>
    <x v="11"/>
    <x v="22"/>
    <m/>
    <x v="3794"/>
  </r>
  <r>
    <x v="4"/>
    <x v="11"/>
    <x v="22"/>
    <m/>
    <x v="3795"/>
  </r>
  <r>
    <x v="4"/>
    <x v="11"/>
    <x v="22"/>
    <m/>
    <x v="3796"/>
  </r>
  <r>
    <x v="4"/>
    <x v="11"/>
    <x v="22"/>
    <m/>
    <x v="3797"/>
  </r>
  <r>
    <x v="4"/>
    <x v="11"/>
    <x v="22"/>
    <m/>
    <x v="3798"/>
  </r>
  <r>
    <x v="4"/>
    <x v="11"/>
    <x v="22"/>
    <m/>
    <x v="3799"/>
  </r>
  <r>
    <x v="4"/>
    <x v="11"/>
    <x v="22"/>
    <m/>
    <x v="3800"/>
  </r>
  <r>
    <x v="4"/>
    <x v="11"/>
    <x v="22"/>
    <m/>
    <x v="3801"/>
  </r>
  <r>
    <x v="4"/>
    <x v="11"/>
    <x v="22"/>
    <m/>
    <x v="3802"/>
  </r>
  <r>
    <x v="4"/>
    <x v="11"/>
    <x v="22"/>
    <m/>
    <x v="3803"/>
  </r>
  <r>
    <x v="4"/>
    <x v="11"/>
    <x v="22"/>
    <m/>
    <x v="3804"/>
  </r>
  <r>
    <x v="4"/>
    <x v="11"/>
    <x v="22"/>
    <m/>
    <x v="3805"/>
  </r>
  <r>
    <x v="4"/>
    <x v="11"/>
    <x v="22"/>
    <m/>
    <x v="3806"/>
  </r>
  <r>
    <x v="4"/>
    <x v="11"/>
    <x v="22"/>
    <m/>
    <x v="3807"/>
  </r>
  <r>
    <x v="4"/>
    <x v="11"/>
    <x v="22"/>
    <m/>
    <x v="3808"/>
  </r>
  <r>
    <x v="4"/>
    <x v="11"/>
    <x v="22"/>
    <m/>
    <x v="3809"/>
  </r>
  <r>
    <x v="4"/>
    <x v="11"/>
    <x v="22"/>
    <m/>
    <x v="3810"/>
  </r>
  <r>
    <x v="4"/>
    <x v="11"/>
    <x v="22"/>
    <m/>
    <x v="3811"/>
  </r>
  <r>
    <x v="4"/>
    <x v="11"/>
    <x v="22"/>
    <m/>
    <x v="3812"/>
  </r>
  <r>
    <x v="4"/>
    <x v="11"/>
    <x v="22"/>
    <m/>
    <x v="3813"/>
  </r>
  <r>
    <x v="4"/>
    <x v="11"/>
    <x v="22"/>
    <m/>
    <x v="3814"/>
  </r>
  <r>
    <x v="4"/>
    <x v="11"/>
    <x v="22"/>
    <m/>
    <x v="3815"/>
  </r>
  <r>
    <x v="4"/>
    <x v="11"/>
    <x v="22"/>
    <m/>
    <x v="3816"/>
  </r>
  <r>
    <x v="4"/>
    <x v="11"/>
    <x v="22"/>
    <m/>
    <x v="3817"/>
  </r>
  <r>
    <x v="4"/>
    <x v="11"/>
    <x v="22"/>
    <m/>
    <x v="3818"/>
  </r>
  <r>
    <x v="4"/>
    <x v="11"/>
    <x v="22"/>
    <m/>
    <x v="3819"/>
  </r>
  <r>
    <x v="4"/>
    <x v="11"/>
    <x v="22"/>
    <m/>
    <x v="3820"/>
  </r>
  <r>
    <x v="4"/>
    <x v="11"/>
    <x v="22"/>
    <m/>
    <x v="3821"/>
  </r>
  <r>
    <x v="4"/>
    <x v="11"/>
    <x v="22"/>
    <m/>
    <x v="3822"/>
  </r>
  <r>
    <x v="4"/>
    <x v="11"/>
    <x v="22"/>
    <m/>
    <x v="3823"/>
  </r>
  <r>
    <x v="4"/>
    <x v="11"/>
    <x v="22"/>
    <m/>
    <x v="3824"/>
  </r>
  <r>
    <x v="4"/>
    <x v="11"/>
    <x v="22"/>
    <m/>
    <x v="3825"/>
  </r>
  <r>
    <x v="4"/>
    <x v="11"/>
    <x v="22"/>
    <m/>
    <x v="3826"/>
  </r>
  <r>
    <x v="4"/>
    <x v="11"/>
    <x v="22"/>
    <m/>
    <x v="3827"/>
  </r>
  <r>
    <x v="4"/>
    <x v="11"/>
    <x v="22"/>
    <m/>
    <x v="3828"/>
  </r>
  <r>
    <x v="4"/>
    <x v="11"/>
    <x v="25"/>
    <m/>
    <x v="3829"/>
  </r>
  <r>
    <x v="4"/>
    <x v="11"/>
    <x v="25"/>
    <m/>
    <x v="3830"/>
  </r>
  <r>
    <x v="4"/>
    <x v="11"/>
    <x v="25"/>
    <m/>
    <x v="3831"/>
  </r>
  <r>
    <x v="4"/>
    <x v="11"/>
    <x v="25"/>
    <m/>
    <x v="3832"/>
  </r>
  <r>
    <x v="4"/>
    <x v="11"/>
    <x v="25"/>
    <m/>
    <x v="3833"/>
  </r>
  <r>
    <x v="4"/>
    <x v="11"/>
    <x v="22"/>
    <m/>
    <x v="3834"/>
  </r>
  <r>
    <x v="4"/>
    <x v="11"/>
    <x v="22"/>
    <m/>
    <x v="3835"/>
  </r>
  <r>
    <x v="4"/>
    <x v="11"/>
    <x v="22"/>
    <m/>
    <x v="3836"/>
  </r>
  <r>
    <x v="4"/>
    <x v="11"/>
    <x v="22"/>
    <m/>
    <x v="3837"/>
  </r>
  <r>
    <x v="4"/>
    <x v="11"/>
    <x v="22"/>
    <m/>
    <x v="3838"/>
  </r>
  <r>
    <x v="4"/>
    <x v="11"/>
    <x v="22"/>
    <m/>
    <x v="3839"/>
  </r>
  <r>
    <x v="4"/>
    <x v="11"/>
    <x v="22"/>
    <m/>
    <x v="3840"/>
  </r>
  <r>
    <x v="4"/>
    <x v="11"/>
    <x v="22"/>
    <m/>
    <x v="3841"/>
  </r>
  <r>
    <x v="4"/>
    <x v="11"/>
    <x v="22"/>
    <m/>
    <x v="3842"/>
  </r>
  <r>
    <x v="4"/>
    <x v="11"/>
    <x v="22"/>
    <m/>
    <x v="3843"/>
  </r>
  <r>
    <x v="4"/>
    <x v="11"/>
    <x v="22"/>
    <m/>
    <x v="3844"/>
  </r>
  <r>
    <x v="4"/>
    <x v="11"/>
    <x v="22"/>
    <m/>
    <x v="3845"/>
  </r>
  <r>
    <x v="4"/>
    <x v="11"/>
    <x v="22"/>
    <m/>
    <x v="3846"/>
  </r>
  <r>
    <x v="4"/>
    <x v="11"/>
    <x v="22"/>
    <m/>
    <x v="3847"/>
  </r>
  <r>
    <x v="4"/>
    <x v="11"/>
    <x v="22"/>
    <m/>
    <x v="3848"/>
  </r>
  <r>
    <x v="4"/>
    <x v="11"/>
    <x v="22"/>
    <m/>
    <x v="3849"/>
  </r>
  <r>
    <x v="4"/>
    <x v="11"/>
    <x v="22"/>
    <m/>
    <x v="3850"/>
  </r>
  <r>
    <x v="4"/>
    <x v="11"/>
    <x v="22"/>
    <m/>
    <x v="3851"/>
  </r>
  <r>
    <x v="4"/>
    <x v="11"/>
    <x v="22"/>
    <m/>
    <x v="3852"/>
  </r>
  <r>
    <x v="4"/>
    <x v="11"/>
    <x v="22"/>
    <m/>
    <x v="3853"/>
  </r>
  <r>
    <x v="4"/>
    <x v="11"/>
    <x v="22"/>
    <m/>
    <x v="3854"/>
  </r>
  <r>
    <x v="4"/>
    <x v="11"/>
    <x v="22"/>
    <m/>
    <x v="3855"/>
  </r>
  <r>
    <x v="4"/>
    <x v="11"/>
    <x v="22"/>
    <m/>
    <x v="3856"/>
  </r>
  <r>
    <x v="4"/>
    <x v="11"/>
    <x v="22"/>
    <m/>
    <x v="3857"/>
  </r>
  <r>
    <x v="4"/>
    <x v="11"/>
    <x v="22"/>
    <m/>
    <x v="3858"/>
  </r>
  <r>
    <x v="4"/>
    <x v="11"/>
    <x v="22"/>
    <m/>
    <x v="3859"/>
  </r>
  <r>
    <x v="4"/>
    <x v="11"/>
    <x v="22"/>
    <m/>
    <x v="3860"/>
  </r>
  <r>
    <x v="4"/>
    <x v="11"/>
    <x v="22"/>
    <m/>
    <x v="3861"/>
  </r>
  <r>
    <x v="4"/>
    <x v="11"/>
    <x v="22"/>
    <m/>
    <x v="3862"/>
  </r>
  <r>
    <x v="4"/>
    <x v="11"/>
    <x v="22"/>
    <m/>
    <x v="3863"/>
  </r>
  <r>
    <x v="4"/>
    <x v="11"/>
    <x v="22"/>
    <m/>
    <x v="3864"/>
  </r>
  <r>
    <x v="4"/>
    <x v="11"/>
    <x v="22"/>
    <m/>
    <x v="3865"/>
  </r>
  <r>
    <x v="4"/>
    <x v="11"/>
    <x v="22"/>
    <m/>
    <x v="3866"/>
  </r>
  <r>
    <x v="4"/>
    <x v="11"/>
    <x v="22"/>
    <m/>
    <x v="3867"/>
  </r>
  <r>
    <x v="4"/>
    <x v="11"/>
    <x v="22"/>
    <m/>
    <x v="3868"/>
  </r>
  <r>
    <x v="4"/>
    <x v="11"/>
    <x v="22"/>
    <m/>
    <x v="3869"/>
  </r>
  <r>
    <x v="4"/>
    <x v="11"/>
    <x v="22"/>
    <m/>
    <x v="3870"/>
  </r>
  <r>
    <x v="4"/>
    <x v="11"/>
    <x v="22"/>
    <m/>
    <x v="3871"/>
  </r>
  <r>
    <x v="4"/>
    <x v="11"/>
    <x v="22"/>
    <m/>
    <x v="3872"/>
  </r>
  <r>
    <x v="4"/>
    <x v="11"/>
    <x v="22"/>
    <m/>
    <x v="3873"/>
  </r>
  <r>
    <x v="4"/>
    <x v="11"/>
    <x v="22"/>
    <m/>
    <x v="3874"/>
  </r>
  <r>
    <x v="4"/>
    <x v="11"/>
    <x v="22"/>
    <m/>
    <x v="3875"/>
  </r>
  <r>
    <x v="4"/>
    <x v="11"/>
    <x v="22"/>
    <m/>
    <x v="3876"/>
  </r>
  <r>
    <x v="4"/>
    <x v="11"/>
    <x v="22"/>
    <m/>
    <x v="3877"/>
  </r>
  <r>
    <x v="4"/>
    <x v="11"/>
    <x v="22"/>
    <m/>
    <x v="3878"/>
  </r>
  <r>
    <x v="4"/>
    <x v="11"/>
    <x v="22"/>
    <m/>
    <x v="3879"/>
  </r>
  <r>
    <x v="4"/>
    <x v="11"/>
    <x v="22"/>
    <m/>
    <x v="3880"/>
  </r>
  <r>
    <x v="4"/>
    <x v="11"/>
    <x v="22"/>
    <m/>
    <x v="3881"/>
  </r>
  <r>
    <x v="4"/>
    <x v="11"/>
    <x v="22"/>
    <m/>
    <x v="3882"/>
  </r>
  <r>
    <x v="4"/>
    <x v="11"/>
    <x v="22"/>
    <m/>
    <x v="3883"/>
  </r>
  <r>
    <x v="4"/>
    <x v="11"/>
    <x v="22"/>
    <m/>
    <x v="3884"/>
  </r>
  <r>
    <x v="4"/>
    <x v="11"/>
    <x v="22"/>
    <m/>
    <x v="3885"/>
  </r>
  <r>
    <x v="4"/>
    <x v="11"/>
    <x v="22"/>
    <m/>
    <x v="3886"/>
  </r>
  <r>
    <x v="4"/>
    <x v="11"/>
    <x v="22"/>
    <m/>
    <x v="3887"/>
  </r>
  <r>
    <x v="4"/>
    <x v="11"/>
    <x v="22"/>
    <m/>
    <x v="3888"/>
  </r>
  <r>
    <x v="4"/>
    <x v="11"/>
    <x v="22"/>
    <m/>
    <x v="3889"/>
  </r>
  <r>
    <x v="4"/>
    <x v="11"/>
    <x v="22"/>
    <m/>
    <x v="3890"/>
  </r>
  <r>
    <x v="4"/>
    <x v="11"/>
    <x v="22"/>
    <m/>
    <x v="3891"/>
  </r>
  <r>
    <x v="4"/>
    <x v="11"/>
    <x v="22"/>
    <m/>
    <x v="3892"/>
  </r>
  <r>
    <x v="4"/>
    <x v="11"/>
    <x v="22"/>
    <m/>
    <x v="3893"/>
  </r>
  <r>
    <x v="4"/>
    <x v="11"/>
    <x v="22"/>
    <m/>
    <x v="3894"/>
  </r>
  <r>
    <x v="4"/>
    <x v="11"/>
    <x v="22"/>
    <m/>
    <x v="3895"/>
  </r>
  <r>
    <x v="4"/>
    <x v="11"/>
    <x v="22"/>
    <m/>
    <x v="3896"/>
  </r>
  <r>
    <x v="4"/>
    <x v="11"/>
    <x v="22"/>
    <m/>
    <x v="3897"/>
  </r>
  <r>
    <x v="4"/>
    <x v="11"/>
    <x v="22"/>
    <m/>
    <x v="3172"/>
  </r>
  <r>
    <x v="4"/>
    <x v="11"/>
    <x v="22"/>
    <m/>
    <x v="3898"/>
  </r>
  <r>
    <x v="4"/>
    <x v="11"/>
    <x v="22"/>
    <m/>
    <x v="3899"/>
  </r>
  <r>
    <x v="4"/>
    <x v="11"/>
    <x v="22"/>
    <m/>
    <x v="3900"/>
  </r>
  <r>
    <x v="4"/>
    <x v="11"/>
    <x v="22"/>
    <m/>
    <x v="3172"/>
  </r>
  <r>
    <x v="4"/>
    <x v="11"/>
    <x v="22"/>
    <m/>
    <x v="3901"/>
  </r>
  <r>
    <x v="4"/>
    <x v="11"/>
    <x v="22"/>
    <m/>
    <x v="3445"/>
  </r>
  <r>
    <x v="4"/>
    <x v="11"/>
    <x v="22"/>
    <m/>
    <x v="3408"/>
  </r>
  <r>
    <x v="4"/>
    <x v="11"/>
    <x v="22"/>
    <m/>
    <x v="3902"/>
  </r>
  <r>
    <x v="4"/>
    <x v="11"/>
    <x v="22"/>
    <m/>
    <x v="3903"/>
  </r>
  <r>
    <x v="4"/>
    <x v="11"/>
    <x v="22"/>
    <m/>
    <x v="3904"/>
  </r>
  <r>
    <x v="4"/>
    <x v="11"/>
    <x v="22"/>
    <m/>
    <x v="3905"/>
  </r>
  <r>
    <x v="4"/>
    <x v="11"/>
    <x v="22"/>
    <m/>
    <x v="3906"/>
  </r>
  <r>
    <x v="4"/>
    <x v="11"/>
    <x v="22"/>
    <m/>
    <x v="3907"/>
  </r>
  <r>
    <x v="4"/>
    <x v="11"/>
    <x v="22"/>
    <m/>
    <x v="3908"/>
  </r>
  <r>
    <x v="4"/>
    <x v="11"/>
    <x v="22"/>
    <m/>
    <x v="3909"/>
  </r>
  <r>
    <x v="4"/>
    <x v="11"/>
    <x v="22"/>
    <m/>
    <x v="3910"/>
  </r>
  <r>
    <x v="4"/>
    <x v="11"/>
    <x v="22"/>
    <m/>
    <x v="3911"/>
  </r>
  <r>
    <x v="4"/>
    <x v="11"/>
    <x v="22"/>
    <m/>
    <x v="3417"/>
  </r>
  <r>
    <x v="4"/>
    <x v="11"/>
    <x v="22"/>
    <m/>
    <x v="3343"/>
  </r>
  <r>
    <x v="4"/>
    <x v="11"/>
    <x v="22"/>
    <m/>
    <x v="3912"/>
  </r>
  <r>
    <x v="4"/>
    <x v="11"/>
    <x v="22"/>
    <m/>
    <x v="3191"/>
  </r>
  <r>
    <x v="4"/>
    <x v="11"/>
    <x v="22"/>
    <m/>
    <x v="3913"/>
  </r>
  <r>
    <x v="4"/>
    <x v="11"/>
    <x v="22"/>
    <m/>
    <x v="3914"/>
  </r>
  <r>
    <x v="4"/>
    <x v="11"/>
    <x v="22"/>
    <m/>
    <x v="3915"/>
  </r>
  <r>
    <x v="4"/>
    <x v="11"/>
    <x v="22"/>
    <m/>
    <x v="3916"/>
  </r>
  <r>
    <x v="4"/>
    <x v="11"/>
    <x v="22"/>
    <m/>
    <x v="3917"/>
  </r>
  <r>
    <x v="4"/>
    <x v="11"/>
    <x v="22"/>
    <m/>
    <x v="3918"/>
  </r>
  <r>
    <x v="4"/>
    <x v="11"/>
    <x v="22"/>
    <m/>
    <x v="3919"/>
  </r>
  <r>
    <x v="4"/>
    <x v="11"/>
    <x v="22"/>
    <m/>
    <x v="3129"/>
  </r>
  <r>
    <x v="4"/>
    <x v="11"/>
    <x v="22"/>
    <m/>
    <x v="3466"/>
  </r>
  <r>
    <x v="4"/>
    <x v="11"/>
    <x v="22"/>
    <m/>
    <x v="3920"/>
  </r>
  <r>
    <x v="4"/>
    <x v="11"/>
    <x v="22"/>
    <m/>
    <x v="3921"/>
  </r>
  <r>
    <x v="4"/>
    <x v="11"/>
    <x v="22"/>
    <m/>
    <x v="3922"/>
  </r>
  <r>
    <x v="4"/>
    <x v="11"/>
    <x v="22"/>
    <m/>
    <x v="3923"/>
  </r>
  <r>
    <x v="4"/>
    <x v="11"/>
    <x v="22"/>
    <m/>
    <x v="3272"/>
  </r>
  <r>
    <x v="4"/>
    <x v="11"/>
    <x v="22"/>
    <m/>
    <x v="3924"/>
  </r>
  <r>
    <x v="4"/>
    <x v="11"/>
    <x v="22"/>
    <m/>
    <x v="3351"/>
  </r>
  <r>
    <x v="4"/>
    <x v="11"/>
    <x v="22"/>
    <m/>
    <x v="3925"/>
  </r>
  <r>
    <x v="4"/>
    <x v="11"/>
    <x v="22"/>
    <m/>
    <x v="3926"/>
  </r>
  <r>
    <x v="4"/>
    <x v="11"/>
    <x v="22"/>
    <m/>
    <x v="3927"/>
  </r>
  <r>
    <x v="4"/>
    <x v="11"/>
    <x v="22"/>
    <m/>
    <x v="3928"/>
  </r>
  <r>
    <x v="4"/>
    <x v="11"/>
    <x v="22"/>
    <m/>
    <x v="3929"/>
  </r>
  <r>
    <x v="4"/>
    <x v="11"/>
    <x v="22"/>
    <m/>
    <x v="3930"/>
  </r>
  <r>
    <x v="4"/>
    <x v="11"/>
    <x v="22"/>
    <m/>
    <x v="3931"/>
  </r>
  <r>
    <x v="4"/>
    <x v="11"/>
    <x v="22"/>
    <m/>
    <x v="3089"/>
  </r>
  <r>
    <x v="4"/>
    <x v="11"/>
    <x v="22"/>
    <m/>
    <x v="3932"/>
  </r>
  <r>
    <x v="4"/>
    <x v="11"/>
    <x v="22"/>
    <m/>
    <x v="3933"/>
  </r>
  <r>
    <x v="4"/>
    <x v="11"/>
    <x v="22"/>
    <m/>
    <x v="3311"/>
  </r>
  <r>
    <x v="4"/>
    <x v="11"/>
    <x v="22"/>
    <m/>
    <x v="3934"/>
  </r>
  <r>
    <x v="4"/>
    <x v="11"/>
    <x v="22"/>
    <m/>
    <x v="3935"/>
  </r>
  <r>
    <x v="4"/>
    <x v="11"/>
    <x v="22"/>
    <m/>
    <x v="3936"/>
  </r>
  <r>
    <x v="4"/>
    <x v="11"/>
    <x v="22"/>
    <m/>
    <x v="3937"/>
  </r>
  <r>
    <x v="4"/>
    <x v="11"/>
    <x v="22"/>
    <m/>
    <x v="3938"/>
  </r>
  <r>
    <x v="4"/>
    <x v="11"/>
    <x v="22"/>
    <m/>
    <x v="3939"/>
  </r>
  <r>
    <x v="4"/>
    <x v="11"/>
    <x v="22"/>
    <m/>
    <x v="3940"/>
  </r>
  <r>
    <x v="4"/>
    <x v="11"/>
    <x v="22"/>
    <m/>
    <x v="3941"/>
  </r>
  <r>
    <x v="4"/>
    <x v="11"/>
    <x v="22"/>
    <m/>
    <x v="3942"/>
  </r>
  <r>
    <x v="4"/>
    <x v="11"/>
    <x v="22"/>
    <m/>
    <x v="3162"/>
  </r>
  <r>
    <x v="4"/>
    <x v="11"/>
    <x v="22"/>
    <m/>
    <x v="3943"/>
  </r>
  <r>
    <x v="4"/>
    <x v="11"/>
    <x v="22"/>
    <m/>
    <x v="3944"/>
  </r>
  <r>
    <x v="4"/>
    <x v="11"/>
    <x v="22"/>
    <m/>
    <x v="3945"/>
  </r>
  <r>
    <x v="4"/>
    <x v="11"/>
    <x v="22"/>
    <m/>
    <x v="3946"/>
  </r>
  <r>
    <x v="4"/>
    <x v="11"/>
    <x v="22"/>
    <m/>
    <x v="3255"/>
  </r>
  <r>
    <x v="4"/>
    <x v="11"/>
    <x v="22"/>
    <m/>
    <x v="3947"/>
  </r>
  <r>
    <x v="4"/>
    <x v="11"/>
    <x v="22"/>
    <m/>
    <x v="3948"/>
  </r>
  <r>
    <x v="4"/>
    <x v="11"/>
    <x v="22"/>
    <m/>
    <x v="3949"/>
  </r>
  <r>
    <x v="4"/>
    <x v="11"/>
    <x v="22"/>
    <m/>
    <x v="3950"/>
  </r>
  <r>
    <x v="4"/>
    <x v="11"/>
    <x v="22"/>
    <m/>
    <x v="3951"/>
  </r>
  <r>
    <x v="4"/>
    <x v="11"/>
    <x v="22"/>
    <m/>
    <x v="3952"/>
  </r>
  <r>
    <x v="4"/>
    <x v="11"/>
    <x v="22"/>
    <m/>
    <x v="3953"/>
  </r>
  <r>
    <x v="4"/>
    <x v="11"/>
    <x v="22"/>
    <m/>
    <x v="3954"/>
  </r>
  <r>
    <x v="4"/>
    <x v="11"/>
    <x v="22"/>
    <m/>
    <x v="3955"/>
  </r>
  <r>
    <x v="4"/>
    <x v="11"/>
    <x v="22"/>
    <m/>
    <x v="3956"/>
  </r>
  <r>
    <x v="4"/>
    <x v="11"/>
    <x v="22"/>
    <m/>
    <x v="3957"/>
  </r>
  <r>
    <x v="4"/>
    <x v="11"/>
    <x v="22"/>
    <m/>
    <x v="3958"/>
  </r>
  <r>
    <x v="4"/>
    <x v="11"/>
    <x v="22"/>
    <m/>
    <x v="3959"/>
  </r>
  <r>
    <x v="4"/>
    <x v="11"/>
    <x v="22"/>
    <m/>
    <x v="3960"/>
  </r>
  <r>
    <x v="4"/>
    <x v="11"/>
    <x v="22"/>
    <m/>
    <x v="3961"/>
  </r>
  <r>
    <x v="4"/>
    <x v="11"/>
    <x v="22"/>
    <m/>
    <x v="3962"/>
  </r>
  <r>
    <x v="4"/>
    <x v="11"/>
    <x v="22"/>
    <m/>
    <x v="3963"/>
  </r>
  <r>
    <x v="4"/>
    <x v="11"/>
    <x v="22"/>
    <m/>
    <x v="3964"/>
  </r>
  <r>
    <x v="4"/>
    <x v="11"/>
    <x v="22"/>
    <m/>
    <x v="3965"/>
  </r>
  <r>
    <x v="4"/>
    <x v="11"/>
    <x v="22"/>
    <m/>
    <x v="3966"/>
  </r>
  <r>
    <x v="4"/>
    <x v="11"/>
    <x v="22"/>
    <m/>
    <x v="3967"/>
  </r>
  <r>
    <x v="4"/>
    <x v="11"/>
    <x v="22"/>
    <m/>
    <x v="3968"/>
  </r>
  <r>
    <x v="4"/>
    <x v="11"/>
    <x v="22"/>
    <m/>
    <x v="3969"/>
  </r>
  <r>
    <x v="4"/>
    <x v="11"/>
    <x v="22"/>
    <m/>
    <x v="3970"/>
  </r>
  <r>
    <x v="4"/>
    <x v="11"/>
    <x v="22"/>
    <m/>
    <x v="3971"/>
  </r>
  <r>
    <x v="4"/>
    <x v="11"/>
    <x v="22"/>
    <m/>
    <x v="3972"/>
  </r>
  <r>
    <x v="4"/>
    <x v="11"/>
    <x v="22"/>
    <m/>
    <x v="3973"/>
  </r>
  <r>
    <x v="4"/>
    <x v="11"/>
    <x v="22"/>
    <m/>
    <x v="3974"/>
  </r>
  <r>
    <x v="4"/>
    <x v="11"/>
    <x v="22"/>
    <m/>
    <x v="3975"/>
  </r>
  <r>
    <x v="4"/>
    <x v="11"/>
    <x v="22"/>
    <m/>
    <x v="3976"/>
  </r>
  <r>
    <x v="4"/>
    <x v="11"/>
    <x v="22"/>
    <m/>
    <x v="3977"/>
  </r>
  <r>
    <x v="4"/>
    <x v="11"/>
    <x v="22"/>
    <m/>
    <x v="3978"/>
  </r>
  <r>
    <x v="4"/>
    <x v="11"/>
    <x v="22"/>
    <m/>
    <x v="3979"/>
  </r>
  <r>
    <x v="4"/>
    <x v="11"/>
    <x v="22"/>
    <m/>
    <x v="3980"/>
  </r>
  <r>
    <x v="4"/>
    <x v="11"/>
    <x v="22"/>
    <m/>
    <x v="3981"/>
  </r>
  <r>
    <x v="4"/>
    <x v="11"/>
    <x v="22"/>
    <m/>
    <x v="3982"/>
  </r>
  <r>
    <x v="4"/>
    <x v="11"/>
    <x v="22"/>
    <m/>
    <x v="3983"/>
  </r>
  <r>
    <x v="4"/>
    <x v="11"/>
    <x v="22"/>
    <m/>
    <x v="3984"/>
  </r>
  <r>
    <x v="4"/>
    <x v="11"/>
    <x v="22"/>
    <m/>
    <x v="3985"/>
  </r>
  <r>
    <x v="4"/>
    <x v="11"/>
    <x v="22"/>
    <m/>
    <x v="3986"/>
  </r>
  <r>
    <x v="4"/>
    <x v="11"/>
    <x v="22"/>
    <m/>
    <x v="3987"/>
  </r>
  <r>
    <x v="4"/>
    <x v="11"/>
    <x v="22"/>
    <m/>
    <x v="3988"/>
  </r>
  <r>
    <x v="4"/>
    <x v="11"/>
    <x v="22"/>
    <m/>
    <x v="3989"/>
  </r>
  <r>
    <x v="4"/>
    <x v="11"/>
    <x v="22"/>
    <m/>
    <x v="3990"/>
  </r>
  <r>
    <x v="4"/>
    <x v="11"/>
    <x v="22"/>
    <m/>
    <x v="3991"/>
  </r>
  <r>
    <x v="4"/>
    <x v="11"/>
    <x v="22"/>
    <m/>
    <x v="3992"/>
  </r>
  <r>
    <x v="4"/>
    <x v="11"/>
    <x v="22"/>
    <m/>
    <x v="3993"/>
  </r>
  <r>
    <x v="4"/>
    <x v="11"/>
    <x v="22"/>
    <m/>
    <x v="3994"/>
  </r>
  <r>
    <x v="4"/>
    <x v="11"/>
    <x v="22"/>
    <m/>
    <x v="3978"/>
  </r>
  <r>
    <x v="4"/>
    <x v="11"/>
    <x v="22"/>
    <m/>
    <x v="3995"/>
  </r>
  <r>
    <x v="4"/>
    <x v="11"/>
    <x v="22"/>
    <m/>
    <x v="3996"/>
  </r>
  <r>
    <x v="4"/>
    <x v="11"/>
    <x v="22"/>
    <m/>
    <x v="3997"/>
  </r>
  <r>
    <x v="4"/>
    <x v="11"/>
    <x v="22"/>
    <m/>
    <x v="3998"/>
  </r>
  <r>
    <x v="4"/>
    <x v="11"/>
    <x v="22"/>
    <m/>
    <x v="3999"/>
  </r>
  <r>
    <x v="4"/>
    <x v="11"/>
    <x v="22"/>
    <m/>
    <x v="4000"/>
  </r>
  <r>
    <x v="4"/>
    <x v="11"/>
    <x v="22"/>
    <m/>
    <x v="4001"/>
  </r>
  <r>
    <x v="4"/>
    <x v="11"/>
    <x v="22"/>
    <m/>
    <x v="4002"/>
  </r>
  <r>
    <x v="4"/>
    <x v="11"/>
    <x v="22"/>
    <m/>
    <x v="4003"/>
  </r>
  <r>
    <x v="4"/>
    <x v="11"/>
    <x v="22"/>
    <m/>
    <x v="4004"/>
  </r>
  <r>
    <x v="4"/>
    <x v="11"/>
    <x v="22"/>
    <m/>
    <x v="4005"/>
  </r>
  <r>
    <x v="4"/>
    <x v="11"/>
    <x v="22"/>
    <m/>
    <x v="4006"/>
  </r>
  <r>
    <x v="4"/>
    <x v="11"/>
    <x v="22"/>
    <m/>
    <x v="4007"/>
  </r>
  <r>
    <x v="4"/>
    <x v="11"/>
    <x v="22"/>
    <m/>
    <x v="4008"/>
  </r>
  <r>
    <x v="4"/>
    <x v="11"/>
    <x v="22"/>
    <m/>
    <x v="4009"/>
  </r>
  <r>
    <x v="4"/>
    <x v="11"/>
    <x v="22"/>
    <m/>
    <x v="4007"/>
  </r>
  <r>
    <x v="4"/>
    <x v="11"/>
    <x v="22"/>
    <m/>
    <x v="4010"/>
  </r>
  <r>
    <x v="4"/>
    <x v="11"/>
    <x v="22"/>
    <m/>
    <x v="4011"/>
  </r>
  <r>
    <x v="4"/>
    <x v="11"/>
    <x v="22"/>
    <m/>
    <x v="3975"/>
  </r>
  <r>
    <x v="4"/>
    <x v="11"/>
    <x v="22"/>
    <m/>
    <x v="4012"/>
  </r>
  <r>
    <x v="4"/>
    <x v="11"/>
    <x v="22"/>
    <m/>
    <x v="4013"/>
  </r>
  <r>
    <x v="4"/>
    <x v="11"/>
    <x v="22"/>
    <m/>
    <x v="4014"/>
  </r>
  <r>
    <x v="4"/>
    <x v="11"/>
    <x v="22"/>
    <m/>
    <x v="4015"/>
  </r>
  <r>
    <x v="4"/>
    <x v="11"/>
    <x v="22"/>
    <m/>
    <x v="4016"/>
  </r>
  <r>
    <x v="4"/>
    <x v="11"/>
    <x v="22"/>
    <m/>
    <x v="4017"/>
  </r>
  <r>
    <x v="4"/>
    <x v="11"/>
    <x v="22"/>
    <m/>
    <x v="4018"/>
  </r>
  <r>
    <x v="4"/>
    <x v="11"/>
    <x v="22"/>
    <m/>
    <x v="4019"/>
  </r>
  <r>
    <x v="4"/>
    <x v="11"/>
    <x v="22"/>
    <m/>
    <x v="4020"/>
  </r>
  <r>
    <x v="4"/>
    <x v="11"/>
    <x v="22"/>
    <m/>
    <x v="4021"/>
  </r>
  <r>
    <x v="4"/>
    <x v="11"/>
    <x v="22"/>
    <m/>
    <x v="4022"/>
  </r>
  <r>
    <x v="4"/>
    <x v="11"/>
    <x v="22"/>
    <m/>
    <x v="4023"/>
  </r>
  <r>
    <x v="4"/>
    <x v="11"/>
    <x v="22"/>
    <m/>
    <x v="4024"/>
  </r>
  <r>
    <x v="4"/>
    <x v="11"/>
    <x v="22"/>
    <m/>
    <x v="4025"/>
  </r>
  <r>
    <x v="4"/>
    <x v="11"/>
    <x v="22"/>
    <m/>
    <x v="4026"/>
  </r>
  <r>
    <x v="4"/>
    <x v="11"/>
    <x v="22"/>
    <m/>
    <x v="4027"/>
  </r>
  <r>
    <x v="4"/>
    <x v="11"/>
    <x v="22"/>
    <m/>
    <x v="3982"/>
  </r>
  <r>
    <x v="4"/>
    <x v="11"/>
    <x v="22"/>
    <m/>
    <x v="3957"/>
  </r>
  <r>
    <x v="4"/>
    <x v="11"/>
    <x v="22"/>
    <m/>
    <x v="4028"/>
  </r>
  <r>
    <x v="4"/>
    <x v="11"/>
    <x v="22"/>
    <m/>
    <x v="4029"/>
  </r>
  <r>
    <x v="4"/>
    <x v="11"/>
    <x v="22"/>
    <m/>
    <x v="4030"/>
  </r>
  <r>
    <x v="4"/>
    <x v="11"/>
    <x v="22"/>
    <m/>
    <x v="4031"/>
  </r>
  <r>
    <x v="4"/>
    <x v="11"/>
    <x v="22"/>
    <m/>
    <x v="4032"/>
  </r>
  <r>
    <x v="4"/>
    <x v="11"/>
    <x v="22"/>
    <m/>
    <x v="4033"/>
  </r>
  <r>
    <x v="4"/>
    <x v="11"/>
    <x v="22"/>
    <m/>
    <x v="4034"/>
  </r>
  <r>
    <x v="4"/>
    <x v="11"/>
    <x v="22"/>
    <m/>
    <x v="4035"/>
  </r>
  <r>
    <x v="4"/>
    <x v="11"/>
    <x v="22"/>
    <m/>
    <x v="4036"/>
  </r>
  <r>
    <x v="4"/>
    <x v="11"/>
    <x v="22"/>
    <m/>
    <x v="4037"/>
  </r>
  <r>
    <x v="4"/>
    <x v="11"/>
    <x v="22"/>
    <m/>
    <x v="4038"/>
  </r>
  <r>
    <x v="4"/>
    <x v="11"/>
    <x v="22"/>
    <m/>
    <x v="4039"/>
  </r>
  <r>
    <x v="4"/>
    <x v="11"/>
    <x v="22"/>
    <m/>
    <x v="4040"/>
  </r>
  <r>
    <x v="4"/>
    <x v="11"/>
    <x v="22"/>
    <m/>
    <x v="4041"/>
  </r>
  <r>
    <x v="4"/>
    <x v="11"/>
    <x v="22"/>
    <m/>
    <x v="4042"/>
  </r>
  <r>
    <x v="4"/>
    <x v="11"/>
    <x v="22"/>
    <m/>
    <x v="4043"/>
  </r>
  <r>
    <x v="4"/>
    <x v="11"/>
    <x v="22"/>
    <m/>
    <x v="4044"/>
  </r>
  <r>
    <x v="4"/>
    <x v="11"/>
    <x v="22"/>
    <m/>
    <x v="4045"/>
  </r>
  <r>
    <x v="4"/>
    <x v="11"/>
    <x v="22"/>
    <m/>
    <x v="4046"/>
  </r>
  <r>
    <x v="4"/>
    <x v="11"/>
    <x v="22"/>
    <m/>
    <x v="4047"/>
  </r>
  <r>
    <x v="4"/>
    <x v="11"/>
    <x v="22"/>
    <m/>
    <x v="4048"/>
  </r>
  <r>
    <x v="4"/>
    <x v="11"/>
    <x v="22"/>
    <m/>
    <x v="4049"/>
  </r>
  <r>
    <x v="4"/>
    <x v="11"/>
    <x v="22"/>
    <m/>
    <x v="4050"/>
  </r>
  <r>
    <x v="4"/>
    <x v="11"/>
    <x v="22"/>
    <m/>
    <x v="4051"/>
  </r>
  <r>
    <x v="4"/>
    <x v="11"/>
    <x v="22"/>
    <m/>
    <x v="4052"/>
  </r>
  <r>
    <x v="4"/>
    <x v="11"/>
    <x v="22"/>
    <m/>
    <x v="4053"/>
  </r>
  <r>
    <x v="4"/>
    <x v="11"/>
    <x v="22"/>
    <m/>
    <x v="4054"/>
  </r>
  <r>
    <x v="4"/>
    <x v="11"/>
    <x v="22"/>
    <m/>
    <x v="4055"/>
  </r>
  <r>
    <x v="4"/>
    <x v="11"/>
    <x v="22"/>
    <m/>
    <x v="4056"/>
  </r>
  <r>
    <x v="4"/>
    <x v="11"/>
    <x v="22"/>
    <m/>
    <x v="4057"/>
  </r>
  <r>
    <x v="4"/>
    <x v="11"/>
    <x v="22"/>
    <m/>
    <x v="4058"/>
  </r>
  <r>
    <x v="4"/>
    <x v="11"/>
    <x v="25"/>
    <m/>
    <x v="4059"/>
  </r>
  <r>
    <x v="4"/>
    <x v="11"/>
    <x v="24"/>
    <m/>
    <x v="4060"/>
  </r>
  <r>
    <x v="4"/>
    <x v="11"/>
    <x v="24"/>
    <m/>
    <x v="4061"/>
  </r>
  <r>
    <x v="4"/>
    <x v="11"/>
    <x v="24"/>
    <m/>
    <x v="4062"/>
  </r>
  <r>
    <x v="4"/>
    <x v="11"/>
    <x v="24"/>
    <m/>
    <x v="4063"/>
  </r>
  <r>
    <x v="4"/>
    <x v="11"/>
    <x v="24"/>
    <m/>
    <x v="4064"/>
  </r>
  <r>
    <x v="4"/>
    <x v="11"/>
    <x v="24"/>
    <m/>
    <x v="4065"/>
  </r>
  <r>
    <x v="4"/>
    <x v="11"/>
    <x v="24"/>
    <m/>
    <x v="4066"/>
  </r>
  <r>
    <x v="4"/>
    <x v="11"/>
    <x v="24"/>
    <m/>
    <x v="4067"/>
  </r>
  <r>
    <x v="4"/>
    <x v="11"/>
    <x v="24"/>
    <m/>
    <x v="4068"/>
  </r>
  <r>
    <x v="4"/>
    <x v="11"/>
    <x v="24"/>
    <m/>
    <x v="4069"/>
  </r>
  <r>
    <x v="4"/>
    <x v="12"/>
    <x v="22"/>
    <m/>
    <x v="4070"/>
  </r>
  <r>
    <x v="4"/>
    <x v="12"/>
    <x v="22"/>
    <m/>
    <x v="4071"/>
  </r>
  <r>
    <x v="4"/>
    <x v="12"/>
    <x v="22"/>
    <m/>
    <x v="4072"/>
  </r>
  <r>
    <x v="4"/>
    <x v="12"/>
    <x v="22"/>
    <m/>
    <x v="4073"/>
  </r>
  <r>
    <x v="4"/>
    <x v="12"/>
    <x v="22"/>
    <m/>
    <x v="4074"/>
  </r>
  <r>
    <x v="4"/>
    <x v="12"/>
    <x v="22"/>
    <m/>
    <x v="4075"/>
  </r>
  <r>
    <x v="4"/>
    <x v="12"/>
    <x v="22"/>
    <m/>
    <x v="4076"/>
  </r>
  <r>
    <x v="4"/>
    <x v="12"/>
    <x v="22"/>
    <m/>
    <x v="4077"/>
  </r>
  <r>
    <x v="4"/>
    <x v="12"/>
    <x v="22"/>
    <m/>
    <x v="4078"/>
  </r>
  <r>
    <x v="4"/>
    <x v="12"/>
    <x v="22"/>
    <m/>
    <x v="4079"/>
  </r>
  <r>
    <x v="4"/>
    <x v="12"/>
    <x v="22"/>
    <m/>
    <x v="4080"/>
  </r>
  <r>
    <x v="4"/>
    <x v="12"/>
    <x v="22"/>
    <m/>
    <x v="4081"/>
  </r>
  <r>
    <x v="4"/>
    <x v="12"/>
    <x v="22"/>
    <m/>
    <x v="4082"/>
  </r>
  <r>
    <x v="4"/>
    <x v="12"/>
    <x v="22"/>
    <m/>
    <x v="4083"/>
  </r>
  <r>
    <x v="4"/>
    <x v="12"/>
    <x v="22"/>
    <m/>
    <x v="4084"/>
  </r>
  <r>
    <x v="4"/>
    <x v="12"/>
    <x v="22"/>
    <m/>
    <x v="4085"/>
  </r>
  <r>
    <x v="4"/>
    <x v="12"/>
    <x v="22"/>
    <m/>
    <x v="4086"/>
  </r>
  <r>
    <x v="4"/>
    <x v="12"/>
    <x v="22"/>
    <m/>
    <x v="4087"/>
  </r>
  <r>
    <x v="4"/>
    <x v="12"/>
    <x v="22"/>
    <m/>
    <x v="4088"/>
  </r>
  <r>
    <x v="4"/>
    <x v="12"/>
    <x v="22"/>
    <m/>
    <x v="4089"/>
  </r>
  <r>
    <x v="4"/>
    <x v="12"/>
    <x v="25"/>
    <m/>
    <x v="4090"/>
  </r>
  <r>
    <x v="4"/>
    <x v="12"/>
    <x v="22"/>
    <m/>
    <x v="4091"/>
  </r>
  <r>
    <x v="4"/>
    <x v="12"/>
    <x v="22"/>
    <m/>
    <x v="4092"/>
  </r>
  <r>
    <x v="4"/>
    <x v="12"/>
    <x v="22"/>
    <m/>
    <x v="4093"/>
  </r>
  <r>
    <x v="4"/>
    <x v="12"/>
    <x v="22"/>
    <m/>
    <x v="4094"/>
  </r>
  <r>
    <x v="4"/>
    <x v="12"/>
    <x v="22"/>
    <m/>
    <x v="4095"/>
  </r>
  <r>
    <x v="4"/>
    <x v="12"/>
    <x v="22"/>
    <m/>
    <x v="4096"/>
  </r>
  <r>
    <x v="4"/>
    <x v="12"/>
    <x v="22"/>
    <m/>
    <x v="4097"/>
  </r>
  <r>
    <x v="4"/>
    <x v="12"/>
    <x v="22"/>
    <m/>
    <x v="4098"/>
  </r>
  <r>
    <x v="4"/>
    <x v="12"/>
    <x v="22"/>
    <m/>
    <x v="4099"/>
  </r>
  <r>
    <x v="4"/>
    <x v="12"/>
    <x v="25"/>
    <m/>
    <x v="4100"/>
  </r>
  <r>
    <x v="4"/>
    <x v="12"/>
    <x v="25"/>
    <m/>
    <x v="4101"/>
  </r>
  <r>
    <x v="4"/>
    <x v="12"/>
    <x v="25"/>
    <m/>
    <x v="4102"/>
  </r>
  <r>
    <x v="4"/>
    <x v="12"/>
    <x v="22"/>
    <m/>
    <x v="4103"/>
  </r>
  <r>
    <x v="4"/>
    <x v="12"/>
    <x v="22"/>
    <m/>
    <x v="4104"/>
  </r>
  <r>
    <x v="4"/>
    <x v="12"/>
    <x v="22"/>
    <m/>
    <x v="4105"/>
  </r>
  <r>
    <x v="4"/>
    <x v="12"/>
    <x v="22"/>
    <m/>
    <x v="4106"/>
  </r>
  <r>
    <x v="4"/>
    <x v="12"/>
    <x v="22"/>
    <m/>
    <x v="4107"/>
  </r>
  <r>
    <x v="4"/>
    <x v="12"/>
    <x v="22"/>
    <m/>
    <x v="4108"/>
  </r>
  <r>
    <x v="4"/>
    <x v="12"/>
    <x v="22"/>
    <m/>
    <x v="4109"/>
  </r>
  <r>
    <x v="4"/>
    <x v="12"/>
    <x v="22"/>
    <m/>
    <x v="4110"/>
  </r>
  <r>
    <x v="4"/>
    <x v="12"/>
    <x v="22"/>
    <m/>
    <x v="4111"/>
  </r>
  <r>
    <x v="4"/>
    <x v="12"/>
    <x v="22"/>
    <m/>
    <x v="4112"/>
  </r>
  <r>
    <x v="4"/>
    <x v="12"/>
    <x v="22"/>
    <m/>
    <x v="4113"/>
  </r>
  <r>
    <x v="4"/>
    <x v="12"/>
    <x v="22"/>
    <m/>
    <x v="4114"/>
  </r>
  <r>
    <x v="4"/>
    <x v="12"/>
    <x v="22"/>
    <m/>
    <x v="4115"/>
  </r>
  <r>
    <x v="4"/>
    <x v="12"/>
    <x v="22"/>
    <m/>
    <x v="4116"/>
  </r>
  <r>
    <x v="4"/>
    <x v="12"/>
    <x v="22"/>
    <m/>
    <x v="4117"/>
  </r>
  <r>
    <x v="4"/>
    <x v="12"/>
    <x v="22"/>
    <m/>
    <x v="4118"/>
  </r>
  <r>
    <x v="4"/>
    <x v="12"/>
    <x v="22"/>
    <m/>
    <x v="4119"/>
  </r>
  <r>
    <x v="4"/>
    <x v="12"/>
    <x v="22"/>
    <m/>
    <x v="4120"/>
  </r>
  <r>
    <x v="4"/>
    <x v="12"/>
    <x v="22"/>
    <m/>
    <x v="4121"/>
  </r>
  <r>
    <x v="4"/>
    <x v="12"/>
    <x v="22"/>
    <m/>
    <x v="4122"/>
  </r>
  <r>
    <x v="4"/>
    <x v="12"/>
    <x v="25"/>
    <m/>
    <x v="4123"/>
  </r>
  <r>
    <x v="4"/>
    <x v="12"/>
    <x v="22"/>
    <m/>
    <x v="4124"/>
  </r>
  <r>
    <x v="4"/>
    <x v="12"/>
    <x v="22"/>
    <m/>
    <x v="4125"/>
  </r>
  <r>
    <x v="4"/>
    <x v="12"/>
    <x v="22"/>
    <m/>
    <x v="4126"/>
  </r>
  <r>
    <x v="4"/>
    <x v="12"/>
    <x v="22"/>
    <m/>
    <x v="4127"/>
  </r>
  <r>
    <x v="4"/>
    <x v="12"/>
    <x v="22"/>
    <m/>
    <x v="4128"/>
  </r>
  <r>
    <x v="4"/>
    <x v="12"/>
    <x v="22"/>
    <m/>
    <x v="4129"/>
  </r>
  <r>
    <x v="4"/>
    <x v="12"/>
    <x v="22"/>
    <m/>
    <x v="4130"/>
  </r>
  <r>
    <x v="4"/>
    <x v="12"/>
    <x v="22"/>
    <m/>
    <x v="4131"/>
  </r>
  <r>
    <x v="4"/>
    <x v="12"/>
    <x v="22"/>
    <m/>
    <x v="4132"/>
  </r>
  <r>
    <x v="4"/>
    <x v="12"/>
    <x v="22"/>
    <m/>
    <x v="4133"/>
  </r>
  <r>
    <x v="4"/>
    <x v="12"/>
    <x v="22"/>
    <m/>
    <x v="4134"/>
  </r>
  <r>
    <x v="4"/>
    <x v="12"/>
    <x v="22"/>
    <m/>
    <x v="4135"/>
  </r>
  <r>
    <x v="4"/>
    <x v="12"/>
    <x v="22"/>
    <m/>
    <x v="4136"/>
  </r>
  <r>
    <x v="4"/>
    <x v="12"/>
    <x v="22"/>
    <m/>
    <x v="4137"/>
  </r>
  <r>
    <x v="4"/>
    <x v="12"/>
    <x v="22"/>
    <m/>
    <x v="4131"/>
  </r>
  <r>
    <x v="4"/>
    <x v="12"/>
    <x v="22"/>
    <m/>
    <x v="4138"/>
  </r>
  <r>
    <x v="4"/>
    <x v="12"/>
    <x v="22"/>
    <m/>
    <x v="4139"/>
  </r>
  <r>
    <x v="4"/>
    <x v="12"/>
    <x v="22"/>
    <m/>
    <x v="4140"/>
  </r>
  <r>
    <x v="4"/>
    <x v="12"/>
    <x v="22"/>
    <m/>
    <x v="4141"/>
  </r>
  <r>
    <x v="4"/>
    <x v="12"/>
    <x v="22"/>
    <m/>
    <x v="4142"/>
  </r>
  <r>
    <x v="4"/>
    <x v="12"/>
    <x v="22"/>
    <m/>
    <x v="4143"/>
  </r>
  <r>
    <x v="4"/>
    <x v="12"/>
    <x v="22"/>
    <m/>
    <x v="4144"/>
  </r>
  <r>
    <x v="4"/>
    <x v="12"/>
    <x v="22"/>
    <m/>
    <x v="4145"/>
  </r>
  <r>
    <x v="4"/>
    <x v="12"/>
    <x v="22"/>
    <m/>
    <x v="4146"/>
  </r>
  <r>
    <x v="4"/>
    <x v="12"/>
    <x v="22"/>
    <m/>
    <x v="4147"/>
  </r>
  <r>
    <x v="4"/>
    <x v="12"/>
    <x v="22"/>
    <m/>
    <x v="4148"/>
  </r>
  <r>
    <x v="4"/>
    <x v="12"/>
    <x v="22"/>
    <m/>
    <x v="4149"/>
  </r>
  <r>
    <x v="4"/>
    <x v="12"/>
    <x v="22"/>
    <m/>
    <x v="4150"/>
  </r>
  <r>
    <x v="4"/>
    <x v="12"/>
    <x v="22"/>
    <m/>
    <x v="4151"/>
  </r>
  <r>
    <x v="4"/>
    <x v="12"/>
    <x v="22"/>
    <m/>
    <x v="4152"/>
  </r>
  <r>
    <x v="4"/>
    <x v="12"/>
    <x v="22"/>
    <m/>
    <x v="4153"/>
  </r>
  <r>
    <x v="4"/>
    <x v="12"/>
    <x v="22"/>
    <m/>
    <x v="4154"/>
  </r>
  <r>
    <x v="4"/>
    <x v="12"/>
    <x v="22"/>
    <m/>
    <x v="4155"/>
  </r>
  <r>
    <x v="4"/>
    <x v="12"/>
    <x v="22"/>
    <m/>
    <x v="4156"/>
  </r>
  <r>
    <x v="4"/>
    <x v="12"/>
    <x v="22"/>
    <m/>
    <x v="4157"/>
  </r>
  <r>
    <x v="4"/>
    <x v="12"/>
    <x v="22"/>
    <m/>
    <x v="4158"/>
  </r>
  <r>
    <x v="4"/>
    <x v="12"/>
    <x v="22"/>
    <m/>
    <x v="4159"/>
  </r>
  <r>
    <x v="4"/>
    <x v="12"/>
    <x v="22"/>
    <m/>
    <x v="4160"/>
  </r>
  <r>
    <x v="4"/>
    <x v="12"/>
    <x v="22"/>
    <m/>
    <x v="4161"/>
  </r>
  <r>
    <x v="4"/>
    <x v="12"/>
    <x v="22"/>
    <m/>
    <x v="4162"/>
  </r>
  <r>
    <x v="4"/>
    <x v="12"/>
    <x v="22"/>
    <m/>
    <x v="4163"/>
  </r>
  <r>
    <x v="4"/>
    <x v="12"/>
    <x v="22"/>
    <m/>
    <x v="4164"/>
  </r>
  <r>
    <x v="4"/>
    <x v="12"/>
    <x v="22"/>
    <m/>
    <x v="4165"/>
  </r>
  <r>
    <x v="4"/>
    <x v="12"/>
    <x v="22"/>
    <m/>
    <x v="4166"/>
  </r>
  <r>
    <x v="4"/>
    <x v="12"/>
    <x v="22"/>
    <m/>
    <x v="4167"/>
  </r>
  <r>
    <x v="4"/>
    <x v="12"/>
    <x v="22"/>
    <m/>
    <x v="4168"/>
  </r>
  <r>
    <x v="4"/>
    <x v="12"/>
    <x v="22"/>
    <m/>
    <x v="4169"/>
  </r>
  <r>
    <x v="4"/>
    <x v="12"/>
    <x v="22"/>
    <m/>
    <x v="4170"/>
  </r>
  <r>
    <x v="4"/>
    <x v="12"/>
    <x v="22"/>
    <m/>
    <x v="4171"/>
  </r>
  <r>
    <x v="4"/>
    <x v="12"/>
    <x v="22"/>
    <m/>
    <x v="4172"/>
  </r>
  <r>
    <x v="4"/>
    <x v="12"/>
    <x v="22"/>
    <m/>
    <x v="4173"/>
  </r>
  <r>
    <x v="4"/>
    <x v="12"/>
    <x v="22"/>
    <m/>
    <x v="4174"/>
  </r>
  <r>
    <x v="4"/>
    <x v="12"/>
    <x v="22"/>
    <m/>
    <x v="4175"/>
  </r>
  <r>
    <x v="4"/>
    <x v="12"/>
    <x v="22"/>
    <m/>
    <x v="4176"/>
  </r>
  <r>
    <x v="4"/>
    <x v="12"/>
    <x v="22"/>
    <m/>
    <x v="4177"/>
  </r>
  <r>
    <x v="4"/>
    <x v="12"/>
    <x v="22"/>
    <m/>
    <x v="4178"/>
  </r>
  <r>
    <x v="4"/>
    <x v="12"/>
    <x v="22"/>
    <m/>
    <x v="4179"/>
  </r>
  <r>
    <x v="4"/>
    <x v="12"/>
    <x v="22"/>
    <m/>
    <x v="4180"/>
  </r>
  <r>
    <x v="4"/>
    <x v="12"/>
    <x v="22"/>
    <m/>
    <x v="4181"/>
  </r>
  <r>
    <x v="4"/>
    <x v="12"/>
    <x v="22"/>
    <m/>
    <x v="4182"/>
  </r>
  <r>
    <x v="4"/>
    <x v="12"/>
    <x v="22"/>
    <m/>
    <x v="4183"/>
  </r>
  <r>
    <x v="4"/>
    <x v="12"/>
    <x v="22"/>
    <m/>
    <x v="4184"/>
  </r>
  <r>
    <x v="4"/>
    <x v="12"/>
    <x v="22"/>
    <m/>
    <x v="4185"/>
  </r>
  <r>
    <x v="4"/>
    <x v="12"/>
    <x v="22"/>
    <m/>
    <x v="4180"/>
  </r>
  <r>
    <x v="4"/>
    <x v="12"/>
    <x v="22"/>
    <m/>
    <x v="4186"/>
  </r>
  <r>
    <x v="4"/>
    <x v="12"/>
    <x v="22"/>
    <m/>
    <x v="4187"/>
  </r>
  <r>
    <x v="4"/>
    <x v="12"/>
    <x v="22"/>
    <m/>
    <x v="4188"/>
  </r>
  <r>
    <x v="4"/>
    <x v="12"/>
    <x v="22"/>
    <m/>
    <x v="4189"/>
  </r>
  <r>
    <x v="4"/>
    <x v="12"/>
    <x v="22"/>
    <m/>
    <x v="4190"/>
  </r>
  <r>
    <x v="4"/>
    <x v="12"/>
    <x v="22"/>
    <m/>
    <x v="4191"/>
  </r>
  <r>
    <x v="4"/>
    <x v="12"/>
    <x v="22"/>
    <m/>
    <x v="4192"/>
  </r>
  <r>
    <x v="4"/>
    <x v="12"/>
    <x v="22"/>
    <m/>
    <x v="4193"/>
  </r>
  <r>
    <x v="4"/>
    <x v="12"/>
    <x v="22"/>
    <m/>
    <x v="4194"/>
  </r>
  <r>
    <x v="4"/>
    <x v="12"/>
    <x v="22"/>
    <m/>
    <x v="4195"/>
  </r>
  <r>
    <x v="4"/>
    <x v="12"/>
    <x v="22"/>
    <m/>
    <x v="4196"/>
  </r>
  <r>
    <x v="4"/>
    <x v="12"/>
    <x v="22"/>
    <m/>
    <x v="4197"/>
  </r>
  <r>
    <x v="4"/>
    <x v="12"/>
    <x v="22"/>
    <m/>
    <x v="4198"/>
  </r>
  <r>
    <x v="4"/>
    <x v="12"/>
    <x v="22"/>
    <m/>
    <x v="4199"/>
  </r>
  <r>
    <x v="4"/>
    <x v="12"/>
    <x v="22"/>
    <m/>
    <x v="4200"/>
  </r>
  <r>
    <x v="4"/>
    <x v="12"/>
    <x v="22"/>
    <m/>
    <x v="4201"/>
  </r>
  <r>
    <x v="4"/>
    <x v="12"/>
    <x v="22"/>
    <m/>
    <x v="4202"/>
  </r>
  <r>
    <x v="4"/>
    <x v="12"/>
    <x v="22"/>
    <m/>
    <x v="4203"/>
  </r>
  <r>
    <x v="4"/>
    <x v="12"/>
    <x v="22"/>
    <m/>
    <x v="4204"/>
  </r>
  <r>
    <x v="4"/>
    <x v="12"/>
    <x v="22"/>
    <m/>
    <x v="4205"/>
  </r>
  <r>
    <x v="4"/>
    <x v="12"/>
    <x v="22"/>
    <m/>
    <x v="4206"/>
  </r>
  <r>
    <x v="4"/>
    <x v="12"/>
    <x v="22"/>
    <m/>
    <x v="4207"/>
  </r>
  <r>
    <x v="4"/>
    <x v="12"/>
    <x v="22"/>
    <m/>
    <x v="4208"/>
  </r>
  <r>
    <x v="4"/>
    <x v="12"/>
    <x v="22"/>
    <m/>
    <x v="4209"/>
  </r>
  <r>
    <x v="4"/>
    <x v="12"/>
    <x v="22"/>
    <m/>
    <x v="4210"/>
  </r>
  <r>
    <x v="4"/>
    <x v="12"/>
    <x v="22"/>
    <m/>
    <x v="4211"/>
  </r>
  <r>
    <x v="4"/>
    <x v="12"/>
    <x v="22"/>
    <m/>
    <x v="4212"/>
  </r>
  <r>
    <x v="4"/>
    <x v="12"/>
    <x v="22"/>
    <m/>
    <x v="4213"/>
  </r>
  <r>
    <x v="4"/>
    <x v="12"/>
    <x v="22"/>
    <m/>
    <x v="4214"/>
  </r>
  <r>
    <x v="4"/>
    <x v="12"/>
    <x v="22"/>
    <m/>
    <x v="4215"/>
  </r>
  <r>
    <x v="4"/>
    <x v="12"/>
    <x v="22"/>
    <m/>
    <x v="4216"/>
  </r>
  <r>
    <x v="4"/>
    <x v="12"/>
    <x v="22"/>
    <m/>
    <x v="4217"/>
  </r>
  <r>
    <x v="4"/>
    <x v="12"/>
    <x v="22"/>
    <m/>
    <x v="4218"/>
  </r>
  <r>
    <x v="4"/>
    <x v="12"/>
    <x v="22"/>
    <m/>
    <x v="4219"/>
  </r>
  <r>
    <x v="4"/>
    <x v="12"/>
    <x v="22"/>
    <m/>
    <x v="4220"/>
  </r>
  <r>
    <x v="4"/>
    <x v="12"/>
    <x v="22"/>
    <m/>
    <x v="4221"/>
  </r>
  <r>
    <x v="4"/>
    <x v="12"/>
    <x v="22"/>
    <m/>
    <x v="4222"/>
  </r>
  <r>
    <x v="4"/>
    <x v="12"/>
    <x v="22"/>
    <m/>
    <x v="4223"/>
  </r>
  <r>
    <x v="4"/>
    <x v="12"/>
    <x v="22"/>
    <m/>
    <x v="4203"/>
  </r>
  <r>
    <x v="4"/>
    <x v="12"/>
    <x v="22"/>
    <m/>
    <x v="4224"/>
  </r>
  <r>
    <x v="4"/>
    <x v="12"/>
    <x v="22"/>
    <m/>
    <x v="4225"/>
  </r>
  <r>
    <x v="4"/>
    <x v="12"/>
    <x v="22"/>
    <m/>
    <x v="4219"/>
  </r>
  <r>
    <x v="4"/>
    <x v="12"/>
    <x v="22"/>
    <m/>
    <x v="4226"/>
  </r>
  <r>
    <x v="4"/>
    <x v="12"/>
    <x v="22"/>
    <m/>
    <x v="4227"/>
  </r>
  <r>
    <x v="4"/>
    <x v="12"/>
    <x v="22"/>
    <m/>
    <x v="4182"/>
  </r>
  <r>
    <x v="4"/>
    <x v="12"/>
    <x v="22"/>
    <m/>
    <x v="4228"/>
  </r>
  <r>
    <x v="4"/>
    <x v="12"/>
    <x v="22"/>
    <m/>
    <x v="4229"/>
  </r>
  <r>
    <x v="4"/>
    <x v="12"/>
    <x v="22"/>
    <m/>
    <x v="4230"/>
  </r>
  <r>
    <x v="4"/>
    <x v="12"/>
    <x v="22"/>
    <m/>
    <x v="4231"/>
  </r>
  <r>
    <x v="4"/>
    <x v="12"/>
    <x v="22"/>
    <m/>
    <x v="4232"/>
  </r>
  <r>
    <x v="4"/>
    <x v="12"/>
    <x v="22"/>
    <m/>
    <x v="4233"/>
  </r>
  <r>
    <x v="4"/>
    <x v="12"/>
    <x v="22"/>
    <m/>
    <x v="4234"/>
  </r>
  <r>
    <x v="4"/>
    <x v="12"/>
    <x v="22"/>
    <m/>
    <x v="4216"/>
  </r>
  <r>
    <x v="4"/>
    <x v="12"/>
    <x v="22"/>
    <m/>
    <x v="4235"/>
  </r>
  <r>
    <x v="4"/>
    <x v="12"/>
    <x v="22"/>
    <m/>
    <x v="4236"/>
  </r>
  <r>
    <x v="4"/>
    <x v="12"/>
    <x v="22"/>
    <m/>
    <x v="4237"/>
  </r>
  <r>
    <x v="4"/>
    <x v="12"/>
    <x v="22"/>
    <m/>
    <x v="4156"/>
  </r>
  <r>
    <x v="4"/>
    <x v="12"/>
    <x v="22"/>
    <m/>
    <x v="4238"/>
  </r>
  <r>
    <x v="4"/>
    <x v="12"/>
    <x v="22"/>
    <m/>
    <x v="4239"/>
  </r>
  <r>
    <x v="4"/>
    <x v="12"/>
    <x v="22"/>
    <m/>
    <x v="4240"/>
  </r>
  <r>
    <x v="4"/>
    <x v="12"/>
    <x v="22"/>
    <m/>
    <x v="4241"/>
  </r>
  <r>
    <x v="4"/>
    <x v="12"/>
    <x v="22"/>
    <m/>
    <x v="4242"/>
  </r>
  <r>
    <x v="4"/>
    <x v="12"/>
    <x v="22"/>
    <m/>
    <x v="4243"/>
  </r>
  <r>
    <x v="4"/>
    <x v="12"/>
    <x v="22"/>
    <m/>
    <x v="4244"/>
  </r>
  <r>
    <x v="4"/>
    <x v="12"/>
    <x v="22"/>
    <m/>
    <x v="4245"/>
  </r>
  <r>
    <x v="4"/>
    <x v="12"/>
    <x v="22"/>
    <m/>
    <x v="4246"/>
  </r>
  <r>
    <x v="4"/>
    <x v="12"/>
    <x v="22"/>
    <m/>
    <x v="4247"/>
  </r>
  <r>
    <x v="4"/>
    <x v="12"/>
    <x v="22"/>
    <m/>
    <x v="4248"/>
  </r>
  <r>
    <x v="4"/>
    <x v="12"/>
    <x v="22"/>
    <m/>
    <x v="4249"/>
  </r>
  <r>
    <x v="4"/>
    <x v="12"/>
    <x v="22"/>
    <m/>
    <x v="4250"/>
  </r>
  <r>
    <x v="4"/>
    <x v="12"/>
    <x v="22"/>
    <m/>
    <x v="4251"/>
  </r>
  <r>
    <x v="4"/>
    <x v="12"/>
    <x v="22"/>
    <m/>
    <x v="4153"/>
  </r>
  <r>
    <x v="4"/>
    <x v="12"/>
    <x v="22"/>
    <m/>
    <x v="4252"/>
  </r>
  <r>
    <x v="4"/>
    <x v="12"/>
    <x v="22"/>
    <m/>
    <x v="4253"/>
  </r>
  <r>
    <x v="4"/>
    <x v="12"/>
    <x v="22"/>
    <m/>
    <x v="4254"/>
  </r>
  <r>
    <x v="4"/>
    <x v="12"/>
    <x v="22"/>
    <m/>
    <x v="4255"/>
  </r>
  <r>
    <x v="4"/>
    <x v="12"/>
    <x v="22"/>
    <m/>
    <x v="4256"/>
  </r>
  <r>
    <x v="4"/>
    <x v="12"/>
    <x v="22"/>
    <m/>
    <x v="4257"/>
  </r>
  <r>
    <x v="4"/>
    <x v="12"/>
    <x v="22"/>
    <m/>
    <x v="4243"/>
  </r>
  <r>
    <x v="4"/>
    <x v="12"/>
    <x v="22"/>
    <m/>
    <x v="4258"/>
  </r>
  <r>
    <x v="4"/>
    <x v="12"/>
    <x v="22"/>
    <m/>
    <x v="4259"/>
  </r>
  <r>
    <x v="4"/>
    <x v="12"/>
    <x v="22"/>
    <m/>
    <x v="4137"/>
  </r>
  <r>
    <x v="4"/>
    <x v="12"/>
    <x v="22"/>
    <m/>
    <x v="4260"/>
  </r>
  <r>
    <x v="4"/>
    <x v="12"/>
    <x v="22"/>
    <m/>
    <x v="4261"/>
  </r>
  <r>
    <x v="4"/>
    <x v="12"/>
    <x v="22"/>
    <m/>
    <x v="4262"/>
  </r>
  <r>
    <x v="4"/>
    <x v="12"/>
    <x v="22"/>
    <m/>
    <x v="4263"/>
  </r>
  <r>
    <x v="4"/>
    <x v="12"/>
    <x v="22"/>
    <m/>
    <x v="4264"/>
  </r>
  <r>
    <x v="4"/>
    <x v="12"/>
    <x v="22"/>
    <m/>
    <x v="4265"/>
  </r>
  <r>
    <x v="4"/>
    <x v="12"/>
    <x v="22"/>
    <m/>
    <x v="4266"/>
  </r>
  <r>
    <x v="4"/>
    <x v="12"/>
    <x v="22"/>
    <m/>
    <x v="4267"/>
  </r>
  <r>
    <x v="4"/>
    <x v="12"/>
    <x v="22"/>
    <m/>
    <x v="4268"/>
  </r>
  <r>
    <x v="4"/>
    <x v="12"/>
    <x v="22"/>
    <m/>
    <x v="4269"/>
  </r>
  <r>
    <x v="4"/>
    <x v="12"/>
    <x v="22"/>
    <m/>
    <x v="4270"/>
  </r>
  <r>
    <x v="4"/>
    <x v="12"/>
    <x v="22"/>
    <m/>
    <x v="4271"/>
  </r>
  <r>
    <x v="4"/>
    <x v="12"/>
    <x v="22"/>
    <m/>
    <x v="4272"/>
  </r>
  <r>
    <x v="4"/>
    <x v="13"/>
    <x v="25"/>
    <m/>
    <x v="4273"/>
  </r>
  <r>
    <x v="4"/>
    <x v="13"/>
    <x v="25"/>
    <m/>
    <x v="4274"/>
  </r>
  <r>
    <x v="4"/>
    <x v="13"/>
    <x v="25"/>
    <m/>
    <x v="4275"/>
  </r>
  <r>
    <x v="4"/>
    <x v="13"/>
    <x v="25"/>
    <m/>
    <x v="4276"/>
  </r>
  <r>
    <x v="4"/>
    <x v="13"/>
    <x v="24"/>
    <m/>
    <x v="4277"/>
  </r>
  <r>
    <x v="4"/>
    <x v="13"/>
    <x v="24"/>
    <m/>
    <x v="4278"/>
  </r>
  <r>
    <x v="4"/>
    <x v="13"/>
    <x v="24"/>
    <m/>
    <x v="4279"/>
  </r>
  <r>
    <x v="4"/>
    <x v="13"/>
    <x v="24"/>
    <m/>
    <x v="4280"/>
  </r>
  <r>
    <x v="4"/>
    <x v="13"/>
    <x v="24"/>
    <m/>
    <x v="4281"/>
  </r>
  <r>
    <x v="4"/>
    <x v="13"/>
    <x v="24"/>
    <m/>
    <x v="4282"/>
  </r>
  <r>
    <x v="4"/>
    <x v="13"/>
    <x v="24"/>
    <m/>
    <x v="4283"/>
  </r>
  <r>
    <x v="4"/>
    <x v="13"/>
    <x v="24"/>
    <m/>
    <x v="4284"/>
  </r>
  <r>
    <x v="4"/>
    <x v="13"/>
    <x v="24"/>
    <m/>
    <x v="4285"/>
  </r>
  <r>
    <x v="4"/>
    <x v="13"/>
    <x v="24"/>
    <m/>
    <x v="4286"/>
  </r>
  <r>
    <x v="4"/>
    <x v="13"/>
    <x v="22"/>
    <m/>
    <x v="4287"/>
  </r>
  <r>
    <x v="4"/>
    <x v="13"/>
    <x v="22"/>
    <m/>
    <x v="4288"/>
  </r>
  <r>
    <x v="4"/>
    <x v="13"/>
    <x v="22"/>
    <m/>
    <x v="4289"/>
  </r>
  <r>
    <x v="4"/>
    <x v="13"/>
    <x v="22"/>
    <m/>
    <x v="4290"/>
  </r>
  <r>
    <x v="4"/>
    <x v="13"/>
    <x v="22"/>
    <m/>
    <x v="4291"/>
  </r>
  <r>
    <x v="4"/>
    <x v="13"/>
    <x v="22"/>
    <m/>
    <x v="4292"/>
  </r>
  <r>
    <x v="4"/>
    <x v="13"/>
    <x v="22"/>
    <m/>
    <x v="4293"/>
  </r>
  <r>
    <x v="4"/>
    <x v="13"/>
    <x v="22"/>
    <m/>
    <x v="4294"/>
  </r>
  <r>
    <x v="4"/>
    <x v="13"/>
    <x v="22"/>
    <m/>
    <x v="4295"/>
  </r>
  <r>
    <x v="4"/>
    <x v="13"/>
    <x v="22"/>
    <m/>
    <x v="4296"/>
  </r>
  <r>
    <x v="4"/>
    <x v="13"/>
    <x v="22"/>
    <m/>
    <x v="4297"/>
  </r>
  <r>
    <x v="4"/>
    <x v="13"/>
    <x v="22"/>
    <m/>
    <x v="4298"/>
  </r>
  <r>
    <x v="4"/>
    <x v="13"/>
    <x v="22"/>
    <m/>
    <x v="4299"/>
  </r>
  <r>
    <x v="4"/>
    <x v="13"/>
    <x v="22"/>
    <m/>
    <x v="4300"/>
  </r>
  <r>
    <x v="4"/>
    <x v="13"/>
    <x v="22"/>
    <m/>
    <x v="4301"/>
  </r>
  <r>
    <x v="4"/>
    <x v="13"/>
    <x v="22"/>
    <m/>
    <x v="4302"/>
  </r>
  <r>
    <x v="4"/>
    <x v="13"/>
    <x v="22"/>
    <m/>
    <x v="4303"/>
  </r>
  <r>
    <x v="4"/>
    <x v="13"/>
    <x v="22"/>
    <m/>
    <x v="4304"/>
  </r>
  <r>
    <x v="4"/>
    <x v="13"/>
    <x v="22"/>
    <m/>
    <x v="4305"/>
  </r>
  <r>
    <x v="4"/>
    <x v="13"/>
    <x v="22"/>
    <m/>
    <x v="4306"/>
  </r>
  <r>
    <x v="4"/>
    <x v="13"/>
    <x v="22"/>
    <m/>
    <x v="4307"/>
  </r>
  <r>
    <x v="4"/>
    <x v="13"/>
    <x v="22"/>
    <m/>
    <x v="4308"/>
  </r>
  <r>
    <x v="4"/>
    <x v="13"/>
    <x v="22"/>
    <m/>
    <x v="4309"/>
  </r>
  <r>
    <x v="4"/>
    <x v="13"/>
    <x v="22"/>
    <m/>
    <x v="4310"/>
  </r>
  <r>
    <x v="4"/>
    <x v="13"/>
    <x v="22"/>
    <m/>
    <x v="4311"/>
  </r>
  <r>
    <x v="4"/>
    <x v="13"/>
    <x v="22"/>
    <m/>
    <x v="4312"/>
  </r>
  <r>
    <x v="4"/>
    <x v="13"/>
    <x v="22"/>
    <m/>
    <x v="4313"/>
  </r>
  <r>
    <x v="4"/>
    <x v="13"/>
    <x v="22"/>
    <m/>
    <x v="4314"/>
  </r>
  <r>
    <x v="4"/>
    <x v="13"/>
    <x v="22"/>
    <m/>
    <x v="4315"/>
  </r>
  <r>
    <x v="4"/>
    <x v="13"/>
    <x v="22"/>
    <m/>
    <x v="4316"/>
  </r>
  <r>
    <x v="4"/>
    <x v="13"/>
    <x v="22"/>
    <m/>
    <x v="4317"/>
  </r>
  <r>
    <x v="4"/>
    <x v="13"/>
    <x v="22"/>
    <m/>
    <x v="4318"/>
  </r>
  <r>
    <x v="4"/>
    <x v="13"/>
    <x v="22"/>
    <m/>
    <x v="4319"/>
  </r>
  <r>
    <x v="4"/>
    <x v="13"/>
    <x v="22"/>
    <m/>
    <x v="4320"/>
  </r>
  <r>
    <x v="4"/>
    <x v="13"/>
    <x v="22"/>
    <m/>
    <x v="4321"/>
  </r>
  <r>
    <x v="4"/>
    <x v="13"/>
    <x v="22"/>
    <m/>
    <x v="4322"/>
  </r>
  <r>
    <x v="4"/>
    <x v="13"/>
    <x v="22"/>
    <m/>
    <x v="4323"/>
  </r>
  <r>
    <x v="4"/>
    <x v="13"/>
    <x v="22"/>
    <m/>
    <x v="4324"/>
  </r>
  <r>
    <x v="4"/>
    <x v="13"/>
    <x v="22"/>
    <m/>
    <x v="4325"/>
  </r>
  <r>
    <x v="4"/>
    <x v="13"/>
    <x v="22"/>
    <m/>
    <x v="4326"/>
  </r>
  <r>
    <x v="4"/>
    <x v="13"/>
    <x v="22"/>
    <m/>
    <x v="4327"/>
  </r>
  <r>
    <x v="4"/>
    <x v="13"/>
    <x v="22"/>
    <m/>
    <x v="4328"/>
  </r>
  <r>
    <x v="4"/>
    <x v="13"/>
    <x v="22"/>
    <m/>
    <x v="4329"/>
  </r>
  <r>
    <x v="4"/>
    <x v="13"/>
    <x v="22"/>
    <m/>
    <x v="4330"/>
  </r>
  <r>
    <x v="4"/>
    <x v="13"/>
    <x v="22"/>
    <m/>
    <x v="4331"/>
  </r>
  <r>
    <x v="4"/>
    <x v="13"/>
    <x v="22"/>
    <m/>
    <x v="4332"/>
  </r>
  <r>
    <x v="4"/>
    <x v="13"/>
    <x v="22"/>
    <m/>
    <x v="4333"/>
  </r>
  <r>
    <x v="4"/>
    <x v="13"/>
    <x v="22"/>
    <m/>
    <x v="4334"/>
  </r>
  <r>
    <x v="4"/>
    <x v="13"/>
    <x v="22"/>
    <m/>
    <x v="4335"/>
  </r>
  <r>
    <x v="4"/>
    <x v="13"/>
    <x v="22"/>
    <m/>
    <x v="4334"/>
  </r>
  <r>
    <x v="4"/>
    <x v="13"/>
    <x v="22"/>
    <m/>
    <x v="4336"/>
  </r>
  <r>
    <x v="4"/>
    <x v="13"/>
    <x v="22"/>
    <m/>
    <x v="4337"/>
  </r>
  <r>
    <x v="4"/>
    <x v="13"/>
    <x v="22"/>
    <m/>
    <x v="4338"/>
  </r>
  <r>
    <x v="4"/>
    <x v="13"/>
    <x v="22"/>
    <m/>
    <x v="4339"/>
  </r>
  <r>
    <x v="4"/>
    <x v="13"/>
    <x v="22"/>
    <m/>
    <x v="4340"/>
  </r>
  <r>
    <x v="4"/>
    <x v="13"/>
    <x v="22"/>
    <m/>
    <x v="3308"/>
  </r>
  <r>
    <x v="4"/>
    <x v="13"/>
    <x v="22"/>
    <m/>
    <x v="4341"/>
  </r>
  <r>
    <x v="4"/>
    <x v="13"/>
    <x v="22"/>
    <m/>
    <x v="4342"/>
  </r>
  <r>
    <x v="4"/>
    <x v="13"/>
    <x v="22"/>
    <m/>
    <x v="4343"/>
  </r>
  <r>
    <x v="4"/>
    <x v="13"/>
    <x v="22"/>
    <m/>
    <x v="4344"/>
  </r>
  <r>
    <x v="4"/>
    <x v="13"/>
    <x v="22"/>
    <m/>
    <x v="4345"/>
  </r>
  <r>
    <x v="4"/>
    <x v="13"/>
    <x v="22"/>
    <m/>
    <x v="4346"/>
  </r>
  <r>
    <x v="4"/>
    <x v="13"/>
    <x v="22"/>
    <m/>
    <x v="4347"/>
  </r>
  <r>
    <x v="4"/>
    <x v="13"/>
    <x v="22"/>
    <m/>
    <x v="4348"/>
  </r>
  <r>
    <x v="4"/>
    <x v="13"/>
    <x v="22"/>
    <m/>
    <x v="4349"/>
  </r>
  <r>
    <x v="4"/>
    <x v="13"/>
    <x v="22"/>
    <m/>
    <x v="4350"/>
  </r>
  <r>
    <x v="4"/>
    <x v="13"/>
    <x v="22"/>
    <m/>
    <x v="4351"/>
  </r>
  <r>
    <x v="4"/>
    <x v="13"/>
    <x v="22"/>
    <m/>
    <x v="4352"/>
  </r>
  <r>
    <x v="4"/>
    <x v="13"/>
    <x v="22"/>
    <m/>
    <x v="4353"/>
  </r>
  <r>
    <x v="4"/>
    <x v="13"/>
    <x v="22"/>
    <m/>
    <x v="4354"/>
  </r>
  <r>
    <x v="4"/>
    <x v="13"/>
    <x v="22"/>
    <m/>
    <x v="4355"/>
  </r>
  <r>
    <x v="4"/>
    <x v="13"/>
    <x v="22"/>
    <m/>
    <x v="4356"/>
  </r>
  <r>
    <x v="4"/>
    <x v="13"/>
    <x v="22"/>
    <m/>
    <x v="4357"/>
  </r>
  <r>
    <x v="4"/>
    <x v="13"/>
    <x v="22"/>
    <m/>
    <x v="4358"/>
  </r>
  <r>
    <x v="4"/>
    <x v="13"/>
    <x v="22"/>
    <m/>
    <x v="4359"/>
  </r>
  <r>
    <x v="4"/>
    <x v="13"/>
    <x v="22"/>
    <m/>
    <x v="4360"/>
  </r>
  <r>
    <x v="4"/>
    <x v="13"/>
    <x v="22"/>
    <m/>
    <x v="4361"/>
  </r>
  <r>
    <x v="4"/>
    <x v="13"/>
    <x v="22"/>
    <m/>
    <x v="4362"/>
  </r>
  <r>
    <x v="4"/>
    <x v="13"/>
    <x v="22"/>
    <m/>
    <x v="4363"/>
  </r>
  <r>
    <x v="4"/>
    <x v="13"/>
    <x v="22"/>
    <m/>
    <x v="4364"/>
  </r>
  <r>
    <x v="4"/>
    <x v="13"/>
    <x v="22"/>
    <m/>
    <x v="4365"/>
  </r>
  <r>
    <x v="4"/>
    <x v="13"/>
    <x v="22"/>
    <m/>
    <x v="4366"/>
  </r>
  <r>
    <x v="4"/>
    <x v="13"/>
    <x v="22"/>
    <m/>
    <x v="4367"/>
  </r>
  <r>
    <x v="4"/>
    <x v="13"/>
    <x v="22"/>
    <m/>
    <x v="4368"/>
  </r>
  <r>
    <x v="4"/>
    <x v="13"/>
    <x v="22"/>
    <m/>
    <x v="4369"/>
  </r>
  <r>
    <x v="4"/>
    <x v="13"/>
    <x v="22"/>
    <m/>
    <x v="4370"/>
  </r>
  <r>
    <x v="4"/>
    <x v="13"/>
    <x v="22"/>
    <m/>
    <x v="4371"/>
  </r>
  <r>
    <x v="4"/>
    <x v="13"/>
    <x v="22"/>
    <m/>
    <x v="4372"/>
  </r>
  <r>
    <x v="4"/>
    <x v="13"/>
    <x v="22"/>
    <m/>
    <x v="4373"/>
  </r>
  <r>
    <x v="4"/>
    <x v="13"/>
    <x v="22"/>
    <m/>
    <x v="4374"/>
  </r>
  <r>
    <x v="4"/>
    <x v="13"/>
    <x v="22"/>
    <m/>
    <x v="4375"/>
  </r>
  <r>
    <x v="4"/>
    <x v="13"/>
    <x v="22"/>
    <m/>
    <x v="4376"/>
  </r>
  <r>
    <x v="4"/>
    <x v="13"/>
    <x v="22"/>
    <m/>
    <x v="4377"/>
  </r>
  <r>
    <x v="4"/>
    <x v="13"/>
    <x v="22"/>
    <m/>
    <x v="4378"/>
  </r>
  <r>
    <x v="4"/>
    <x v="13"/>
    <x v="22"/>
    <m/>
    <x v="4379"/>
  </r>
  <r>
    <x v="4"/>
    <x v="13"/>
    <x v="22"/>
    <m/>
    <x v="4377"/>
  </r>
  <r>
    <x v="4"/>
    <x v="13"/>
    <x v="22"/>
    <m/>
    <x v="4380"/>
  </r>
  <r>
    <x v="4"/>
    <x v="13"/>
    <x v="22"/>
    <m/>
    <x v="4381"/>
  </r>
  <r>
    <x v="4"/>
    <x v="13"/>
    <x v="22"/>
    <m/>
    <x v="4382"/>
  </r>
  <r>
    <x v="4"/>
    <x v="13"/>
    <x v="22"/>
    <m/>
    <x v="4383"/>
  </r>
  <r>
    <x v="4"/>
    <x v="13"/>
    <x v="22"/>
    <m/>
    <x v="4384"/>
  </r>
  <r>
    <x v="4"/>
    <x v="13"/>
    <x v="22"/>
    <m/>
    <x v="4385"/>
  </r>
  <r>
    <x v="4"/>
    <x v="13"/>
    <x v="22"/>
    <m/>
    <x v="4386"/>
  </r>
  <r>
    <x v="4"/>
    <x v="13"/>
    <x v="22"/>
    <m/>
    <x v="4387"/>
  </r>
  <r>
    <x v="4"/>
    <x v="13"/>
    <x v="22"/>
    <m/>
    <x v="4388"/>
  </r>
  <r>
    <x v="4"/>
    <x v="13"/>
    <x v="22"/>
    <m/>
    <x v="4389"/>
  </r>
  <r>
    <x v="4"/>
    <x v="13"/>
    <x v="22"/>
    <m/>
    <x v="4390"/>
  </r>
  <r>
    <x v="4"/>
    <x v="13"/>
    <x v="22"/>
    <m/>
    <x v="4391"/>
  </r>
  <r>
    <x v="4"/>
    <x v="13"/>
    <x v="22"/>
    <m/>
    <x v="4392"/>
  </r>
  <r>
    <x v="4"/>
    <x v="13"/>
    <x v="22"/>
    <m/>
    <x v="4393"/>
  </r>
  <r>
    <x v="4"/>
    <x v="13"/>
    <x v="22"/>
    <m/>
    <x v="4394"/>
  </r>
  <r>
    <x v="4"/>
    <x v="13"/>
    <x v="22"/>
    <m/>
    <x v="4395"/>
  </r>
  <r>
    <x v="4"/>
    <x v="13"/>
    <x v="22"/>
    <m/>
    <x v="4396"/>
  </r>
  <r>
    <x v="4"/>
    <x v="13"/>
    <x v="22"/>
    <m/>
    <x v="4397"/>
  </r>
  <r>
    <x v="4"/>
    <x v="13"/>
    <x v="22"/>
    <m/>
    <x v="4398"/>
  </r>
  <r>
    <x v="4"/>
    <x v="13"/>
    <x v="22"/>
    <m/>
    <x v="4399"/>
  </r>
  <r>
    <x v="4"/>
    <x v="13"/>
    <x v="22"/>
    <m/>
    <x v="4400"/>
  </r>
  <r>
    <x v="4"/>
    <x v="13"/>
    <x v="22"/>
    <m/>
    <x v="4401"/>
  </r>
  <r>
    <x v="4"/>
    <x v="13"/>
    <x v="22"/>
    <m/>
    <x v="4402"/>
  </r>
  <r>
    <x v="4"/>
    <x v="13"/>
    <x v="22"/>
    <m/>
    <x v="4403"/>
  </r>
  <r>
    <x v="4"/>
    <x v="13"/>
    <x v="22"/>
    <m/>
    <x v="4404"/>
  </r>
  <r>
    <x v="4"/>
    <x v="13"/>
    <x v="22"/>
    <m/>
    <x v="4405"/>
  </r>
  <r>
    <x v="4"/>
    <x v="13"/>
    <x v="22"/>
    <m/>
    <x v="4406"/>
  </r>
  <r>
    <x v="4"/>
    <x v="13"/>
    <x v="22"/>
    <m/>
    <x v="4407"/>
  </r>
  <r>
    <x v="4"/>
    <x v="13"/>
    <x v="22"/>
    <m/>
    <x v="4408"/>
  </r>
  <r>
    <x v="4"/>
    <x v="13"/>
    <x v="22"/>
    <m/>
    <x v="4409"/>
  </r>
  <r>
    <x v="4"/>
    <x v="13"/>
    <x v="22"/>
    <m/>
    <x v="4410"/>
  </r>
  <r>
    <x v="4"/>
    <x v="13"/>
    <x v="22"/>
    <m/>
    <x v="4411"/>
  </r>
  <r>
    <x v="4"/>
    <x v="13"/>
    <x v="22"/>
    <m/>
    <x v="4412"/>
  </r>
  <r>
    <x v="4"/>
    <x v="13"/>
    <x v="22"/>
    <m/>
    <x v="4413"/>
  </r>
  <r>
    <x v="4"/>
    <x v="13"/>
    <x v="22"/>
    <m/>
    <x v="4414"/>
  </r>
  <r>
    <x v="4"/>
    <x v="13"/>
    <x v="22"/>
    <m/>
    <x v="4415"/>
  </r>
  <r>
    <x v="4"/>
    <x v="13"/>
    <x v="22"/>
    <m/>
    <x v="4416"/>
  </r>
  <r>
    <x v="4"/>
    <x v="13"/>
    <x v="22"/>
    <m/>
    <x v="4417"/>
  </r>
  <r>
    <x v="4"/>
    <x v="13"/>
    <x v="22"/>
    <m/>
    <x v="4418"/>
  </r>
  <r>
    <x v="4"/>
    <x v="13"/>
    <x v="22"/>
    <m/>
    <x v="4419"/>
  </r>
  <r>
    <x v="4"/>
    <x v="13"/>
    <x v="22"/>
    <m/>
    <x v="4420"/>
  </r>
  <r>
    <x v="4"/>
    <x v="13"/>
    <x v="22"/>
    <m/>
    <x v="4421"/>
  </r>
  <r>
    <x v="4"/>
    <x v="13"/>
    <x v="22"/>
    <m/>
    <x v="4422"/>
  </r>
  <r>
    <x v="4"/>
    <x v="13"/>
    <x v="22"/>
    <m/>
    <x v="4423"/>
  </r>
  <r>
    <x v="4"/>
    <x v="13"/>
    <x v="22"/>
    <m/>
    <x v="4424"/>
  </r>
  <r>
    <x v="4"/>
    <x v="13"/>
    <x v="22"/>
    <m/>
    <x v="4425"/>
  </r>
  <r>
    <x v="4"/>
    <x v="13"/>
    <x v="22"/>
    <m/>
    <x v="4426"/>
  </r>
  <r>
    <x v="4"/>
    <x v="13"/>
    <x v="22"/>
    <m/>
    <x v="4427"/>
  </r>
  <r>
    <x v="4"/>
    <x v="13"/>
    <x v="22"/>
    <m/>
    <x v="4428"/>
  </r>
  <r>
    <x v="4"/>
    <x v="13"/>
    <x v="22"/>
    <m/>
    <x v="4429"/>
  </r>
  <r>
    <x v="4"/>
    <x v="13"/>
    <x v="22"/>
    <m/>
    <x v="4430"/>
  </r>
  <r>
    <x v="4"/>
    <x v="13"/>
    <x v="22"/>
    <m/>
    <x v="4431"/>
  </r>
  <r>
    <x v="4"/>
    <x v="13"/>
    <x v="22"/>
    <m/>
    <x v="4432"/>
  </r>
  <r>
    <x v="4"/>
    <x v="13"/>
    <x v="22"/>
    <m/>
    <x v="4433"/>
  </r>
  <r>
    <x v="4"/>
    <x v="13"/>
    <x v="22"/>
    <m/>
    <x v="4434"/>
  </r>
  <r>
    <x v="4"/>
    <x v="13"/>
    <x v="22"/>
    <m/>
    <x v="4435"/>
  </r>
  <r>
    <x v="4"/>
    <x v="13"/>
    <x v="22"/>
    <m/>
    <x v="4436"/>
  </r>
  <r>
    <x v="4"/>
    <x v="13"/>
    <x v="22"/>
    <m/>
    <x v="4437"/>
  </r>
  <r>
    <x v="4"/>
    <x v="13"/>
    <x v="22"/>
    <m/>
    <x v="4438"/>
  </r>
  <r>
    <x v="4"/>
    <x v="13"/>
    <x v="22"/>
    <m/>
    <x v="4439"/>
  </r>
  <r>
    <x v="4"/>
    <x v="13"/>
    <x v="22"/>
    <m/>
    <x v="4440"/>
  </r>
  <r>
    <x v="4"/>
    <x v="13"/>
    <x v="22"/>
    <m/>
    <x v="4441"/>
  </r>
  <r>
    <x v="4"/>
    <x v="13"/>
    <x v="22"/>
    <m/>
    <x v="4442"/>
  </r>
  <r>
    <x v="4"/>
    <x v="13"/>
    <x v="22"/>
    <m/>
    <x v="4443"/>
  </r>
  <r>
    <x v="4"/>
    <x v="13"/>
    <x v="22"/>
    <m/>
    <x v="4444"/>
  </r>
  <r>
    <x v="4"/>
    <x v="13"/>
    <x v="22"/>
    <m/>
    <x v="4445"/>
  </r>
  <r>
    <x v="4"/>
    <x v="14"/>
    <x v="23"/>
    <m/>
    <x v="4446"/>
  </r>
  <r>
    <x v="4"/>
    <x v="14"/>
    <x v="23"/>
    <m/>
    <x v="4447"/>
  </r>
  <r>
    <x v="4"/>
    <x v="14"/>
    <x v="22"/>
    <m/>
    <x v="4448"/>
  </r>
  <r>
    <x v="4"/>
    <x v="14"/>
    <x v="22"/>
    <m/>
    <x v="4449"/>
  </r>
  <r>
    <x v="4"/>
    <x v="14"/>
    <x v="25"/>
    <m/>
    <x v="4450"/>
  </r>
  <r>
    <x v="4"/>
    <x v="14"/>
    <x v="25"/>
    <m/>
    <x v="4451"/>
  </r>
  <r>
    <x v="4"/>
    <x v="14"/>
    <x v="25"/>
    <m/>
    <x v="4452"/>
  </r>
  <r>
    <x v="4"/>
    <x v="14"/>
    <x v="25"/>
    <m/>
    <x v="4453"/>
  </r>
  <r>
    <x v="4"/>
    <x v="14"/>
    <x v="25"/>
    <m/>
    <x v="4454"/>
  </r>
  <r>
    <x v="4"/>
    <x v="14"/>
    <x v="25"/>
    <m/>
    <x v="4455"/>
  </r>
  <r>
    <x v="4"/>
    <x v="14"/>
    <x v="25"/>
    <m/>
    <x v="4456"/>
  </r>
  <r>
    <x v="4"/>
    <x v="14"/>
    <x v="25"/>
    <m/>
    <x v="4457"/>
  </r>
  <r>
    <x v="4"/>
    <x v="14"/>
    <x v="25"/>
    <m/>
    <x v="4458"/>
  </r>
  <r>
    <x v="4"/>
    <x v="14"/>
    <x v="25"/>
    <m/>
    <x v="4459"/>
  </r>
  <r>
    <x v="4"/>
    <x v="14"/>
    <x v="25"/>
    <m/>
    <x v="4460"/>
  </r>
  <r>
    <x v="4"/>
    <x v="14"/>
    <x v="25"/>
    <m/>
    <x v="4461"/>
  </r>
  <r>
    <x v="4"/>
    <x v="14"/>
    <x v="22"/>
    <m/>
    <x v="4462"/>
  </r>
  <r>
    <x v="4"/>
    <x v="14"/>
    <x v="22"/>
    <m/>
    <x v="4463"/>
  </r>
  <r>
    <x v="4"/>
    <x v="14"/>
    <x v="22"/>
    <m/>
    <x v="4464"/>
  </r>
  <r>
    <x v="4"/>
    <x v="14"/>
    <x v="22"/>
    <m/>
    <x v="4465"/>
  </r>
  <r>
    <x v="4"/>
    <x v="14"/>
    <x v="22"/>
    <m/>
    <x v="4466"/>
  </r>
  <r>
    <x v="4"/>
    <x v="14"/>
    <x v="22"/>
    <m/>
    <x v="4467"/>
  </r>
  <r>
    <x v="4"/>
    <x v="14"/>
    <x v="22"/>
    <m/>
    <x v="4468"/>
  </r>
  <r>
    <x v="4"/>
    <x v="14"/>
    <x v="22"/>
    <m/>
    <x v="4469"/>
  </r>
  <r>
    <x v="4"/>
    <x v="14"/>
    <x v="23"/>
    <m/>
    <x v="4470"/>
  </r>
  <r>
    <x v="4"/>
    <x v="14"/>
    <x v="25"/>
    <m/>
    <x v="4471"/>
  </r>
  <r>
    <x v="4"/>
    <x v="14"/>
    <x v="25"/>
    <m/>
    <x v="4472"/>
  </r>
  <r>
    <x v="4"/>
    <x v="14"/>
    <x v="25"/>
    <m/>
    <x v="4473"/>
  </r>
  <r>
    <x v="4"/>
    <x v="14"/>
    <x v="25"/>
    <m/>
    <x v="4474"/>
  </r>
  <r>
    <x v="4"/>
    <x v="14"/>
    <x v="25"/>
    <m/>
    <x v="4475"/>
  </r>
  <r>
    <x v="4"/>
    <x v="14"/>
    <x v="25"/>
    <m/>
    <x v="4476"/>
  </r>
  <r>
    <x v="4"/>
    <x v="14"/>
    <x v="22"/>
    <m/>
    <x v="4477"/>
  </r>
  <r>
    <x v="4"/>
    <x v="14"/>
    <x v="22"/>
    <m/>
    <x v="4478"/>
  </r>
  <r>
    <x v="4"/>
    <x v="14"/>
    <x v="22"/>
    <m/>
    <x v="4479"/>
  </r>
  <r>
    <x v="4"/>
    <x v="14"/>
    <x v="22"/>
    <m/>
    <x v="4480"/>
  </r>
  <r>
    <x v="4"/>
    <x v="14"/>
    <x v="25"/>
    <m/>
    <x v="4481"/>
  </r>
  <r>
    <x v="4"/>
    <x v="14"/>
    <x v="25"/>
    <m/>
    <x v="4482"/>
  </r>
  <r>
    <x v="4"/>
    <x v="14"/>
    <x v="22"/>
    <m/>
    <x v="4483"/>
  </r>
  <r>
    <x v="4"/>
    <x v="14"/>
    <x v="22"/>
    <m/>
    <x v="4484"/>
  </r>
  <r>
    <x v="4"/>
    <x v="14"/>
    <x v="22"/>
    <m/>
    <x v="4485"/>
  </r>
  <r>
    <x v="4"/>
    <x v="14"/>
    <x v="22"/>
    <m/>
    <x v="4486"/>
  </r>
  <r>
    <x v="4"/>
    <x v="14"/>
    <x v="22"/>
    <m/>
    <x v="4487"/>
  </r>
  <r>
    <x v="4"/>
    <x v="14"/>
    <x v="22"/>
    <m/>
    <x v="4488"/>
  </r>
  <r>
    <x v="4"/>
    <x v="14"/>
    <x v="22"/>
    <m/>
    <x v="4489"/>
  </r>
  <r>
    <x v="4"/>
    <x v="14"/>
    <x v="22"/>
    <m/>
    <x v="4490"/>
  </r>
  <r>
    <x v="4"/>
    <x v="14"/>
    <x v="22"/>
    <m/>
    <x v="4491"/>
  </r>
  <r>
    <x v="4"/>
    <x v="14"/>
    <x v="22"/>
    <m/>
    <x v="4492"/>
  </r>
  <r>
    <x v="4"/>
    <x v="14"/>
    <x v="22"/>
    <m/>
    <x v="4493"/>
  </r>
  <r>
    <x v="4"/>
    <x v="14"/>
    <x v="22"/>
    <m/>
    <x v="4494"/>
  </r>
  <r>
    <x v="4"/>
    <x v="14"/>
    <x v="22"/>
    <m/>
    <x v="4495"/>
  </r>
  <r>
    <x v="4"/>
    <x v="14"/>
    <x v="22"/>
    <m/>
    <x v="4496"/>
  </r>
  <r>
    <x v="4"/>
    <x v="14"/>
    <x v="22"/>
    <m/>
    <x v="4497"/>
  </r>
  <r>
    <x v="4"/>
    <x v="14"/>
    <x v="22"/>
    <m/>
    <x v="4498"/>
  </r>
  <r>
    <x v="4"/>
    <x v="14"/>
    <x v="22"/>
    <m/>
    <x v="4499"/>
  </r>
  <r>
    <x v="4"/>
    <x v="14"/>
    <x v="22"/>
    <m/>
    <x v="4500"/>
  </r>
  <r>
    <x v="4"/>
    <x v="14"/>
    <x v="22"/>
    <m/>
    <x v="4501"/>
  </r>
  <r>
    <x v="4"/>
    <x v="14"/>
    <x v="22"/>
    <m/>
    <x v="4502"/>
  </r>
  <r>
    <x v="4"/>
    <x v="14"/>
    <x v="22"/>
    <m/>
    <x v="4503"/>
  </r>
  <r>
    <x v="4"/>
    <x v="14"/>
    <x v="22"/>
    <m/>
    <x v="4504"/>
  </r>
  <r>
    <x v="4"/>
    <x v="14"/>
    <x v="22"/>
    <m/>
    <x v="4505"/>
  </r>
  <r>
    <x v="4"/>
    <x v="14"/>
    <x v="22"/>
    <m/>
    <x v="4506"/>
  </r>
  <r>
    <x v="4"/>
    <x v="14"/>
    <x v="22"/>
    <m/>
    <x v="4507"/>
  </r>
  <r>
    <x v="4"/>
    <x v="14"/>
    <x v="22"/>
    <m/>
    <x v="4508"/>
  </r>
  <r>
    <x v="4"/>
    <x v="14"/>
    <x v="22"/>
    <m/>
    <x v="4509"/>
  </r>
  <r>
    <x v="4"/>
    <x v="14"/>
    <x v="22"/>
    <m/>
    <x v="4510"/>
  </r>
  <r>
    <x v="4"/>
    <x v="14"/>
    <x v="22"/>
    <m/>
    <x v="4511"/>
  </r>
  <r>
    <x v="4"/>
    <x v="14"/>
    <x v="22"/>
    <m/>
    <x v="4512"/>
  </r>
  <r>
    <x v="4"/>
    <x v="14"/>
    <x v="22"/>
    <m/>
    <x v="4513"/>
  </r>
  <r>
    <x v="4"/>
    <x v="14"/>
    <x v="22"/>
    <m/>
    <x v="4505"/>
  </r>
  <r>
    <x v="4"/>
    <x v="14"/>
    <x v="22"/>
    <m/>
    <x v="4514"/>
  </r>
  <r>
    <x v="4"/>
    <x v="14"/>
    <x v="22"/>
    <m/>
    <x v="4515"/>
  </r>
  <r>
    <x v="4"/>
    <x v="14"/>
    <x v="22"/>
    <m/>
    <x v="4516"/>
  </r>
  <r>
    <x v="4"/>
    <x v="14"/>
    <x v="22"/>
    <m/>
    <x v="4517"/>
  </r>
  <r>
    <x v="4"/>
    <x v="14"/>
    <x v="22"/>
    <m/>
    <x v="4518"/>
  </r>
  <r>
    <x v="4"/>
    <x v="14"/>
    <x v="22"/>
    <m/>
    <x v="4519"/>
  </r>
  <r>
    <x v="4"/>
    <x v="14"/>
    <x v="22"/>
    <m/>
    <x v="4520"/>
  </r>
  <r>
    <x v="4"/>
    <x v="14"/>
    <x v="22"/>
    <m/>
    <x v="4521"/>
  </r>
  <r>
    <x v="4"/>
    <x v="14"/>
    <x v="22"/>
    <m/>
    <x v="4522"/>
  </r>
  <r>
    <x v="4"/>
    <x v="14"/>
    <x v="22"/>
    <m/>
    <x v="4523"/>
  </r>
  <r>
    <x v="4"/>
    <x v="14"/>
    <x v="22"/>
    <m/>
    <x v="4524"/>
  </r>
  <r>
    <x v="4"/>
    <x v="14"/>
    <x v="22"/>
    <m/>
    <x v="4525"/>
  </r>
  <r>
    <x v="4"/>
    <x v="14"/>
    <x v="22"/>
    <m/>
    <x v="4526"/>
  </r>
  <r>
    <x v="4"/>
    <x v="14"/>
    <x v="22"/>
    <m/>
    <x v="4527"/>
  </r>
  <r>
    <x v="4"/>
    <x v="14"/>
    <x v="22"/>
    <m/>
    <x v="4528"/>
  </r>
  <r>
    <x v="4"/>
    <x v="14"/>
    <x v="22"/>
    <m/>
    <x v="4529"/>
  </r>
  <r>
    <x v="4"/>
    <x v="14"/>
    <x v="22"/>
    <m/>
    <x v="4530"/>
  </r>
  <r>
    <x v="4"/>
    <x v="14"/>
    <x v="22"/>
    <m/>
    <x v="4531"/>
  </r>
  <r>
    <x v="4"/>
    <x v="14"/>
    <x v="25"/>
    <m/>
    <x v="4532"/>
  </r>
  <r>
    <x v="4"/>
    <x v="14"/>
    <x v="25"/>
    <m/>
    <x v="4533"/>
  </r>
  <r>
    <x v="4"/>
    <x v="14"/>
    <x v="25"/>
    <m/>
    <x v="4534"/>
  </r>
  <r>
    <x v="4"/>
    <x v="14"/>
    <x v="25"/>
    <m/>
    <x v="4535"/>
  </r>
  <r>
    <x v="4"/>
    <x v="14"/>
    <x v="25"/>
    <m/>
    <x v="4536"/>
  </r>
  <r>
    <x v="4"/>
    <x v="14"/>
    <x v="21"/>
    <m/>
    <x v="4537"/>
  </r>
  <r>
    <x v="4"/>
    <x v="14"/>
    <x v="25"/>
    <m/>
    <x v="4538"/>
  </r>
  <r>
    <x v="4"/>
    <x v="14"/>
    <x v="25"/>
    <m/>
    <x v="4539"/>
  </r>
  <r>
    <x v="4"/>
    <x v="14"/>
    <x v="22"/>
    <m/>
    <x v="4540"/>
  </r>
  <r>
    <x v="4"/>
    <x v="14"/>
    <x v="25"/>
    <m/>
    <x v="4541"/>
  </r>
  <r>
    <x v="4"/>
    <x v="14"/>
    <x v="25"/>
    <m/>
    <x v="4542"/>
  </r>
  <r>
    <x v="4"/>
    <x v="14"/>
    <x v="25"/>
    <m/>
    <x v="4543"/>
  </r>
  <r>
    <x v="4"/>
    <x v="14"/>
    <x v="25"/>
    <m/>
    <x v="4544"/>
  </r>
  <r>
    <x v="4"/>
    <x v="14"/>
    <x v="25"/>
    <m/>
    <x v="4545"/>
  </r>
  <r>
    <x v="4"/>
    <x v="14"/>
    <x v="25"/>
    <m/>
    <x v="4546"/>
  </r>
  <r>
    <x v="4"/>
    <x v="14"/>
    <x v="22"/>
    <m/>
    <x v="4547"/>
  </r>
  <r>
    <x v="4"/>
    <x v="14"/>
    <x v="22"/>
    <m/>
    <x v="4548"/>
  </r>
  <r>
    <x v="4"/>
    <x v="14"/>
    <x v="22"/>
    <m/>
    <x v="4549"/>
  </r>
  <r>
    <x v="4"/>
    <x v="14"/>
    <x v="22"/>
    <m/>
    <x v="4550"/>
  </r>
  <r>
    <x v="4"/>
    <x v="14"/>
    <x v="22"/>
    <m/>
    <x v="4551"/>
  </r>
  <r>
    <x v="4"/>
    <x v="14"/>
    <x v="22"/>
    <m/>
    <x v="4552"/>
  </r>
  <r>
    <x v="4"/>
    <x v="14"/>
    <x v="22"/>
    <m/>
    <x v="4553"/>
  </r>
  <r>
    <x v="4"/>
    <x v="14"/>
    <x v="22"/>
    <m/>
    <x v="4554"/>
  </r>
  <r>
    <x v="4"/>
    <x v="14"/>
    <x v="22"/>
    <m/>
    <x v="4555"/>
  </r>
  <r>
    <x v="4"/>
    <x v="14"/>
    <x v="22"/>
    <m/>
    <x v="4556"/>
  </r>
  <r>
    <x v="4"/>
    <x v="14"/>
    <x v="22"/>
    <m/>
    <x v="4557"/>
  </r>
  <r>
    <x v="4"/>
    <x v="14"/>
    <x v="22"/>
    <m/>
    <x v="4558"/>
  </r>
  <r>
    <x v="4"/>
    <x v="14"/>
    <x v="22"/>
    <m/>
    <x v="4559"/>
  </r>
  <r>
    <x v="4"/>
    <x v="14"/>
    <x v="22"/>
    <m/>
    <x v="4560"/>
  </r>
  <r>
    <x v="4"/>
    <x v="14"/>
    <x v="22"/>
    <m/>
    <x v="4561"/>
  </r>
  <r>
    <x v="4"/>
    <x v="14"/>
    <x v="22"/>
    <m/>
    <x v="4562"/>
  </r>
  <r>
    <x v="4"/>
    <x v="14"/>
    <x v="22"/>
    <m/>
    <x v="4563"/>
  </r>
  <r>
    <x v="4"/>
    <x v="14"/>
    <x v="22"/>
    <m/>
    <x v="4564"/>
  </r>
  <r>
    <x v="4"/>
    <x v="14"/>
    <x v="22"/>
    <m/>
    <x v="4565"/>
  </r>
  <r>
    <x v="4"/>
    <x v="14"/>
    <x v="22"/>
    <m/>
    <x v="4566"/>
  </r>
  <r>
    <x v="4"/>
    <x v="14"/>
    <x v="22"/>
    <m/>
    <x v="4567"/>
  </r>
  <r>
    <x v="4"/>
    <x v="14"/>
    <x v="22"/>
    <m/>
    <x v="4568"/>
  </r>
  <r>
    <x v="4"/>
    <x v="14"/>
    <x v="22"/>
    <m/>
    <x v="4569"/>
  </r>
  <r>
    <x v="4"/>
    <x v="14"/>
    <x v="22"/>
    <m/>
    <x v="4570"/>
  </r>
  <r>
    <x v="4"/>
    <x v="14"/>
    <x v="22"/>
    <m/>
    <x v="4571"/>
  </r>
  <r>
    <x v="4"/>
    <x v="14"/>
    <x v="22"/>
    <m/>
    <x v="4572"/>
  </r>
  <r>
    <x v="4"/>
    <x v="14"/>
    <x v="22"/>
    <m/>
    <x v="4573"/>
  </r>
  <r>
    <x v="4"/>
    <x v="14"/>
    <x v="22"/>
    <m/>
    <x v="4574"/>
  </r>
  <r>
    <x v="4"/>
    <x v="14"/>
    <x v="22"/>
    <m/>
    <x v="4575"/>
  </r>
  <r>
    <x v="4"/>
    <x v="14"/>
    <x v="22"/>
    <m/>
    <x v="4576"/>
  </r>
  <r>
    <x v="4"/>
    <x v="14"/>
    <x v="22"/>
    <m/>
    <x v="4577"/>
  </r>
  <r>
    <x v="4"/>
    <x v="14"/>
    <x v="22"/>
    <m/>
    <x v="4578"/>
  </r>
  <r>
    <x v="4"/>
    <x v="14"/>
    <x v="22"/>
    <m/>
    <x v="4579"/>
  </r>
  <r>
    <x v="4"/>
    <x v="14"/>
    <x v="22"/>
    <m/>
    <x v="4580"/>
  </r>
  <r>
    <x v="4"/>
    <x v="14"/>
    <x v="22"/>
    <m/>
    <x v="4581"/>
  </r>
  <r>
    <x v="4"/>
    <x v="14"/>
    <x v="22"/>
    <m/>
    <x v="4582"/>
  </r>
  <r>
    <x v="4"/>
    <x v="14"/>
    <x v="22"/>
    <m/>
    <x v="4583"/>
  </r>
  <r>
    <x v="4"/>
    <x v="14"/>
    <x v="22"/>
    <m/>
    <x v="4584"/>
  </r>
  <r>
    <x v="4"/>
    <x v="14"/>
    <x v="22"/>
    <m/>
    <x v="4585"/>
  </r>
  <r>
    <x v="4"/>
    <x v="14"/>
    <x v="22"/>
    <m/>
    <x v="4586"/>
  </r>
  <r>
    <x v="4"/>
    <x v="14"/>
    <x v="22"/>
    <m/>
    <x v="4587"/>
  </r>
  <r>
    <x v="4"/>
    <x v="14"/>
    <x v="22"/>
    <m/>
    <x v="4552"/>
  </r>
  <r>
    <x v="4"/>
    <x v="15"/>
    <x v="22"/>
    <m/>
    <x v="4588"/>
  </r>
  <r>
    <x v="4"/>
    <x v="15"/>
    <x v="22"/>
    <m/>
    <x v="4589"/>
  </r>
  <r>
    <x v="4"/>
    <x v="15"/>
    <x v="22"/>
    <m/>
    <x v="4590"/>
  </r>
  <r>
    <x v="4"/>
    <x v="15"/>
    <x v="22"/>
    <m/>
    <x v="4591"/>
  </r>
  <r>
    <x v="4"/>
    <x v="15"/>
    <x v="22"/>
    <m/>
    <x v="4592"/>
  </r>
  <r>
    <x v="4"/>
    <x v="15"/>
    <x v="22"/>
    <m/>
    <x v="4593"/>
  </r>
  <r>
    <x v="4"/>
    <x v="15"/>
    <x v="22"/>
    <m/>
    <x v="4594"/>
  </r>
  <r>
    <x v="4"/>
    <x v="15"/>
    <x v="22"/>
    <m/>
    <x v="4595"/>
  </r>
  <r>
    <x v="4"/>
    <x v="15"/>
    <x v="22"/>
    <m/>
    <x v="4596"/>
  </r>
  <r>
    <x v="4"/>
    <x v="15"/>
    <x v="22"/>
    <m/>
    <x v="4597"/>
  </r>
  <r>
    <x v="4"/>
    <x v="15"/>
    <x v="22"/>
    <m/>
    <x v="4598"/>
  </r>
  <r>
    <x v="4"/>
    <x v="15"/>
    <x v="22"/>
    <m/>
    <x v="4599"/>
  </r>
  <r>
    <x v="4"/>
    <x v="15"/>
    <x v="22"/>
    <m/>
    <x v="2731"/>
  </r>
  <r>
    <x v="4"/>
    <x v="15"/>
    <x v="22"/>
    <m/>
    <x v="4600"/>
  </r>
  <r>
    <x v="4"/>
    <x v="15"/>
    <x v="22"/>
    <m/>
    <x v="4601"/>
  </r>
  <r>
    <x v="4"/>
    <x v="15"/>
    <x v="22"/>
    <m/>
    <x v="4602"/>
  </r>
  <r>
    <x v="4"/>
    <x v="15"/>
    <x v="22"/>
    <m/>
    <x v="4603"/>
  </r>
  <r>
    <x v="4"/>
    <x v="15"/>
    <x v="22"/>
    <m/>
    <x v="4604"/>
  </r>
  <r>
    <x v="4"/>
    <x v="15"/>
    <x v="22"/>
    <m/>
    <x v="4605"/>
  </r>
  <r>
    <x v="4"/>
    <x v="15"/>
    <x v="22"/>
    <m/>
    <x v="4606"/>
  </r>
  <r>
    <x v="4"/>
    <x v="15"/>
    <x v="22"/>
    <m/>
    <x v="4607"/>
  </r>
  <r>
    <x v="4"/>
    <x v="15"/>
    <x v="22"/>
    <m/>
    <x v="4608"/>
  </r>
  <r>
    <x v="4"/>
    <x v="15"/>
    <x v="22"/>
    <m/>
    <x v="4609"/>
  </r>
  <r>
    <x v="4"/>
    <x v="15"/>
    <x v="22"/>
    <m/>
    <x v="4610"/>
  </r>
  <r>
    <x v="4"/>
    <x v="15"/>
    <x v="22"/>
    <m/>
    <x v="4611"/>
  </r>
  <r>
    <x v="4"/>
    <x v="15"/>
    <x v="22"/>
    <m/>
    <x v="4612"/>
  </r>
  <r>
    <x v="4"/>
    <x v="15"/>
    <x v="22"/>
    <m/>
    <x v="4613"/>
  </r>
  <r>
    <x v="4"/>
    <x v="15"/>
    <x v="22"/>
    <m/>
    <x v="4614"/>
  </r>
  <r>
    <x v="4"/>
    <x v="15"/>
    <x v="22"/>
    <m/>
    <x v="4615"/>
  </r>
  <r>
    <x v="4"/>
    <x v="15"/>
    <x v="22"/>
    <m/>
    <x v="4616"/>
  </r>
  <r>
    <x v="4"/>
    <x v="15"/>
    <x v="22"/>
    <m/>
    <x v="4617"/>
  </r>
  <r>
    <x v="4"/>
    <x v="15"/>
    <x v="22"/>
    <m/>
    <x v="4618"/>
  </r>
  <r>
    <x v="4"/>
    <x v="15"/>
    <x v="22"/>
    <m/>
    <x v="4619"/>
  </r>
  <r>
    <x v="4"/>
    <x v="15"/>
    <x v="22"/>
    <m/>
    <x v="4620"/>
  </r>
  <r>
    <x v="4"/>
    <x v="15"/>
    <x v="22"/>
    <m/>
    <x v="4621"/>
  </r>
  <r>
    <x v="4"/>
    <x v="15"/>
    <x v="22"/>
    <m/>
    <x v="4622"/>
  </r>
  <r>
    <x v="4"/>
    <x v="15"/>
    <x v="22"/>
    <m/>
    <x v="4623"/>
  </r>
  <r>
    <x v="4"/>
    <x v="15"/>
    <x v="22"/>
    <m/>
    <x v="4624"/>
  </r>
  <r>
    <x v="4"/>
    <x v="15"/>
    <x v="22"/>
    <m/>
    <x v="4625"/>
  </r>
  <r>
    <x v="4"/>
    <x v="15"/>
    <x v="22"/>
    <m/>
    <x v="4626"/>
  </r>
  <r>
    <x v="4"/>
    <x v="15"/>
    <x v="22"/>
    <m/>
    <x v="4627"/>
  </r>
  <r>
    <x v="4"/>
    <x v="15"/>
    <x v="22"/>
    <m/>
    <x v="4628"/>
  </r>
  <r>
    <x v="4"/>
    <x v="15"/>
    <x v="22"/>
    <m/>
    <x v="4629"/>
  </r>
  <r>
    <x v="4"/>
    <x v="15"/>
    <x v="22"/>
    <m/>
    <x v="4630"/>
  </r>
  <r>
    <x v="4"/>
    <x v="15"/>
    <x v="22"/>
    <m/>
    <x v="4631"/>
  </r>
  <r>
    <x v="4"/>
    <x v="15"/>
    <x v="22"/>
    <m/>
    <x v="4632"/>
  </r>
  <r>
    <x v="4"/>
    <x v="15"/>
    <x v="22"/>
    <m/>
    <x v="4633"/>
  </r>
  <r>
    <x v="4"/>
    <x v="15"/>
    <x v="22"/>
    <m/>
    <x v="4634"/>
  </r>
  <r>
    <x v="4"/>
    <x v="15"/>
    <x v="22"/>
    <m/>
    <x v="4635"/>
  </r>
  <r>
    <x v="4"/>
    <x v="15"/>
    <x v="22"/>
    <m/>
    <x v="4636"/>
  </r>
  <r>
    <x v="4"/>
    <x v="15"/>
    <x v="22"/>
    <m/>
    <x v="4637"/>
  </r>
  <r>
    <x v="4"/>
    <x v="15"/>
    <x v="22"/>
    <m/>
    <x v="4638"/>
  </r>
  <r>
    <x v="4"/>
    <x v="15"/>
    <x v="22"/>
    <m/>
    <x v="4639"/>
  </r>
  <r>
    <x v="4"/>
    <x v="15"/>
    <x v="22"/>
    <m/>
    <x v="4640"/>
  </r>
  <r>
    <x v="4"/>
    <x v="15"/>
    <x v="22"/>
    <m/>
    <x v="4641"/>
  </r>
  <r>
    <x v="4"/>
    <x v="15"/>
    <x v="22"/>
    <m/>
    <x v="4642"/>
  </r>
  <r>
    <x v="4"/>
    <x v="15"/>
    <x v="22"/>
    <m/>
    <x v="4643"/>
  </r>
  <r>
    <x v="4"/>
    <x v="15"/>
    <x v="22"/>
    <m/>
    <x v="4644"/>
  </r>
  <r>
    <x v="4"/>
    <x v="15"/>
    <x v="22"/>
    <m/>
    <x v="4645"/>
  </r>
  <r>
    <x v="4"/>
    <x v="15"/>
    <x v="22"/>
    <m/>
    <x v="4646"/>
  </r>
  <r>
    <x v="4"/>
    <x v="15"/>
    <x v="22"/>
    <m/>
    <x v="4647"/>
  </r>
  <r>
    <x v="4"/>
    <x v="15"/>
    <x v="22"/>
    <m/>
    <x v="4648"/>
  </r>
  <r>
    <x v="4"/>
    <x v="15"/>
    <x v="22"/>
    <m/>
    <x v="4649"/>
  </r>
  <r>
    <x v="4"/>
    <x v="15"/>
    <x v="22"/>
    <m/>
    <x v="4650"/>
  </r>
  <r>
    <x v="4"/>
    <x v="15"/>
    <x v="22"/>
    <m/>
    <x v="4651"/>
  </r>
  <r>
    <x v="4"/>
    <x v="15"/>
    <x v="22"/>
    <m/>
    <x v="4652"/>
  </r>
  <r>
    <x v="4"/>
    <x v="15"/>
    <x v="22"/>
    <m/>
    <x v="4653"/>
  </r>
  <r>
    <x v="4"/>
    <x v="15"/>
    <x v="22"/>
    <m/>
    <x v="4654"/>
  </r>
  <r>
    <x v="4"/>
    <x v="15"/>
    <x v="22"/>
    <m/>
    <x v="4655"/>
  </r>
  <r>
    <x v="4"/>
    <x v="15"/>
    <x v="22"/>
    <m/>
    <x v="4656"/>
  </r>
  <r>
    <x v="4"/>
    <x v="15"/>
    <x v="22"/>
    <m/>
    <x v="4657"/>
  </r>
  <r>
    <x v="4"/>
    <x v="15"/>
    <x v="22"/>
    <m/>
    <x v="4658"/>
  </r>
  <r>
    <x v="4"/>
    <x v="15"/>
    <x v="22"/>
    <m/>
    <x v="4659"/>
  </r>
  <r>
    <x v="4"/>
    <x v="15"/>
    <x v="22"/>
    <m/>
    <x v="4660"/>
  </r>
  <r>
    <x v="4"/>
    <x v="15"/>
    <x v="22"/>
    <m/>
    <x v="4647"/>
  </r>
  <r>
    <x v="4"/>
    <x v="15"/>
    <x v="22"/>
    <m/>
    <x v="4661"/>
  </r>
  <r>
    <x v="4"/>
    <x v="15"/>
    <x v="22"/>
    <m/>
    <x v="4662"/>
  </r>
  <r>
    <x v="4"/>
    <x v="15"/>
    <x v="22"/>
    <m/>
    <x v="4663"/>
  </r>
  <r>
    <x v="4"/>
    <x v="15"/>
    <x v="22"/>
    <m/>
    <x v="4664"/>
  </r>
  <r>
    <x v="4"/>
    <x v="15"/>
    <x v="22"/>
    <m/>
    <x v="4665"/>
  </r>
  <r>
    <x v="4"/>
    <x v="15"/>
    <x v="22"/>
    <m/>
    <x v="4666"/>
  </r>
  <r>
    <x v="4"/>
    <x v="15"/>
    <x v="22"/>
    <m/>
    <x v="4667"/>
  </r>
  <r>
    <x v="4"/>
    <x v="15"/>
    <x v="22"/>
    <m/>
    <x v="4668"/>
  </r>
  <r>
    <x v="4"/>
    <x v="15"/>
    <x v="22"/>
    <m/>
    <x v="4669"/>
  </r>
  <r>
    <x v="4"/>
    <x v="15"/>
    <x v="22"/>
    <m/>
    <x v="4670"/>
  </r>
  <r>
    <x v="4"/>
    <x v="15"/>
    <x v="22"/>
    <m/>
    <x v="4671"/>
  </r>
  <r>
    <x v="4"/>
    <x v="15"/>
    <x v="22"/>
    <m/>
    <x v="4672"/>
  </r>
  <r>
    <x v="4"/>
    <x v="15"/>
    <x v="22"/>
    <m/>
    <x v="4673"/>
  </r>
  <r>
    <x v="4"/>
    <x v="15"/>
    <x v="22"/>
    <m/>
    <x v="4674"/>
  </r>
  <r>
    <x v="4"/>
    <x v="15"/>
    <x v="22"/>
    <m/>
    <x v="4675"/>
  </r>
  <r>
    <x v="4"/>
    <x v="15"/>
    <x v="22"/>
    <m/>
    <x v="4676"/>
  </r>
  <r>
    <x v="4"/>
    <x v="15"/>
    <x v="22"/>
    <m/>
    <x v="4677"/>
  </r>
  <r>
    <x v="4"/>
    <x v="15"/>
    <x v="22"/>
    <m/>
    <x v="4678"/>
  </r>
  <r>
    <x v="4"/>
    <x v="15"/>
    <x v="22"/>
    <m/>
    <x v="4679"/>
  </r>
  <r>
    <x v="4"/>
    <x v="15"/>
    <x v="22"/>
    <m/>
    <x v="4680"/>
  </r>
  <r>
    <x v="4"/>
    <x v="15"/>
    <x v="22"/>
    <m/>
    <x v="4681"/>
  </r>
  <r>
    <x v="4"/>
    <x v="15"/>
    <x v="22"/>
    <m/>
    <x v="4682"/>
  </r>
  <r>
    <x v="4"/>
    <x v="15"/>
    <x v="22"/>
    <m/>
    <x v="4683"/>
  </r>
  <r>
    <x v="4"/>
    <x v="15"/>
    <x v="22"/>
    <m/>
    <x v="4684"/>
  </r>
  <r>
    <x v="4"/>
    <x v="15"/>
    <x v="22"/>
    <m/>
    <x v="4685"/>
  </r>
  <r>
    <x v="4"/>
    <x v="15"/>
    <x v="22"/>
    <m/>
    <x v="4686"/>
  </r>
  <r>
    <x v="4"/>
    <x v="15"/>
    <x v="22"/>
    <m/>
    <x v="4687"/>
  </r>
  <r>
    <x v="4"/>
    <x v="15"/>
    <x v="22"/>
    <m/>
    <x v="4688"/>
  </r>
  <r>
    <x v="4"/>
    <x v="15"/>
    <x v="22"/>
    <m/>
    <x v="4689"/>
  </r>
  <r>
    <x v="4"/>
    <x v="15"/>
    <x v="22"/>
    <m/>
    <x v="4690"/>
  </r>
  <r>
    <x v="4"/>
    <x v="15"/>
    <x v="22"/>
    <m/>
    <x v="4691"/>
  </r>
  <r>
    <x v="4"/>
    <x v="15"/>
    <x v="22"/>
    <m/>
    <x v="4692"/>
  </r>
  <r>
    <x v="4"/>
    <x v="15"/>
    <x v="22"/>
    <m/>
    <x v="4693"/>
  </r>
  <r>
    <x v="4"/>
    <x v="15"/>
    <x v="22"/>
    <m/>
    <x v="4694"/>
  </r>
  <r>
    <x v="4"/>
    <x v="15"/>
    <x v="22"/>
    <m/>
    <x v="3575"/>
  </r>
  <r>
    <x v="4"/>
    <x v="15"/>
    <x v="22"/>
    <m/>
    <x v="4695"/>
  </r>
  <r>
    <x v="4"/>
    <x v="15"/>
    <x v="22"/>
    <m/>
    <x v="4696"/>
  </r>
  <r>
    <x v="4"/>
    <x v="15"/>
    <x v="22"/>
    <m/>
    <x v="4697"/>
  </r>
  <r>
    <x v="4"/>
    <x v="15"/>
    <x v="22"/>
    <m/>
    <x v="4698"/>
  </r>
  <r>
    <x v="4"/>
    <x v="15"/>
    <x v="22"/>
    <m/>
    <x v="4699"/>
  </r>
  <r>
    <x v="4"/>
    <x v="15"/>
    <x v="22"/>
    <m/>
    <x v="4700"/>
  </r>
  <r>
    <x v="4"/>
    <x v="7"/>
    <x v="22"/>
    <m/>
    <x v="4701"/>
  </r>
  <r>
    <x v="4"/>
    <x v="7"/>
    <x v="22"/>
    <m/>
    <x v="4702"/>
  </r>
  <r>
    <x v="4"/>
    <x v="7"/>
    <x v="22"/>
    <m/>
    <x v="4703"/>
  </r>
  <r>
    <x v="4"/>
    <x v="7"/>
    <x v="22"/>
    <m/>
    <x v="4704"/>
  </r>
  <r>
    <x v="4"/>
    <x v="7"/>
    <x v="22"/>
    <m/>
    <x v="4705"/>
  </r>
  <r>
    <x v="4"/>
    <x v="7"/>
    <x v="22"/>
    <m/>
    <x v="4706"/>
  </r>
  <r>
    <x v="4"/>
    <x v="7"/>
    <x v="22"/>
    <m/>
    <x v="4707"/>
  </r>
  <r>
    <x v="4"/>
    <x v="7"/>
    <x v="22"/>
    <m/>
    <x v="4708"/>
  </r>
  <r>
    <x v="4"/>
    <x v="7"/>
    <x v="23"/>
    <m/>
    <x v="4709"/>
  </r>
  <r>
    <x v="4"/>
    <x v="7"/>
    <x v="22"/>
    <m/>
    <x v="4710"/>
  </r>
  <r>
    <x v="4"/>
    <x v="7"/>
    <x v="22"/>
    <m/>
    <x v="4711"/>
  </r>
  <r>
    <x v="4"/>
    <x v="7"/>
    <x v="22"/>
    <m/>
    <x v="4712"/>
  </r>
  <r>
    <x v="4"/>
    <x v="7"/>
    <x v="22"/>
    <m/>
    <x v="4713"/>
  </r>
  <r>
    <x v="4"/>
    <x v="7"/>
    <x v="22"/>
    <m/>
    <x v="4714"/>
  </r>
  <r>
    <x v="4"/>
    <x v="7"/>
    <x v="22"/>
    <m/>
    <x v="4715"/>
  </r>
  <r>
    <x v="4"/>
    <x v="7"/>
    <x v="22"/>
    <m/>
    <x v="4716"/>
  </r>
  <r>
    <x v="4"/>
    <x v="7"/>
    <x v="22"/>
    <m/>
    <x v="4717"/>
  </r>
  <r>
    <x v="4"/>
    <x v="7"/>
    <x v="22"/>
    <m/>
    <x v="4718"/>
  </r>
  <r>
    <x v="4"/>
    <x v="7"/>
    <x v="22"/>
    <m/>
    <x v="4719"/>
  </r>
  <r>
    <x v="4"/>
    <x v="7"/>
    <x v="22"/>
    <m/>
    <x v="4720"/>
  </r>
  <r>
    <x v="4"/>
    <x v="7"/>
    <x v="22"/>
    <m/>
    <x v="4721"/>
  </r>
  <r>
    <x v="4"/>
    <x v="7"/>
    <x v="22"/>
    <m/>
    <x v="4716"/>
  </r>
  <r>
    <x v="4"/>
    <x v="7"/>
    <x v="22"/>
    <m/>
    <x v="4722"/>
  </r>
  <r>
    <x v="4"/>
    <x v="7"/>
    <x v="22"/>
    <m/>
    <x v="4723"/>
  </r>
  <r>
    <x v="4"/>
    <x v="7"/>
    <x v="22"/>
    <m/>
    <x v="4724"/>
  </r>
  <r>
    <x v="4"/>
    <x v="7"/>
    <x v="22"/>
    <m/>
    <x v="4725"/>
  </r>
  <r>
    <x v="4"/>
    <x v="7"/>
    <x v="22"/>
    <m/>
    <x v="4726"/>
  </r>
  <r>
    <x v="4"/>
    <x v="7"/>
    <x v="22"/>
    <m/>
    <x v="4727"/>
  </r>
  <r>
    <x v="4"/>
    <x v="7"/>
    <x v="22"/>
    <m/>
    <x v="4728"/>
  </r>
  <r>
    <x v="4"/>
    <x v="7"/>
    <x v="22"/>
    <m/>
    <x v="4729"/>
  </r>
  <r>
    <x v="4"/>
    <x v="7"/>
    <x v="22"/>
    <m/>
    <x v="4730"/>
  </r>
  <r>
    <x v="4"/>
    <x v="7"/>
    <x v="22"/>
    <m/>
    <x v="4731"/>
  </r>
  <r>
    <x v="4"/>
    <x v="7"/>
    <x v="22"/>
    <m/>
    <x v="4732"/>
  </r>
  <r>
    <x v="4"/>
    <x v="7"/>
    <x v="22"/>
    <m/>
    <x v="4733"/>
  </r>
  <r>
    <x v="4"/>
    <x v="7"/>
    <x v="22"/>
    <m/>
    <x v="4734"/>
  </r>
  <r>
    <x v="4"/>
    <x v="7"/>
    <x v="22"/>
    <m/>
    <x v="4735"/>
  </r>
  <r>
    <x v="4"/>
    <x v="7"/>
    <x v="22"/>
    <m/>
    <x v="4736"/>
  </r>
  <r>
    <x v="4"/>
    <x v="7"/>
    <x v="22"/>
    <m/>
    <x v="4737"/>
  </r>
  <r>
    <x v="4"/>
    <x v="7"/>
    <x v="22"/>
    <m/>
    <x v="4738"/>
  </r>
  <r>
    <x v="4"/>
    <x v="7"/>
    <x v="22"/>
    <m/>
    <x v="4739"/>
  </r>
  <r>
    <x v="4"/>
    <x v="7"/>
    <x v="22"/>
    <m/>
    <x v="4740"/>
  </r>
  <r>
    <x v="4"/>
    <x v="7"/>
    <x v="22"/>
    <m/>
    <x v="4741"/>
  </r>
  <r>
    <x v="4"/>
    <x v="7"/>
    <x v="22"/>
    <m/>
    <x v="4742"/>
  </r>
  <r>
    <x v="4"/>
    <x v="7"/>
    <x v="22"/>
    <m/>
    <x v="4743"/>
  </r>
  <r>
    <x v="4"/>
    <x v="7"/>
    <x v="22"/>
    <m/>
    <x v="4744"/>
  </r>
  <r>
    <x v="4"/>
    <x v="7"/>
    <x v="22"/>
    <m/>
    <x v="4745"/>
  </r>
  <r>
    <x v="4"/>
    <x v="7"/>
    <x v="22"/>
    <m/>
    <x v="4746"/>
  </r>
  <r>
    <x v="4"/>
    <x v="7"/>
    <x v="22"/>
    <m/>
    <x v="4747"/>
  </r>
  <r>
    <x v="4"/>
    <x v="7"/>
    <x v="22"/>
    <m/>
    <x v="4748"/>
  </r>
  <r>
    <x v="4"/>
    <x v="7"/>
    <x v="22"/>
    <m/>
    <x v="4749"/>
  </r>
  <r>
    <x v="4"/>
    <x v="7"/>
    <x v="22"/>
    <m/>
    <x v="4750"/>
  </r>
  <r>
    <x v="4"/>
    <x v="7"/>
    <x v="22"/>
    <m/>
    <x v="4751"/>
  </r>
  <r>
    <x v="4"/>
    <x v="7"/>
    <x v="22"/>
    <m/>
    <x v="4752"/>
  </r>
  <r>
    <x v="4"/>
    <x v="7"/>
    <x v="22"/>
    <m/>
    <x v="4753"/>
  </r>
  <r>
    <x v="4"/>
    <x v="7"/>
    <x v="22"/>
    <m/>
    <x v="4754"/>
  </r>
  <r>
    <x v="4"/>
    <x v="7"/>
    <x v="22"/>
    <m/>
    <x v="4755"/>
  </r>
  <r>
    <x v="4"/>
    <x v="7"/>
    <x v="22"/>
    <m/>
    <x v="4756"/>
  </r>
  <r>
    <x v="4"/>
    <x v="7"/>
    <x v="22"/>
    <m/>
    <x v="4757"/>
  </r>
  <r>
    <x v="4"/>
    <x v="7"/>
    <x v="22"/>
    <m/>
    <x v="4758"/>
  </r>
  <r>
    <x v="4"/>
    <x v="7"/>
    <x v="22"/>
    <m/>
    <x v="4759"/>
  </r>
  <r>
    <x v="4"/>
    <x v="7"/>
    <x v="22"/>
    <m/>
    <x v="4760"/>
  </r>
  <r>
    <x v="4"/>
    <x v="7"/>
    <x v="22"/>
    <m/>
    <x v="4761"/>
  </r>
  <r>
    <x v="4"/>
    <x v="7"/>
    <x v="22"/>
    <m/>
    <x v="4762"/>
  </r>
  <r>
    <x v="4"/>
    <x v="7"/>
    <x v="22"/>
    <m/>
    <x v="4763"/>
  </r>
  <r>
    <x v="4"/>
    <x v="7"/>
    <x v="22"/>
    <m/>
    <x v="4764"/>
  </r>
  <r>
    <x v="4"/>
    <x v="7"/>
    <x v="22"/>
    <m/>
    <x v="4765"/>
  </r>
  <r>
    <x v="4"/>
    <x v="7"/>
    <x v="22"/>
    <m/>
    <x v="4766"/>
  </r>
  <r>
    <x v="4"/>
    <x v="7"/>
    <x v="22"/>
    <m/>
    <x v="4767"/>
  </r>
  <r>
    <x v="4"/>
    <x v="7"/>
    <x v="22"/>
    <m/>
    <x v="4768"/>
  </r>
  <r>
    <x v="4"/>
    <x v="7"/>
    <x v="22"/>
    <m/>
    <x v="4769"/>
  </r>
  <r>
    <x v="4"/>
    <x v="7"/>
    <x v="22"/>
    <m/>
    <x v="4770"/>
  </r>
  <r>
    <x v="4"/>
    <x v="7"/>
    <x v="22"/>
    <m/>
    <x v="4771"/>
  </r>
  <r>
    <x v="4"/>
    <x v="7"/>
    <x v="22"/>
    <m/>
    <x v="4772"/>
  </r>
  <r>
    <x v="4"/>
    <x v="7"/>
    <x v="22"/>
    <m/>
    <x v="4773"/>
  </r>
  <r>
    <x v="4"/>
    <x v="7"/>
    <x v="22"/>
    <m/>
    <x v="4774"/>
  </r>
  <r>
    <x v="4"/>
    <x v="7"/>
    <x v="22"/>
    <m/>
    <x v="4775"/>
  </r>
  <r>
    <x v="4"/>
    <x v="7"/>
    <x v="22"/>
    <m/>
    <x v="4776"/>
  </r>
  <r>
    <x v="4"/>
    <x v="7"/>
    <x v="22"/>
    <m/>
    <x v="4777"/>
  </r>
  <r>
    <x v="4"/>
    <x v="7"/>
    <x v="22"/>
    <m/>
    <x v="4778"/>
  </r>
  <r>
    <x v="4"/>
    <x v="7"/>
    <x v="22"/>
    <m/>
    <x v="4779"/>
  </r>
  <r>
    <x v="4"/>
    <x v="7"/>
    <x v="22"/>
    <m/>
    <x v="4780"/>
  </r>
  <r>
    <x v="4"/>
    <x v="7"/>
    <x v="22"/>
    <m/>
    <x v="4781"/>
  </r>
  <r>
    <x v="4"/>
    <x v="7"/>
    <x v="22"/>
    <m/>
    <x v="4782"/>
  </r>
  <r>
    <x v="4"/>
    <x v="7"/>
    <x v="22"/>
    <m/>
    <x v="4783"/>
  </r>
  <r>
    <x v="4"/>
    <x v="7"/>
    <x v="22"/>
    <m/>
    <x v="4784"/>
  </r>
  <r>
    <x v="4"/>
    <x v="7"/>
    <x v="22"/>
    <m/>
    <x v="4785"/>
  </r>
  <r>
    <x v="4"/>
    <x v="7"/>
    <x v="22"/>
    <m/>
    <x v="4786"/>
  </r>
  <r>
    <x v="4"/>
    <x v="7"/>
    <x v="22"/>
    <m/>
    <x v="4787"/>
  </r>
  <r>
    <x v="4"/>
    <x v="7"/>
    <x v="22"/>
    <m/>
    <x v="4788"/>
  </r>
  <r>
    <x v="4"/>
    <x v="7"/>
    <x v="22"/>
    <m/>
    <x v="4789"/>
  </r>
  <r>
    <x v="4"/>
    <x v="7"/>
    <x v="22"/>
    <m/>
    <x v="4790"/>
  </r>
  <r>
    <x v="4"/>
    <x v="7"/>
    <x v="22"/>
    <m/>
    <x v="4791"/>
  </r>
  <r>
    <x v="4"/>
    <x v="7"/>
    <x v="22"/>
    <m/>
    <x v="4792"/>
  </r>
  <r>
    <x v="4"/>
    <x v="7"/>
    <x v="22"/>
    <m/>
    <x v="4793"/>
  </r>
  <r>
    <x v="4"/>
    <x v="7"/>
    <x v="22"/>
    <m/>
    <x v="4794"/>
  </r>
  <r>
    <x v="4"/>
    <x v="7"/>
    <x v="22"/>
    <m/>
    <x v="4795"/>
  </r>
  <r>
    <x v="4"/>
    <x v="7"/>
    <x v="22"/>
    <m/>
    <x v="4796"/>
  </r>
  <r>
    <x v="4"/>
    <x v="7"/>
    <x v="22"/>
    <m/>
    <x v="4797"/>
  </r>
  <r>
    <x v="4"/>
    <x v="7"/>
    <x v="22"/>
    <m/>
    <x v="4798"/>
  </r>
  <r>
    <x v="4"/>
    <x v="9"/>
    <x v="23"/>
    <m/>
    <x v="4799"/>
  </r>
  <r>
    <x v="4"/>
    <x v="9"/>
    <x v="22"/>
    <m/>
    <x v="4800"/>
  </r>
  <r>
    <x v="4"/>
    <x v="9"/>
    <x v="22"/>
    <m/>
    <x v="4801"/>
  </r>
  <r>
    <x v="4"/>
    <x v="9"/>
    <x v="23"/>
    <m/>
    <x v="4802"/>
  </r>
  <r>
    <x v="4"/>
    <x v="9"/>
    <x v="23"/>
    <m/>
    <x v="4803"/>
  </r>
  <r>
    <x v="4"/>
    <x v="9"/>
    <x v="23"/>
    <m/>
    <x v="4804"/>
  </r>
  <r>
    <x v="4"/>
    <x v="9"/>
    <x v="22"/>
    <m/>
    <x v="4805"/>
  </r>
  <r>
    <x v="4"/>
    <x v="9"/>
    <x v="22"/>
    <m/>
    <x v="4806"/>
  </r>
  <r>
    <x v="4"/>
    <x v="9"/>
    <x v="22"/>
    <m/>
    <x v="4807"/>
  </r>
  <r>
    <x v="4"/>
    <x v="9"/>
    <x v="22"/>
    <m/>
    <x v="4808"/>
  </r>
  <r>
    <x v="4"/>
    <x v="9"/>
    <x v="22"/>
    <m/>
    <x v="4809"/>
  </r>
  <r>
    <x v="4"/>
    <x v="9"/>
    <x v="22"/>
    <m/>
    <x v="4810"/>
  </r>
  <r>
    <x v="4"/>
    <x v="9"/>
    <x v="22"/>
    <m/>
    <x v="4811"/>
  </r>
  <r>
    <x v="4"/>
    <x v="9"/>
    <x v="22"/>
    <m/>
    <x v="4812"/>
  </r>
  <r>
    <x v="4"/>
    <x v="9"/>
    <x v="22"/>
    <m/>
    <x v="4813"/>
  </r>
  <r>
    <x v="4"/>
    <x v="9"/>
    <x v="22"/>
    <m/>
    <x v="4814"/>
  </r>
  <r>
    <x v="4"/>
    <x v="9"/>
    <x v="22"/>
    <m/>
    <x v="4815"/>
  </r>
  <r>
    <x v="4"/>
    <x v="9"/>
    <x v="22"/>
    <m/>
    <x v="4816"/>
  </r>
  <r>
    <x v="4"/>
    <x v="9"/>
    <x v="22"/>
    <m/>
    <x v="4817"/>
  </r>
  <r>
    <x v="4"/>
    <x v="9"/>
    <x v="22"/>
    <m/>
    <x v="4818"/>
  </r>
  <r>
    <x v="4"/>
    <x v="9"/>
    <x v="22"/>
    <m/>
    <x v="4819"/>
  </r>
  <r>
    <x v="4"/>
    <x v="9"/>
    <x v="22"/>
    <m/>
    <x v="4818"/>
  </r>
  <r>
    <x v="4"/>
    <x v="9"/>
    <x v="22"/>
    <m/>
    <x v="4820"/>
  </r>
  <r>
    <x v="4"/>
    <x v="9"/>
    <x v="22"/>
    <m/>
    <x v="4821"/>
  </r>
  <r>
    <x v="4"/>
    <x v="9"/>
    <x v="22"/>
    <m/>
    <x v="4822"/>
  </r>
  <r>
    <x v="4"/>
    <x v="9"/>
    <x v="22"/>
    <m/>
    <x v="4823"/>
  </r>
  <r>
    <x v="4"/>
    <x v="9"/>
    <x v="22"/>
    <m/>
    <x v="4824"/>
  </r>
  <r>
    <x v="4"/>
    <x v="9"/>
    <x v="22"/>
    <m/>
    <x v="4825"/>
  </r>
  <r>
    <x v="4"/>
    <x v="9"/>
    <x v="22"/>
    <m/>
    <x v="4826"/>
  </r>
  <r>
    <x v="4"/>
    <x v="9"/>
    <x v="22"/>
    <m/>
    <x v="4827"/>
  </r>
  <r>
    <x v="4"/>
    <x v="9"/>
    <x v="22"/>
    <m/>
    <x v="4828"/>
  </r>
  <r>
    <x v="4"/>
    <x v="9"/>
    <x v="22"/>
    <m/>
    <x v="4829"/>
  </r>
  <r>
    <x v="4"/>
    <x v="9"/>
    <x v="22"/>
    <m/>
    <x v="4830"/>
  </r>
  <r>
    <x v="4"/>
    <x v="9"/>
    <x v="22"/>
    <m/>
    <x v="4831"/>
  </r>
  <r>
    <x v="4"/>
    <x v="9"/>
    <x v="22"/>
    <m/>
    <x v="4832"/>
  </r>
  <r>
    <x v="4"/>
    <x v="9"/>
    <x v="22"/>
    <m/>
    <x v="4833"/>
  </r>
  <r>
    <x v="4"/>
    <x v="9"/>
    <x v="22"/>
    <m/>
    <x v="4834"/>
  </r>
  <r>
    <x v="4"/>
    <x v="9"/>
    <x v="22"/>
    <m/>
    <x v="4835"/>
  </r>
  <r>
    <x v="4"/>
    <x v="9"/>
    <x v="22"/>
    <m/>
    <x v="4836"/>
  </r>
  <r>
    <x v="4"/>
    <x v="9"/>
    <x v="22"/>
    <m/>
    <x v="4837"/>
  </r>
  <r>
    <x v="4"/>
    <x v="9"/>
    <x v="22"/>
    <m/>
    <x v="4838"/>
  </r>
  <r>
    <x v="4"/>
    <x v="9"/>
    <x v="22"/>
    <m/>
    <x v="4839"/>
  </r>
  <r>
    <x v="4"/>
    <x v="9"/>
    <x v="22"/>
    <m/>
    <x v="4840"/>
  </r>
  <r>
    <x v="4"/>
    <x v="9"/>
    <x v="22"/>
    <m/>
    <x v="4841"/>
  </r>
  <r>
    <x v="4"/>
    <x v="9"/>
    <x v="22"/>
    <m/>
    <x v="4842"/>
  </r>
  <r>
    <x v="4"/>
    <x v="9"/>
    <x v="22"/>
    <m/>
    <x v="4843"/>
  </r>
  <r>
    <x v="4"/>
    <x v="9"/>
    <x v="22"/>
    <m/>
    <x v="4844"/>
  </r>
  <r>
    <x v="4"/>
    <x v="9"/>
    <x v="22"/>
    <m/>
    <x v="4845"/>
  </r>
  <r>
    <x v="4"/>
    <x v="9"/>
    <x v="22"/>
    <m/>
    <x v="4846"/>
  </r>
  <r>
    <x v="4"/>
    <x v="9"/>
    <x v="22"/>
    <m/>
    <x v="4847"/>
  </r>
  <r>
    <x v="4"/>
    <x v="9"/>
    <x v="22"/>
    <m/>
    <x v="4848"/>
  </r>
  <r>
    <x v="4"/>
    <x v="9"/>
    <x v="22"/>
    <m/>
    <x v="4849"/>
  </r>
  <r>
    <x v="4"/>
    <x v="9"/>
    <x v="22"/>
    <m/>
    <x v="4850"/>
  </r>
  <r>
    <x v="4"/>
    <x v="9"/>
    <x v="22"/>
    <m/>
    <x v="4851"/>
  </r>
  <r>
    <x v="4"/>
    <x v="9"/>
    <x v="22"/>
    <m/>
    <x v="4852"/>
  </r>
  <r>
    <x v="4"/>
    <x v="9"/>
    <x v="22"/>
    <m/>
    <x v="4853"/>
  </r>
  <r>
    <x v="4"/>
    <x v="9"/>
    <x v="22"/>
    <m/>
    <x v="4854"/>
  </r>
  <r>
    <x v="4"/>
    <x v="9"/>
    <x v="22"/>
    <m/>
    <x v="4855"/>
  </r>
  <r>
    <x v="4"/>
    <x v="9"/>
    <x v="22"/>
    <m/>
    <x v="4856"/>
  </r>
  <r>
    <x v="4"/>
    <x v="9"/>
    <x v="22"/>
    <m/>
    <x v="4857"/>
  </r>
  <r>
    <x v="4"/>
    <x v="9"/>
    <x v="22"/>
    <m/>
    <x v="4858"/>
  </r>
  <r>
    <x v="4"/>
    <x v="9"/>
    <x v="22"/>
    <m/>
    <x v="4859"/>
  </r>
  <r>
    <x v="4"/>
    <x v="9"/>
    <x v="22"/>
    <m/>
    <x v="4860"/>
  </r>
  <r>
    <x v="4"/>
    <x v="9"/>
    <x v="22"/>
    <m/>
    <x v="4861"/>
  </r>
  <r>
    <x v="4"/>
    <x v="9"/>
    <x v="22"/>
    <m/>
    <x v="4862"/>
  </r>
  <r>
    <x v="4"/>
    <x v="9"/>
    <x v="22"/>
    <m/>
    <x v="4863"/>
  </r>
  <r>
    <x v="4"/>
    <x v="9"/>
    <x v="22"/>
    <m/>
    <x v="4864"/>
  </r>
  <r>
    <x v="4"/>
    <x v="9"/>
    <x v="22"/>
    <m/>
    <x v="4865"/>
  </r>
  <r>
    <x v="4"/>
    <x v="9"/>
    <x v="22"/>
    <m/>
    <x v="4866"/>
  </r>
  <r>
    <x v="4"/>
    <x v="9"/>
    <x v="22"/>
    <m/>
    <x v="4867"/>
  </r>
  <r>
    <x v="4"/>
    <x v="9"/>
    <x v="22"/>
    <m/>
    <x v="4868"/>
  </r>
  <r>
    <x v="4"/>
    <x v="9"/>
    <x v="22"/>
    <m/>
    <x v="4869"/>
  </r>
  <r>
    <x v="4"/>
    <x v="9"/>
    <x v="22"/>
    <m/>
    <x v="4870"/>
  </r>
  <r>
    <x v="4"/>
    <x v="9"/>
    <x v="22"/>
    <m/>
    <x v="4871"/>
  </r>
  <r>
    <x v="4"/>
    <x v="9"/>
    <x v="22"/>
    <m/>
    <x v="4872"/>
  </r>
  <r>
    <x v="4"/>
    <x v="9"/>
    <x v="22"/>
    <m/>
    <x v="4873"/>
  </r>
  <r>
    <x v="4"/>
    <x v="9"/>
    <x v="22"/>
    <m/>
    <x v="4874"/>
  </r>
  <r>
    <x v="4"/>
    <x v="9"/>
    <x v="22"/>
    <m/>
    <x v="4875"/>
  </r>
  <r>
    <x v="4"/>
    <x v="9"/>
    <x v="22"/>
    <m/>
    <x v="4876"/>
  </r>
  <r>
    <x v="4"/>
    <x v="9"/>
    <x v="22"/>
    <m/>
    <x v="4877"/>
  </r>
  <r>
    <x v="4"/>
    <x v="9"/>
    <x v="22"/>
    <m/>
    <x v="4878"/>
  </r>
  <r>
    <x v="4"/>
    <x v="9"/>
    <x v="22"/>
    <m/>
    <x v="4879"/>
  </r>
  <r>
    <x v="4"/>
    <x v="9"/>
    <x v="22"/>
    <m/>
    <x v="4880"/>
  </r>
  <r>
    <x v="4"/>
    <x v="9"/>
    <x v="22"/>
    <m/>
    <x v="4881"/>
  </r>
  <r>
    <x v="4"/>
    <x v="9"/>
    <x v="22"/>
    <m/>
    <x v="4882"/>
  </r>
  <r>
    <x v="4"/>
    <x v="9"/>
    <x v="22"/>
    <m/>
    <x v="4862"/>
  </r>
  <r>
    <x v="4"/>
    <x v="9"/>
    <x v="22"/>
    <m/>
    <x v="4883"/>
  </r>
  <r>
    <x v="4"/>
    <x v="9"/>
    <x v="22"/>
    <m/>
    <x v="4884"/>
  </r>
  <r>
    <x v="4"/>
    <x v="9"/>
    <x v="22"/>
    <m/>
    <x v="4885"/>
  </r>
  <r>
    <x v="4"/>
    <x v="9"/>
    <x v="22"/>
    <m/>
    <x v="4886"/>
  </r>
  <r>
    <x v="4"/>
    <x v="9"/>
    <x v="22"/>
    <m/>
    <x v="4872"/>
  </r>
  <r>
    <x v="4"/>
    <x v="9"/>
    <x v="22"/>
    <m/>
    <x v="4887"/>
  </r>
  <r>
    <x v="4"/>
    <x v="9"/>
    <x v="22"/>
    <m/>
    <x v="4888"/>
  </r>
  <r>
    <x v="4"/>
    <x v="9"/>
    <x v="22"/>
    <m/>
    <x v="4889"/>
  </r>
  <r>
    <x v="4"/>
    <x v="9"/>
    <x v="22"/>
    <m/>
    <x v="4890"/>
  </r>
  <r>
    <x v="4"/>
    <x v="9"/>
    <x v="22"/>
    <m/>
    <x v="4891"/>
  </r>
  <r>
    <x v="4"/>
    <x v="9"/>
    <x v="22"/>
    <m/>
    <x v="4892"/>
  </r>
  <r>
    <x v="4"/>
    <x v="9"/>
    <x v="22"/>
    <m/>
    <x v="4893"/>
  </r>
  <r>
    <x v="4"/>
    <x v="9"/>
    <x v="22"/>
    <m/>
    <x v="4894"/>
  </r>
  <r>
    <x v="4"/>
    <x v="9"/>
    <x v="22"/>
    <m/>
    <x v="4895"/>
  </r>
  <r>
    <x v="4"/>
    <x v="9"/>
    <x v="22"/>
    <m/>
    <x v="4896"/>
  </r>
  <r>
    <x v="4"/>
    <x v="9"/>
    <x v="22"/>
    <m/>
    <x v="4897"/>
  </r>
  <r>
    <x v="4"/>
    <x v="9"/>
    <x v="22"/>
    <m/>
    <x v="4898"/>
  </r>
  <r>
    <x v="4"/>
    <x v="9"/>
    <x v="22"/>
    <m/>
    <x v="4899"/>
  </r>
  <r>
    <x v="4"/>
    <x v="9"/>
    <x v="22"/>
    <m/>
    <x v="4900"/>
  </r>
  <r>
    <x v="4"/>
    <x v="9"/>
    <x v="22"/>
    <m/>
    <x v="4901"/>
  </r>
  <r>
    <x v="4"/>
    <x v="9"/>
    <x v="22"/>
    <m/>
    <x v="4902"/>
  </r>
  <r>
    <x v="4"/>
    <x v="9"/>
    <x v="22"/>
    <m/>
    <x v="4903"/>
  </r>
  <r>
    <x v="4"/>
    <x v="9"/>
    <x v="22"/>
    <m/>
    <x v="4904"/>
  </r>
  <r>
    <x v="4"/>
    <x v="9"/>
    <x v="22"/>
    <m/>
    <x v="4905"/>
  </r>
  <r>
    <x v="4"/>
    <x v="9"/>
    <x v="22"/>
    <m/>
    <x v="4906"/>
  </r>
  <r>
    <x v="4"/>
    <x v="9"/>
    <x v="22"/>
    <m/>
    <x v="4907"/>
  </r>
  <r>
    <x v="4"/>
    <x v="9"/>
    <x v="22"/>
    <m/>
    <x v="4908"/>
  </r>
  <r>
    <x v="4"/>
    <x v="9"/>
    <x v="22"/>
    <m/>
    <x v="4909"/>
  </r>
  <r>
    <x v="4"/>
    <x v="9"/>
    <x v="22"/>
    <m/>
    <x v="4910"/>
  </r>
  <r>
    <x v="4"/>
    <x v="9"/>
    <x v="22"/>
    <m/>
    <x v="4911"/>
  </r>
  <r>
    <x v="4"/>
    <x v="9"/>
    <x v="22"/>
    <m/>
    <x v="4912"/>
  </r>
  <r>
    <x v="4"/>
    <x v="9"/>
    <x v="22"/>
    <m/>
    <x v="4913"/>
  </r>
  <r>
    <x v="4"/>
    <x v="9"/>
    <x v="22"/>
    <m/>
    <x v="4914"/>
  </r>
  <r>
    <x v="4"/>
    <x v="9"/>
    <x v="22"/>
    <m/>
    <x v="4915"/>
  </r>
  <r>
    <x v="4"/>
    <x v="9"/>
    <x v="22"/>
    <m/>
    <x v="4916"/>
  </r>
  <r>
    <x v="4"/>
    <x v="9"/>
    <x v="22"/>
    <m/>
    <x v="4917"/>
  </r>
  <r>
    <x v="4"/>
    <x v="9"/>
    <x v="22"/>
    <m/>
    <x v="4918"/>
  </r>
  <r>
    <x v="4"/>
    <x v="9"/>
    <x v="22"/>
    <m/>
    <x v="4919"/>
  </r>
  <r>
    <x v="4"/>
    <x v="9"/>
    <x v="22"/>
    <m/>
    <x v="4920"/>
  </r>
  <r>
    <x v="4"/>
    <x v="9"/>
    <x v="22"/>
    <m/>
    <x v="4921"/>
  </r>
  <r>
    <x v="4"/>
    <x v="9"/>
    <x v="22"/>
    <m/>
    <x v="4922"/>
  </r>
  <r>
    <x v="4"/>
    <x v="9"/>
    <x v="22"/>
    <m/>
    <x v="4923"/>
  </r>
  <r>
    <x v="4"/>
    <x v="9"/>
    <x v="22"/>
    <m/>
    <x v="4924"/>
  </r>
  <r>
    <x v="4"/>
    <x v="9"/>
    <x v="22"/>
    <m/>
    <x v="4925"/>
  </r>
  <r>
    <x v="4"/>
    <x v="9"/>
    <x v="22"/>
    <m/>
    <x v="4926"/>
  </r>
  <r>
    <x v="4"/>
    <x v="9"/>
    <x v="22"/>
    <m/>
    <x v="4927"/>
  </r>
  <r>
    <x v="4"/>
    <x v="9"/>
    <x v="22"/>
    <m/>
    <x v="4919"/>
  </r>
  <r>
    <x v="4"/>
    <x v="9"/>
    <x v="22"/>
    <m/>
    <x v="4928"/>
  </r>
  <r>
    <x v="4"/>
    <x v="9"/>
    <x v="22"/>
    <m/>
    <x v="4929"/>
  </r>
  <r>
    <x v="4"/>
    <x v="9"/>
    <x v="22"/>
    <m/>
    <x v="4930"/>
  </r>
  <r>
    <x v="4"/>
    <x v="9"/>
    <x v="22"/>
    <m/>
    <x v="4931"/>
  </r>
  <r>
    <x v="4"/>
    <x v="9"/>
    <x v="22"/>
    <m/>
    <x v="4932"/>
  </r>
  <r>
    <x v="4"/>
    <x v="9"/>
    <x v="22"/>
    <m/>
    <x v="4933"/>
  </r>
  <r>
    <x v="4"/>
    <x v="9"/>
    <x v="22"/>
    <m/>
    <x v="4934"/>
  </r>
  <r>
    <x v="4"/>
    <x v="9"/>
    <x v="22"/>
    <m/>
    <x v="4935"/>
  </r>
  <r>
    <x v="4"/>
    <x v="9"/>
    <x v="22"/>
    <m/>
    <x v="4936"/>
  </r>
  <r>
    <x v="4"/>
    <x v="9"/>
    <x v="22"/>
    <m/>
    <x v="4937"/>
  </r>
  <r>
    <x v="4"/>
    <x v="9"/>
    <x v="22"/>
    <m/>
    <x v="4938"/>
  </r>
  <r>
    <x v="4"/>
    <x v="9"/>
    <x v="22"/>
    <m/>
    <x v="4939"/>
  </r>
  <r>
    <x v="4"/>
    <x v="9"/>
    <x v="22"/>
    <m/>
    <x v="4940"/>
  </r>
  <r>
    <x v="4"/>
    <x v="9"/>
    <x v="22"/>
    <m/>
    <x v="4941"/>
  </r>
  <r>
    <x v="4"/>
    <x v="9"/>
    <x v="22"/>
    <m/>
    <x v="4942"/>
  </r>
  <r>
    <x v="4"/>
    <x v="9"/>
    <x v="22"/>
    <m/>
    <x v="4943"/>
  </r>
  <r>
    <x v="4"/>
    <x v="9"/>
    <x v="22"/>
    <m/>
    <x v="4938"/>
  </r>
  <r>
    <x v="4"/>
    <x v="9"/>
    <x v="22"/>
    <m/>
    <x v="4944"/>
  </r>
  <r>
    <x v="4"/>
    <x v="9"/>
    <x v="22"/>
    <m/>
    <x v="4945"/>
  </r>
  <r>
    <x v="4"/>
    <x v="9"/>
    <x v="22"/>
    <m/>
    <x v="4946"/>
  </r>
  <r>
    <x v="4"/>
    <x v="9"/>
    <x v="22"/>
    <m/>
    <x v="4947"/>
  </r>
  <r>
    <x v="4"/>
    <x v="9"/>
    <x v="22"/>
    <m/>
    <x v="4948"/>
  </r>
  <r>
    <x v="4"/>
    <x v="9"/>
    <x v="22"/>
    <m/>
    <x v="4949"/>
  </r>
  <r>
    <x v="4"/>
    <x v="9"/>
    <x v="22"/>
    <m/>
    <x v="4950"/>
  </r>
  <r>
    <x v="4"/>
    <x v="9"/>
    <x v="22"/>
    <m/>
    <x v="4951"/>
  </r>
  <r>
    <x v="4"/>
    <x v="9"/>
    <x v="22"/>
    <m/>
    <x v="4952"/>
  </r>
  <r>
    <x v="4"/>
    <x v="9"/>
    <x v="22"/>
    <m/>
    <x v="4953"/>
  </r>
  <r>
    <x v="4"/>
    <x v="9"/>
    <x v="22"/>
    <m/>
    <x v="4954"/>
  </r>
  <r>
    <x v="4"/>
    <x v="9"/>
    <x v="22"/>
    <m/>
    <x v="4955"/>
  </r>
  <r>
    <x v="4"/>
    <x v="9"/>
    <x v="22"/>
    <m/>
    <x v="4956"/>
  </r>
  <r>
    <x v="4"/>
    <x v="9"/>
    <x v="22"/>
    <m/>
    <x v="4957"/>
  </r>
  <r>
    <x v="4"/>
    <x v="9"/>
    <x v="22"/>
    <m/>
    <x v="4958"/>
  </r>
  <r>
    <x v="4"/>
    <x v="9"/>
    <x v="22"/>
    <m/>
    <x v="4959"/>
  </r>
  <r>
    <x v="4"/>
    <x v="9"/>
    <x v="22"/>
    <m/>
    <x v="4960"/>
  </r>
  <r>
    <x v="4"/>
    <x v="9"/>
    <x v="22"/>
    <m/>
    <x v="4961"/>
  </r>
  <r>
    <x v="4"/>
    <x v="9"/>
    <x v="22"/>
    <m/>
    <x v="4962"/>
  </r>
  <r>
    <x v="4"/>
    <x v="9"/>
    <x v="22"/>
    <m/>
    <x v="4963"/>
  </r>
  <r>
    <x v="4"/>
    <x v="9"/>
    <x v="22"/>
    <m/>
    <x v="4964"/>
  </r>
  <r>
    <x v="4"/>
    <x v="9"/>
    <x v="22"/>
    <m/>
    <x v="4965"/>
  </r>
  <r>
    <x v="4"/>
    <x v="9"/>
    <x v="22"/>
    <m/>
    <x v="4966"/>
  </r>
  <r>
    <x v="4"/>
    <x v="9"/>
    <x v="22"/>
    <m/>
    <x v="4967"/>
  </r>
  <r>
    <x v="4"/>
    <x v="9"/>
    <x v="22"/>
    <m/>
    <x v="4968"/>
  </r>
  <r>
    <x v="4"/>
    <x v="9"/>
    <x v="22"/>
    <m/>
    <x v="4969"/>
  </r>
  <r>
    <x v="4"/>
    <x v="9"/>
    <x v="22"/>
    <m/>
    <x v="4970"/>
  </r>
  <r>
    <x v="4"/>
    <x v="9"/>
    <x v="22"/>
    <m/>
    <x v="4971"/>
  </r>
  <r>
    <x v="4"/>
    <x v="9"/>
    <x v="22"/>
    <m/>
    <x v="4972"/>
  </r>
  <r>
    <x v="4"/>
    <x v="9"/>
    <x v="22"/>
    <m/>
    <x v="4973"/>
  </r>
  <r>
    <x v="4"/>
    <x v="9"/>
    <x v="22"/>
    <m/>
    <x v="4974"/>
  </r>
  <r>
    <x v="4"/>
    <x v="9"/>
    <x v="22"/>
    <m/>
    <x v="4975"/>
  </r>
  <r>
    <x v="5"/>
    <x v="16"/>
    <x v="21"/>
    <m/>
    <x v="497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89">
  <r>
    <x v="0"/>
    <x v="0"/>
    <s v="Haplochromis"/>
    <n v="131.54300000000001"/>
    <n v="13.154300000000001"/>
    <s v="unknown"/>
    <d v="2019-11-01T00:00:00"/>
    <x v="0"/>
    <x v="0"/>
  </r>
  <r>
    <x v="0"/>
    <x v="0"/>
    <s v="Haplochromis"/>
    <n v="131.54300000000001"/>
    <n v="13.154300000000001"/>
    <s v="unknown"/>
    <d v="2019-11-01T00:00:00"/>
    <x v="0"/>
    <x v="0"/>
  </r>
  <r>
    <x v="0"/>
    <x v="0"/>
    <s v="Haplochromis"/>
    <n v="129.79599999999999"/>
    <n v="12.9796"/>
    <s v="unknown"/>
    <d v="2019-11-01T00:00:00"/>
    <x v="0"/>
    <x v="0"/>
  </r>
  <r>
    <x v="0"/>
    <x v="0"/>
    <s v="Haplochromis"/>
    <n v="130.08699999999999"/>
    <n v="13.008699999999999"/>
    <s v="unknown"/>
    <d v="2019-11-01T00:00:00"/>
    <x v="0"/>
    <x v="0"/>
  </r>
  <r>
    <x v="0"/>
    <x v="0"/>
    <s v="Haplochromis"/>
    <n v="133.893"/>
    <n v="13.3893"/>
    <s v="unknown"/>
    <d v="2019-11-01T00:00:00"/>
    <x v="0"/>
    <x v="0"/>
  </r>
  <r>
    <x v="0"/>
    <x v="0"/>
    <s v="Haplochromis"/>
    <n v="107.946"/>
    <n v="10.794599999999999"/>
    <s v="unknown"/>
    <d v="2019-11-01T00:00:00"/>
    <x v="0"/>
    <x v="0"/>
  </r>
  <r>
    <x v="0"/>
    <x v="0"/>
    <s v="Haplochromis"/>
    <n v="122.271"/>
    <n v="12.2271"/>
    <s v="unknown"/>
    <d v="2019-11-01T00:00:00"/>
    <x v="0"/>
    <x v="0"/>
  </r>
  <r>
    <x v="0"/>
    <x v="0"/>
    <s v="Haplochromis"/>
    <n v="133.92400000000001"/>
    <n v="13.3924"/>
    <s v="unknown"/>
    <d v="2019-11-01T00:00:00"/>
    <x v="0"/>
    <x v="0"/>
  </r>
  <r>
    <x v="0"/>
    <x v="0"/>
    <s v="Haplochromis"/>
    <n v="119.215"/>
    <n v="11.9215"/>
    <s v="unknown"/>
    <d v="2019-11-01T00:00:00"/>
    <x v="0"/>
    <x v="0"/>
  </r>
  <r>
    <x v="0"/>
    <x v="0"/>
    <s v="Haplochromis"/>
    <n v="132.154"/>
    <n v="13.215399999999999"/>
    <s v="unknown"/>
    <d v="2019-11-01T00:00:00"/>
    <x v="0"/>
    <x v="0"/>
  </r>
  <r>
    <x v="0"/>
    <x v="0"/>
    <s v="Haplochromis"/>
    <n v="125.797"/>
    <n v="12.579699999999999"/>
    <s v="unknown"/>
    <d v="2019-11-01T00:00:00"/>
    <x v="0"/>
    <x v="0"/>
  </r>
  <r>
    <x v="0"/>
    <x v="0"/>
    <s v="Haplochromis"/>
    <n v="125.724"/>
    <n v="12.5724"/>
    <s v="unknown"/>
    <d v="2019-11-01T00:00:00"/>
    <x v="0"/>
    <x v="0"/>
  </r>
  <r>
    <x v="0"/>
    <x v="0"/>
    <s v="Haplochromis"/>
    <n v="118.405"/>
    <n v="11.8405"/>
    <s v="unknown"/>
    <d v="2019-11-01T00:00:00"/>
    <x v="0"/>
    <x v="0"/>
  </r>
  <r>
    <x v="0"/>
    <x v="0"/>
    <s v="Haplochromis"/>
    <n v="99.706999999999994"/>
    <n v="9.970699999999999"/>
    <s v="unknown"/>
    <d v="2019-11-01T00:00:00"/>
    <x v="0"/>
    <x v="0"/>
  </r>
  <r>
    <x v="0"/>
    <x v="0"/>
    <s v="Haplochromis"/>
    <n v="105.52"/>
    <n v="10.552"/>
    <s v="unknown"/>
    <d v="2019-11-01T00:00:00"/>
    <x v="0"/>
    <x v="0"/>
  </r>
  <r>
    <x v="0"/>
    <x v="0"/>
    <s v="Haplochromis"/>
    <n v="111.898"/>
    <n v="11.1898"/>
    <s v="unknown"/>
    <d v="2019-11-01T00:00:00"/>
    <x v="0"/>
    <x v="0"/>
  </r>
  <r>
    <x v="0"/>
    <x v="0"/>
    <s v="Haplochromis"/>
    <n v="144.66200000000001"/>
    <n v="14.466200000000001"/>
    <s v="unknown"/>
    <d v="2019-11-01T00:00:00"/>
    <x v="0"/>
    <x v="0"/>
  </r>
  <r>
    <x v="0"/>
    <x v="0"/>
    <s v="Haplochromis"/>
    <n v="140.27799999999999"/>
    <n v="14.027799999999999"/>
    <s v="unknown"/>
    <d v="2019-11-01T00:00:00"/>
    <x v="0"/>
    <x v="0"/>
  </r>
  <r>
    <x v="0"/>
    <x v="0"/>
    <s v="Haplochromis"/>
    <n v="133.232"/>
    <n v="13.3232"/>
    <s v="unknown"/>
    <d v="2019-11-01T00:00:00"/>
    <x v="0"/>
    <x v="0"/>
  </r>
  <r>
    <x v="0"/>
    <x v="0"/>
    <s v="Haplochromis"/>
    <n v="137.44999999999999"/>
    <n v="13.744999999999999"/>
    <s v="unknown"/>
    <d v="2019-11-01T00:00:00"/>
    <x v="0"/>
    <x v="0"/>
  </r>
  <r>
    <x v="0"/>
    <x v="0"/>
    <s v="Haplochromis"/>
    <n v="131.37700000000001"/>
    <n v="13.137700000000001"/>
    <s v="unknown"/>
    <d v="2019-11-01T00:00:00"/>
    <x v="0"/>
    <x v="0"/>
  </r>
  <r>
    <x v="0"/>
    <x v="0"/>
    <s v="Haplochromis"/>
    <n v="94.932000000000002"/>
    <n v="9.4931999999999999"/>
    <s v="unknown"/>
    <d v="2019-11-01T00:00:00"/>
    <x v="0"/>
    <x v="0"/>
  </r>
  <r>
    <x v="0"/>
    <x v="0"/>
    <s v="Haplochromis"/>
    <n v="110.539"/>
    <n v="11.053900000000001"/>
    <s v="unknown"/>
    <d v="2019-11-01T00:00:00"/>
    <x v="0"/>
    <x v="0"/>
  </r>
  <r>
    <x v="0"/>
    <x v="0"/>
    <s v="Haplochromis"/>
    <n v="99.947000000000003"/>
    <n v="9.9946999999999999"/>
    <s v="unknown"/>
    <d v="2019-11-01T00:00:00"/>
    <x v="0"/>
    <x v="0"/>
  </r>
  <r>
    <x v="0"/>
    <x v="0"/>
    <s v="Haplochromis"/>
    <n v="105.07"/>
    <n v="10.507"/>
    <s v="unknown"/>
    <d v="2019-11-01T00:00:00"/>
    <x v="0"/>
    <x v="0"/>
  </r>
  <r>
    <x v="0"/>
    <x v="0"/>
    <s v="Haplochromis"/>
    <n v="98.561999999999998"/>
    <n v="9.8561999999999994"/>
    <s v="unknown"/>
    <d v="2019-11-01T00:00:00"/>
    <x v="0"/>
    <x v="0"/>
  </r>
  <r>
    <x v="0"/>
    <x v="0"/>
    <s v="Haplochromis"/>
    <n v="100.431"/>
    <n v="10.043099999999999"/>
    <s v="unknown"/>
    <d v="2019-11-01T00:00:00"/>
    <x v="0"/>
    <x v="0"/>
  </r>
  <r>
    <x v="0"/>
    <x v="0"/>
    <s v="Haplochromis"/>
    <n v="102.09399999999999"/>
    <n v="10.209399999999999"/>
    <s v="unknown"/>
    <d v="2019-11-01T00:00:00"/>
    <x v="0"/>
    <x v="0"/>
  </r>
  <r>
    <x v="0"/>
    <x v="0"/>
    <s v="Haplochromis"/>
    <n v="92.254999999999995"/>
    <n v="9.2255000000000003"/>
    <s v="unknown"/>
    <d v="2019-11-01T00:00:00"/>
    <x v="0"/>
    <x v="0"/>
  </r>
  <r>
    <x v="0"/>
    <x v="0"/>
    <s v="Haplochromis"/>
    <n v="93.123000000000005"/>
    <n v="9.3123000000000005"/>
    <s v="unknown"/>
    <d v="2019-11-01T00:00:00"/>
    <x v="0"/>
    <x v="0"/>
  </r>
  <r>
    <x v="0"/>
    <x v="0"/>
    <s v="Haplochromis"/>
    <n v="86.953000000000003"/>
    <n v="8.6952999999999996"/>
    <s v="unknown"/>
    <d v="2019-11-01T00:00:00"/>
    <x v="0"/>
    <x v="0"/>
  </r>
  <r>
    <x v="0"/>
    <x v="0"/>
    <s v="Haplochromis"/>
    <n v="90.680999999999997"/>
    <n v="9.0680999999999994"/>
    <s v="unknown"/>
    <d v="2019-11-01T00:00:00"/>
    <x v="0"/>
    <x v="0"/>
  </r>
  <r>
    <x v="0"/>
    <x v="0"/>
    <s v="Haplochromis"/>
    <n v="95.634"/>
    <n v="9.5633999999999997"/>
    <s v="unknown"/>
    <d v="2019-11-01T00:00:00"/>
    <x v="0"/>
    <x v="0"/>
  </r>
  <r>
    <x v="0"/>
    <x v="0"/>
    <s v="Haplochromis"/>
    <n v="99.122"/>
    <n v="9.9122000000000003"/>
    <s v="unknown"/>
    <d v="2019-11-01T00:00:00"/>
    <x v="0"/>
    <x v="0"/>
  </r>
  <r>
    <x v="0"/>
    <x v="0"/>
    <s v="Haplochromis"/>
    <n v="85.069000000000003"/>
    <n v="8.5068999999999999"/>
    <s v="unknown"/>
    <d v="2019-11-01T00:00:00"/>
    <x v="0"/>
    <x v="0"/>
  </r>
  <r>
    <x v="0"/>
    <x v="0"/>
    <s v="Haplochromis"/>
    <n v="87.66"/>
    <n v="8.766"/>
    <s v="unknown"/>
    <d v="2019-11-01T00:00:00"/>
    <x v="0"/>
    <x v="0"/>
  </r>
  <r>
    <x v="0"/>
    <x v="0"/>
    <s v="Haplochromis"/>
    <n v="90.153999999999996"/>
    <n v="9.0153999999999996"/>
    <s v="unknown"/>
    <d v="2019-11-01T00:00:00"/>
    <x v="0"/>
    <x v="0"/>
  </r>
  <r>
    <x v="0"/>
    <x v="0"/>
    <s v="Haplochromis"/>
    <n v="91.771000000000001"/>
    <n v="9.1770999999999994"/>
    <s v="unknown"/>
    <d v="2019-11-01T00:00:00"/>
    <x v="0"/>
    <x v="0"/>
  </r>
  <r>
    <x v="0"/>
    <x v="0"/>
    <s v="Haplochromis"/>
    <n v="89.179000000000002"/>
    <n v="8.9178999999999995"/>
    <s v="unknown"/>
    <d v="2019-11-01T00:00:00"/>
    <x v="0"/>
    <x v="0"/>
  </r>
  <r>
    <x v="0"/>
    <x v="0"/>
    <s v="Haplochromis"/>
    <n v="96.644000000000005"/>
    <n v="9.6644000000000005"/>
    <s v="unknown"/>
    <d v="2019-11-01T00:00:00"/>
    <x v="0"/>
    <x v="0"/>
  </r>
  <r>
    <x v="0"/>
    <x v="0"/>
    <s v="Haplochromis"/>
    <n v="86.287999999999997"/>
    <n v="8.6288"/>
    <s v="unknown"/>
    <d v="2019-11-01T00:00:00"/>
    <x v="0"/>
    <x v="0"/>
  </r>
  <r>
    <x v="0"/>
    <x v="0"/>
    <s v="Haplochromis"/>
    <n v="96.858999999999995"/>
    <n v="9.6859000000000002"/>
    <s v="unknown"/>
    <d v="2019-11-01T00:00:00"/>
    <x v="0"/>
    <x v="0"/>
  </r>
  <r>
    <x v="0"/>
    <x v="0"/>
    <s v="Haplochromis"/>
    <n v="90.35"/>
    <n v="9.0350000000000001"/>
    <s v="unknown"/>
    <d v="2019-11-01T00:00:00"/>
    <x v="0"/>
    <x v="0"/>
  </r>
  <r>
    <x v="0"/>
    <x v="0"/>
    <s v="Haplochromis"/>
    <n v="91.18"/>
    <n v="9.1180000000000003"/>
    <s v="unknown"/>
    <d v="2019-11-01T00:00:00"/>
    <x v="0"/>
    <x v="0"/>
  </r>
  <r>
    <x v="0"/>
    <x v="0"/>
    <s v="Haplochromis"/>
    <n v="92.703999999999994"/>
    <n v="9.2703999999999986"/>
    <s v="unknown"/>
    <d v="2019-11-01T00:00:00"/>
    <x v="0"/>
    <x v="0"/>
  </r>
  <r>
    <x v="0"/>
    <x v="0"/>
    <s v="Haplochromis"/>
    <n v="88.302999999999997"/>
    <n v="8.8302999999999994"/>
    <s v="unknown"/>
    <d v="2019-11-01T00:00:00"/>
    <x v="0"/>
    <x v="0"/>
  </r>
  <r>
    <x v="0"/>
    <x v="0"/>
    <s v="Haplochromis"/>
    <n v="88.334999999999994"/>
    <n v="8.833499999999999"/>
    <s v="unknown"/>
    <d v="2019-11-01T00:00:00"/>
    <x v="0"/>
    <x v="0"/>
  </r>
  <r>
    <x v="0"/>
    <x v="0"/>
    <s v="Haplochromis"/>
    <n v="93.668000000000006"/>
    <n v="9.3668000000000013"/>
    <s v="unknown"/>
    <d v="2019-11-01T00:00:00"/>
    <x v="0"/>
    <x v="0"/>
  </r>
  <r>
    <x v="0"/>
    <x v="0"/>
    <s v="Haplochromis"/>
    <n v="90.858999999999995"/>
    <n v="9.0858999999999988"/>
    <s v="unknown"/>
    <d v="2019-11-01T00:00:00"/>
    <x v="0"/>
    <x v="0"/>
  </r>
  <r>
    <x v="0"/>
    <x v="0"/>
    <s v="Haplochromis"/>
    <n v="91.631"/>
    <n v="9.1631"/>
    <s v="unknown"/>
    <d v="2019-11-01T00:00:00"/>
    <x v="0"/>
    <x v="0"/>
  </r>
  <r>
    <x v="0"/>
    <x v="0"/>
    <s v="Haplochromis"/>
    <n v="86.649000000000001"/>
    <n v="8.6648999999999994"/>
    <s v="unknown"/>
    <d v="2019-11-01T00:00:00"/>
    <x v="0"/>
    <x v="0"/>
  </r>
  <r>
    <x v="0"/>
    <x v="0"/>
    <s v="Haplochromis"/>
    <n v="92.009"/>
    <n v="9.2009000000000007"/>
    <s v="unknown"/>
    <d v="2019-11-01T00:00:00"/>
    <x v="0"/>
    <x v="0"/>
  </r>
  <r>
    <x v="0"/>
    <x v="0"/>
    <s v="Haplochromis"/>
    <n v="140.55099999999999"/>
    <n v="14.055099999999999"/>
    <s v="unknown"/>
    <d v="2019-11-01T00:00:00"/>
    <x v="0"/>
    <x v="0"/>
  </r>
  <r>
    <x v="0"/>
    <x v="0"/>
    <s v="Haplochromis"/>
    <n v="154.952"/>
    <n v="15.495200000000001"/>
    <s v="unknown"/>
    <d v="2019-11-01T00:00:00"/>
    <x v="0"/>
    <x v="0"/>
  </r>
  <r>
    <x v="0"/>
    <x v="0"/>
    <s v="Haplochromis"/>
    <n v="144.32"/>
    <n v="14.431999999999999"/>
    <s v="unknown"/>
    <d v="2019-11-01T00:00:00"/>
    <x v="0"/>
    <x v="0"/>
  </r>
  <r>
    <x v="0"/>
    <x v="0"/>
    <s v="Haplochromis"/>
    <n v="119.188"/>
    <n v="11.918800000000001"/>
    <s v="unknown"/>
    <d v="2019-11-01T00:00:00"/>
    <x v="0"/>
    <x v="0"/>
  </r>
  <r>
    <x v="0"/>
    <x v="0"/>
    <s v="Haplochromis"/>
    <n v="119.428"/>
    <n v="11.9428"/>
    <s v="unknown"/>
    <d v="2019-11-01T00:00:00"/>
    <x v="0"/>
    <x v="0"/>
  </r>
  <r>
    <x v="0"/>
    <x v="0"/>
    <s v="Haplochromis"/>
    <n v="131.32"/>
    <n v="13.132"/>
    <s v="unknown"/>
    <d v="2019-11-01T00:00:00"/>
    <x v="0"/>
    <x v="0"/>
  </r>
  <r>
    <x v="0"/>
    <x v="0"/>
    <s v="Haplochromis"/>
    <n v="132.30699999999999"/>
    <n v="13.230699999999999"/>
    <s v="unknown"/>
    <d v="2019-11-01T00:00:00"/>
    <x v="0"/>
    <x v="0"/>
  </r>
  <r>
    <x v="0"/>
    <x v="0"/>
    <s v="Haplochromis"/>
    <n v="123.319"/>
    <n v="12.331900000000001"/>
    <s v="unknown"/>
    <d v="2019-11-01T00:00:00"/>
    <x v="0"/>
    <x v="0"/>
  </r>
  <r>
    <x v="0"/>
    <x v="0"/>
    <s v="Haplochromis"/>
    <n v="133.19"/>
    <n v="13.318999999999999"/>
    <s v="unknown"/>
    <d v="2019-11-01T00:00:00"/>
    <x v="0"/>
    <x v="0"/>
  </r>
  <r>
    <x v="0"/>
    <x v="1"/>
    <s v="Haplochromis"/>
    <n v="107.892"/>
    <n v="10.789199999999999"/>
    <s v="unknown"/>
    <d v="2019-11-01T00:00:00"/>
    <x v="0"/>
    <x v="0"/>
  </r>
  <r>
    <x v="0"/>
    <x v="1"/>
    <s v="Haplochromis"/>
    <n v="97.784999999999997"/>
    <n v="9.7784999999999993"/>
    <s v="unknown"/>
    <d v="2019-11-01T00:00:00"/>
    <x v="0"/>
    <x v="0"/>
  </r>
  <r>
    <x v="0"/>
    <x v="1"/>
    <s v="Haplochromis"/>
    <n v="96.518000000000001"/>
    <n v="9.6517999999999997"/>
    <s v="unknown"/>
    <d v="2019-11-01T00:00:00"/>
    <x v="0"/>
    <x v="0"/>
  </r>
  <r>
    <x v="0"/>
    <x v="1"/>
    <s v="Haplochromis"/>
    <n v="96.83"/>
    <n v="9.6829999999999998"/>
    <s v="unknown"/>
    <d v="2019-11-01T00:00:00"/>
    <x v="0"/>
    <x v="0"/>
  </r>
  <r>
    <x v="0"/>
    <x v="1"/>
    <s v="Haplochromis"/>
    <n v="99.900999999999996"/>
    <n v="9.9901"/>
    <s v="unknown"/>
    <d v="2019-11-01T00:00:00"/>
    <x v="0"/>
    <x v="0"/>
  </r>
  <r>
    <x v="0"/>
    <x v="1"/>
    <s v="Haplochromis"/>
    <n v="103.18"/>
    <n v="10.318000000000001"/>
    <s v="unknown"/>
    <d v="2019-11-01T00:00:00"/>
    <x v="0"/>
    <x v="0"/>
  </r>
  <r>
    <x v="0"/>
    <x v="1"/>
    <s v="Haplochromis"/>
    <n v="112.099"/>
    <n v="11.209900000000001"/>
    <s v="unknown"/>
    <d v="2019-11-01T00:00:00"/>
    <x v="0"/>
    <x v="0"/>
  </r>
  <r>
    <x v="0"/>
    <x v="1"/>
    <s v="Haplochromis"/>
    <n v="96.575000000000003"/>
    <n v="9.6575000000000006"/>
    <s v="unknown"/>
    <d v="2019-11-01T00:00:00"/>
    <x v="0"/>
    <x v="0"/>
  </r>
  <r>
    <x v="0"/>
    <x v="1"/>
    <s v="Haplochromis"/>
    <n v="90.686000000000007"/>
    <n v="9.0686"/>
    <s v="unknown"/>
    <d v="2019-11-01T00:00:00"/>
    <x v="0"/>
    <x v="0"/>
  </r>
  <r>
    <x v="0"/>
    <x v="1"/>
    <s v="Haplochromis"/>
    <n v="111.294"/>
    <n v="11.1294"/>
    <s v="unknown"/>
    <d v="2019-11-01T00:00:00"/>
    <x v="0"/>
    <x v="0"/>
  </r>
  <r>
    <x v="0"/>
    <x v="1"/>
    <s v="Haplochromis"/>
    <n v="95.724000000000004"/>
    <n v="9.5724"/>
    <s v="unknown"/>
    <d v="2019-11-01T00:00:00"/>
    <x v="0"/>
    <x v="0"/>
  </r>
  <r>
    <x v="0"/>
    <x v="1"/>
    <s v="Haplochromis"/>
    <n v="102.089"/>
    <n v="10.2089"/>
    <s v="unknown"/>
    <d v="2019-11-01T00:00:00"/>
    <x v="0"/>
    <x v="0"/>
  </r>
  <r>
    <x v="0"/>
    <x v="1"/>
    <s v="Haplochromis"/>
    <n v="95.64"/>
    <n v="9.5640000000000001"/>
    <s v="unknown"/>
    <d v="2019-11-01T00:00:00"/>
    <x v="0"/>
    <x v="0"/>
  </r>
  <r>
    <x v="0"/>
    <x v="1"/>
    <s v="Haplochromis"/>
    <n v="86.561999999999998"/>
    <n v="8.6562000000000001"/>
    <s v="unknown"/>
    <d v="2019-11-01T00:00:00"/>
    <x v="0"/>
    <x v="0"/>
  </r>
  <r>
    <x v="0"/>
    <x v="1"/>
    <s v="Haplochromis"/>
    <n v="94.325000000000003"/>
    <n v="9.432500000000001"/>
    <s v="unknown"/>
    <d v="2019-11-01T00:00:00"/>
    <x v="0"/>
    <x v="0"/>
  </r>
  <r>
    <x v="0"/>
    <x v="1"/>
    <s v="Haplochromis"/>
    <n v="97.634"/>
    <n v="9.7634000000000007"/>
    <s v="unknown"/>
    <d v="2019-11-01T00:00:00"/>
    <x v="0"/>
    <x v="0"/>
  </r>
  <r>
    <x v="0"/>
    <x v="1"/>
    <s v="Haplochromis"/>
    <n v="94.299000000000007"/>
    <n v="9.4298999999999999"/>
    <s v="unknown"/>
    <d v="2019-11-01T00:00:00"/>
    <x v="0"/>
    <x v="0"/>
  </r>
  <r>
    <x v="0"/>
    <x v="1"/>
    <s v="Lipochromis sp. “blackcryptodon”"/>
    <n v="95.724000000000004"/>
    <n v="9.5724"/>
    <s v="unknown"/>
    <d v="2019-11-01T00:00:00"/>
    <x v="0"/>
    <x v="1"/>
  </r>
  <r>
    <x v="0"/>
    <x v="1"/>
    <s v="Haplochromis"/>
    <n v="103.437"/>
    <n v="10.3437"/>
    <s v="unknown"/>
    <d v="2019-11-01T00:00:00"/>
    <x v="0"/>
    <x v="0"/>
  </r>
  <r>
    <x v="0"/>
    <x v="1"/>
    <s v="Haplochromis"/>
    <n v="89.710999999999999"/>
    <n v="8.9710999999999999"/>
    <s v="unknown"/>
    <d v="2019-11-01T00:00:00"/>
    <x v="0"/>
    <x v="0"/>
  </r>
  <r>
    <x v="0"/>
    <x v="1"/>
    <s v="Haplochromis"/>
    <n v="92.555999999999997"/>
    <n v="9.2555999999999994"/>
    <s v="unknown"/>
    <d v="2019-11-01T00:00:00"/>
    <x v="0"/>
    <x v="0"/>
  </r>
  <r>
    <x v="0"/>
    <x v="1"/>
    <s v="Haplochromis"/>
    <n v="88.941999999999993"/>
    <n v="8.8941999999999997"/>
    <s v="unknown"/>
    <d v="2019-11-01T00:00:00"/>
    <x v="0"/>
    <x v="0"/>
  </r>
  <r>
    <x v="0"/>
    <x v="1"/>
    <s v="Haplochromis"/>
    <n v="104.82899999999999"/>
    <n v="10.482899999999999"/>
    <s v="unknown"/>
    <d v="2019-11-01T00:00:00"/>
    <x v="0"/>
    <x v="0"/>
  </r>
  <r>
    <x v="0"/>
    <x v="1"/>
    <s v="Haplochromis"/>
    <n v="91.224999999999994"/>
    <n v="9.1224999999999987"/>
    <s v="unknown"/>
    <d v="2019-11-01T00:00:00"/>
    <x v="0"/>
    <x v="0"/>
  </r>
  <r>
    <x v="0"/>
    <x v="1"/>
    <s v="Haplochromis"/>
    <n v="92.533000000000001"/>
    <n v="9.2532999999999994"/>
    <s v="unknown"/>
    <d v="2019-11-01T00:00:00"/>
    <x v="0"/>
    <x v="0"/>
  </r>
  <r>
    <x v="0"/>
    <x v="1"/>
    <s v="Haplochromis"/>
    <n v="101.928"/>
    <n v="10.1928"/>
    <s v="unknown"/>
    <d v="2019-11-01T00:00:00"/>
    <x v="0"/>
    <x v="0"/>
  </r>
  <r>
    <x v="0"/>
    <x v="1"/>
    <s v="Haplochromis"/>
    <n v="100.505"/>
    <n v="10.0505"/>
    <s v="unknown"/>
    <d v="2019-11-01T00:00:00"/>
    <x v="0"/>
    <x v="0"/>
  </r>
  <r>
    <x v="0"/>
    <x v="1"/>
    <s v="Haplochromis"/>
    <n v="147.947"/>
    <n v="14.794700000000001"/>
    <s v="unknown"/>
    <d v="2019-11-01T00:00:00"/>
    <x v="0"/>
    <x v="0"/>
  </r>
  <r>
    <x v="0"/>
    <x v="1"/>
    <s v="Haplochromis"/>
    <n v="156.82"/>
    <n v="15.681999999999999"/>
    <s v="unknown"/>
    <d v="2019-11-01T00:00:00"/>
    <x v="0"/>
    <x v="0"/>
  </r>
  <r>
    <x v="0"/>
    <x v="1"/>
    <s v="Haplochromis"/>
    <n v="124.01"/>
    <n v="12.401"/>
    <s v="unknown"/>
    <d v="2019-11-01T00:00:00"/>
    <x v="0"/>
    <x v="0"/>
  </r>
  <r>
    <x v="0"/>
    <x v="1"/>
    <s v="Haplochromis"/>
    <n v="126.261"/>
    <n v="12.626099999999999"/>
    <s v="unknown"/>
    <d v="2019-11-01T00:00:00"/>
    <x v="0"/>
    <x v="0"/>
  </r>
  <r>
    <x v="0"/>
    <x v="1"/>
    <s v="Haplochromis"/>
    <n v="130.416"/>
    <n v="13.041599999999999"/>
    <s v="unknown"/>
    <d v="2019-11-01T00:00:00"/>
    <x v="0"/>
    <x v="0"/>
  </r>
  <r>
    <x v="0"/>
    <x v="1"/>
    <s v="Haplochromis"/>
    <n v="143.71199999999999"/>
    <n v="14.371199999999998"/>
    <s v="unknown"/>
    <d v="2019-11-01T00:00:00"/>
    <x v="0"/>
    <x v="0"/>
  </r>
  <r>
    <x v="0"/>
    <x v="1"/>
    <s v="Haplochromis"/>
    <n v="136.52500000000001"/>
    <n v="13.6525"/>
    <s v="unknown"/>
    <d v="2019-11-01T00:00:00"/>
    <x v="0"/>
    <x v="0"/>
  </r>
  <r>
    <x v="0"/>
    <x v="1"/>
    <s v="Haplochromis"/>
    <n v="115.402"/>
    <n v="11.5402"/>
    <s v="unknown"/>
    <d v="2019-11-01T00:00:00"/>
    <x v="0"/>
    <x v="0"/>
  </r>
  <r>
    <x v="0"/>
    <x v="1"/>
    <s v="Haplochromis"/>
    <n v="139.286"/>
    <n v="13.928599999999999"/>
    <s v="unknown"/>
    <d v="2019-11-01T00:00:00"/>
    <x v="0"/>
    <x v="0"/>
  </r>
  <r>
    <x v="0"/>
    <x v="1"/>
    <s v="Barbus antianalis"/>
    <n v="181.92099999999999"/>
    <n v="18.1921"/>
    <s v="unknown"/>
    <d v="2019-11-01T00:00:00"/>
    <x v="0"/>
    <x v="1"/>
  </r>
  <r>
    <x v="0"/>
    <x v="1"/>
    <s v="Haplochromis"/>
    <n v="127.04600000000001"/>
    <n v="12.704600000000001"/>
    <s v="unknown"/>
    <d v="2019-11-01T00:00:00"/>
    <x v="0"/>
    <x v="0"/>
  </r>
  <r>
    <x v="0"/>
    <x v="1"/>
    <s v="Haplochromis"/>
    <n v="123.861"/>
    <n v="12.386100000000001"/>
    <s v="unknown"/>
    <d v="2019-11-01T00:00:00"/>
    <x v="0"/>
    <x v="0"/>
  </r>
  <r>
    <x v="0"/>
    <x v="1"/>
    <s v="Haplochromis"/>
    <n v="117.54300000000001"/>
    <n v="11.754300000000001"/>
    <s v="unknown"/>
    <d v="2019-11-01T00:00:00"/>
    <x v="0"/>
    <x v="0"/>
  </r>
  <r>
    <x v="0"/>
    <x v="1"/>
    <s v="Haplochromis"/>
    <n v="103.533"/>
    <n v="10.353300000000001"/>
    <s v="unknown"/>
    <d v="2019-11-01T00:00:00"/>
    <x v="0"/>
    <x v="0"/>
  </r>
  <r>
    <x v="0"/>
    <x v="1"/>
    <s v="Haplochromis"/>
    <n v="116.967"/>
    <n v="11.6967"/>
    <s v="unknown"/>
    <d v="2019-11-01T00:00:00"/>
    <x v="0"/>
    <x v="0"/>
  </r>
  <r>
    <x v="0"/>
    <x v="1"/>
    <s v="Haplochromis"/>
    <n v="116.922"/>
    <n v="11.6922"/>
    <s v="unknown"/>
    <d v="2019-11-01T00:00:00"/>
    <x v="0"/>
    <x v="0"/>
  </r>
  <r>
    <x v="0"/>
    <x v="1"/>
    <s v="Haplochromis"/>
    <n v="116.71899999999999"/>
    <n v="11.671899999999999"/>
    <s v="unknown"/>
    <d v="2019-11-01T00:00:00"/>
    <x v="0"/>
    <x v="0"/>
  </r>
  <r>
    <x v="0"/>
    <x v="1"/>
    <s v="Haplochromis"/>
    <n v="113.511"/>
    <n v="11.351099999999999"/>
    <s v="unknown"/>
    <d v="2019-11-01T00:00:00"/>
    <x v="0"/>
    <x v="0"/>
  </r>
  <r>
    <x v="0"/>
    <x v="1"/>
    <s v="Haplochromis"/>
    <n v="112.295"/>
    <n v="11.2295"/>
    <s v="unknown"/>
    <d v="2019-11-01T00:00:00"/>
    <x v="0"/>
    <x v="0"/>
  </r>
  <r>
    <x v="0"/>
    <x v="1"/>
    <s v="Haplochromis"/>
    <n v="116.134"/>
    <n v="11.6134"/>
    <s v="unknown"/>
    <d v="2019-11-01T00:00:00"/>
    <x v="0"/>
    <x v="0"/>
  </r>
  <r>
    <x v="0"/>
    <x v="1"/>
    <s v="Haplochromis"/>
    <n v="117.408"/>
    <n v="11.7408"/>
    <s v="unknown"/>
    <d v="2019-11-01T00:00:00"/>
    <x v="0"/>
    <x v="0"/>
  </r>
  <r>
    <x v="0"/>
    <x v="1"/>
    <s v="Haplochromis"/>
    <n v="128.00200000000001"/>
    <n v="12.8002"/>
    <s v="unknown"/>
    <d v="2019-11-01T00:00:00"/>
    <x v="0"/>
    <x v="0"/>
  </r>
  <r>
    <x v="0"/>
    <x v="1"/>
    <s v="Haplochromis"/>
    <n v="118.405"/>
    <n v="11.8405"/>
    <s v="unknown"/>
    <d v="2019-11-01T00:00:00"/>
    <x v="0"/>
    <x v="0"/>
  </r>
  <r>
    <x v="0"/>
    <x v="1"/>
    <s v="Haplochromis"/>
    <n v="116.539"/>
    <n v="11.6539"/>
    <s v="unknown"/>
    <d v="2019-11-01T00:00:00"/>
    <x v="0"/>
    <x v="0"/>
  </r>
  <r>
    <x v="0"/>
    <x v="1"/>
    <s v="Haplochromis"/>
    <n v="123.542"/>
    <n v="12.354200000000001"/>
    <s v="unknown"/>
    <d v="2019-11-01T00:00:00"/>
    <x v="0"/>
    <x v="0"/>
  </r>
  <r>
    <x v="0"/>
    <x v="1"/>
    <s v="Haplochromis"/>
    <n v="107.372"/>
    <n v="10.7372"/>
    <s v="unknown"/>
    <d v="2019-11-01T00:00:00"/>
    <x v="0"/>
    <x v="0"/>
  </r>
  <r>
    <x v="0"/>
    <x v="1"/>
    <s v="Haplochromis"/>
    <n v="105.239"/>
    <n v="10.523900000000001"/>
    <s v="unknown"/>
    <d v="2019-11-01T00:00:00"/>
    <x v="0"/>
    <x v="0"/>
  </r>
  <r>
    <x v="0"/>
    <x v="1"/>
    <s v="Haplochromis"/>
    <n v="117.23699999999999"/>
    <n v="11.723699999999999"/>
    <s v="unknown"/>
    <d v="2019-11-01T00:00:00"/>
    <x v="0"/>
    <x v="0"/>
  </r>
  <r>
    <x v="0"/>
    <x v="1"/>
    <s v="Haplochromis"/>
    <n v="110.54600000000001"/>
    <n v="11.054600000000001"/>
    <s v="unknown"/>
    <d v="2019-11-01T00:00:00"/>
    <x v="0"/>
    <x v="0"/>
  </r>
  <r>
    <x v="0"/>
    <x v="1"/>
    <s v="Haplochromis"/>
    <n v="106.108"/>
    <n v="10.610800000000001"/>
    <s v="unknown"/>
    <d v="2019-11-01T00:00:00"/>
    <x v="0"/>
    <x v="0"/>
  </r>
  <r>
    <x v="0"/>
    <x v="1"/>
    <s v="Haplochromis"/>
    <n v="115.64"/>
    <n v="11.564"/>
    <s v="unknown"/>
    <d v="2019-11-01T00:00:00"/>
    <x v="0"/>
    <x v="0"/>
  </r>
  <r>
    <x v="0"/>
    <x v="1"/>
    <s v="Haplochromis"/>
    <n v="112.94799999999999"/>
    <n v="11.294799999999999"/>
    <s v="unknown"/>
    <d v="2019-11-01T00:00:00"/>
    <x v="0"/>
    <x v="0"/>
  </r>
  <r>
    <x v="0"/>
    <x v="1"/>
    <s v="Haplochromis"/>
    <n v="113.82299999999999"/>
    <n v="11.382299999999999"/>
    <s v="unknown"/>
    <d v="2019-11-01T00:00:00"/>
    <x v="0"/>
    <x v="0"/>
  </r>
  <r>
    <x v="0"/>
    <x v="1"/>
    <s v="Haplochromis"/>
    <n v="129.54900000000001"/>
    <n v="12.9549"/>
    <s v="unknown"/>
    <d v="2019-11-01T00:00:00"/>
    <x v="0"/>
    <x v="0"/>
  </r>
  <r>
    <x v="0"/>
    <x v="1"/>
    <s v="Haplochromis"/>
    <n v="110.32299999999999"/>
    <n v="11.032299999999999"/>
    <s v="unknown"/>
    <d v="2019-11-01T00:00:00"/>
    <x v="0"/>
    <x v="0"/>
  </r>
  <r>
    <x v="0"/>
    <x v="1"/>
    <s v="Haplochromis"/>
    <n v="116.471"/>
    <n v="11.6471"/>
    <s v="unknown"/>
    <d v="2019-11-01T00:00:00"/>
    <x v="0"/>
    <x v="0"/>
  </r>
  <r>
    <x v="0"/>
    <x v="1"/>
    <s v="Haplochromis"/>
    <n v="114.752"/>
    <n v="11.475199999999999"/>
    <s v="unknown"/>
    <d v="2019-11-01T00:00:00"/>
    <x v="0"/>
    <x v="0"/>
  </r>
  <r>
    <x v="0"/>
    <x v="1"/>
    <s v="Haplochromis"/>
    <n v="101.779"/>
    <n v="10.177899999999999"/>
    <s v="unknown"/>
    <d v="2019-11-01T00:00:00"/>
    <x v="0"/>
    <x v="0"/>
  </r>
  <r>
    <x v="0"/>
    <x v="1"/>
    <s v="Haplochromis"/>
    <n v="99.102000000000004"/>
    <n v="9.9101999999999997"/>
    <s v="unknown"/>
    <d v="2019-11-01T00:00:00"/>
    <x v="0"/>
    <x v="0"/>
  </r>
  <r>
    <x v="0"/>
    <x v="1"/>
    <s v="Haplochromis"/>
    <n v="106.919"/>
    <n v="10.6919"/>
    <s v="unknown"/>
    <d v="2019-11-01T00:00:00"/>
    <x v="0"/>
    <x v="0"/>
  </r>
  <r>
    <x v="0"/>
    <x v="1"/>
    <s v="Haplochromis"/>
    <n v="112.809"/>
    <n v="11.280899999999999"/>
    <s v="unknown"/>
    <d v="2019-11-01T00:00:00"/>
    <x v="0"/>
    <x v="0"/>
  </r>
  <r>
    <x v="0"/>
    <x v="1"/>
    <s v="Haplochromis"/>
    <n v="117.307"/>
    <n v="11.730700000000001"/>
    <s v="unknown"/>
    <d v="2019-11-01T00:00:00"/>
    <x v="0"/>
    <x v="0"/>
  </r>
  <r>
    <x v="0"/>
    <x v="1"/>
    <s v="Haplochromis"/>
    <n v="110.30500000000001"/>
    <n v="11.0305"/>
    <s v="unknown"/>
    <d v="2019-11-01T00:00:00"/>
    <x v="0"/>
    <x v="0"/>
  </r>
  <r>
    <x v="0"/>
    <x v="1"/>
    <s v="Haplochromis"/>
    <n v="111.17"/>
    <n v="11.117000000000001"/>
    <s v="unknown"/>
    <d v="2019-11-01T00:00:00"/>
    <x v="0"/>
    <x v="0"/>
  </r>
  <r>
    <x v="0"/>
    <x v="1"/>
    <s v="Haplochromis"/>
    <n v="98.165999999999997"/>
    <n v="9.8165999999999993"/>
    <s v="unknown"/>
    <d v="2019-11-01T00:00:00"/>
    <x v="0"/>
    <x v="0"/>
  </r>
  <r>
    <x v="0"/>
    <x v="1"/>
    <s v="Haplochromis"/>
    <n v="119.045"/>
    <n v="11.904500000000001"/>
    <s v="unknown"/>
    <d v="2019-11-01T00:00:00"/>
    <x v="0"/>
    <x v="0"/>
  </r>
  <r>
    <x v="0"/>
    <x v="1"/>
    <s v="Haplochromis"/>
    <n v="120.92"/>
    <n v="12.092000000000001"/>
    <s v="unknown"/>
    <d v="2019-11-01T00:00:00"/>
    <x v="0"/>
    <x v="0"/>
  </r>
  <r>
    <x v="0"/>
    <x v="1"/>
    <s v="Haplochromis"/>
    <n v="116.60299999999999"/>
    <n v="11.660299999999999"/>
    <s v="unknown"/>
    <d v="2019-11-01T00:00:00"/>
    <x v="0"/>
    <x v="0"/>
  </r>
  <r>
    <x v="0"/>
    <x v="1"/>
    <s v="Haplochromis"/>
    <n v="128.84"/>
    <n v="12.884"/>
    <s v="unknown"/>
    <d v="2019-11-01T00:00:00"/>
    <x v="0"/>
    <x v="0"/>
  </r>
  <r>
    <x v="0"/>
    <x v="1"/>
    <s v="Haplochromis"/>
    <n v="118.465"/>
    <n v="11.846500000000001"/>
    <s v="unknown"/>
    <d v="2019-11-01T00:00:00"/>
    <x v="0"/>
    <x v="0"/>
  </r>
  <r>
    <x v="0"/>
    <x v="1"/>
    <s v="Haplochromis"/>
    <n v="113.926"/>
    <n v="11.3926"/>
    <s v="unknown"/>
    <d v="2019-11-01T00:00:00"/>
    <x v="0"/>
    <x v="0"/>
  </r>
  <r>
    <x v="0"/>
    <x v="1"/>
    <s v="Haplochromis"/>
    <n v="118.97799999999999"/>
    <n v="11.8978"/>
    <s v="unknown"/>
    <d v="2019-11-01T00:00:00"/>
    <x v="0"/>
    <x v="0"/>
  </r>
  <r>
    <x v="0"/>
    <x v="1"/>
    <s v="Haplochromis"/>
    <n v="117.443"/>
    <n v="11.744299999999999"/>
    <s v="unknown"/>
    <d v="2019-11-01T00:00:00"/>
    <x v="0"/>
    <x v="0"/>
  </r>
  <r>
    <x v="0"/>
    <x v="1"/>
    <s v="Haplochromis"/>
    <n v="109.57899999999999"/>
    <n v="10.957899999999999"/>
    <s v="unknown"/>
    <d v="2019-11-01T00:00:00"/>
    <x v="0"/>
    <x v="0"/>
  </r>
  <r>
    <x v="0"/>
    <x v="1"/>
    <s v="Haplochromis"/>
    <n v="98.507000000000005"/>
    <n v="9.8506999999999998"/>
    <s v="unknown"/>
    <d v="2019-11-01T00:00:00"/>
    <x v="0"/>
    <x v="0"/>
  </r>
  <r>
    <x v="0"/>
    <x v="1"/>
    <s v="Haplochromis"/>
    <n v="113.04300000000001"/>
    <n v="11.304300000000001"/>
    <s v="unknown"/>
    <d v="2019-11-01T00:00:00"/>
    <x v="0"/>
    <x v="0"/>
  </r>
  <r>
    <x v="0"/>
    <x v="1"/>
    <s v="Haplochromis"/>
    <n v="108.783"/>
    <n v="10.878299999999999"/>
    <s v="unknown"/>
    <d v="2019-11-01T00:00:00"/>
    <x v="0"/>
    <x v="0"/>
  </r>
  <r>
    <x v="0"/>
    <x v="1"/>
    <s v="Barbus antianalis"/>
    <n v="155.02699999999999"/>
    <n v="15.502699999999999"/>
    <s v="unknown"/>
    <d v="2019-11-01T00:00:00"/>
    <x v="0"/>
    <x v="1"/>
  </r>
  <r>
    <x v="0"/>
    <x v="1"/>
    <s v="Barbus antianalis"/>
    <n v="158.41399999999999"/>
    <n v="15.841399999999998"/>
    <s v="unknown"/>
    <d v="2019-11-01T00:00:00"/>
    <x v="0"/>
    <x v="1"/>
  </r>
  <r>
    <x v="0"/>
    <x v="1"/>
    <s v="Haplochromis"/>
    <n v="149.53800000000001"/>
    <n v="14.953800000000001"/>
    <s v="unknown"/>
    <d v="2019-11-01T00:00:00"/>
    <x v="0"/>
    <x v="0"/>
  </r>
  <r>
    <x v="0"/>
    <x v="1"/>
    <s v="Haplochromis"/>
    <n v="142.44300000000001"/>
    <n v="14.244300000000001"/>
    <s v="unknown"/>
    <d v="2019-11-01T00:00:00"/>
    <x v="0"/>
    <x v="0"/>
  </r>
  <r>
    <x v="0"/>
    <x v="1"/>
    <s v="Haplochromis"/>
    <n v="124.58"/>
    <n v="12.458"/>
    <s v="unknown"/>
    <d v="2019-11-01T00:00:00"/>
    <x v="0"/>
    <x v="0"/>
  </r>
  <r>
    <x v="0"/>
    <x v="1"/>
    <s v="Barbus antianalis"/>
    <n v="174.607"/>
    <n v="17.460699999999999"/>
    <s v="unknown"/>
    <d v="2019-11-01T00:00:00"/>
    <x v="0"/>
    <x v="1"/>
  </r>
  <r>
    <x v="0"/>
    <x v="1"/>
    <s v="Barbus antianalis"/>
    <n v="164.76"/>
    <n v="16.475999999999999"/>
    <s v="unknown"/>
    <d v="2019-11-01T00:00:00"/>
    <x v="0"/>
    <x v="1"/>
  </r>
  <r>
    <x v="0"/>
    <x v="1"/>
    <s v="Haplochromis"/>
    <n v="128.07400000000001"/>
    <n v="12.807400000000001"/>
    <s v="unknown"/>
    <d v="2019-11-01T00:00:00"/>
    <x v="0"/>
    <x v="0"/>
  </r>
  <r>
    <x v="0"/>
    <x v="1"/>
    <s v="Haplochromis"/>
    <n v="138.08500000000001"/>
    <n v="13.8085"/>
    <s v="unknown"/>
    <d v="2019-11-01T00:00:00"/>
    <x v="0"/>
    <x v="0"/>
  </r>
  <r>
    <x v="0"/>
    <x v="1"/>
    <s v="Haplochromis"/>
    <n v="136.44800000000001"/>
    <n v="13.6448"/>
    <s v="unknown"/>
    <d v="2019-11-01T00:00:00"/>
    <x v="0"/>
    <x v="0"/>
  </r>
  <r>
    <x v="0"/>
    <x v="1"/>
    <s v="possibly Labeo victorianus (Ningu)"/>
    <n v="175.30199999999999"/>
    <n v="17.530200000000001"/>
    <s v="unknown"/>
    <d v="2019-11-01T00:00:00"/>
    <x v="0"/>
    <x v="1"/>
  </r>
  <r>
    <x v="0"/>
    <x v="1"/>
    <s v="Haplochromis"/>
    <n v="95.399000000000001"/>
    <n v="9.5398999999999994"/>
    <s v="unknown"/>
    <d v="2019-11-01T00:00:00"/>
    <x v="0"/>
    <x v="0"/>
  </r>
  <r>
    <x v="0"/>
    <x v="1"/>
    <s v="Haplochromis"/>
    <n v="91.233000000000004"/>
    <n v="9.1233000000000004"/>
    <s v="unknown"/>
    <d v="2019-11-01T00:00:00"/>
    <x v="0"/>
    <x v="0"/>
  </r>
  <r>
    <x v="0"/>
    <x v="1"/>
    <s v="Haplochromis"/>
    <n v="89.01"/>
    <n v="8.9009999999999998"/>
    <s v="unknown"/>
    <d v="2019-11-01T00:00:00"/>
    <x v="0"/>
    <x v="0"/>
  </r>
  <r>
    <x v="0"/>
    <x v="1"/>
    <s v="Haplochromis"/>
    <n v="96.515000000000001"/>
    <n v="9.6515000000000004"/>
    <s v="unknown"/>
    <d v="2019-11-01T00:00:00"/>
    <x v="0"/>
    <x v="0"/>
  </r>
  <r>
    <x v="0"/>
    <x v="1"/>
    <s v="Haplochromis"/>
    <n v="97.058999999999997"/>
    <n v="9.7058999999999997"/>
    <s v="unknown"/>
    <d v="2019-11-01T00:00:00"/>
    <x v="0"/>
    <x v="0"/>
  </r>
  <r>
    <x v="0"/>
    <x v="1"/>
    <s v="Haplochromis"/>
    <n v="94.694999999999993"/>
    <n v="9.4695"/>
    <s v="unknown"/>
    <d v="2019-11-01T00:00:00"/>
    <x v="0"/>
    <x v="0"/>
  </r>
  <r>
    <x v="0"/>
    <x v="1"/>
    <s v="Haplochromis"/>
    <n v="83.872"/>
    <n v="8.3872"/>
    <s v="unknown"/>
    <d v="2019-11-01T00:00:00"/>
    <x v="0"/>
    <x v="0"/>
  </r>
  <r>
    <x v="0"/>
    <x v="1"/>
    <s v="Haplochromis"/>
    <n v="86.441999999999993"/>
    <n v="8.6441999999999997"/>
    <s v="unknown"/>
    <d v="2019-11-01T00:00:00"/>
    <x v="0"/>
    <x v="0"/>
  </r>
  <r>
    <x v="0"/>
    <x v="1"/>
    <s v="Haplochromis"/>
    <n v="91.236999999999995"/>
    <n v="9.1236999999999995"/>
    <s v="unknown"/>
    <d v="2019-11-01T00:00:00"/>
    <x v="0"/>
    <x v="0"/>
  </r>
  <r>
    <x v="0"/>
    <x v="1"/>
    <s v="Haplochromis"/>
    <n v="97.072999999999993"/>
    <n v="9.7073"/>
    <s v="unknown"/>
    <d v="2019-11-01T00:00:00"/>
    <x v="0"/>
    <x v="0"/>
  </r>
  <r>
    <x v="0"/>
    <x v="1"/>
    <s v="Haplochromis"/>
    <n v="85.731999999999999"/>
    <n v="8.5731999999999999"/>
    <s v="unknown"/>
    <d v="2019-11-01T00:00:00"/>
    <x v="0"/>
    <x v="0"/>
  </r>
  <r>
    <x v="0"/>
    <x v="1"/>
    <s v="Haplochromis"/>
    <n v="92.113"/>
    <n v="9.2112999999999996"/>
    <s v="unknown"/>
    <d v="2019-11-01T00:00:00"/>
    <x v="0"/>
    <x v="0"/>
  </r>
  <r>
    <x v="0"/>
    <x v="1"/>
    <s v="Haplochromis"/>
    <n v="90.593999999999994"/>
    <n v="9.0594000000000001"/>
    <s v="unknown"/>
    <d v="2019-11-01T00:00:00"/>
    <x v="0"/>
    <x v="0"/>
  </r>
  <r>
    <x v="0"/>
    <x v="1"/>
    <s v="Haplochromis"/>
    <n v="96.335999999999999"/>
    <n v="9.6335999999999995"/>
    <s v="unknown"/>
    <d v="2019-11-01T00:00:00"/>
    <x v="0"/>
    <x v="0"/>
  </r>
  <r>
    <x v="0"/>
    <x v="1"/>
    <s v="Haplochromis"/>
    <n v="98.304000000000002"/>
    <n v="9.8304000000000009"/>
    <s v="unknown"/>
    <d v="2019-11-01T00:00:00"/>
    <x v="0"/>
    <x v="0"/>
  </r>
  <r>
    <x v="0"/>
    <x v="1"/>
    <s v="Haplochromis"/>
    <n v="91.248000000000005"/>
    <n v="9.1248000000000005"/>
    <s v="unknown"/>
    <d v="2019-11-01T00:00:00"/>
    <x v="0"/>
    <x v="0"/>
  </r>
  <r>
    <x v="0"/>
    <x v="1"/>
    <s v="Haplochromis"/>
    <n v="86.144999999999996"/>
    <n v="8.6144999999999996"/>
    <s v="unknown"/>
    <d v="2019-11-01T00:00:00"/>
    <x v="0"/>
    <x v="0"/>
  </r>
  <r>
    <x v="0"/>
    <x v="1"/>
    <s v="Haplochromis"/>
    <n v="94.215999999999994"/>
    <n v="9.4215999999999998"/>
    <s v="unknown"/>
    <d v="2019-11-01T00:00:00"/>
    <x v="0"/>
    <x v="0"/>
  </r>
  <r>
    <x v="0"/>
    <x v="1"/>
    <s v="Haplochromis"/>
    <n v="87.126999999999995"/>
    <n v="8.7126999999999999"/>
    <s v="unknown"/>
    <d v="2019-11-01T00:00:00"/>
    <x v="0"/>
    <x v="0"/>
  </r>
  <r>
    <x v="0"/>
    <x v="1"/>
    <s v="Haplochromis"/>
    <n v="91.438999999999993"/>
    <n v="9.1438999999999986"/>
    <s v="unknown"/>
    <d v="2019-11-01T00:00:00"/>
    <x v="0"/>
    <x v="0"/>
  </r>
  <r>
    <x v="0"/>
    <x v="1"/>
    <s v="Haplochromis"/>
    <n v="95.209000000000003"/>
    <n v="9.520900000000001"/>
    <s v="unknown"/>
    <d v="2019-11-01T00:00:00"/>
    <x v="0"/>
    <x v="0"/>
  </r>
  <r>
    <x v="0"/>
    <x v="1"/>
    <s v="Haplochromis"/>
    <n v="88.412000000000006"/>
    <n v="8.8412000000000006"/>
    <s v="unknown"/>
    <d v="2019-11-01T00:00:00"/>
    <x v="0"/>
    <x v="0"/>
  </r>
  <r>
    <x v="0"/>
    <x v="1"/>
    <s v="Haplochromis"/>
    <n v="88.561000000000007"/>
    <n v="8.8561000000000014"/>
    <s v="unknown"/>
    <d v="2019-11-01T00:00:00"/>
    <x v="0"/>
    <x v="0"/>
  </r>
  <r>
    <x v="0"/>
    <x v="1"/>
    <s v="Haplochromis"/>
    <n v="87.861000000000004"/>
    <n v="8.7861000000000011"/>
    <s v="unknown"/>
    <d v="2019-11-01T00:00:00"/>
    <x v="0"/>
    <x v="0"/>
  </r>
  <r>
    <x v="0"/>
    <x v="1"/>
    <s v="Haplochromis"/>
    <n v="89.739000000000004"/>
    <n v="8.9739000000000004"/>
    <s v="unknown"/>
    <d v="2019-11-01T00:00:00"/>
    <x v="0"/>
    <x v="0"/>
  </r>
  <r>
    <x v="0"/>
    <x v="1"/>
    <s v="Haplochromis"/>
    <n v="87.997"/>
    <n v="8.7996999999999996"/>
    <s v="unknown"/>
    <d v="2019-11-01T00:00:00"/>
    <x v="0"/>
    <x v="0"/>
  </r>
  <r>
    <x v="0"/>
    <x v="1"/>
    <s v="Haplochromis"/>
    <n v="97.188999999999993"/>
    <n v="9.7188999999999997"/>
    <s v="unknown"/>
    <d v="2019-11-01T00:00:00"/>
    <x v="0"/>
    <x v="0"/>
  </r>
  <r>
    <x v="0"/>
    <x v="1"/>
    <s v="Haplochromis"/>
    <n v="82.838999999999999"/>
    <n v="8.2838999999999992"/>
    <s v="unknown"/>
    <d v="2019-11-01T00:00:00"/>
    <x v="0"/>
    <x v="0"/>
  </r>
  <r>
    <x v="0"/>
    <x v="1"/>
    <s v="Haplochromis"/>
    <n v="90.795000000000002"/>
    <n v="9.0794999999999995"/>
    <s v="unknown"/>
    <d v="2019-11-01T00:00:00"/>
    <x v="0"/>
    <x v="0"/>
  </r>
  <r>
    <x v="0"/>
    <x v="1"/>
    <s v="Haplochromis"/>
    <n v="87.596000000000004"/>
    <n v="8.7596000000000007"/>
    <s v="unknown"/>
    <d v="2019-11-01T00:00:00"/>
    <x v="0"/>
    <x v="0"/>
  </r>
  <r>
    <x v="0"/>
    <x v="1"/>
    <s v="Haplochromis"/>
    <n v="97.7"/>
    <n v="9.77"/>
    <s v="unknown"/>
    <d v="2019-11-01T00:00:00"/>
    <x v="0"/>
    <x v="0"/>
  </r>
  <r>
    <x v="0"/>
    <x v="1"/>
    <s v="Haplochromis"/>
    <n v="88.691999999999993"/>
    <n v="8.8691999999999993"/>
    <s v="unknown"/>
    <d v="2019-11-01T00:00:00"/>
    <x v="0"/>
    <x v="0"/>
  </r>
  <r>
    <x v="0"/>
    <x v="1"/>
    <s v="Haplochromis"/>
    <n v="83.978999999999999"/>
    <n v="8.3978999999999999"/>
    <s v="unknown"/>
    <d v="2019-11-01T00:00:00"/>
    <x v="0"/>
    <x v="0"/>
  </r>
  <r>
    <x v="0"/>
    <x v="1"/>
    <s v="Haplochromis"/>
    <n v="90.832999999999998"/>
    <n v="9.0832999999999995"/>
    <s v="unknown"/>
    <d v="2019-11-01T00:00:00"/>
    <x v="0"/>
    <x v="0"/>
  </r>
  <r>
    <x v="0"/>
    <x v="1"/>
    <s v="Haplochromis"/>
    <n v="98.349000000000004"/>
    <n v="9.8349000000000011"/>
    <s v="unknown"/>
    <d v="2019-11-01T00:00:00"/>
    <x v="0"/>
    <x v="0"/>
  </r>
  <r>
    <x v="0"/>
    <x v="1"/>
    <s v="Haplochromis"/>
    <n v="86.275000000000006"/>
    <n v="8.6275000000000013"/>
    <s v="unknown"/>
    <d v="2019-11-01T00:00:00"/>
    <x v="0"/>
    <x v="0"/>
  </r>
  <r>
    <x v="0"/>
    <x v="1"/>
    <s v="Haplochromis"/>
    <n v="93.075999999999993"/>
    <n v="9.307599999999999"/>
    <s v="unknown"/>
    <d v="2019-11-01T00:00:00"/>
    <x v="0"/>
    <x v="0"/>
  </r>
  <r>
    <x v="0"/>
    <x v="1"/>
    <s v="Haplochromis"/>
    <n v="91.268000000000001"/>
    <n v="9.1267999999999994"/>
    <s v="unknown"/>
    <d v="2019-11-01T00:00:00"/>
    <x v="0"/>
    <x v="0"/>
  </r>
  <r>
    <x v="0"/>
    <x v="1"/>
    <s v="Haplochromis"/>
    <n v="100.395"/>
    <n v="10.0395"/>
    <s v="unknown"/>
    <d v="2019-11-01T00:00:00"/>
    <x v="0"/>
    <x v="0"/>
  </r>
  <r>
    <x v="0"/>
    <x v="1"/>
    <s v="Haplochromis"/>
    <n v="85.847999999999999"/>
    <n v="8.5847999999999995"/>
    <s v="unknown"/>
    <d v="2019-11-01T00:00:00"/>
    <x v="0"/>
    <x v="0"/>
  </r>
  <r>
    <x v="0"/>
    <x v="1"/>
    <s v="Haplochromis"/>
    <n v="108.905"/>
    <n v="10.890499999999999"/>
    <s v="unknown"/>
    <d v="2019-11-01T00:00:00"/>
    <x v="0"/>
    <x v="0"/>
  </r>
  <r>
    <x v="0"/>
    <x v="1"/>
    <s v="Haplochromis"/>
    <n v="85.87"/>
    <n v="8.5869999999999997"/>
    <s v="unknown"/>
    <d v="2019-11-01T00:00:00"/>
    <x v="0"/>
    <x v="0"/>
  </r>
  <r>
    <x v="0"/>
    <x v="1"/>
    <s v="Haplochromis"/>
    <n v="90.501999999999995"/>
    <n v="9.0502000000000002"/>
    <s v="unknown"/>
    <d v="2019-11-01T00:00:00"/>
    <x v="0"/>
    <x v="0"/>
  </r>
  <r>
    <x v="0"/>
    <x v="1"/>
    <s v="Haplochromis"/>
    <n v="84.438999999999993"/>
    <n v="8.4438999999999993"/>
    <s v="unknown"/>
    <d v="2019-11-01T00:00:00"/>
    <x v="0"/>
    <x v="0"/>
  </r>
  <r>
    <x v="0"/>
    <x v="1"/>
    <s v="Haplochromis"/>
    <n v="80.164000000000001"/>
    <n v="8.0164000000000009"/>
    <s v="unknown"/>
    <d v="2019-11-01T00:00:00"/>
    <x v="0"/>
    <x v="0"/>
  </r>
  <r>
    <x v="0"/>
    <x v="1"/>
    <s v="Barbus antianalis"/>
    <n v="122.914"/>
    <n v="12.291399999999999"/>
    <s v="unknown"/>
    <d v="2019-11-01T00:00:00"/>
    <x v="0"/>
    <x v="1"/>
  </r>
  <r>
    <x v="0"/>
    <x v="1"/>
    <s v="Barbus antianalis"/>
    <n v="119.214"/>
    <n v="11.9214"/>
    <s v="unknown"/>
    <d v="2019-11-01T00:00:00"/>
    <x v="0"/>
    <x v="1"/>
  </r>
  <r>
    <x v="0"/>
    <x v="2"/>
    <s v="Haplochromis"/>
    <n v="253.96700000000001"/>
    <n v="25.396700000000003"/>
    <s v="unknown"/>
    <d v="2019-11-01T00:00:00"/>
    <x v="0"/>
    <x v="0"/>
  </r>
  <r>
    <x v="0"/>
    <x v="2"/>
    <s v="Haplochromis"/>
    <n v="118.611"/>
    <n v="11.8611"/>
    <s v="unknown"/>
    <d v="2019-11-01T00:00:00"/>
    <x v="0"/>
    <x v="0"/>
  </r>
  <r>
    <x v="0"/>
    <x v="2"/>
    <s v="Haplochromis"/>
    <n v="111.116"/>
    <n v="11.111599999999999"/>
    <s v="unknown"/>
    <d v="2019-11-01T00:00:00"/>
    <x v="0"/>
    <x v="0"/>
  </r>
  <r>
    <x v="0"/>
    <x v="2"/>
    <s v="Haplochromis"/>
    <n v="93.007999999999996"/>
    <n v="9.3007999999999988"/>
    <s v="unknown"/>
    <d v="2019-11-01T00:00:00"/>
    <x v="0"/>
    <x v="0"/>
  </r>
  <r>
    <x v="0"/>
    <x v="2"/>
    <s v="Haplochromis"/>
    <n v="100.036"/>
    <n v="10.0036"/>
    <s v="unknown"/>
    <d v="2019-11-01T00:00:00"/>
    <x v="0"/>
    <x v="0"/>
  </r>
  <r>
    <x v="0"/>
    <x v="2"/>
    <s v="Haplochromis"/>
    <n v="108.703"/>
    <n v="10.8703"/>
    <s v="unknown"/>
    <d v="2019-11-01T00:00:00"/>
    <x v="0"/>
    <x v="0"/>
  </r>
  <r>
    <x v="0"/>
    <x v="2"/>
    <s v="Haplochromis"/>
    <n v="105.248"/>
    <n v="10.524800000000001"/>
    <s v="unknown"/>
    <d v="2019-11-01T00:00:00"/>
    <x v="0"/>
    <x v="0"/>
  </r>
  <r>
    <x v="0"/>
    <x v="2"/>
    <s v="Haplochromis"/>
    <n v="111.054"/>
    <n v="11.105399999999999"/>
    <s v="unknown"/>
    <d v="2019-11-01T00:00:00"/>
    <x v="0"/>
    <x v="0"/>
  </r>
  <r>
    <x v="0"/>
    <x v="2"/>
    <s v="Haplochromis"/>
    <n v="98.441000000000003"/>
    <n v="9.844100000000001"/>
    <s v="unknown"/>
    <d v="2019-11-01T00:00:00"/>
    <x v="0"/>
    <x v="0"/>
  </r>
  <r>
    <x v="0"/>
    <x v="2"/>
    <s v="Haplochromis"/>
    <n v="97.960999999999999"/>
    <n v="9.7960999999999991"/>
    <s v="unknown"/>
    <d v="2019-11-01T00:00:00"/>
    <x v="0"/>
    <x v="0"/>
  </r>
  <r>
    <x v="0"/>
    <x v="2"/>
    <s v="Haplochromis"/>
    <n v="96.665000000000006"/>
    <n v="9.666500000000001"/>
    <s v="unknown"/>
    <d v="2019-11-01T00:00:00"/>
    <x v="0"/>
    <x v="0"/>
  </r>
  <r>
    <x v="0"/>
    <x v="2"/>
    <s v="Haplochromis"/>
    <n v="102.36199999999999"/>
    <n v="10.2362"/>
    <s v="unknown"/>
    <d v="2019-11-01T00:00:00"/>
    <x v="0"/>
    <x v="0"/>
  </r>
  <r>
    <x v="0"/>
    <x v="2"/>
    <s v="Haplochromis"/>
    <n v="101.94199999999999"/>
    <n v="10.194199999999999"/>
    <s v="unknown"/>
    <d v="2019-11-01T00:00:00"/>
    <x v="0"/>
    <x v="0"/>
  </r>
  <r>
    <x v="0"/>
    <x v="2"/>
    <s v="Haplochromis"/>
    <n v="97.272999999999996"/>
    <n v="9.7272999999999996"/>
    <s v="unknown"/>
    <d v="2019-11-01T00:00:00"/>
    <x v="0"/>
    <x v="0"/>
  </r>
  <r>
    <x v="0"/>
    <x v="2"/>
    <s v="Haplochromis"/>
    <n v="108.905"/>
    <n v="10.890499999999999"/>
    <s v="unknown"/>
    <d v="2019-11-01T00:00:00"/>
    <x v="0"/>
    <x v="0"/>
  </r>
  <r>
    <x v="0"/>
    <x v="2"/>
    <s v="Haplochromis"/>
    <n v="108.328"/>
    <n v="10.832800000000001"/>
    <s v="unknown"/>
    <d v="2019-11-01T00:00:00"/>
    <x v="0"/>
    <x v="0"/>
  </r>
  <r>
    <x v="0"/>
    <x v="2"/>
    <s v="Haplochromis"/>
    <n v="93.58"/>
    <n v="9.3580000000000005"/>
    <s v="unknown"/>
    <d v="2019-11-01T00:00:00"/>
    <x v="0"/>
    <x v="0"/>
  </r>
  <r>
    <x v="0"/>
    <x v="2"/>
    <s v="Haplochromis"/>
    <n v="112.988"/>
    <n v="11.2988"/>
    <s v="unknown"/>
    <d v="2019-11-01T00:00:00"/>
    <x v="0"/>
    <x v="0"/>
  </r>
  <r>
    <x v="0"/>
    <x v="2"/>
    <s v="Haplochromis"/>
    <n v="100.538"/>
    <n v="10.053799999999999"/>
    <s v="unknown"/>
    <d v="2019-11-01T00:00:00"/>
    <x v="0"/>
    <x v="0"/>
  </r>
  <r>
    <x v="0"/>
    <x v="2"/>
    <s v="Haplochromis"/>
    <n v="109.81399999999999"/>
    <n v="10.981399999999999"/>
    <s v="unknown"/>
    <d v="2019-11-01T00:00:00"/>
    <x v="0"/>
    <x v="0"/>
  </r>
  <r>
    <x v="0"/>
    <x v="2"/>
    <s v="Haplochromis"/>
    <n v="98.947000000000003"/>
    <n v="9.8947000000000003"/>
    <s v="unknown"/>
    <d v="2019-11-01T00:00:00"/>
    <x v="0"/>
    <x v="0"/>
  </r>
  <r>
    <x v="0"/>
    <x v="2"/>
    <s v="Haplochromis"/>
    <n v="99.412000000000006"/>
    <n v="9.9412000000000003"/>
    <s v="unknown"/>
    <d v="2019-11-01T00:00:00"/>
    <x v="0"/>
    <x v="0"/>
  </r>
  <r>
    <x v="0"/>
    <x v="2"/>
    <s v="Haplochromis"/>
    <n v="117.423"/>
    <n v="11.7423"/>
    <s v="unknown"/>
    <d v="2019-11-01T00:00:00"/>
    <x v="0"/>
    <x v="0"/>
  </r>
  <r>
    <x v="0"/>
    <x v="2"/>
    <s v="Haplochromis"/>
    <n v="100.01900000000001"/>
    <n v="10.001900000000001"/>
    <s v="unknown"/>
    <d v="2019-11-01T00:00:00"/>
    <x v="0"/>
    <x v="0"/>
  </r>
  <r>
    <x v="0"/>
    <x v="2"/>
    <s v="Haplochromis"/>
    <n v="88.188999999999993"/>
    <n v="8.8188999999999993"/>
    <s v="unknown"/>
    <d v="2019-11-01T00:00:00"/>
    <x v="0"/>
    <x v="0"/>
  </r>
  <r>
    <x v="0"/>
    <x v="2"/>
    <s v="Haplochromis"/>
    <n v="107.264"/>
    <n v="10.7264"/>
    <s v="unknown"/>
    <d v="2019-11-01T00:00:00"/>
    <x v="0"/>
    <x v="0"/>
  </r>
  <r>
    <x v="0"/>
    <x v="2"/>
    <s v="Haplochromis"/>
    <n v="104.018"/>
    <n v="10.4018"/>
    <s v="unknown"/>
    <d v="2019-11-01T00:00:00"/>
    <x v="0"/>
    <x v="0"/>
  </r>
  <r>
    <x v="0"/>
    <x v="2"/>
    <s v="Haplochromis"/>
    <n v="109.83199999999999"/>
    <n v="10.9832"/>
    <s v="unknown"/>
    <d v="2019-11-01T00:00:00"/>
    <x v="0"/>
    <x v="0"/>
  </r>
  <r>
    <x v="0"/>
    <x v="2"/>
    <s v="Haplochromis"/>
    <n v="109.93300000000001"/>
    <n v="10.993300000000001"/>
    <s v="unknown"/>
    <d v="2019-11-01T00:00:00"/>
    <x v="0"/>
    <x v="0"/>
  </r>
  <r>
    <x v="0"/>
    <x v="2"/>
    <s v="Haplochromis"/>
    <n v="97.162000000000006"/>
    <n v="9.7162000000000006"/>
    <s v="unknown"/>
    <d v="2019-11-01T00:00:00"/>
    <x v="0"/>
    <x v="0"/>
  </r>
  <r>
    <x v="0"/>
    <x v="2"/>
    <s v="Haplochromis"/>
    <n v="104.37"/>
    <n v="10.437000000000001"/>
    <s v="unknown"/>
    <d v="2019-11-01T00:00:00"/>
    <x v="0"/>
    <x v="0"/>
  </r>
  <r>
    <x v="0"/>
    <x v="2"/>
    <s v="Haplochromis"/>
    <n v="101.63200000000001"/>
    <n v="10.1632"/>
    <s v="unknown"/>
    <d v="2019-11-01T00:00:00"/>
    <x v="0"/>
    <x v="0"/>
  </r>
  <r>
    <x v="0"/>
    <x v="2"/>
    <s v="Haplochromis"/>
    <n v="98.926000000000002"/>
    <n v="9.8925999999999998"/>
    <s v="unknown"/>
    <d v="2019-11-01T00:00:00"/>
    <x v="0"/>
    <x v="0"/>
  </r>
  <r>
    <x v="0"/>
    <x v="2"/>
    <s v="Haplochromis"/>
    <n v="101.66800000000001"/>
    <n v="10.1668"/>
    <s v="unknown"/>
    <d v="2019-11-01T00:00:00"/>
    <x v="0"/>
    <x v="0"/>
  </r>
  <r>
    <x v="0"/>
    <x v="2"/>
    <s v="Haplochromis"/>
    <n v="98.019000000000005"/>
    <n v="9.8018999999999998"/>
    <s v="unknown"/>
    <d v="2019-11-01T00:00:00"/>
    <x v="0"/>
    <x v="0"/>
  </r>
  <r>
    <x v="0"/>
    <x v="2"/>
    <s v="Haplochromis"/>
    <n v="114.36799999999999"/>
    <n v="11.4368"/>
    <s v="unknown"/>
    <d v="2019-11-01T00:00:00"/>
    <x v="0"/>
    <x v="0"/>
  </r>
  <r>
    <x v="0"/>
    <x v="2"/>
    <s v="Haplochromis"/>
    <n v="113.443"/>
    <n v="11.3443"/>
    <s v="unknown"/>
    <d v="2019-11-01T00:00:00"/>
    <x v="0"/>
    <x v="0"/>
  </r>
  <r>
    <x v="0"/>
    <x v="2"/>
    <s v="Haplochromis"/>
    <n v="95.319000000000003"/>
    <n v="9.5319000000000003"/>
    <s v="unknown"/>
    <d v="2019-11-01T00:00:00"/>
    <x v="0"/>
    <x v="0"/>
  </r>
  <r>
    <x v="0"/>
    <x v="2"/>
    <s v="Haplochromis"/>
    <n v="121.428"/>
    <n v="12.142799999999999"/>
    <s v="unknown"/>
    <d v="2019-11-01T00:00:00"/>
    <x v="0"/>
    <x v="0"/>
  </r>
  <r>
    <x v="0"/>
    <x v="2"/>
    <s v="Nile Perch"/>
    <n v="153.80699999999999"/>
    <n v="15.380699999999999"/>
    <s v="unknown"/>
    <d v="2019-11-01T00:00:00"/>
    <x v="0"/>
    <x v="2"/>
  </r>
  <r>
    <x v="0"/>
    <x v="2"/>
    <s v="Nile Perch"/>
    <n v="124.18600000000001"/>
    <n v="12.418600000000001"/>
    <s v="unknown"/>
    <d v="2019-11-01T00:00:00"/>
    <x v="0"/>
    <x v="2"/>
  </r>
  <r>
    <x v="0"/>
    <x v="2"/>
    <s v="Nile Perch"/>
    <n v="122.76600000000001"/>
    <n v="12.2766"/>
    <s v="unknown"/>
    <d v="2019-11-01T00:00:00"/>
    <x v="0"/>
    <x v="2"/>
  </r>
  <r>
    <x v="0"/>
    <x v="2"/>
    <s v="Haplochromis"/>
    <n v="114.69"/>
    <n v="11.468999999999999"/>
    <s v="unknown"/>
    <d v="2019-11-01T00:00:00"/>
    <x v="0"/>
    <x v="0"/>
  </r>
  <r>
    <x v="0"/>
    <x v="2"/>
    <s v="Haplochromis"/>
    <n v="137.28399999999999"/>
    <n v="13.728399999999999"/>
    <s v="unknown"/>
    <d v="2019-11-01T00:00:00"/>
    <x v="0"/>
    <x v="0"/>
  </r>
  <r>
    <x v="0"/>
    <x v="2"/>
    <s v="Haplochromis"/>
    <n v="118.563"/>
    <n v="11.856300000000001"/>
    <s v="unknown"/>
    <d v="2019-11-01T00:00:00"/>
    <x v="0"/>
    <x v="0"/>
  </r>
  <r>
    <x v="0"/>
    <x v="2"/>
    <s v="Haplochromis"/>
    <n v="121.496"/>
    <n v="12.1496"/>
    <s v="unknown"/>
    <d v="2019-11-01T00:00:00"/>
    <x v="0"/>
    <x v="0"/>
  </r>
  <r>
    <x v="0"/>
    <x v="2"/>
    <s v="Haplochromis"/>
    <n v="127.85"/>
    <n v="12.785"/>
    <s v="unknown"/>
    <d v="2019-11-01T00:00:00"/>
    <x v="0"/>
    <x v="0"/>
  </r>
  <r>
    <x v="0"/>
    <x v="2"/>
    <s v="Haplochromis"/>
    <n v="128.047"/>
    <n v="12.8047"/>
    <s v="unknown"/>
    <d v="2019-11-01T00:00:00"/>
    <x v="0"/>
    <x v="0"/>
  </r>
  <r>
    <x v="0"/>
    <x v="2"/>
    <s v="Haplochromis"/>
    <n v="117.849"/>
    <n v="11.7849"/>
    <s v="unknown"/>
    <d v="2019-11-01T00:00:00"/>
    <x v="0"/>
    <x v="0"/>
  </r>
  <r>
    <x v="0"/>
    <x v="2"/>
    <s v="Haplochromis"/>
    <n v="99.781000000000006"/>
    <n v="9.9781000000000013"/>
    <s v="unknown"/>
    <d v="2019-11-01T00:00:00"/>
    <x v="0"/>
    <x v="0"/>
  </r>
  <r>
    <x v="0"/>
    <x v="2"/>
    <s v="Haplochromis"/>
    <n v="85.021000000000001"/>
    <n v="8.5021000000000004"/>
    <s v="unknown"/>
    <d v="2019-11-01T00:00:00"/>
    <x v="0"/>
    <x v="0"/>
  </r>
  <r>
    <x v="0"/>
    <x v="2"/>
    <s v="Haplochromis"/>
    <n v="139.74600000000001"/>
    <n v="13.974600000000001"/>
    <s v="unknown"/>
    <d v="2019-11-01T00:00:00"/>
    <x v="0"/>
    <x v="0"/>
  </r>
  <r>
    <x v="0"/>
    <x v="2"/>
    <s v="Haplochromis"/>
    <n v="138.119"/>
    <n v="13.8119"/>
    <s v="unknown"/>
    <d v="2019-11-01T00:00:00"/>
    <x v="0"/>
    <x v="0"/>
  </r>
  <r>
    <x v="0"/>
    <x v="2"/>
    <s v="Haplochromis"/>
    <n v="132.43899999999999"/>
    <n v="13.2439"/>
    <s v="unknown"/>
    <d v="2019-11-01T00:00:00"/>
    <x v="0"/>
    <x v="0"/>
  </r>
  <r>
    <x v="0"/>
    <x v="2"/>
    <s v="Haplochromis"/>
    <n v="122.538"/>
    <n v="12.2538"/>
    <s v="unknown"/>
    <d v="2019-11-01T00:00:00"/>
    <x v="0"/>
    <x v="0"/>
  </r>
  <r>
    <x v="0"/>
    <x v="2"/>
    <s v="Haplochromis"/>
    <n v="128.55099999999999"/>
    <n v="12.855099999999998"/>
    <s v="unknown"/>
    <d v="2019-11-01T00:00:00"/>
    <x v="0"/>
    <x v="0"/>
  </r>
  <r>
    <x v="0"/>
    <x v="2"/>
    <s v="Haplochromis"/>
    <n v="135.23500000000001"/>
    <n v="13.523500000000002"/>
    <s v="unknown"/>
    <d v="2019-11-01T00:00:00"/>
    <x v="0"/>
    <x v="0"/>
  </r>
  <r>
    <x v="0"/>
    <x v="2"/>
    <s v="Haplochromis"/>
    <n v="149.58000000000001"/>
    <n v="14.958000000000002"/>
    <s v="unknown"/>
    <d v="2019-11-01T00:00:00"/>
    <x v="0"/>
    <x v="0"/>
  </r>
  <r>
    <x v="0"/>
    <x v="2"/>
    <s v="Haplochromis"/>
    <n v="141.12899999999999"/>
    <n v="14.1129"/>
    <s v="unknown"/>
    <d v="2019-11-01T00:00:00"/>
    <x v="0"/>
    <x v="0"/>
  </r>
  <r>
    <x v="0"/>
    <x v="2"/>
    <s v="Haplochromis"/>
    <n v="152.87200000000001"/>
    <n v="15.287200000000002"/>
    <s v="unknown"/>
    <d v="2019-11-01T00:00:00"/>
    <x v="0"/>
    <x v="0"/>
  </r>
  <r>
    <x v="0"/>
    <x v="2"/>
    <s v="Haplochromis"/>
    <n v="124.77"/>
    <n v="12.477"/>
    <s v="unknown"/>
    <d v="2019-11-01T00:00:00"/>
    <x v="0"/>
    <x v="0"/>
  </r>
  <r>
    <x v="0"/>
    <x v="2"/>
    <s v="Haplochromis"/>
    <n v="130.911"/>
    <n v="13.091100000000001"/>
    <s v="unknown"/>
    <d v="2019-11-01T00:00:00"/>
    <x v="0"/>
    <x v="0"/>
  </r>
  <r>
    <x v="0"/>
    <x v="2"/>
    <s v="Haplochromis"/>
    <n v="129.52799999999999"/>
    <n v="12.9528"/>
    <s v="unknown"/>
    <d v="2019-11-01T00:00:00"/>
    <x v="0"/>
    <x v="0"/>
  </r>
  <r>
    <x v="0"/>
    <x v="2"/>
    <s v="Haplochromis"/>
    <n v="119.336"/>
    <n v="11.9336"/>
    <s v="unknown"/>
    <d v="2019-11-01T00:00:00"/>
    <x v="0"/>
    <x v="0"/>
  </r>
  <r>
    <x v="0"/>
    <x v="2"/>
    <s v="Haplochromis"/>
    <n v="123.727"/>
    <n v="12.3727"/>
    <s v="unknown"/>
    <d v="2019-11-01T00:00:00"/>
    <x v="0"/>
    <x v="0"/>
  </r>
  <r>
    <x v="0"/>
    <x v="2"/>
    <s v="Haplochromis"/>
    <n v="124.76300000000001"/>
    <n v="12.4763"/>
    <s v="unknown"/>
    <d v="2019-11-01T00:00:00"/>
    <x v="0"/>
    <x v="0"/>
  </r>
  <r>
    <x v="0"/>
    <x v="2"/>
    <s v="Haplochromis"/>
    <n v="140.18899999999999"/>
    <n v="14.018899999999999"/>
    <s v="unknown"/>
    <d v="2019-11-01T00:00:00"/>
    <x v="0"/>
    <x v="0"/>
  </r>
  <r>
    <x v="0"/>
    <x v="2"/>
    <s v="Haplochromis"/>
    <n v="118.536"/>
    <n v="11.8536"/>
    <s v="unknown"/>
    <d v="2019-11-01T00:00:00"/>
    <x v="0"/>
    <x v="0"/>
  </r>
  <r>
    <x v="0"/>
    <x v="2"/>
    <s v="Haplochromis"/>
    <n v="103.53100000000001"/>
    <n v="10.353100000000001"/>
    <s v="unknown"/>
    <d v="2019-11-01T00:00:00"/>
    <x v="0"/>
    <x v="0"/>
  </r>
  <r>
    <x v="0"/>
    <x v="2"/>
    <s v="Haplochromis"/>
    <n v="115.5"/>
    <n v="11.55"/>
    <s v="unknown"/>
    <d v="2019-11-01T00:00:00"/>
    <x v="0"/>
    <x v="0"/>
  </r>
  <r>
    <x v="0"/>
    <x v="2"/>
    <s v="Nile Perch"/>
    <n v="131.00399999999999"/>
    <n v="13.100399999999999"/>
    <s v="unknown"/>
    <d v="2019-11-01T00:00:00"/>
    <x v="0"/>
    <x v="2"/>
  </r>
  <r>
    <x v="0"/>
    <x v="2"/>
    <s v="Nile Perch"/>
    <n v="121.096"/>
    <n v="12.1096"/>
    <s v="unknown"/>
    <d v="2019-11-01T00:00:00"/>
    <x v="0"/>
    <x v="2"/>
  </r>
  <r>
    <x v="0"/>
    <x v="2"/>
    <s v="Nile Perch"/>
    <n v="161.52799999999999"/>
    <n v="16.152799999999999"/>
    <s v="unknown"/>
    <d v="2019-11-01T00:00:00"/>
    <x v="0"/>
    <x v="2"/>
  </r>
  <r>
    <x v="0"/>
    <x v="2"/>
    <s v="Nile Perch"/>
    <n v="178.501"/>
    <n v="17.850100000000001"/>
    <s v="unknown"/>
    <d v="2019-11-01T00:00:00"/>
    <x v="0"/>
    <x v="2"/>
  </r>
  <r>
    <x v="0"/>
    <x v="2"/>
    <s v="Nile Perch"/>
    <n v="129.63900000000001"/>
    <n v="12.963900000000001"/>
    <s v="unknown"/>
    <d v="2019-11-01T00:00:00"/>
    <x v="0"/>
    <x v="2"/>
  </r>
  <r>
    <x v="0"/>
    <x v="2"/>
    <s v="Nile Perch"/>
    <n v="165.10900000000001"/>
    <n v="16.510899999999999"/>
    <s v="unknown"/>
    <d v="2019-11-01T00:00:00"/>
    <x v="0"/>
    <x v="2"/>
  </r>
  <r>
    <x v="0"/>
    <x v="2"/>
    <s v="Nile Perch"/>
    <n v="147.84299999999999"/>
    <n v="14.784299999999998"/>
    <s v="unknown"/>
    <d v="2019-11-01T00:00:00"/>
    <x v="0"/>
    <x v="2"/>
  </r>
  <r>
    <x v="0"/>
    <x v="2"/>
    <s v="Nile Perch"/>
    <n v="143.28100000000001"/>
    <n v="14.328100000000001"/>
    <s v="unknown"/>
    <d v="2019-11-01T00:00:00"/>
    <x v="0"/>
    <x v="2"/>
  </r>
  <r>
    <x v="0"/>
    <x v="2"/>
    <s v="Nile Perch"/>
    <n v="144.001"/>
    <n v="14.4001"/>
    <s v="unknown"/>
    <d v="2019-11-01T00:00:00"/>
    <x v="0"/>
    <x v="2"/>
  </r>
  <r>
    <x v="0"/>
    <x v="2"/>
    <s v="Nile Perch"/>
    <n v="180.36699999999999"/>
    <n v="18.0367"/>
    <s v="unknown"/>
    <d v="2019-11-01T00:00:00"/>
    <x v="0"/>
    <x v="2"/>
  </r>
  <r>
    <x v="0"/>
    <x v="2"/>
    <s v="Nile Perch"/>
    <n v="182.583"/>
    <n v="18.258299999999998"/>
    <s v="unknown"/>
    <d v="2019-11-01T00:00:00"/>
    <x v="0"/>
    <x v="2"/>
  </r>
  <r>
    <x v="0"/>
    <x v="2"/>
    <s v="Nile Perch"/>
    <n v="167.048"/>
    <n v="16.704799999999999"/>
    <s v="unknown"/>
    <d v="2019-11-01T00:00:00"/>
    <x v="0"/>
    <x v="2"/>
  </r>
  <r>
    <x v="0"/>
    <x v="2"/>
    <s v="Nile Perch"/>
    <n v="177.80699999999999"/>
    <n v="17.7807"/>
    <s v="unknown"/>
    <d v="2019-11-01T00:00:00"/>
    <x v="0"/>
    <x v="2"/>
  </r>
  <r>
    <x v="0"/>
    <x v="2"/>
    <s v="Nile Perch"/>
    <n v="215.31399999999999"/>
    <n v="21.531399999999998"/>
    <s v="unknown"/>
    <d v="2019-11-01T00:00:00"/>
    <x v="0"/>
    <x v="2"/>
  </r>
  <r>
    <x v="0"/>
    <x v="2"/>
    <s v="Nile Perch"/>
    <n v="153.066"/>
    <n v="15.3066"/>
    <s v="unknown"/>
    <d v="2019-11-01T00:00:00"/>
    <x v="0"/>
    <x v="2"/>
  </r>
  <r>
    <x v="0"/>
    <x v="2"/>
    <s v="Nile Perch"/>
    <n v="146.345"/>
    <n v="14.634499999999999"/>
    <s v="unknown"/>
    <d v="2019-11-01T00:00:00"/>
    <x v="0"/>
    <x v="2"/>
  </r>
  <r>
    <x v="0"/>
    <x v="2"/>
    <s v="Nile Perch"/>
    <n v="145.614"/>
    <n v="14.561400000000001"/>
    <s v="unknown"/>
    <d v="2019-11-01T00:00:00"/>
    <x v="0"/>
    <x v="2"/>
  </r>
  <r>
    <x v="0"/>
    <x v="2"/>
    <s v="Nile Perch"/>
    <n v="128.21"/>
    <n v="12.821000000000002"/>
    <s v="unknown"/>
    <d v="2019-11-01T00:00:00"/>
    <x v="0"/>
    <x v="2"/>
  </r>
  <r>
    <x v="0"/>
    <x v="2"/>
    <s v="Nile Perch"/>
    <n v="146.29"/>
    <n v="14.629"/>
    <s v="unknown"/>
    <d v="2019-11-01T00:00:00"/>
    <x v="0"/>
    <x v="2"/>
  </r>
  <r>
    <x v="0"/>
    <x v="2"/>
    <s v="Nile Perch"/>
    <n v="137.36799999999999"/>
    <n v="13.736799999999999"/>
    <s v="unknown"/>
    <d v="2019-11-01T00:00:00"/>
    <x v="0"/>
    <x v="2"/>
  </r>
  <r>
    <x v="0"/>
    <x v="2"/>
    <s v="Nile Perch"/>
    <n v="150.453"/>
    <n v="15.045300000000001"/>
    <s v="unknown"/>
    <d v="2019-11-01T00:00:00"/>
    <x v="0"/>
    <x v="2"/>
  </r>
  <r>
    <x v="0"/>
    <x v="2"/>
    <s v="Nile Perch"/>
    <n v="211.21899999999999"/>
    <n v="21.1219"/>
    <s v="unknown"/>
    <d v="2019-11-01T00:00:00"/>
    <x v="0"/>
    <x v="2"/>
  </r>
  <r>
    <x v="0"/>
    <x v="2"/>
    <s v="Nile Perch"/>
    <n v="138.13"/>
    <n v="13.812999999999999"/>
    <s v="unknown"/>
    <d v="2019-11-01T00:00:00"/>
    <x v="0"/>
    <x v="2"/>
  </r>
  <r>
    <x v="0"/>
    <x v="2"/>
    <s v="Nile Perch"/>
    <n v="178.40799999999999"/>
    <n v="17.840799999999998"/>
    <s v="unknown"/>
    <d v="2019-11-01T00:00:00"/>
    <x v="0"/>
    <x v="2"/>
  </r>
  <r>
    <x v="0"/>
    <x v="2"/>
    <s v="Nile Perch"/>
    <n v="134"/>
    <n v="13.4"/>
    <s v="unknown"/>
    <d v="2019-11-01T00:00:00"/>
    <x v="0"/>
    <x v="2"/>
  </r>
  <r>
    <x v="0"/>
    <x v="2"/>
    <s v="Nile Perch"/>
    <n v="134"/>
    <n v="13.4"/>
    <s v="unknown"/>
    <d v="2019-11-01T00:00:00"/>
    <x v="0"/>
    <x v="2"/>
  </r>
  <r>
    <x v="0"/>
    <x v="2"/>
    <s v="Haplochromis"/>
    <n v="117.56100000000001"/>
    <n v="11.7561"/>
    <s v="unknown"/>
    <d v="2019-11-01T00:00:00"/>
    <x v="0"/>
    <x v="0"/>
  </r>
  <r>
    <x v="0"/>
    <x v="2"/>
    <s v="Haplochromis"/>
    <n v="122.48399999999999"/>
    <n v="12.2484"/>
    <s v="unknown"/>
    <d v="2019-11-01T00:00:00"/>
    <x v="0"/>
    <x v="0"/>
  </r>
  <r>
    <x v="0"/>
    <x v="2"/>
    <s v="Haplochromis"/>
    <n v="109.914"/>
    <n v="10.991400000000001"/>
    <s v="unknown"/>
    <d v="2019-11-01T00:00:00"/>
    <x v="0"/>
    <x v="0"/>
  </r>
  <r>
    <x v="0"/>
    <x v="2"/>
    <s v="Haplochromis"/>
    <n v="108.788"/>
    <n v="10.8788"/>
    <s v="unknown"/>
    <d v="2019-11-01T00:00:00"/>
    <x v="0"/>
    <x v="0"/>
  </r>
  <r>
    <x v="0"/>
    <x v="2"/>
    <s v="Haplochromis"/>
    <n v="98.378"/>
    <n v="9.8377999999999997"/>
    <s v="unknown"/>
    <d v="2019-11-01T00:00:00"/>
    <x v="0"/>
    <x v="0"/>
  </r>
  <r>
    <x v="0"/>
    <x v="2"/>
    <s v="Haplochromis"/>
    <n v="120.128"/>
    <n v="12.0128"/>
    <s v="unknown"/>
    <d v="2019-11-01T00:00:00"/>
    <x v="0"/>
    <x v="0"/>
  </r>
  <r>
    <x v="0"/>
    <x v="2"/>
    <s v="Haplochromis"/>
    <n v="101.67700000000001"/>
    <n v="10.1677"/>
    <s v="unknown"/>
    <d v="2019-11-01T00:00:00"/>
    <x v="0"/>
    <x v="0"/>
  </r>
  <r>
    <x v="0"/>
    <x v="2"/>
    <s v="Haplochromis"/>
    <n v="108.036"/>
    <n v="10.803599999999999"/>
    <s v="unknown"/>
    <d v="2019-11-01T00:00:00"/>
    <x v="0"/>
    <x v="0"/>
  </r>
  <r>
    <x v="0"/>
    <x v="2"/>
    <s v="Haplochromis"/>
    <n v="101.592"/>
    <n v="10.1592"/>
    <s v="unknown"/>
    <d v="2019-11-01T00:00:00"/>
    <x v="0"/>
    <x v="0"/>
  </r>
  <r>
    <x v="0"/>
    <x v="2"/>
    <s v="Haplochromis"/>
    <n v="117.56100000000001"/>
    <n v="11.7561"/>
    <s v="unknown"/>
    <d v="2019-11-01T00:00:00"/>
    <x v="0"/>
    <x v="0"/>
  </r>
  <r>
    <x v="0"/>
    <x v="2"/>
    <s v="Haplochromis"/>
    <n v="116.76900000000001"/>
    <n v="11.6769"/>
    <s v="unknown"/>
    <d v="2019-11-01T00:00:00"/>
    <x v="0"/>
    <x v="0"/>
  </r>
  <r>
    <x v="0"/>
    <x v="2"/>
    <s v="Haplochromis"/>
    <n v="116.783"/>
    <n v="11.6783"/>
    <s v="unknown"/>
    <d v="2019-11-01T00:00:00"/>
    <x v="0"/>
    <x v="0"/>
  </r>
  <r>
    <x v="0"/>
    <x v="2"/>
    <s v="Haplochromis"/>
    <n v="125.012"/>
    <n v="12.501200000000001"/>
    <s v="unknown"/>
    <d v="2019-11-01T00:00:00"/>
    <x v="0"/>
    <x v="0"/>
  </r>
  <r>
    <x v="0"/>
    <x v="2"/>
    <s v="Haplochromis"/>
    <n v="109.57299999999999"/>
    <n v="10.9573"/>
    <s v="unknown"/>
    <d v="2019-11-01T00:00:00"/>
    <x v="0"/>
    <x v="0"/>
  </r>
  <r>
    <x v="0"/>
    <x v="2"/>
    <s v="Haplochromis"/>
    <n v="125.678"/>
    <n v="12.5678"/>
    <s v="unknown"/>
    <d v="2019-11-01T00:00:00"/>
    <x v="0"/>
    <x v="0"/>
  </r>
  <r>
    <x v="0"/>
    <x v="2"/>
    <s v="Haplochromis"/>
    <n v="111.232"/>
    <n v="11.123200000000001"/>
    <s v="unknown"/>
    <d v="2019-11-01T00:00:00"/>
    <x v="0"/>
    <x v="0"/>
  </r>
  <r>
    <x v="0"/>
    <x v="2"/>
    <s v="Haplochromis"/>
    <n v="115.203"/>
    <n v="11.520300000000001"/>
    <s v="unknown"/>
    <d v="2019-11-01T00:00:00"/>
    <x v="0"/>
    <x v="0"/>
  </r>
  <r>
    <x v="0"/>
    <x v="2"/>
    <s v="Haplochromis"/>
    <n v="113.74"/>
    <n v="11.373999999999999"/>
    <s v="unknown"/>
    <d v="2019-11-01T00:00:00"/>
    <x v="0"/>
    <x v="0"/>
  </r>
  <r>
    <x v="0"/>
    <x v="2"/>
    <s v="Haplochromis"/>
    <n v="106.36199999999999"/>
    <n v="10.636199999999999"/>
    <s v="unknown"/>
    <d v="2019-11-01T00:00:00"/>
    <x v="0"/>
    <x v="0"/>
  </r>
  <r>
    <x v="0"/>
    <x v="2"/>
    <s v="Haplochromis"/>
    <n v="110.54600000000001"/>
    <n v="11.054600000000001"/>
    <s v="unknown"/>
    <d v="2019-11-01T00:00:00"/>
    <x v="0"/>
    <x v="0"/>
  </r>
  <r>
    <x v="0"/>
    <x v="2"/>
    <s v="Haplochromis"/>
    <n v="107.988"/>
    <n v="10.7988"/>
    <s v="unknown"/>
    <d v="2019-11-01T00:00:00"/>
    <x v="0"/>
    <x v="0"/>
  </r>
  <r>
    <x v="0"/>
    <x v="2"/>
    <s v="Haplochromis"/>
    <n v="107.18899999999999"/>
    <n v="10.7189"/>
    <s v="unknown"/>
    <d v="2019-11-01T00:00:00"/>
    <x v="0"/>
    <x v="0"/>
  </r>
  <r>
    <x v="0"/>
    <x v="2"/>
    <s v="Haplochromis"/>
    <n v="102.364"/>
    <n v="10.2364"/>
    <s v="unknown"/>
    <d v="2019-11-01T00:00:00"/>
    <x v="0"/>
    <x v="0"/>
  </r>
  <r>
    <x v="0"/>
    <x v="2"/>
    <s v="Haplochromis"/>
    <n v="107.33199999999999"/>
    <n v="10.7332"/>
    <s v="unknown"/>
    <d v="2019-11-01T00:00:00"/>
    <x v="0"/>
    <x v="0"/>
  </r>
  <r>
    <x v="0"/>
    <x v="2"/>
    <s v="Haplochromis"/>
    <n v="102.974"/>
    <n v="10.2974"/>
    <s v="unknown"/>
    <d v="2019-11-01T00:00:00"/>
    <x v="0"/>
    <x v="0"/>
  </r>
  <r>
    <x v="0"/>
    <x v="2"/>
    <s v="Haplochromis"/>
    <n v="100.01600000000001"/>
    <n v="10.0016"/>
    <s v="unknown"/>
    <d v="2019-11-01T00:00:00"/>
    <x v="0"/>
    <x v="0"/>
  </r>
  <r>
    <x v="0"/>
    <x v="2"/>
    <s v="Haplochromis"/>
    <n v="104.839"/>
    <n v="10.4839"/>
    <s v="unknown"/>
    <d v="2019-11-01T00:00:00"/>
    <x v="0"/>
    <x v="0"/>
  </r>
  <r>
    <x v="0"/>
    <x v="2"/>
    <s v="Haplochromis"/>
    <n v="99.795000000000002"/>
    <n v="9.9794999999999998"/>
    <s v="unknown"/>
    <d v="2019-11-01T00:00:00"/>
    <x v="0"/>
    <x v="0"/>
  </r>
  <r>
    <x v="0"/>
    <x v="2"/>
    <s v="Haplochromis"/>
    <n v="97.033000000000001"/>
    <n v="9.7033000000000005"/>
    <s v="unknown"/>
    <d v="2019-11-01T00:00:00"/>
    <x v="0"/>
    <x v="0"/>
  </r>
  <r>
    <x v="0"/>
    <x v="2"/>
    <s v="Nile Perch"/>
    <n v="135.161"/>
    <n v="13.5161"/>
    <s v="unknown"/>
    <d v="2019-11-01T00:00:00"/>
    <x v="0"/>
    <x v="2"/>
  </r>
  <r>
    <x v="0"/>
    <x v="2"/>
    <s v="Nile Perch"/>
    <n v="137.209"/>
    <n v="13.7209"/>
    <s v="unknown"/>
    <d v="2019-11-01T00:00:00"/>
    <x v="0"/>
    <x v="2"/>
  </r>
  <r>
    <x v="0"/>
    <x v="2"/>
    <s v="Haplochromis"/>
    <n v="95.438000000000002"/>
    <n v="9.5438000000000009"/>
    <s v="unknown"/>
    <d v="2019-11-01T00:00:00"/>
    <x v="0"/>
    <x v="0"/>
  </r>
  <r>
    <x v="0"/>
    <x v="2"/>
    <s v="Haplochromis"/>
    <n v="104.812"/>
    <n v="10.481199999999999"/>
    <s v="unknown"/>
    <d v="2019-11-01T00:00:00"/>
    <x v="0"/>
    <x v="0"/>
  </r>
  <r>
    <x v="0"/>
    <x v="2"/>
    <s v="Haplochromis"/>
    <n v="115.959"/>
    <n v="11.5959"/>
    <s v="unknown"/>
    <d v="2019-11-01T00:00:00"/>
    <x v="0"/>
    <x v="0"/>
  </r>
  <r>
    <x v="0"/>
    <x v="2"/>
    <s v="Haplochromis"/>
    <n v="116.758"/>
    <n v="11.675799999999999"/>
    <s v="unknown"/>
    <d v="2019-11-01T00:00:00"/>
    <x v="0"/>
    <x v="0"/>
  </r>
  <r>
    <x v="0"/>
    <x v="2"/>
    <s v="Haplochromis"/>
    <n v="100.767"/>
    <n v="10.076699999999999"/>
    <s v="unknown"/>
    <d v="2019-11-01T00:00:00"/>
    <x v="0"/>
    <x v="0"/>
  </r>
  <r>
    <x v="0"/>
    <x v="2"/>
    <s v="Haplochromis"/>
    <n v="105.59"/>
    <n v="10.559000000000001"/>
    <s v="unknown"/>
    <d v="2019-11-01T00:00:00"/>
    <x v="0"/>
    <x v="0"/>
  </r>
  <r>
    <x v="0"/>
    <x v="2"/>
    <s v="Haplochromis"/>
    <n v="105.63800000000001"/>
    <n v="10.563800000000001"/>
    <s v="unknown"/>
    <d v="2019-11-01T00:00:00"/>
    <x v="0"/>
    <x v="0"/>
  </r>
  <r>
    <x v="0"/>
    <x v="2"/>
    <s v="Haplochromis"/>
    <n v="107.40300000000001"/>
    <n v="10.740300000000001"/>
    <s v="unknown"/>
    <d v="2019-11-01T00:00:00"/>
    <x v="0"/>
    <x v="0"/>
  </r>
  <r>
    <x v="0"/>
    <x v="2"/>
    <s v="Haplochromis"/>
    <n v="108.999"/>
    <n v="10.899899999999999"/>
    <s v="unknown"/>
    <d v="2019-11-01T00:00:00"/>
    <x v="0"/>
    <x v="0"/>
  </r>
  <r>
    <x v="0"/>
    <x v="2"/>
    <s v="Haplochromis"/>
    <n v="120.76"/>
    <n v="12.076000000000001"/>
    <s v="unknown"/>
    <d v="2019-11-01T00:00:00"/>
    <x v="0"/>
    <x v="0"/>
  </r>
  <r>
    <x v="0"/>
    <x v="2"/>
    <s v="Haplochromis"/>
    <n v="99.977000000000004"/>
    <n v="9.9977"/>
    <s v="unknown"/>
    <d v="2019-11-01T00:00:00"/>
    <x v="0"/>
    <x v="0"/>
  </r>
  <r>
    <x v="0"/>
    <x v="2"/>
    <s v="Haplochromis"/>
    <n v="103.166"/>
    <n v="10.316599999999999"/>
    <s v="unknown"/>
    <d v="2019-11-01T00:00:00"/>
    <x v="0"/>
    <x v="0"/>
  </r>
  <r>
    <x v="0"/>
    <x v="2"/>
    <s v="Haplochromis"/>
    <n v="107.16500000000001"/>
    <n v="10.7165"/>
    <s v="unknown"/>
    <d v="2019-11-01T00:00:00"/>
    <x v="0"/>
    <x v="0"/>
  </r>
  <r>
    <x v="0"/>
    <x v="2"/>
    <s v="Nile Perch"/>
    <n v="122.672"/>
    <n v="12.267199999999999"/>
    <s v="unknown"/>
    <d v="2019-11-01T00:00:00"/>
    <x v="0"/>
    <x v="2"/>
  </r>
  <r>
    <x v="0"/>
    <x v="2"/>
    <s v="Barbus antianalis"/>
    <n v="151.999"/>
    <n v="15.1999"/>
    <s v="unknown"/>
    <d v="2019-11-01T00:00:00"/>
    <x v="0"/>
    <x v="1"/>
  </r>
  <r>
    <x v="0"/>
    <x v="2"/>
    <s v="Barbus antianalis"/>
    <n v="154.94300000000001"/>
    <n v="15.494300000000001"/>
    <s v="unknown"/>
    <d v="2019-11-01T00:00:00"/>
    <x v="0"/>
    <x v="1"/>
  </r>
  <r>
    <x v="0"/>
    <x v="2"/>
    <s v="Lipochromis sp. “blackcryptodon”"/>
    <n v="185.68199999999999"/>
    <n v="18.568199999999997"/>
    <s v="unknown"/>
    <d v="2019-11-01T00:00:00"/>
    <x v="0"/>
    <x v="1"/>
  </r>
  <r>
    <x v="0"/>
    <x v="2"/>
    <s v="Barbus antianalis"/>
    <n v="204.04599999999999"/>
    <n v="20.404599999999999"/>
    <s v="unknown"/>
    <d v="2019-11-01T00:00:00"/>
    <x v="0"/>
    <x v="1"/>
  </r>
  <r>
    <x v="0"/>
    <x v="2"/>
    <s v="Barbus antianalis"/>
    <n v="166.75"/>
    <n v="16.675000000000001"/>
    <s v="unknown"/>
    <d v="2019-11-01T00:00:00"/>
    <x v="0"/>
    <x v="1"/>
  </r>
  <r>
    <x v="0"/>
    <x v="2"/>
    <s v="Barbus antianalis"/>
    <n v="155.96799999999999"/>
    <n v="15.596799999999998"/>
    <s v="unknown"/>
    <d v="2019-11-01T00:00:00"/>
    <x v="0"/>
    <x v="1"/>
  </r>
  <r>
    <x v="0"/>
    <x v="2"/>
    <s v="Barbus antianalis"/>
    <n v="166.21899999999999"/>
    <n v="16.6219"/>
    <s v="unknown"/>
    <d v="2019-11-01T00:00:00"/>
    <x v="0"/>
    <x v="1"/>
  </r>
  <r>
    <x v="0"/>
    <x v="2"/>
    <s v="Barbus antianalis"/>
    <n v="123.73099999999999"/>
    <n v="12.373099999999999"/>
    <s v="unknown"/>
    <d v="2019-11-01T00:00:00"/>
    <x v="0"/>
    <x v="1"/>
  </r>
  <r>
    <x v="0"/>
    <x v="2"/>
    <s v="possibly Labeo victorianus (Ningu)"/>
    <n v="122.642"/>
    <n v="12.264199999999999"/>
    <s v="unknown"/>
    <d v="2019-11-01T00:00:00"/>
    <x v="0"/>
    <x v="1"/>
  </r>
  <r>
    <x v="0"/>
    <x v="2"/>
    <s v="Barbus antianalis"/>
    <n v="119.5"/>
    <n v="11.95"/>
    <s v="unknown"/>
    <d v="2019-11-01T00:00:00"/>
    <x v="0"/>
    <x v="1"/>
  </r>
  <r>
    <x v="0"/>
    <x v="2"/>
    <s v="Barbus antianalis"/>
    <n v="129.179"/>
    <n v="12.917899999999999"/>
    <s v="unknown"/>
    <d v="2019-11-01T00:00:00"/>
    <x v="0"/>
    <x v="1"/>
  </r>
  <r>
    <x v="0"/>
    <x v="2"/>
    <s v="Haplochromis"/>
    <n v="125.047"/>
    <n v="12.5047"/>
    <s v="unknown"/>
    <d v="2019-11-01T00:00:00"/>
    <x v="0"/>
    <x v="0"/>
  </r>
  <r>
    <x v="0"/>
    <x v="2"/>
    <s v="Haplochromis"/>
    <n v="130.09100000000001"/>
    <n v="13.0091"/>
    <s v="unknown"/>
    <d v="2019-11-01T00:00:00"/>
    <x v="0"/>
    <x v="0"/>
  </r>
  <r>
    <x v="0"/>
    <x v="2"/>
    <s v="Haplochromis"/>
    <n v="130.08699999999999"/>
    <n v="13.008699999999999"/>
    <s v="unknown"/>
    <d v="2019-11-01T00:00:00"/>
    <x v="0"/>
    <x v="0"/>
  </r>
  <r>
    <x v="0"/>
    <x v="2"/>
    <s v="Haplochromis"/>
    <n v="134.35599999999999"/>
    <n v="13.435599999999999"/>
    <s v="unknown"/>
    <d v="2019-11-01T00:00:00"/>
    <x v="0"/>
    <x v="0"/>
  </r>
  <r>
    <x v="0"/>
    <x v="2"/>
    <s v="Haplochromis"/>
    <n v="121.63200000000001"/>
    <n v="12.1632"/>
    <s v="unknown"/>
    <d v="2019-11-01T00:00:00"/>
    <x v="0"/>
    <x v="0"/>
  </r>
  <r>
    <x v="0"/>
    <x v="2"/>
    <s v="Haplochromis"/>
    <n v="124.76"/>
    <n v="12.476000000000001"/>
    <s v="unknown"/>
    <d v="2019-11-01T00:00:00"/>
    <x v="0"/>
    <x v="0"/>
  </r>
  <r>
    <x v="0"/>
    <x v="2"/>
    <s v="Haplochromis"/>
    <n v="126.96"/>
    <n v="12.696"/>
    <s v="unknown"/>
    <d v="2019-11-01T00:00:00"/>
    <x v="0"/>
    <x v="0"/>
  </r>
  <r>
    <x v="0"/>
    <x v="2"/>
    <s v="Haplochromis"/>
    <n v="146.27199999999999"/>
    <n v="14.627199999999998"/>
    <s v="unknown"/>
    <d v="2019-11-01T00:00:00"/>
    <x v="0"/>
    <x v="0"/>
  </r>
  <r>
    <x v="0"/>
    <x v="2"/>
    <s v="Haplochromis"/>
    <n v="124.82899999999999"/>
    <n v="12.482899999999999"/>
    <s v="unknown"/>
    <d v="2019-11-01T00:00:00"/>
    <x v="0"/>
    <x v="0"/>
  </r>
  <r>
    <x v="0"/>
    <x v="2"/>
    <s v="Haplochromis"/>
    <n v="127.687"/>
    <n v="12.768699999999999"/>
    <s v="unknown"/>
    <d v="2019-11-01T00:00:00"/>
    <x v="0"/>
    <x v="0"/>
  </r>
  <r>
    <x v="0"/>
    <x v="2"/>
    <s v="Haplochromis"/>
    <n v="127.994"/>
    <n v="12.7994"/>
    <s v="unknown"/>
    <d v="2019-11-01T00:00:00"/>
    <x v="0"/>
    <x v="0"/>
  </r>
  <r>
    <x v="0"/>
    <x v="2"/>
    <s v="Haplochromis"/>
    <n v="121.559"/>
    <n v="12.155899999999999"/>
    <s v="unknown"/>
    <d v="2019-11-01T00:00:00"/>
    <x v="0"/>
    <x v="0"/>
  </r>
  <r>
    <x v="0"/>
    <x v="2"/>
    <s v="Haplochromis"/>
    <n v="119.595"/>
    <n v="11.9595"/>
    <s v="unknown"/>
    <d v="2019-11-01T00:00:00"/>
    <x v="0"/>
    <x v="0"/>
  </r>
  <r>
    <x v="0"/>
    <x v="2"/>
    <s v="Haplochromis"/>
    <n v="133.495"/>
    <n v="13.349500000000001"/>
    <s v="unknown"/>
    <d v="2019-11-01T00:00:00"/>
    <x v="0"/>
    <x v="0"/>
  </r>
  <r>
    <x v="0"/>
    <x v="2"/>
    <s v="Haplochromis"/>
    <n v="132.327"/>
    <n v="13.232699999999999"/>
    <s v="unknown"/>
    <d v="2019-11-01T00:00:00"/>
    <x v="0"/>
    <x v="0"/>
  </r>
  <r>
    <x v="0"/>
    <x v="2"/>
    <s v="Haplochromis"/>
    <n v="125.935"/>
    <n v="12.593500000000001"/>
    <s v="unknown"/>
    <d v="2019-11-01T00:00:00"/>
    <x v="0"/>
    <x v="0"/>
  </r>
  <r>
    <x v="0"/>
    <x v="2"/>
    <s v="Haplochromis"/>
    <n v="134.369"/>
    <n v="13.4369"/>
    <s v="unknown"/>
    <d v="2019-11-01T00:00:00"/>
    <x v="0"/>
    <x v="0"/>
  </r>
  <r>
    <x v="0"/>
    <x v="2"/>
    <s v="Haplochromis"/>
    <n v="117.413"/>
    <n v="11.741299999999999"/>
    <s v="unknown"/>
    <d v="2019-11-01T00:00:00"/>
    <x v="0"/>
    <x v="0"/>
  </r>
  <r>
    <x v="0"/>
    <x v="2"/>
    <s v="Haplochromis"/>
    <n v="121.557"/>
    <n v="12.1557"/>
    <s v="unknown"/>
    <d v="2019-11-01T00:00:00"/>
    <x v="0"/>
    <x v="0"/>
  </r>
  <r>
    <x v="0"/>
    <x v="2"/>
    <s v="Haplochromis"/>
    <n v="121.786"/>
    <n v="12.178599999999999"/>
    <s v="unknown"/>
    <d v="2019-11-01T00:00:00"/>
    <x v="0"/>
    <x v="0"/>
  </r>
  <r>
    <x v="0"/>
    <x v="2"/>
    <s v="Haplochromis"/>
    <n v="125.82599999999999"/>
    <n v="12.582599999999999"/>
    <s v="unknown"/>
    <d v="2019-11-01T00:00:00"/>
    <x v="0"/>
    <x v="0"/>
  </r>
  <r>
    <x v="0"/>
    <x v="2"/>
    <s v="Haplochromis"/>
    <n v="124.92"/>
    <n v="12.492000000000001"/>
    <s v="unknown"/>
    <d v="2019-11-01T00:00:00"/>
    <x v="0"/>
    <x v="0"/>
  </r>
  <r>
    <x v="0"/>
    <x v="2"/>
    <s v="Haplochromis"/>
    <n v="125.98399999999999"/>
    <n v="12.5984"/>
    <s v="unknown"/>
    <d v="2019-11-01T00:00:00"/>
    <x v="0"/>
    <x v="0"/>
  </r>
  <r>
    <x v="0"/>
    <x v="2"/>
    <s v="Haplochromis"/>
    <n v="118.746"/>
    <n v="11.874599999999999"/>
    <s v="unknown"/>
    <d v="2019-11-01T00:00:00"/>
    <x v="0"/>
    <x v="0"/>
  </r>
  <r>
    <x v="0"/>
    <x v="2"/>
    <s v="Haplochromis"/>
    <n v="119.467"/>
    <n v="11.9467"/>
    <s v="unknown"/>
    <d v="2019-11-01T00:00:00"/>
    <x v="0"/>
    <x v="0"/>
  </r>
  <r>
    <x v="0"/>
    <x v="2"/>
    <s v="Haplochromis"/>
    <n v="122.623"/>
    <n v="12.2623"/>
    <s v="unknown"/>
    <d v="2019-11-01T00:00:00"/>
    <x v="0"/>
    <x v="0"/>
  </r>
  <r>
    <x v="0"/>
    <x v="2"/>
    <s v="Haplochromis"/>
    <n v="124.774"/>
    <n v="12.477399999999999"/>
    <s v="unknown"/>
    <d v="2019-11-01T00:00:00"/>
    <x v="0"/>
    <x v="0"/>
  </r>
  <r>
    <x v="0"/>
    <x v="2"/>
    <s v="Haplochromis"/>
    <n v="149.28"/>
    <n v="14.928000000000001"/>
    <s v="unknown"/>
    <d v="2019-11-01T00:00:00"/>
    <x v="0"/>
    <x v="0"/>
  </r>
  <r>
    <x v="0"/>
    <x v="2"/>
    <s v="Haplochromis"/>
    <n v="147.15199999999999"/>
    <n v="14.715199999999999"/>
    <s v="unknown"/>
    <d v="2019-11-01T00:00:00"/>
    <x v="0"/>
    <x v="0"/>
  </r>
  <r>
    <x v="0"/>
    <x v="2"/>
    <s v="Haplochromis"/>
    <n v="114.098"/>
    <n v="11.409800000000001"/>
    <s v="unknown"/>
    <d v="2019-11-01T00:00:00"/>
    <x v="0"/>
    <x v="0"/>
  </r>
  <r>
    <x v="0"/>
    <x v="2"/>
    <s v="Haplochromis"/>
    <n v="115.238"/>
    <n v="11.5238"/>
    <s v="unknown"/>
    <d v="2019-11-01T00:00:00"/>
    <x v="0"/>
    <x v="0"/>
  </r>
  <r>
    <x v="0"/>
    <x v="2"/>
    <s v="Haplochromis"/>
    <n v="118.358"/>
    <n v="11.835800000000001"/>
    <s v="unknown"/>
    <d v="2019-11-01T00:00:00"/>
    <x v="0"/>
    <x v="0"/>
  </r>
  <r>
    <x v="0"/>
    <x v="2"/>
    <s v="Haplochromis"/>
    <n v="133.71700000000001"/>
    <n v="13.371700000000001"/>
    <s v="unknown"/>
    <d v="2019-11-01T00:00:00"/>
    <x v="0"/>
    <x v="0"/>
  </r>
  <r>
    <x v="0"/>
    <x v="2"/>
    <s v="Haplochromis"/>
    <n v="126.18600000000001"/>
    <n v="12.618600000000001"/>
    <s v="unknown"/>
    <d v="2019-11-01T00:00:00"/>
    <x v="0"/>
    <x v="0"/>
  </r>
  <r>
    <x v="0"/>
    <x v="2"/>
    <s v="Haplochromis"/>
    <n v="129.53100000000001"/>
    <n v="12.953100000000001"/>
    <s v="unknown"/>
    <d v="2019-11-01T00:00:00"/>
    <x v="0"/>
    <x v="0"/>
  </r>
  <r>
    <x v="0"/>
    <x v="2"/>
    <s v="Haplochromis"/>
    <n v="130.28899999999999"/>
    <n v="13.028899999999998"/>
    <s v="unknown"/>
    <d v="2019-11-01T00:00:00"/>
    <x v="0"/>
    <x v="0"/>
  </r>
  <r>
    <x v="0"/>
    <x v="2"/>
    <s v="Haplochromis"/>
    <n v="172.36199999999999"/>
    <n v="17.2362"/>
    <s v="unknown"/>
    <d v="2019-11-01T00:00:00"/>
    <x v="0"/>
    <x v="0"/>
  </r>
  <r>
    <x v="0"/>
    <x v="2"/>
    <s v="Haplochromis"/>
    <n v="137.14599999999999"/>
    <n v="13.714599999999999"/>
    <s v="unknown"/>
    <d v="2019-11-01T00:00:00"/>
    <x v="0"/>
    <x v="0"/>
  </r>
  <r>
    <x v="0"/>
    <x v="2"/>
    <s v="Haplochromis"/>
    <n v="130.35599999999999"/>
    <n v="13.035599999999999"/>
    <s v="unknown"/>
    <d v="2019-11-01T00:00:00"/>
    <x v="0"/>
    <x v="0"/>
  </r>
  <r>
    <x v="0"/>
    <x v="2"/>
    <s v="Haplochromis"/>
    <n v="139.72499999999999"/>
    <n v="13.9725"/>
    <s v="unknown"/>
    <d v="2019-11-01T00:00:00"/>
    <x v="0"/>
    <x v="0"/>
  </r>
  <r>
    <x v="0"/>
    <x v="2"/>
    <s v="Haplochromis"/>
    <n v="144.023"/>
    <n v="14.4023"/>
    <s v="unknown"/>
    <d v="2019-11-01T00:00:00"/>
    <x v="0"/>
    <x v="0"/>
  </r>
  <r>
    <x v="0"/>
    <x v="2"/>
    <s v="Haplochromis"/>
    <n v="147.58799999999999"/>
    <n v="14.758799999999999"/>
    <s v="unknown"/>
    <d v="2019-11-01T00:00:00"/>
    <x v="0"/>
    <x v="0"/>
  </r>
  <r>
    <x v="0"/>
    <x v="2"/>
    <s v="Nile Perch"/>
    <n v="137.98599999999999"/>
    <n v="13.798599999999999"/>
    <s v="unknown"/>
    <d v="2019-11-01T00:00:00"/>
    <x v="0"/>
    <x v="2"/>
  </r>
  <r>
    <x v="0"/>
    <x v="2"/>
    <s v="Nile Perch"/>
    <n v="170.108"/>
    <n v="17.0108"/>
    <s v="unknown"/>
    <d v="2019-11-01T00:00:00"/>
    <x v="0"/>
    <x v="2"/>
  </r>
  <r>
    <x v="0"/>
    <x v="2"/>
    <s v="Nile Perch"/>
    <n v="163.55799999999999"/>
    <n v="16.355799999999999"/>
    <s v="unknown"/>
    <d v="2019-11-01T00:00:00"/>
    <x v="0"/>
    <x v="2"/>
  </r>
  <r>
    <x v="0"/>
    <x v="2"/>
    <s v="Nile Perch"/>
    <n v="190.13200000000001"/>
    <n v="19.013200000000001"/>
    <s v="unknown"/>
    <d v="2019-11-01T00:00:00"/>
    <x v="0"/>
    <x v="2"/>
  </r>
  <r>
    <x v="0"/>
    <x v="2"/>
    <s v="Nile Perch"/>
    <n v="165.68199999999999"/>
    <n v="16.568199999999997"/>
    <s v="unknown"/>
    <d v="2019-11-01T00:00:00"/>
    <x v="0"/>
    <x v="2"/>
  </r>
  <r>
    <x v="0"/>
    <x v="2"/>
    <s v="Nile Perch"/>
    <n v="177.07400000000001"/>
    <n v="17.7074"/>
    <s v="unknown"/>
    <d v="2019-11-01T00:00:00"/>
    <x v="0"/>
    <x v="2"/>
  </r>
  <r>
    <x v="0"/>
    <x v="2"/>
    <s v="Nile Perch"/>
    <n v="322.93799999999999"/>
    <n v="32.293799999999997"/>
    <s v="unknown"/>
    <d v="2019-11-01T00:00:00"/>
    <x v="0"/>
    <x v="2"/>
  </r>
  <r>
    <x v="0"/>
    <x v="2"/>
    <s v="Nile Perch"/>
    <n v="175.88200000000001"/>
    <n v="17.588200000000001"/>
    <s v="unknown"/>
    <d v="2019-11-01T00:00:00"/>
    <x v="0"/>
    <x v="2"/>
  </r>
  <r>
    <x v="0"/>
    <x v="2"/>
    <s v="Nile Perch"/>
    <n v="166.96299999999999"/>
    <n v="16.696300000000001"/>
    <s v="unknown"/>
    <d v="2019-11-01T00:00:00"/>
    <x v="0"/>
    <x v="2"/>
  </r>
  <r>
    <x v="0"/>
    <x v="2"/>
    <s v="Nile Perch"/>
    <n v="174.261"/>
    <n v="17.426099999999998"/>
    <s v="unknown"/>
    <d v="2019-11-01T00:00:00"/>
    <x v="0"/>
    <x v="2"/>
  </r>
  <r>
    <x v="0"/>
    <x v="2"/>
    <s v="Haplochromis"/>
    <n v="130.06100000000001"/>
    <n v="13.0061"/>
    <s v="unknown"/>
    <d v="2019-11-01T00:00:00"/>
    <x v="0"/>
    <x v="0"/>
  </r>
  <r>
    <x v="0"/>
    <x v="2"/>
    <s v="Haplochromis"/>
    <n v="131.702"/>
    <n v="13.170199999999999"/>
    <s v="unknown"/>
    <d v="2019-11-01T00:00:00"/>
    <x v="0"/>
    <x v="0"/>
  </r>
  <r>
    <x v="0"/>
    <x v="2"/>
    <s v="Haplochromis"/>
    <n v="137.49299999999999"/>
    <n v="13.7493"/>
    <s v="unknown"/>
    <d v="2019-11-01T00:00:00"/>
    <x v="0"/>
    <x v="0"/>
  </r>
  <r>
    <x v="0"/>
    <x v="2"/>
    <s v="Haplochromis"/>
    <n v="138.31399999999999"/>
    <n v="13.831399999999999"/>
    <s v="unknown"/>
    <d v="2019-11-01T00:00:00"/>
    <x v="0"/>
    <x v="0"/>
  </r>
  <r>
    <x v="0"/>
    <x v="2"/>
    <s v="Haplochromis"/>
    <n v="134.60400000000001"/>
    <n v="13.460400000000002"/>
    <s v="unknown"/>
    <d v="2019-11-01T00:00:00"/>
    <x v="0"/>
    <x v="0"/>
  </r>
  <r>
    <x v="0"/>
    <x v="2"/>
    <s v="Haplochromis"/>
    <n v="134"/>
    <n v="13.4"/>
    <s v="unknown"/>
    <d v="2019-11-01T00:00:00"/>
    <x v="0"/>
    <x v="0"/>
  </r>
  <r>
    <x v="0"/>
    <x v="2"/>
    <s v="Haplochromis"/>
    <n v="133.262"/>
    <n v="13.3262"/>
    <s v="unknown"/>
    <d v="2019-11-01T00:00:00"/>
    <x v="0"/>
    <x v="0"/>
  </r>
  <r>
    <x v="0"/>
    <x v="2"/>
    <s v="Haplochromis"/>
    <n v="124.45699999999999"/>
    <n v="12.445699999999999"/>
    <s v="unknown"/>
    <d v="2019-11-01T00:00:00"/>
    <x v="0"/>
    <x v="0"/>
  </r>
  <r>
    <x v="0"/>
    <x v="2"/>
    <s v="Haplochromis"/>
    <n v="149.58799999999999"/>
    <n v="14.9588"/>
    <s v="unknown"/>
    <d v="2019-11-01T00:00:00"/>
    <x v="0"/>
    <x v="0"/>
  </r>
  <r>
    <x v="0"/>
    <x v="2"/>
    <s v="Haplochromis"/>
    <n v="140.06700000000001"/>
    <n v="14.0067"/>
    <s v="unknown"/>
    <d v="2019-11-01T00:00:00"/>
    <x v="0"/>
    <x v="0"/>
  </r>
  <r>
    <x v="0"/>
    <x v="2"/>
    <s v="Haplochromis"/>
    <n v="140.27000000000001"/>
    <n v="14.027000000000001"/>
    <s v="unknown"/>
    <d v="2019-11-01T00:00:00"/>
    <x v="0"/>
    <x v="0"/>
  </r>
  <r>
    <x v="0"/>
    <x v="2"/>
    <s v="Haplochromis"/>
    <n v="141.041"/>
    <n v="14.104099999999999"/>
    <s v="unknown"/>
    <d v="2019-11-01T00:00:00"/>
    <x v="0"/>
    <x v="0"/>
  </r>
  <r>
    <x v="0"/>
    <x v="2"/>
    <s v="Haplochromis"/>
    <n v="126.983"/>
    <n v="12.6983"/>
    <s v="unknown"/>
    <d v="2019-11-01T00:00:00"/>
    <x v="0"/>
    <x v="0"/>
  </r>
  <r>
    <x v="0"/>
    <x v="2"/>
    <s v="Haplochromis"/>
    <n v="136.798"/>
    <n v="13.6798"/>
    <s v="unknown"/>
    <d v="2019-11-01T00:00:00"/>
    <x v="0"/>
    <x v="0"/>
  </r>
  <r>
    <x v="0"/>
    <x v="2"/>
    <s v="Haplochromis"/>
    <n v="135.93100000000001"/>
    <n v="13.593100000000002"/>
    <s v="unknown"/>
    <d v="2019-11-01T00:00:00"/>
    <x v="0"/>
    <x v="0"/>
  </r>
  <r>
    <x v="0"/>
    <x v="2"/>
    <s v="Haplochromis"/>
    <n v="140.00299999999999"/>
    <n v="14.000299999999999"/>
    <s v="unknown"/>
    <d v="2019-11-01T00:00:00"/>
    <x v="0"/>
    <x v="0"/>
  </r>
  <r>
    <x v="0"/>
    <x v="2"/>
    <s v="Haplochromis"/>
    <n v="144.74799999999999"/>
    <n v="14.474799999999998"/>
    <s v="unknown"/>
    <d v="2019-11-01T00:00:00"/>
    <x v="0"/>
    <x v="0"/>
  </r>
  <r>
    <x v="0"/>
    <x v="2"/>
    <s v="Haplochromis"/>
    <n v="147.93100000000001"/>
    <n v="14.793100000000001"/>
    <s v="unknown"/>
    <d v="2019-11-01T00:00:00"/>
    <x v="0"/>
    <x v="0"/>
  </r>
  <r>
    <x v="0"/>
    <x v="2"/>
    <s v="Haplochromis"/>
    <n v="121.94799999999999"/>
    <n v="12.194799999999999"/>
    <s v="unknown"/>
    <d v="2019-11-01T00:00:00"/>
    <x v="0"/>
    <x v="0"/>
  </r>
  <r>
    <x v="0"/>
    <x v="2"/>
    <s v="Haplochromis"/>
    <n v="140.32900000000001"/>
    <n v="14.032900000000001"/>
    <s v="unknown"/>
    <d v="2019-11-01T00:00:00"/>
    <x v="0"/>
    <x v="0"/>
  </r>
  <r>
    <x v="0"/>
    <x v="2"/>
    <s v="Haplochromis"/>
    <n v="130.417"/>
    <n v="13.041700000000001"/>
    <s v="unknown"/>
    <d v="2019-11-01T00:00:00"/>
    <x v="0"/>
    <x v="0"/>
  </r>
  <r>
    <x v="0"/>
    <x v="2"/>
    <s v="Haplochromis"/>
    <n v="138.226"/>
    <n v="13.8226"/>
    <s v="unknown"/>
    <d v="2019-11-01T00:00:00"/>
    <x v="0"/>
    <x v="0"/>
  </r>
  <r>
    <x v="0"/>
    <x v="2"/>
    <s v="Nile Perch"/>
    <n v="212.62799999999999"/>
    <n v="21.262799999999999"/>
    <s v="unknown"/>
    <d v="2019-11-01T00:00:00"/>
    <x v="0"/>
    <x v="2"/>
  </r>
  <r>
    <x v="0"/>
    <x v="2"/>
    <s v="Haplochromis"/>
    <n v="142.46899999999999"/>
    <n v="14.2469"/>
    <s v="unknown"/>
    <d v="2019-11-01T00:00:00"/>
    <x v="0"/>
    <x v="0"/>
  </r>
  <r>
    <x v="0"/>
    <x v="2"/>
    <s v="Haplochromis"/>
    <n v="141.39500000000001"/>
    <n v="14.139500000000002"/>
    <s v="unknown"/>
    <d v="2019-11-01T00:00:00"/>
    <x v="0"/>
    <x v="0"/>
  </r>
  <r>
    <x v="0"/>
    <x v="2"/>
    <s v="Haplochromis"/>
    <n v="118.755"/>
    <n v="11.875499999999999"/>
    <s v="unknown"/>
    <d v="2019-11-01T00:00:00"/>
    <x v="0"/>
    <x v="0"/>
  </r>
  <r>
    <x v="0"/>
    <x v="2"/>
    <s v="Haplochromis"/>
    <n v="131.17500000000001"/>
    <n v="13.117500000000001"/>
    <s v="unknown"/>
    <d v="2019-11-01T00:00:00"/>
    <x v="0"/>
    <x v="0"/>
  </r>
  <r>
    <x v="0"/>
    <x v="2"/>
    <s v="Haplochromis"/>
    <n v="157.34399999999999"/>
    <n v="15.734399999999999"/>
    <s v="unknown"/>
    <d v="2019-11-01T00:00:00"/>
    <x v="0"/>
    <x v="0"/>
  </r>
  <r>
    <x v="0"/>
    <x v="2"/>
    <s v="Haplochromis"/>
    <n v="130.77099999999999"/>
    <n v="13.077099999999998"/>
    <s v="unknown"/>
    <d v="2019-11-01T00:00:00"/>
    <x v="0"/>
    <x v="0"/>
  </r>
  <r>
    <x v="0"/>
    <x v="2"/>
    <s v="Haplochromis"/>
    <n v="128.32400000000001"/>
    <n v="12.832400000000002"/>
    <s v="unknown"/>
    <d v="2019-11-01T00:00:00"/>
    <x v="0"/>
    <x v="0"/>
  </r>
  <r>
    <x v="0"/>
    <x v="2"/>
    <s v="Haplochromis"/>
    <n v="130.417"/>
    <n v="13.041700000000001"/>
    <s v="unknown"/>
    <d v="2019-11-01T00:00:00"/>
    <x v="0"/>
    <x v="0"/>
  </r>
  <r>
    <x v="0"/>
    <x v="2"/>
    <s v="Nile Perch"/>
    <n v="169.86099999999999"/>
    <n v="16.9861"/>
    <s v="unknown"/>
    <d v="2019-11-01T00:00:00"/>
    <x v="0"/>
    <x v="2"/>
  </r>
  <r>
    <x v="0"/>
    <x v="2"/>
    <s v="Nile Perch"/>
    <n v="159.07400000000001"/>
    <n v="15.907400000000001"/>
    <s v="unknown"/>
    <d v="2019-11-01T00:00:00"/>
    <x v="0"/>
    <x v="2"/>
  </r>
  <r>
    <x v="0"/>
    <x v="2"/>
    <s v="Barbus antianalis"/>
    <n v="218.197"/>
    <n v="21.819700000000001"/>
    <s v="unknown"/>
    <d v="2019-11-01T00:00:00"/>
    <x v="0"/>
    <x v="1"/>
  </r>
  <r>
    <x v="0"/>
    <x v="2"/>
    <s v="Nile Perch"/>
    <n v="210.40299999999999"/>
    <n v="21.040299999999998"/>
    <s v="unknown"/>
    <d v="2019-11-01T00:00:00"/>
    <x v="0"/>
    <x v="2"/>
  </r>
  <r>
    <x v="0"/>
    <x v="2"/>
    <s v="Haplochromis"/>
    <n v="155.84899999999999"/>
    <n v="15.584899999999999"/>
    <s v="unknown"/>
    <d v="2019-11-01T00:00:00"/>
    <x v="0"/>
    <x v="0"/>
  </r>
  <r>
    <x v="0"/>
    <x v="2"/>
    <s v="Haplochromis"/>
    <n v="168.05099999999999"/>
    <n v="16.805099999999999"/>
    <s v="unknown"/>
    <d v="2019-11-01T00:00:00"/>
    <x v="0"/>
    <x v="0"/>
  </r>
  <r>
    <x v="0"/>
    <x v="2"/>
    <s v="Haplochromis"/>
    <n v="141.87"/>
    <n v="14.187000000000001"/>
    <s v="unknown"/>
    <d v="2019-11-01T00:00:00"/>
    <x v="0"/>
    <x v="0"/>
  </r>
  <r>
    <x v="0"/>
    <x v="2"/>
    <s v="Haplochromis"/>
    <n v="126.959"/>
    <n v="12.6959"/>
    <s v="unknown"/>
    <d v="2019-11-01T00:00:00"/>
    <x v="0"/>
    <x v="0"/>
  </r>
  <r>
    <x v="0"/>
    <x v="2"/>
    <s v="Haplochromis"/>
    <n v="140.00299999999999"/>
    <n v="14.000299999999999"/>
    <s v="unknown"/>
    <d v="2019-11-01T00:00:00"/>
    <x v="0"/>
    <x v="0"/>
  </r>
  <r>
    <x v="0"/>
    <x v="2"/>
    <s v="Haplochromis"/>
    <n v="127.93300000000001"/>
    <n v="12.7933"/>
    <s v="unknown"/>
    <d v="2019-11-01T00:00:00"/>
    <x v="0"/>
    <x v="0"/>
  </r>
  <r>
    <x v="0"/>
    <x v="2"/>
    <s v="Haplochromis"/>
    <n v="121.742"/>
    <n v="12.174200000000001"/>
    <s v="unknown"/>
    <d v="2019-11-01T00:00:00"/>
    <x v="0"/>
    <x v="0"/>
  </r>
  <r>
    <x v="0"/>
    <x v="2"/>
    <s v="Haplochromis"/>
    <n v="133.06899999999999"/>
    <n v="13.306899999999999"/>
    <s v="unknown"/>
    <d v="2019-11-01T00:00:00"/>
    <x v="0"/>
    <x v="0"/>
  </r>
  <r>
    <x v="0"/>
    <x v="2"/>
    <s v="Haplochromis"/>
    <n v="130.53899999999999"/>
    <n v="13.053899999999999"/>
    <s v="unknown"/>
    <d v="2019-11-01T00:00:00"/>
    <x v="0"/>
    <x v="0"/>
  </r>
  <r>
    <x v="0"/>
    <x v="2"/>
    <s v="Nile Perch"/>
    <n v="189.59700000000001"/>
    <n v="18.959700000000002"/>
    <s v="unknown"/>
    <d v="2019-11-01T00:00:00"/>
    <x v="0"/>
    <x v="2"/>
  </r>
  <r>
    <x v="0"/>
    <x v="2"/>
    <s v="Nile Perch"/>
    <n v="159.16800000000001"/>
    <n v="15.9168"/>
    <s v="unknown"/>
    <d v="2019-11-01T00:00:00"/>
    <x v="0"/>
    <x v="2"/>
  </r>
  <r>
    <x v="0"/>
    <x v="2"/>
    <s v="Haplochromis"/>
    <n v="149.60599999999999"/>
    <n v="14.960599999999999"/>
    <s v="unknown"/>
    <d v="2019-11-01T00:00:00"/>
    <x v="0"/>
    <x v="0"/>
  </r>
  <r>
    <x v="0"/>
    <x v="2"/>
    <s v="Haplochromis"/>
    <n v="126.398"/>
    <n v="12.639799999999999"/>
    <s v="unknown"/>
    <d v="2019-11-01T00:00:00"/>
    <x v="0"/>
    <x v="0"/>
  </r>
  <r>
    <x v="0"/>
    <x v="2"/>
    <s v="Haplochromis"/>
    <n v="128.696"/>
    <n v="12.8696"/>
    <s v="unknown"/>
    <d v="2019-11-01T00:00:00"/>
    <x v="0"/>
    <x v="0"/>
  </r>
  <r>
    <x v="0"/>
    <x v="2"/>
    <s v="Haplochromis"/>
    <n v="137.99"/>
    <n v="13.799000000000001"/>
    <s v="unknown"/>
    <d v="2019-11-01T00:00:00"/>
    <x v="0"/>
    <x v="0"/>
  </r>
  <r>
    <x v="0"/>
    <x v="2"/>
    <s v="Haplochromis"/>
    <n v="137.976"/>
    <n v="13.797599999999999"/>
    <s v="unknown"/>
    <d v="2019-11-01T00:00:00"/>
    <x v="0"/>
    <x v="0"/>
  </r>
  <r>
    <x v="0"/>
    <x v="2"/>
    <s v="Haplochromis"/>
    <n v="133.35300000000001"/>
    <n v="13.3353"/>
    <s v="unknown"/>
    <d v="2019-11-01T00:00:00"/>
    <x v="0"/>
    <x v="0"/>
  </r>
  <r>
    <x v="0"/>
    <x v="2"/>
    <s v="Haplochromis"/>
    <n v="159.18299999999999"/>
    <n v="15.918299999999999"/>
    <s v="unknown"/>
    <d v="2019-11-01T00:00:00"/>
    <x v="0"/>
    <x v="0"/>
  </r>
  <r>
    <x v="0"/>
    <x v="2"/>
    <s v="Haplochromis"/>
    <n v="140.41"/>
    <n v="14.041"/>
    <s v="unknown"/>
    <d v="2019-11-01T00:00:00"/>
    <x v="0"/>
    <x v="0"/>
  </r>
  <r>
    <x v="0"/>
    <x v="2"/>
    <s v="Haplochromis"/>
    <n v="141.46799999999999"/>
    <n v="14.146799999999999"/>
    <s v="unknown"/>
    <d v="2019-11-01T00:00:00"/>
    <x v="0"/>
    <x v="0"/>
  </r>
  <r>
    <x v="0"/>
    <x v="2"/>
    <s v="Haplochromis"/>
    <n v="82.076999999999998"/>
    <n v="8.2076999999999991"/>
    <s v="unknown"/>
    <d v="2019-11-01T00:00:00"/>
    <x v="0"/>
    <x v="0"/>
  </r>
  <r>
    <x v="0"/>
    <x v="2"/>
    <s v="Haplochromis"/>
    <n v="120.06"/>
    <n v="12.006"/>
    <s v="unknown"/>
    <d v="2019-11-01T00:00:00"/>
    <x v="0"/>
    <x v="0"/>
  </r>
  <r>
    <x v="0"/>
    <x v="2"/>
    <s v="Haplochromis"/>
    <n v="134.32499999999999"/>
    <n v="13.432499999999999"/>
    <s v="unknown"/>
    <d v="2019-11-01T00:00:00"/>
    <x v="0"/>
    <x v="0"/>
  </r>
  <r>
    <x v="0"/>
    <x v="2"/>
    <s v="Haplochromis"/>
    <n v="124.515"/>
    <n v="12.451499999999999"/>
    <s v="unknown"/>
    <d v="2019-11-01T00:00:00"/>
    <x v="0"/>
    <x v="0"/>
  </r>
  <r>
    <x v="0"/>
    <x v="2"/>
    <s v="Haplochromis"/>
    <n v="123.143"/>
    <n v="12.314299999999999"/>
    <s v="unknown"/>
    <d v="2019-11-01T00:00:00"/>
    <x v="0"/>
    <x v="0"/>
  </r>
  <r>
    <x v="0"/>
    <x v="2"/>
    <s v="Haplochromis"/>
    <n v="128.05799999999999"/>
    <n v="12.8058"/>
    <s v="unknown"/>
    <d v="2019-11-01T00:00:00"/>
    <x v="0"/>
    <x v="0"/>
  </r>
  <r>
    <x v="0"/>
    <x v="2"/>
    <s v="Haplochromis"/>
    <n v="132.67099999999999"/>
    <n v="13.267099999999999"/>
    <s v="unknown"/>
    <d v="2019-11-01T00:00:00"/>
    <x v="0"/>
    <x v="0"/>
  </r>
  <r>
    <x v="0"/>
    <x v="2"/>
    <s v="Haplochromis"/>
    <n v="144.233"/>
    <n v="14.423300000000001"/>
    <s v="unknown"/>
    <d v="2019-11-01T00:00:00"/>
    <x v="0"/>
    <x v="0"/>
  </r>
  <r>
    <x v="0"/>
    <x v="2"/>
    <s v="Haplochromis"/>
    <n v="129.053"/>
    <n v="12.9053"/>
    <s v="unknown"/>
    <d v="2019-11-01T00:00:00"/>
    <x v="0"/>
    <x v="0"/>
  </r>
  <r>
    <x v="0"/>
    <x v="2"/>
    <s v="Haplochromis"/>
    <n v="128.29900000000001"/>
    <n v="12.8299"/>
    <s v="unknown"/>
    <d v="2019-11-01T00:00:00"/>
    <x v="0"/>
    <x v="0"/>
  </r>
  <r>
    <x v="0"/>
    <x v="2"/>
    <s v="Haplochromis"/>
    <n v="133.44499999999999"/>
    <n v="13.3445"/>
    <s v="unknown"/>
    <d v="2019-11-01T00:00:00"/>
    <x v="0"/>
    <x v="0"/>
  </r>
  <r>
    <x v="0"/>
    <x v="2"/>
    <s v="Haplochromis"/>
    <n v="124.85899999999999"/>
    <n v="12.485899999999999"/>
    <s v="unknown"/>
    <d v="2019-11-01T00:00:00"/>
    <x v="0"/>
    <x v="0"/>
  </r>
  <r>
    <x v="0"/>
    <x v="2"/>
    <s v="Haplochromis"/>
    <n v="174.398"/>
    <n v="17.439799999999998"/>
    <s v="unknown"/>
    <d v="2019-11-01T00:00:00"/>
    <x v="0"/>
    <x v="0"/>
  </r>
  <r>
    <x v="0"/>
    <x v="2"/>
    <s v="Haplochromis"/>
    <n v="169.48099999999999"/>
    <n v="16.9481"/>
    <s v="unknown"/>
    <d v="2019-11-01T00:00:00"/>
    <x v="0"/>
    <x v="0"/>
  </r>
  <r>
    <x v="0"/>
    <x v="2"/>
    <s v="Nile Perch"/>
    <n v="171.93"/>
    <n v="17.193000000000001"/>
    <s v="unknown"/>
    <d v="2019-11-01T00:00:00"/>
    <x v="0"/>
    <x v="2"/>
  </r>
  <r>
    <x v="0"/>
    <x v="2"/>
    <s v="Nile Perch"/>
    <n v="166.00399999999999"/>
    <n v="16.6004"/>
    <s v="unknown"/>
    <d v="2019-11-01T00:00:00"/>
    <x v="0"/>
    <x v="2"/>
  </r>
  <r>
    <x v="0"/>
    <x v="2"/>
    <s v="Nile Perch"/>
    <n v="173.06100000000001"/>
    <n v="17.306100000000001"/>
    <s v="unknown"/>
    <d v="2019-11-01T00:00:00"/>
    <x v="0"/>
    <x v="2"/>
  </r>
  <r>
    <x v="0"/>
    <x v="2"/>
    <s v="Haplochromis"/>
    <n v="133.75700000000001"/>
    <n v="13.3757"/>
    <s v="unknown"/>
    <d v="2019-11-01T00:00:00"/>
    <x v="0"/>
    <x v="0"/>
  </r>
  <r>
    <x v="0"/>
    <x v="2"/>
    <s v="Haplochromis"/>
    <n v="148.071"/>
    <n v="14.8071"/>
    <s v="unknown"/>
    <d v="2019-11-01T00:00:00"/>
    <x v="0"/>
    <x v="0"/>
  </r>
  <r>
    <x v="0"/>
    <x v="2"/>
    <s v="Haplochromis"/>
    <n v="126.56100000000001"/>
    <n v="12.6561"/>
    <s v="unknown"/>
    <d v="2019-11-01T00:00:00"/>
    <x v="0"/>
    <x v="0"/>
  </r>
  <r>
    <x v="0"/>
    <x v="2"/>
    <s v="Haplochromis"/>
    <n v="151.59299999999999"/>
    <n v="15.159299999999998"/>
    <s v="unknown"/>
    <d v="2019-11-01T00:00:00"/>
    <x v="0"/>
    <x v="0"/>
  </r>
  <r>
    <x v="0"/>
    <x v="2"/>
    <s v="Haplochromis"/>
    <n v="146.922"/>
    <n v="14.6922"/>
    <s v="unknown"/>
    <d v="2019-11-01T00:00:00"/>
    <x v="0"/>
    <x v="0"/>
  </r>
  <r>
    <x v="0"/>
    <x v="2"/>
    <s v="Haplochromis"/>
    <n v="146.84399999999999"/>
    <n v="14.6844"/>
    <s v="unknown"/>
    <d v="2019-11-01T00:00:00"/>
    <x v="0"/>
    <x v="0"/>
  </r>
  <r>
    <x v="0"/>
    <x v="2"/>
    <s v="Haplochromis"/>
    <n v="137.38200000000001"/>
    <n v="13.738200000000001"/>
    <s v="unknown"/>
    <d v="2019-11-01T00:00:00"/>
    <x v="0"/>
    <x v="0"/>
  </r>
  <r>
    <x v="0"/>
    <x v="2"/>
    <s v="Haplochromis"/>
    <n v="267.779"/>
    <n v="26.777899999999999"/>
    <s v="unknown"/>
    <d v="2019-11-01T00:00:00"/>
    <x v="0"/>
    <x v="0"/>
  </r>
  <r>
    <x v="0"/>
    <x v="2"/>
    <s v="Haplochromis"/>
    <n v="290.09699999999998"/>
    <n v="29.009699999999999"/>
    <s v="unknown"/>
    <d v="2019-11-01T00:00:00"/>
    <x v="0"/>
    <x v="0"/>
  </r>
  <r>
    <x v="0"/>
    <x v="2"/>
    <s v="Haplochromis"/>
    <n v="273.33300000000003"/>
    <n v="27.333300000000001"/>
    <s v="unknown"/>
    <d v="2019-11-01T00:00:00"/>
    <x v="0"/>
    <x v="0"/>
  </r>
  <r>
    <x v="0"/>
    <x v="2"/>
    <s v="Haplochromis"/>
    <n v="81.590999999999994"/>
    <n v="8.1590999999999987"/>
    <s v="unknown"/>
    <d v="2019-11-01T00:00:00"/>
    <x v="0"/>
    <x v="0"/>
  </r>
  <r>
    <x v="0"/>
    <x v="2"/>
    <s v="Haplochromis"/>
    <n v="82.445999999999998"/>
    <n v="8.2446000000000002"/>
    <s v="unknown"/>
    <d v="2019-11-01T00:00:00"/>
    <x v="0"/>
    <x v="0"/>
  </r>
  <r>
    <x v="0"/>
    <x v="2"/>
    <s v="Haplochromis"/>
    <n v="88.322999999999993"/>
    <n v="8.8323"/>
    <s v="unknown"/>
    <d v="2019-11-01T00:00:00"/>
    <x v="0"/>
    <x v="0"/>
  </r>
  <r>
    <x v="0"/>
    <x v="2"/>
    <s v="Haplochromis"/>
    <n v="82.356999999999999"/>
    <n v="8.2356999999999996"/>
    <s v="unknown"/>
    <d v="2019-11-01T00:00:00"/>
    <x v="0"/>
    <x v="0"/>
  </r>
  <r>
    <x v="0"/>
    <x v="2"/>
    <s v="Haplochromis"/>
    <n v="86.995000000000005"/>
    <n v="8.6995000000000005"/>
    <s v="unknown"/>
    <d v="2019-11-01T00:00:00"/>
    <x v="0"/>
    <x v="0"/>
  </r>
  <r>
    <x v="0"/>
    <x v="2"/>
    <s v="Haplochromis"/>
    <n v="90.686999999999998"/>
    <n v="9.0686999999999998"/>
    <s v="unknown"/>
    <d v="2019-11-01T00:00:00"/>
    <x v="0"/>
    <x v="0"/>
  </r>
  <r>
    <x v="0"/>
    <x v="2"/>
    <s v="Haplochromis"/>
    <n v="86.575999999999993"/>
    <n v="8.6575999999999986"/>
    <s v="unknown"/>
    <d v="2019-11-01T00:00:00"/>
    <x v="0"/>
    <x v="0"/>
  </r>
  <r>
    <x v="0"/>
    <x v="2"/>
    <s v="Haplochromis"/>
    <n v="84.352999999999994"/>
    <n v="8.4352999999999998"/>
    <s v="unknown"/>
    <d v="2019-11-01T00:00:00"/>
    <x v="0"/>
    <x v="0"/>
  </r>
  <r>
    <x v="0"/>
    <x v="2"/>
    <s v="Haplochromis"/>
    <n v="84.41"/>
    <n v="8.4409999999999989"/>
    <s v="unknown"/>
    <d v="2019-11-01T00:00:00"/>
    <x v="0"/>
    <x v="0"/>
  </r>
  <r>
    <x v="0"/>
    <x v="2"/>
    <s v="Haplochromis"/>
    <n v="83.302000000000007"/>
    <n v="8.3302000000000014"/>
    <s v="unknown"/>
    <d v="2019-11-01T00:00:00"/>
    <x v="0"/>
    <x v="0"/>
  </r>
  <r>
    <x v="0"/>
    <x v="2"/>
    <s v="Haplochromis"/>
    <n v="81.793000000000006"/>
    <n v="8.1793000000000013"/>
    <s v="unknown"/>
    <d v="2019-11-01T00:00:00"/>
    <x v="0"/>
    <x v="0"/>
  </r>
  <r>
    <x v="0"/>
    <x v="2"/>
    <s v="Haplochromis"/>
    <n v="80.611999999999995"/>
    <n v="8.0611999999999995"/>
    <s v="unknown"/>
    <d v="2019-11-01T00:00:00"/>
    <x v="0"/>
    <x v="0"/>
  </r>
  <r>
    <x v="0"/>
    <x v="2"/>
    <s v="Haplochromis"/>
    <n v="89.837000000000003"/>
    <n v="8.9837000000000007"/>
    <s v="unknown"/>
    <d v="2019-11-01T00:00:00"/>
    <x v="0"/>
    <x v="0"/>
  </r>
  <r>
    <x v="0"/>
    <x v="2"/>
    <s v="Haplochromis"/>
    <n v="88.622"/>
    <n v="8.8621999999999996"/>
    <s v="unknown"/>
    <d v="2019-11-01T00:00:00"/>
    <x v="0"/>
    <x v="0"/>
  </r>
  <r>
    <x v="0"/>
    <x v="2"/>
    <s v="Haplochromis"/>
    <n v="85.924000000000007"/>
    <n v="8.5924000000000014"/>
    <s v="unknown"/>
    <d v="2019-11-01T00:00:00"/>
    <x v="0"/>
    <x v="0"/>
  </r>
  <r>
    <x v="0"/>
    <x v="2"/>
    <s v="Haplochromis"/>
    <n v="86.61"/>
    <n v="8.6609999999999996"/>
    <s v="unknown"/>
    <d v="2019-11-01T00:00:00"/>
    <x v="0"/>
    <x v="0"/>
  </r>
  <r>
    <x v="0"/>
    <x v="2"/>
    <s v="Haplochromis"/>
    <n v="87.634"/>
    <n v="8.7634000000000007"/>
    <s v="unknown"/>
    <d v="2019-11-01T00:00:00"/>
    <x v="0"/>
    <x v="0"/>
  </r>
  <r>
    <x v="0"/>
    <x v="2"/>
    <s v="Haplochromis"/>
    <n v="82.186999999999998"/>
    <n v="8.2187000000000001"/>
    <s v="unknown"/>
    <d v="2019-11-01T00:00:00"/>
    <x v="0"/>
    <x v="0"/>
  </r>
  <r>
    <x v="0"/>
    <x v="2"/>
    <s v="Haplochromis"/>
    <n v="84.861000000000004"/>
    <n v="8.4861000000000004"/>
    <s v="unknown"/>
    <d v="2019-11-01T00:00:00"/>
    <x v="0"/>
    <x v="0"/>
  </r>
  <r>
    <x v="0"/>
    <x v="2"/>
    <s v="Haplochromis"/>
    <n v="79.787999999999997"/>
    <n v="7.9787999999999997"/>
    <s v="unknown"/>
    <d v="2019-11-01T00:00:00"/>
    <x v="0"/>
    <x v="0"/>
  </r>
  <r>
    <x v="0"/>
    <x v="2"/>
    <s v="Haplochromis"/>
    <n v="82.445999999999998"/>
    <n v="8.2446000000000002"/>
    <s v="unknown"/>
    <d v="2019-11-01T00:00:00"/>
    <x v="0"/>
    <x v="0"/>
  </r>
  <r>
    <x v="0"/>
    <x v="2"/>
    <s v="Haplochromis"/>
    <n v="84"/>
    <n v="8.4"/>
    <s v="unknown"/>
    <d v="2019-11-01T00:00:00"/>
    <x v="0"/>
    <x v="0"/>
  </r>
  <r>
    <x v="0"/>
    <x v="2"/>
    <s v="Haplochromis"/>
    <n v="82.304000000000002"/>
    <n v="8.2303999999999995"/>
    <s v="unknown"/>
    <d v="2019-11-01T00:00:00"/>
    <x v="0"/>
    <x v="0"/>
  </r>
  <r>
    <x v="0"/>
    <x v="2"/>
    <s v="Haplochromis"/>
    <n v="81.025999999999996"/>
    <n v="8.1025999999999989"/>
    <s v="unknown"/>
    <d v="2019-11-01T00:00:00"/>
    <x v="0"/>
    <x v="0"/>
  </r>
  <r>
    <x v="0"/>
    <x v="2"/>
    <s v="Haplochromis"/>
    <n v="92.713999999999999"/>
    <n v="9.2713999999999999"/>
    <s v="unknown"/>
    <d v="2019-11-01T00:00:00"/>
    <x v="0"/>
    <x v="0"/>
  </r>
  <r>
    <x v="0"/>
    <x v="2"/>
    <s v="Haplochromis"/>
    <n v="82.304000000000002"/>
    <n v="8.2303999999999995"/>
    <s v="unknown"/>
    <d v="2019-11-01T00:00:00"/>
    <x v="0"/>
    <x v="0"/>
  </r>
  <r>
    <x v="0"/>
    <x v="2"/>
    <s v="Haplochromis"/>
    <n v="88.552000000000007"/>
    <n v="8.8552"/>
    <s v="unknown"/>
    <d v="2019-11-01T00:00:00"/>
    <x v="0"/>
    <x v="0"/>
  </r>
  <r>
    <x v="0"/>
    <x v="2"/>
    <s v="Haplochromis"/>
    <n v="93.444000000000003"/>
    <n v="9.3444000000000003"/>
    <s v="unknown"/>
    <d v="2019-11-01T00:00:00"/>
    <x v="0"/>
    <x v="0"/>
  </r>
  <r>
    <x v="0"/>
    <x v="2"/>
    <s v="Haplochromis"/>
    <n v="89.406000000000006"/>
    <n v="8.9405999999999999"/>
    <s v="unknown"/>
    <d v="2019-11-01T00:00:00"/>
    <x v="0"/>
    <x v="0"/>
  </r>
  <r>
    <x v="0"/>
    <x v="2"/>
    <s v="Haplochromis"/>
    <n v="90.873000000000005"/>
    <n v="9.0873000000000008"/>
    <s v="unknown"/>
    <d v="2019-11-01T00:00:00"/>
    <x v="0"/>
    <x v="0"/>
  </r>
  <r>
    <x v="0"/>
    <x v="2"/>
    <s v="Haplochromis"/>
    <n v="103.61199999999999"/>
    <n v="10.3612"/>
    <s v="unknown"/>
    <d v="2019-11-01T00:00:00"/>
    <x v="0"/>
    <x v="0"/>
  </r>
  <r>
    <x v="0"/>
    <x v="2"/>
    <s v="Haplochromis"/>
    <n v="89.893000000000001"/>
    <n v="8.9893000000000001"/>
    <s v="unknown"/>
    <d v="2019-11-01T00:00:00"/>
    <x v="0"/>
    <x v="0"/>
  </r>
  <r>
    <x v="0"/>
    <x v="2"/>
    <s v="Haplochromis"/>
    <n v="84.052000000000007"/>
    <n v="8.4052000000000007"/>
    <s v="unknown"/>
    <d v="2019-11-01T00:00:00"/>
    <x v="0"/>
    <x v="0"/>
  </r>
  <r>
    <x v="0"/>
    <x v="2"/>
    <s v="Haplochromis"/>
    <n v="85.295000000000002"/>
    <n v="8.5295000000000005"/>
    <s v="unknown"/>
    <d v="2019-11-01T00:00:00"/>
    <x v="0"/>
    <x v="0"/>
  </r>
  <r>
    <x v="0"/>
    <x v="2"/>
    <s v="Haplochromis"/>
    <n v="86.33"/>
    <n v="8.6329999999999991"/>
    <s v="unknown"/>
    <d v="2019-11-01T00:00:00"/>
    <x v="0"/>
    <x v="0"/>
  </r>
  <r>
    <x v="0"/>
    <x v="2"/>
    <s v="Haplochromis"/>
    <n v="88.742999999999995"/>
    <n v="8.8742999999999999"/>
    <s v="unknown"/>
    <d v="2019-11-01T00:00:00"/>
    <x v="0"/>
    <x v="0"/>
  </r>
  <r>
    <x v="0"/>
    <x v="2"/>
    <s v="Haplochromis"/>
    <n v="84.090999999999994"/>
    <n v="8.4090999999999987"/>
    <s v="unknown"/>
    <d v="2019-11-01T00:00:00"/>
    <x v="0"/>
    <x v="0"/>
  </r>
  <r>
    <x v="0"/>
    <x v="2"/>
    <s v="Haplochromis"/>
    <n v="89.775000000000006"/>
    <n v="8.9775000000000009"/>
    <s v="unknown"/>
    <d v="2019-11-01T00:00:00"/>
    <x v="0"/>
    <x v="0"/>
  </r>
  <r>
    <x v="0"/>
    <x v="2"/>
    <s v="Haplochromis"/>
    <n v="92.793000000000006"/>
    <n v="9.279300000000001"/>
    <s v="unknown"/>
    <d v="2019-11-01T00:00:00"/>
    <x v="0"/>
    <x v="0"/>
  </r>
  <r>
    <x v="0"/>
    <x v="2"/>
    <s v="Haplochromis"/>
    <n v="84.522999999999996"/>
    <n v="8.4522999999999993"/>
    <s v="unknown"/>
    <d v="2019-11-01T00:00:00"/>
    <x v="0"/>
    <x v="0"/>
  </r>
  <r>
    <x v="0"/>
    <x v="2"/>
    <s v="Haplochromis"/>
    <n v="84.146000000000001"/>
    <n v="8.4146000000000001"/>
    <s v="unknown"/>
    <d v="2019-11-01T00:00:00"/>
    <x v="0"/>
    <x v="0"/>
  </r>
  <r>
    <x v="0"/>
    <x v="2"/>
    <s v="Haplochromis"/>
    <n v="99.15"/>
    <n v="9.9150000000000009"/>
    <s v="unknown"/>
    <d v="2019-11-01T00:00:00"/>
    <x v="0"/>
    <x v="0"/>
  </r>
  <r>
    <x v="0"/>
    <x v="2"/>
    <s v="Haplochromis"/>
    <n v="81.751000000000005"/>
    <n v="8.1751000000000005"/>
    <s v="unknown"/>
    <d v="2019-11-01T00:00:00"/>
    <x v="0"/>
    <x v="0"/>
  </r>
  <r>
    <x v="0"/>
    <x v="2"/>
    <s v="Haplochromis"/>
    <n v="80.575000000000003"/>
    <n v="8.057500000000001"/>
    <s v="unknown"/>
    <d v="2019-11-01T00:00:00"/>
    <x v="0"/>
    <x v="0"/>
  </r>
  <r>
    <x v="0"/>
    <x v="2"/>
    <s v="Haplochromis"/>
    <n v="77.123000000000005"/>
    <n v="7.7123000000000008"/>
    <s v="unknown"/>
    <d v="2019-11-01T00:00:00"/>
    <x v="0"/>
    <x v="0"/>
  </r>
  <r>
    <x v="0"/>
    <x v="2"/>
    <s v="Haplochromis"/>
    <n v="80.772000000000006"/>
    <n v="8.0772000000000013"/>
    <s v="unknown"/>
    <d v="2019-11-01T00:00:00"/>
    <x v="0"/>
    <x v="0"/>
  </r>
  <r>
    <x v="0"/>
    <x v="2"/>
    <s v="Haplochromis"/>
    <n v="82.009"/>
    <n v="8.2009000000000007"/>
    <s v="unknown"/>
    <d v="2019-11-01T00:00:00"/>
    <x v="0"/>
    <x v="0"/>
  </r>
  <r>
    <x v="0"/>
    <x v="2"/>
    <s v="Haplochromis"/>
    <n v="89.893000000000001"/>
    <n v="8.9893000000000001"/>
    <s v="unknown"/>
    <d v="2019-11-01T00:00:00"/>
    <x v="0"/>
    <x v="0"/>
  </r>
  <r>
    <x v="0"/>
    <x v="2"/>
    <s v="Haplochromis"/>
    <n v="92.828999999999994"/>
    <n v="9.2828999999999997"/>
    <s v="unknown"/>
    <d v="2019-11-01T00:00:00"/>
    <x v="0"/>
    <x v="0"/>
  </r>
  <r>
    <x v="0"/>
    <x v="2"/>
    <s v="Haplochromis"/>
    <n v="101.52"/>
    <n v="10.151999999999999"/>
    <s v="unknown"/>
    <d v="2019-11-01T00:00:00"/>
    <x v="0"/>
    <x v="0"/>
  </r>
  <r>
    <x v="0"/>
    <x v="2"/>
    <s v="Haplochromis"/>
    <n v="83.069000000000003"/>
    <n v="8.3069000000000006"/>
    <s v="unknown"/>
    <d v="2019-11-01T00:00:00"/>
    <x v="0"/>
    <x v="0"/>
  </r>
  <r>
    <x v="0"/>
    <x v="2"/>
    <s v="Haplochromis"/>
    <n v="92.191999999999993"/>
    <n v="9.219199999999999"/>
    <s v="unknown"/>
    <d v="2019-11-01T00:00:00"/>
    <x v="0"/>
    <x v="0"/>
  </r>
  <r>
    <x v="0"/>
    <x v="2"/>
    <s v="Haplochromis"/>
    <n v="97.831999999999994"/>
    <n v="9.783199999999999"/>
    <s v="unknown"/>
    <d v="2019-11-01T00:00:00"/>
    <x v="0"/>
    <x v="0"/>
  </r>
  <r>
    <x v="0"/>
    <x v="2"/>
    <s v="Haplochromis"/>
    <n v="95.641000000000005"/>
    <n v="9.5640999999999998"/>
    <s v="unknown"/>
    <d v="2019-11-01T00:00:00"/>
    <x v="0"/>
    <x v="0"/>
  </r>
  <r>
    <x v="0"/>
    <x v="2"/>
    <s v="Haplochromis"/>
    <n v="88.623999999999995"/>
    <n v="8.8623999999999992"/>
    <s v="unknown"/>
    <d v="2019-11-01T00:00:00"/>
    <x v="0"/>
    <x v="0"/>
  </r>
  <r>
    <x v="0"/>
    <x v="2"/>
    <s v="Nile Perch"/>
    <n v="119.971"/>
    <n v="11.9971"/>
    <s v="unknown"/>
    <d v="2019-11-01T00:00:00"/>
    <x v="0"/>
    <x v="2"/>
  </r>
  <r>
    <x v="0"/>
    <x v="2"/>
    <s v="Nile Perch"/>
    <n v="119.7"/>
    <n v="11.97"/>
    <s v="unknown"/>
    <d v="2019-11-01T00:00:00"/>
    <x v="0"/>
    <x v="2"/>
  </r>
  <r>
    <x v="0"/>
    <x v="2"/>
    <s v="Nile Perch"/>
    <n v="135.62299999999999"/>
    <n v="13.562299999999999"/>
    <s v="unknown"/>
    <d v="2019-11-01T00:00:00"/>
    <x v="0"/>
    <x v="2"/>
  </r>
  <r>
    <x v="0"/>
    <x v="2"/>
    <s v="Nile Perch"/>
    <n v="120.36799999999999"/>
    <n v="12.036799999999999"/>
    <s v="unknown"/>
    <d v="2019-11-01T00:00:00"/>
    <x v="0"/>
    <x v="2"/>
  </r>
  <r>
    <x v="0"/>
    <x v="2"/>
    <s v="Haplochromis"/>
    <n v="80.569999999999993"/>
    <n v="8.0569999999999986"/>
    <s v="unknown"/>
    <d v="2019-11-01T00:00:00"/>
    <x v="0"/>
    <x v="0"/>
  </r>
  <r>
    <x v="0"/>
    <x v="2"/>
    <s v="Haplochromis"/>
    <n v="87.933999999999997"/>
    <n v="8.7934000000000001"/>
    <s v="unknown"/>
    <d v="2019-11-01T00:00:00"/>
    <x v="0"/>
    <x v="0"/>
  </r>
  <r>
    <x v="0"/>
    <x v="2"/>
    <s v="Haplochromis"/>
    <n v="89.986000000000004"/>
    <n v="8.9985999999999997"/>
    <s v="unknown"/>
    <d v="2019-11-01T00:00:00"/>
    <x v="0"/>
    <x v="0"/>
  </r>
  <r>
    <x v="0"/>
    <x v="2"/>
    <s v="Haplochromis"/>
    <n v="91.034999999999997"/>
    <n v="9.1035000000000004"/>
    <s v="unknown"/>
    <d v="2019-11-01T00:00:00"/>
    <x v="0"/>
    <x v="0"/>
  </r>
  <r>
    <x v="0"/>
    <x v="2"/>
    <s v="Haplochromis"/>
    <n v="102.789"/>
    <n v="10.2789"/>
    <s v="unknown"/>
    <d v="2019-11-01T00:00:00"/>
    <x v="0"/>
    <x v="0"/>
  </r>
  <r>
    <x v="0"/>
    <x v="2"/>
    <s v="Haplochromis"/>
    <n v="80.075999999999993"/>
    <n v="8.0076000000000001"/>
    <s v="unknown"/>
    <d v="2019-11-01T00:00:00"/>
    <x v="0"/>
    <x v="0"/>
  </r>
  <r>
    <x v="0"/>
    <x v="2"/>
    <s v="Haplochromis"/>
    <n v="90.388999999999996"/>
    <n v="9.0388999999999999"/>
    <s v="unknown"/>
    <d v="2019-11-01T00:00:00"/>
    <x v="0"/>
    <x v="0"/>
  </r>
  <r>
    <x v="0"/>
    <x v="2"/>
    <s v="Haplochromis"/>
    <n v="91.251000000000005"/>
    <n v="9.1250999999999998"/>
    <s v="unknown"/>
    <d v="2019-11-01T00:00:00"/>
    <x v="0"/>
    <x v="0"/>
  </r>
  <r>
    <x v="0"/>
    <x v="2"/>
    <s v="Haplochromis"/>
    <n v="95.688000000000002"/>
    <n v="9.5687999999999995"/>
    <s v="unknown"/>
    <d v="2019-11-01T00:00:00"/>
    <x v="0"/>
    <x v="0"/>
  </r>
  <r>
    <x v="0"/>
    <x v="2"/>
    <s v="Haplochromis"/>
    <n v="85.376999999999995"/>
    <n v="8.5376999999999992"/>
    <s v="unknown"/>
    <d v="2019-11-01T00:00:00"/>
    <x v="0"/>
    <x v="0"/>
  </r>
  <r>
    <x v="0"/>
    <x v="2"/>
    <s v="Haplochromis"/>
    <n v="88.100999999999999"/>
    <n v="8.8101000000000003"/>
    <s v="unknown"/>
    <d v="2019-11-01T00:00:00"/>
    <x v="0"/>
    <x v="0"/>
  </r>
  <r>
    <x v="0"/>
    <x v="2"/>
    <s v="Haplochromis"/>
    <n v="78.742000000000004"/>
    <n v="7.8742000000000001"/>
    <s v="unknown"/>
    <d v="2019-11-01T00:00:00"/>
    <x v="0"/>
    <x v="0"/>
  </r>
  <r>
    <x v="0"/>
    <x v="2"/>
    <s v="Haplochromis"/>
    <n v="86.126000000000005"/>
    <n v="8.6126000000000005"/>
    <s v="unknown"/>
    <d v="2019-11-01T00:00:00"/>
    <x v="0"/>
    <x v="0"/>
  </r>
  <r>
    <x v="0"/>
    <x v="2"/>
    <s v="Haplochromis"/>
    <n v="76.600999999999999"/>
    <n v="7.6600999999999999"/>
    <s v="unknown"/>
    <d v="2019-11-01T00:00:00"/>
    <x v="0"/>
    <x v="0"/>
  </r>
  <r>
    <x v="0"/>
    <x v="2"/>
    <s v="Haplochromis"/>
    <n v="83.265000000000001"/>
    <n v="8.3264999999999993"/>
    <s v="unknown"/>
    <d v="2019-11-01T00:00:00"/>
    <x v="0"/>
    <x v="0"/>
  </r>
  <r>
    <x v="0"/>
    <x v="2"/>
    <s v="Haplochromis"/>
    <n v="94.058000000000007"/>
    <n v="9.405800000000001"/>
    <s v="unknown"/>
    <d v="2019-11-01T00:00:00"/>
    <x v="0"/>
    <x v="0"/>
  </r>
  <r>
    <x v="0"/>
    <x v="2"/>
    <s v="Haplochromis"/>
    <n v="94.926000000000002"/>
    <n v="9.4925999999999995"/>
    <s v="unknown"/>
    <d v="2019-11-01T00:00:00"/>
    <x v="0"/>
    <x v="0"/>
  </r>
  <r>
    <x v="0"/>
    <x v="2"/>
    <s v="Haplochromis"/>
    <n v="93.08"/>
    <n v="9.3079999999999998"/>
    <s v="unknown"/>
    <d v="2019-11-01T00:00:00"/>
    <x v="0"/>
    <x v="0"/>
  </r>
  <r>
    <x v="0"/>
    <x v="2"/>
    <s v="Haplochromis"/>
    <n v="91.408000000000001"/>
    <n v="9.1408000000000005"/>
    <s v="unknown"/>
    <d v="2019-11-01T00:00:00"/>
    <x v="0"/>
    <x v="0"/>
  </r>
  <r>
    <x v="0"/>
    <x v="2"/>
    <s v="Haplochromis"/>
    <n v="88.551000000000002"/>
    <n v="8.8551000000000002"/>
    <s v="unknown"/>
    <d v="2019-11-01T00:00:00"/>
    <x v="0"/>
    <x v="0"/>
  </r>
  <r>
    <x v="0"/>
    <x v="2"/>
    <s v="Haplochromis"/>
    <n v="88.802000000000007"/>
    <n v="8.8802000000000003"/>
    <s v="unknown"/>
    <d v="2019-11-01T00:00:00"/>
    <x v="0"/>
    <x v="0"/>
  </r>
  <r>
    <x v="0"/>
    <x v="2"/>
    <s v="Haplochromis"/>
    <n v="88.763999999999996"/>
    <n v="8.8764000000000003"/>
    <s v="unknown"/>
    <d v="2019-11-01T00:00:00"/>
    <x v="0"/>
    <x v="0"/>
  </r>
  <r>
    <x v="0"/>
    <x v="2"/>
    <s v="Haplochromis"/>
    <n v="80.912000000000006"/>
    <n v="8.0912000000000006"/>
    <s v="unknown"/>
    <d v="2019-11-01T00:00:00"/>
    <x v="0"/>
    <x v="0"/>
  </r>
  <r>
    <x v="0"/>
    <x v="2"/>
    <s v="Haplochromis"/>
    <n v="87.025999999999996"/>
    <n v="8.7026000000000003"/>
    <s v="unknown"/>
    <d v="2019-11-01T00:00:00"/>
    <x v="0"/>
    <x v="0"/>
  </r>
  <r>
    <x v="0"/>
    <x v="2"/>
    <s v="Haplochromis"/>
    <n v="83.483000000000004"/>
    <n v="8.3483000000000001"/>
    <s v="unknown"/>
    <d v="2019-11-01T00:00:00"/>
    <x v="0"/>
    <x v="0"/>
  </r>
  <r>
    <x v="0"/>
    <x v="2"/>
    <s v="Haplochromis"/>
    <n v="86.367999999999995"/>
    <n v="8.6367999999999991"/>
    <s v="unknown"/>
    <d v="2019-11-01T00:00:00"/>
    <x v="0"/>
    <x v="0"/>
  </r>
  <r>
    <x v="0"/>
    <x v="2"/>
    <s v="Haplochromis"/>
    <n v="88.174000000000007"/>
    <n v="8.817400000000001"/>
    <s v="unknown"/>
    <d v="2019-11-01T00:00:00"/>
    <x v="0"/>
    <x v="0"/>
  </r>
  <r>
    <x v="0"/>
    <x v="2"/>
    <s v="Haplochromis"/>
    <n v="86.302000000000007"/>
    <n v="8.6302000000000003"/>
    <s v="unknown"/>
    <d v="2019-11-01T00:00:00"/>
    <x v="0"/>
    <x v="0"/>
  </r>
  <r>
    <x v="0"/>
    <x v="2"/>
    <s v="Haplochromis"/>
    <n v="78.435000000000002"/>
    <n v="7.8435000000000006"/>
    <s v="unknown"/>
    <d v="2019-11-01T00:00:00"/>
    <x v="0"/>
    <x v="0"/>
  </r>
  <r>
    <x v="0"/>
    <x v="2"/>
    <s v="Nile Perch"/>
    <n v="103.485"/>
    <n v="10.3485"/>
    <s v="unknown"/>
    <d v="2019-11-01T00:00:00"/>
    <x v="0"/>
    <x v="2"/>
  </r>
  <r>
    <x v="0"/>
    <x v="2"/>
    <s v="Haplochromis"/>
    <n v="94.653999999999996"/>
    <n v="9.4653999999999989"/>
    <s v="unknown"/>
    <d v="2019-11-01T00:00:00"/>
    <x v="0"/>
    <x v="0"/>
  </r>
  <r>
    <x v="0"/>
    <x v="2"/>
    <s v="Haplochromis"/>
    <n v="96.343000000000004"/>
    <n v="9.6342999999999996"/>
    <s v="unknown"/>
    <d v="2019-11-01T00:00:00"/>
    <x v="0"/>
    <x v="0"/>
  </r>
  <r>
    <x v="0"/>
    <x v="2"/>
    <s v="Haplochromis"/>
    <n v="101.398"/>
    <n v="10.139799999999999"/>
    <s v="unknown"/>
    <d v="2019-11-01T00:00:00"/>
    <x v="0"/>
    <x v="0"/>
  </r>
  <r>
    <x v="0"/>
    <x v="2"/>
    <s v="Haplochromis"/>
    <n v="92.103999999999999"/>
    <n v="9.2103999999999999"/>
    <s v="unknown"/>
    <d v="2019-11-01T00:00:00"/>
    <x v="0"/>
    <x v="0"/>
  </r>
  <r>
    <x v="0"/>
    <x v="2"/>
    <s v="Haplochromis"/>
    <n v="89.712000000000003"/>
    <n v="8.9711999999999996"/>
    <s v="unknown"/>
    <d v="2019-11-01T00:00:00"/>
    <x v="0"/>
    <x v="0"/>
  </r>
  <r>
    <x v="0"/>
    <x v="2"/>
    <s v="Haplochromis"/>
    <n v="85.682000000000002"/>
    <n v="8.5682000000000009"/>
    <s v="unknown"/>
    <d v="2019-11-01T00:00:00"/>
    <x v="0"/>
    <x v="0"/>
  </r>
  <r>
    <x v="0"/>
    <x v="2"/>
    <s v="Haplochromis"/>
    <n v="99.712000000000003"/>
    <n v="9.9711999999999996"/>
    <s v="unknown"/>
    <d v="2019-11-01T00:00:00"/>
    <x v="0"/>
    <x v="0"/>
  </r>
  <r>
    <x v="0"/>
    <x v="2"/>
    <s v="Haplochromis"/>
    <n v="96.343000000000004"/>
    <n v="9.6342999999999996"/>
    <s v="unknown"/>
    <d v="2019-11-01T00:00:00"/>
    <x v="0"/>
    <x v="0"/>
  </r>
  <r>
    <x v="0"/>
    <x v="2"/>
    <s v="Haplochromis"/>
    <n v="87.724000000000004"/>
    <n v="8.7724000000000011"/>
    <s v="unknown"/>
    <d v="2019-11-01T00:00:00"/>
    <x v="0"/>
    <x v="0"/>
  </r>
  <r>
    <x v="0"/>
    <x v="2"/>
    <s v="Haplochromis"/>
    <n v="91.355999999999995"/>
    <n v="9.1356000000000002"/>
    <s v="unknown"/>
    <d v="2019-11-01T00:00:00"/>
    <x v="0"/>
    <x v="0"/>
  </r>
  <r>
    <x v="0"/>
    <x v="2"/>
    <s v="Haplochromis"/>
    <n v="87.233999999999995"/>
    <n v="8.7233999999999998"/>
    <s v="unknown"/>
    <d v="2019-11-01T00:00:00"/>
    <x v="0"/>
    <x v="0"/>
  </r>
  <r>
    <x v="0"/>
    <x v="2"/>
    <s v="Haplochromis"/>
    <n v="76.721999999999994"/>
    <n v="7.6721999999999992"/>
    <s v="unknown"/>
    <d v="2019-11-01T00:00:00"/>
    <x v="0"/>
    <x v="0"/>
  </r>
  <r>
    <x v="0"/>
    <x v="2"/>
    <s v="Haplochromis"/>
    <n v="92.103999999999999"/>
    <n v="9.2103999999999999"/>
    <s v="unknown"/>
    <d v="2019-11-01T00:00:00"/>
    <x v="0"/>
    <x v="0"/>
  </r>
  <r>
    <x v="0"/>
    <x v="2"/>
    <s v="Haplochromis"/>
    <n v="88.74"/>
    <n v="8.8739999999999988"/>
    <s v="unknown"/>
    <d v="2019-11-01T00:00:00"/>
    <x v="0"/>
    <x v="0"/>
  </r>
  <r>
    <x v="0"/>
    <x v="2"/>
    <s v="Haplochromis"/>
    <n v="88.74"/>
    <n v="8.8739999999999988"/>
    <s v="unknown"/>
    <d v="2019-11-01T00:00:00"/>
    <x v="0"/>
    <x v="0"/>
  </r>
  <r>
    <x v="0"/>
    <x v="2"/>
    <s v="Haplochromis"/>
    <n v="87.233999999999995"/>
    <n v="8.7233999999999998"/>
    <s v="unknown"/>
    <d v="2019-11-01T00:00:00"/>
    <x v="0"/>
    <x v="0"/>
  </r>
  <r>
    <x v="0"/>
    <x v="2"/>
    <s v="Haplochromis"/>
    <n v="86.391000000000005"/>
    <n v="8.6391000000000009"/>
    <s v="unknown"/>
    <d v="2019-11-01T00:00:00"/>
    <x v="0"/>
    <x v="0"/>
  </r>
  <r>
    <x v="0"/>
    <x v="2"/>
    <s v="Haplochromis"/>
    <n v="83.691999999999993"/>
    <n v="8.3691999999999993"/>
    <s v="unknown"/>
    <d v="2019-11-01T00:00:00"/>
    <x v="0"/>
    <x v="0"/>
  </r>
  <r>
    <x v="0"/>
    <x v="2"/>
    <s v="Haplochromis"/>
    <n v="93.259"/>
    <n v="9.3259000000000007"/>
    <s v="unknown"/>
    <d v="2019-11-01T00:00:00"/>
    <x v="0"/>
    <x v="0"/>
  </r>
  <r>
    <x v="0"/>
    <x v="2"/>
    <s v="Haplochromis"/>
    <n v="99.04"/>
    <n v="9.9039999999999999"/>
    <s v="unknown"/>
    <d v="2019-11-01T00:00:00"/>
    <x v="0"/>
    <x v="0"/>
  </r>
  <r>
    <x v="0"/>
    <x v="2"/>
    <s v="Haplochromis"/>
    <n v="88.74"/>
    <n v="8.8739999999999988"/>
    <s v="unknown"/>
    <d v="2019-11-01T00:00:00"/>
    <x v="0"/>
    <x v="0"/>
  </r>
  <r>
    <x v="0"/>
    <x v="2"/>
    <s v="Haplochromis"/>
    <n v="81.400000000000006"/>
    <n v="8.14"/>
    <s v="unknown"/>
    <d v="2019-11-01T00:00:00"/>
    <x v="0"/>
    <x v="0"/>
  </r>
  <r>
    <x v="0"/>
    <x v="2"/>
    <s v="Haplochromis"/>
    <n v="97.352999999999994"/>
    <n v="9.7352999999999987"/>
    <s v="unknown"/>
    <d v="2019-11-01T00:00:00"/>
    <x v="0"/>
    <x v="0"/>
  </r>
  <r>
    <x v="0"/>
    <x v="2"/>
    <s v="Haplochromis"/>
    <n v="78.805999999999997"/>
    <n v="7.8805999999999994"/>
    <s v="unknown"/>
    <d v="2019-11-01T00:00:00"/>
    <x v="0"/>
    <x v="0"/>
  </r>
  <r>
    <x v="0"/>
    <x v="2"/>
    <s v="Nile Perch"/>
    <n v="136.066"/>
    <n v="13.6066"/>
    <s v="unknown"/>
    <d v="2019-11-01T00:00:00"/>
    <x v="0"/>
    <x v="2"/>
  </r>
  <r>
    <x v="0"/>
    <x v="2"/>
    <s v="Haplochromis"/>
    <n v="87.74"/>
    <n v="8.7739999999999991"/>
    <s v="unknown"/>
    <d v="2019-11-01T00:00:00"/>
    <x v="0"/>
    <x v="0"/>
  </r>
  <r>
    <x v="0"/>
    <x v="2"/>
    <s v="Haplochromis"/>
    <n v="89.798000000000002"/>
    <n v="8.9798000000000009"/>
    <s v="unknown"/>
    <d v="2019-11-01T00:00:00"/>
    <x v="0"/>
    <x v="0"/>
  </r>
  <r>
    <x v="0"/>
    <x v="2"/>
    <s v="Haplochromis"/>
    <n v="96.379000000000005"/>
    <n v="9.6379000000000001"/>
    <s v="unknown"/>
    <d v="2019-11-01T00:00:00"/>
    <x v="0"/>
    <x v="0"/>
  </r>
  <r>
    <x v="0"/>
    <x v="2"/>
    <s v="Haplochromis"/>
    <n v="88.635000000000005"/>
    <n v="8.8635000000000002"/>
    <s v="unknown"/>
    <d v="2019-11-01T00:00:00"/>
    <x v="0"/>
    <x v="0"/>
  </r>
  <r>
    <x v="0"/>
    <x v="2"/>
    <s v="Haplochromis"/>
    <n v="77.896000000000001"/>
    <n v="7.7896000000000001"/>
    <s v="unknown"/>
    <d v="2019-11-01T00:00:00"/>
    <x v="0"/>
    <x v="0"/>
  </r>
  <r>
    <x v="0"/>
    <x v="2"/>
    <s v="Haplochromis"/>
    <n v="83.481999999999999"/>
    <n v="8.3482000000000003"/>
    <s v="unknown"/>
    <d v="2019-11-01T00:00:00"/>
    <x v="0"/>
    <x v="0"/>
  </r>
  <r>
    <x v="0"/>
    <x v="2"/>
    <s v="Haplochromis"/>
    <n v="93.302999999999997"/>
    <n v="9.3302999999999994"/>
    <s v="unknown"/>
    <d v="2019-11-01T00:00:00"/>
    <x v="0"/>
    <x v="0"/>
  </r>
  <r>
    <x v="0"/>
    <x v="2"/>
    <s v="Haplochromis"/>
    <n v="88.73"/>
    <n v="8.8730000000000011"/>
    <s v="unknown"/>
    <d v="2019-11-01T00:00:00"/>
    <x v="0"/>
    <x v="0"/>
  </r>
  <r>
    <x v="0"/>
    <x v="2"/>
    <s v="Haplochromis"/>
    <n v="86.23"/>
    <n v="8.6230000000000011"/>
    <s v="unknown"/>
    <d v="2019-11-01T00:00:00"/>
    <x v="0"/>
    <x v="0"/>
  </r>
  <r>
    <x v="0"/>
    <x v="2"/>
    <s v="Haplochromis"/>
    <n v="87.287000000000006"/>
    <n v="8.7286999999999999"/>
    <s v="unknown"/>
    <d v="2019-11-01T00:00:00"/>
    <x v="0"/>
    <x v="0"/>
  </r>
  <r>
    <x v="0"/>
    <x v="2"/>
    <s v="Haplochromis"/>
    <n v="85.055999999999997"/>
    <n v="8.5055999999999994"/>
    <s v="unknown"/>
    <d v="2019-11-01T00:00:00"/>
    <x v="0"/>
    <x v="0"/>
  </r>
  <r>
    <x v="0"/>
    <x v="2"/>
    <s v="Haplochromis"/>
    <n v="86.1"/>
    <n v="8.61"/>
    <s v="unknown"/>
    <d v="2019-11-01T00:00:00"/>
    <x v="0"/>
    <x v="0"/>
  </r>
  <r>
    <x v="0"/>
    <x v="2"/>
    <s v="Haplochromis"/>
    <n v="99.358999999999995"/>
    <n v="9.9359000000000002"/>
    <s v="unknown"/>
    <d v="2019-11-01T00:00:00"/>
    <x v="0"/>
    <x v="0"/>
  </r>
  <r>
    <x v="0"/>
    <x v="2"/>
    <s v="Haplochromis"/>
    <n v="85.605000000000004"/>
    <n v="8.5605000000000011"/>
    <s v="unknown"/>
    <d v="2019-11-01T00:00:00"/>
    <x v="0"/>
    <x v="0"/>
  </r>
  <r>
    <x v="0"/>
    <x v="2"/>
    <s v="Haplochromis"/>
    <n v="85.206000000000003"/>
    <n v="8.5206"/>
    <s v="unknown"/>
    <d v="2019-11-01T00:00:00"/>
    <x v="0"/>
    <x v="0"/>
  </r>
  <r>
    <x v="0"/>
    <x v="2"/>
    <s v="Haplochromis"/>
    <n v="112.789"/>
    <n v="11.2789"/>
    <s v="unknown"/>
    <d v="2019-11-01T00:00:00"/>
    <x v="0"/>
    <x v="0"/>
  </r>
  <r>
    <x v="0"/>
    <x v="2"/>
    <s v="Haplochromis"/>
    <n v="87.763000000000005"/>
    <n v="8.7763000000000009"/>
    <s v="unknown"/>
    <d v="2019-11-01T00:00:00"/>
    <x v="0"/>
    <x v="0"/>
  </r>
  <r>
    <x v="0"/>
    <x v="2"/>
    <s v="Haplochromis"/>
    <n v="84.941999999999993"/>
    <n v="8.4941999999999993"/>
    <s v="unknown"/>
    <d v="2019-11-01T00:00:00"/>
    <x v="0"/>
    <x v="0"/>
  </r>
  <r>
    <x v="0"/>
    <x v="2"/>
    <s v="Haplochromis"/>
    <n v="77.313000000000002"/>
    <n v="7.7313000000000001"/>
    <s v="unknown"/>
    <d v="2019-11-01T00:00:00"/>
    <x v="0"/>
    <x v="0"/>
  </r>
  <r>
    <x v="0"/>
    <x v="2"/>
    <s v="Haplochromis"/>
    <n v="88.491"/>
    <n v="8.8491"/>
    <s v="unknown"/>
    <d v="2019-11-01T00:00:00"/>
    <x v="0"/>
    <x v="0"/>
  </r>
  <r>
    <x v="0"/>
    <x v="2"/>
    <s v="Haplochromis"/>
    <n v="88.308999999999997"/>
    <n v="8.8308999999999997"/>
    <s v="unknown"/>
    <d v="2019-11-01T00:00:00"/>
    <x v="0"/>
    <x v="0"/>
  </r>
  <r>
    <x v="0"/>
    <x v="2"/>
    <s v="Haplochromis"/>
    <n v="92.474999999999994"/>
    <n v="9.2474999999999987"/>
    <s v="unknown"/>
    <d v="2019-11-01T00:00:00"/>
    <x v="0"/>
    <x v="0"/>
  </r>
  <r>
    <x v="0"/>
    <x v="2"/>
    <s v="Haplochromis"/>
    <n v="94.887"/>
    <n v="9.4886999999999997"/>
    <s v="unknown"/>
    <d v="2019-11-01T00:00:00"/>
    <x v="0"/>
    <x v="0"/>
  </r>
  <r>
    <x v="0"/>
    <x v="2"/>
    <s v="Haplochromis"/>
    <n v="85.111999999999995"/>
    <n v="8.5111999999999988"/>
    <s v="unknown"/>
    <d v="2019-11-01T00:00:00"/>
    <x v="0"/>
    <x v="0"/>
  </r>
  <r>
    <x v="0"/>
    <x v="2"/>
    <s v="Nile Perch"/>
    <n v="128.11500000000001"/>
    <n v="12.811500000000001"/>
    <s v="unknown"/>
    <d v="2019-11-01T00:00:00"/>
    <x v="0"/>
    <x v="2"/>
  </r>
  <r>
    <x v="0"/>
    <x v="2"/>
    <s v="Nile Perch"/>
    <n v="111.125"/>
    <n v="11.112500000000001"/>
    <s v="unknown"/>
    <d v="2019-11-01T00:00:00"/>
    <x v="0"/>
    <x v="2"/>
  </r>
  <r>
    <x v="0"/>
    <x v="2"/>
    <s v="Haplochromis"/>
    <n v="90.067999999999998"/>
    <n v="9.0068000000000001"/>
    <s v="unknown"/>
    <d v="2019-11-01T00:00:00"/>
    <x v="0"/>
    <x v="0"/>
  </r>
  <r>
    <x v="0"/>
    <x v="2"/>
    <s v="Haplochromis"/>
    <n v="101.59399999999999"/>
    <n v="10.1594"/>
    <s v="unknown"/>
    <d v="2019-11-01T00:00:00"/>
    <x v="0"/>
    <x v="0"/>
  </r>
  <r>
    <x v="0"/>
    <x v="2"/>
    <s v="Haplochromis"/>
    <n v="86.132999999999996"/>
    <n v="8.6132999999999988"/>
    <s v="unknown"/>
    <d v="2019-11-01T00:00:00"/>
    <x v="0"/>
    <x v="0"/>
  </r>
  <r>
    <x v="0"/>
    <x v="2"/>
    <s v="Haplochromis"/>
    <n v="85.998999999999995"/>
    <n v="8.5998999999999999"/>
    <s v="unknown"/>
    <d v="2019-11-01T00:00:00"/>
    <x v="0"/>
    <x v="0"/>
  </r>
  <r>
    <x v="0"/>
    <x v="2"/>
    <s v="Haplochromis"/>
    <n v="94.99"/>
    <n v="9.4989999999999988"/>
    <s v="unknown"/>
    <d v="2019-11-01T00:00:00"/>
    <x v="0"/>
    <x v="0"/>
  </r>
  <r>
    <x v="0"/>
    <x v="2"/>
    <s v="Haplochromis"/>
    <n v="88.105999999999995"/>
    <n v="8.8105999999999991"/>
    <s v="unknown"/>
    <d v="2019-11-01T00:00:00"/>
    <x v="0"/>
    <x v="0"/>
  </r>
  <r>
    <x v="0"/>
    <x v="2"/>
    <s v="Haplochromis"/>
    <n v="85.600999999999999"/>
    <n v="8.5601000000000003"/>
    <s v="unknown"/>
    <d v="2019-11-01T00:00:00"/>
    <x v="0"/>
    <x v="0"/>
  </r>
  <r>
    <x v="0"/>
    <x v="2"/>
    <s v="Haplochromis"/>
    <n v="111.965"/>
    <n v="11.1965"/>
    <s v="unknown"/>
    <d v="2019-11-01T00:00:00"/>
    <x v="0"/>
    <x v="0"/>
  </r>
  <r>
    <x v="0"/>
    <x v="2"/>
    <s v="Haplochromis"/>
    <n v="101.614"/>
    <n v="10.1614"/>
    <s v="unknown"/>
    <d v="2019-11-01T00:00:00"/>
    <x v="0"/>
    <x v="0"/>
  </r>
  <r>
    <x v="0"/>
    <x v="2"/>
    <s v="Haplochromis"/>
    <n v="91.679000000000002"/>
    <n v="9.1678999999999995"/>
    <s v="unknown"/>
    <d v="2019-11-01T00:00:00"/>
    <x v="0"/>
    <x v="0"/>
  </r>
  <r>
    <x v="0"/>
    <x v="2"/>
    <s v="Haplochromis"/>
    <n v="99.081999999999994"/>
    <n v="9.908199999999999"/>
    <s v="unknown"/>
    <d v="2019-11-01T00:00:00"/>
    <x v="0"/>
    <x v="0"/>
  </r>
  <r>
    <x v="0"/>
    <x v="2"/>
    <s v="Haplochromis"/>
    <n v="86.406999999999996"/>
    <n v="8.6406999999999989"/>
    <s v="unknown"/>
    <d v="2019-11-01T00:00:00"/>
    <x v="0"/>
    <x v="0"/>
  </r>
  <r>
    <x v="0"/>
    <x v="2"/>
    <s v="Haplochromis"/>
    <n v="94.085999999999999"/>
    <n v="9.4085999999999999"/>
    <s v="unknown"/>
    <d v="2019-11-01T00:00:00"/>
    <x v="0"/>
    <x v="0"/>
  </r>
  <r>
    <x v="0"/>
    <x v="2"/>
    <s v="Haplochromis"/>
    <n v="89.192999999999998"/>
    <n v="8.9192999999999998"/>
    <s v="unknown"/>
    <d v="2019-11-01T00:00:00"/>
    <x v="0"/>
    <x v="0"/>
  </r>
  <r>
    <x v="0"/>
    <x v="2"/>
    <s v="Haplochromis"/>
    <n v="80.679000000000002"/>
    <n v="8.0678999999999998"/>
    <s v="unknown"/>
    <d v="2019-11-01T00:00:00"/>
    <x v="0"/>
    <x v="0"/>
  </r>
  <r>
    <x v="0"/>
    <x v="2"/>
    <s v="Haplochromis"/>
    <n v="96.762"/>
    <n v="9.6761999999999997"/>
    <s v="unknown"/>
    <d v="2019-11-01T00:00:00"/>
    <x v="0"/>
    <x v="0"/>
  </r>
  <r>
    <x v="0"/>
    <x v="2"/>
    <s v="Haplochromis"/>
    <n v="98.971999999999994"/>
    <n v="9.8971999999999998"/>
    <s v="unknown"/>
    <d v="2019-11-01T00:00:00"/>
    <x v="0"/>
    <x v="0"/>
  </r>
  <r>
    <x v="0"/>
    <x v="2"/>
    <s v="Nile Perch"/>
    <n v="111.377"/>
    <n v="11.137699999999999"/>
    <s v="unknown"/>
    <d v="2019-11-01T00:00:00"/>
    <x v="0"/>
    <x v="2"/>
  </r>
  <r>
    <x v="0"/>
    <x v="2"/>
    <s v="Haplochromis"/>
    <n v="85.361000000000004"/>
    <n v="8.5361000000000011"/>
    <s v="unknown"/>
    <d v="2019-11-01T00:00:00"/>
    <x v="0"/>
    <x v="0"/>
  </r>
  <r>
    <x v="0"/>
    <x v="2"/>
    <s v="Haplochromis"/>
    <n v="83.5"/>
    <n v="8.35"/>
    <s v="unknown"/>
    <d v="2019-11-01T00:00:00"/>
    <x v="0"/>
    <x v="0"/>
  </r>
  <r>
    <x v="0"/>
    <x v="2"/>
    <s v="Haplochromis"/>
    <n v="91.783000000000001"/>
    <n v="9.1783000000000001"/>
    <s v="unknown"/>
    <d v="2019-11-01T00:00:00"/>
    <x v="0"/>
    <x v="0"/>
  </r>
  <r>
    <x v="0"/>
    <x v="2"/>
    <s v="Haplochromis"/>
    <n v="89.266999999999996"/>
    <n v="8.9267000000000003"/>
    <s v="unknown"/>
    <d v="2019-11-01T00:00:00"/>
    <x v="0"/>
    <x v="0"/>
  </r>
  <r>
    <x v="0"/>
    <x v="2"/>
    <s v="Haplochromis"/>
    <n v="84.744"/>
    <n v="8.4743999999999993"/>
    <s v="unknown"/>
    <d v="2019-11-01T00:00:00"/>
    <x v="0"/>
    <x v="0"/>
  </r>
  <r>
    <x v="0"/>
    <x v="2"/>
    <s v="Haplochromis"/>
    <n v="85.41"/>
    <n v="8.5410000000000004"/>
    <s v="unknown"/>
    <d v="2019-11-01T00:00:00"/>
    <x v="0"/>
    <x v="0"/>
  </r>
  <r>
    <x v="0"/>
    <x v="2"/>
    <s v="Haplochromis"/>
    <n v="89.691999999999993"/>
    <n v="8.969199999999999"/>
    <s v="unknown"/>
    <d v="2019-11-01T00:00:00"/>
    <x v="0"/>
    <x v="0"/>
  </r>
  <r>
    <x v="0"/>
    <x v="2"/>
    <s v="Haplochromis"/>
    <n v="81.242999999999995"/>
    <n v="8.1242999999999999"/>
    <s v="unknown"/>
    <d v="2019-11-01T00:00:00"/>
    <x v="0"/>
    <x v="0"/>
  </r>
  <r>
    <x v="0"/>
    <x v="2"/>
    <s v="Haplochromis"/>
    <n v="81.216999999999999"/>
    <n v="8.1217000000000006"/>
    <s v="unknown"/>
    <d v="2019-11-01T00:00:00"/>
    <x v="0"/>
    <x v="0"/>
  </r>
  <r>
    <x v="0"/>
    <x v="2"/>
    <s v="Haplochromis"/>
    <n v="82.271000000000001"/>
    <n v="8.2271000000000001"/>
    <s v="unknown"/>
    <d v="2019-11-01T00:00:00"/>
    <x v="0"/>
    <x v="0"/>
  </r>
  <r>
    <x v="0"/>
    <x v="2"/>
    <s v="Haplochromis"/>
    <n v="87.811000000000007"/>
    <n v="8.7811000000000003"/>
    <s v="unknown"/>
    <d v="2019-11-01T00:00:00"/>
    <x v="0"/>
    <x v="0"/>
  </r>
  <r>
    <x v="0"/>
    <x v="2"/>
    <s v="Haplochromis"/>
    <n v="94.38"/>
    <n v="9.4379999999999988"/>
    <s v="unknown"/>
    <d v="2019-11-01T00:00:00"/>
    <x v="0"/>
    <x v="0"/>
  </r>
  <r>
    <x v="0"/>
    <x v="2"/>
    <s v="Haplochromis"/>
    <n v="87.798000000000002"/>
    <n v="8.7797999999999998"/>
    <s v="unknown"/>
    <d v="2019-11-01T00:00:00"/>
    <x v="0"/>
    <x v="0"/>
  </r>
  <r>
    <x v="0"/>
    <x v="2"/>
    <s v="Haplochromis"/>
    <n v="82.209000000000003"/>
    <n v="8.2209000000000003"/>
    <s v="unknown"/>
    <d v="2019-11-01T00:00:00"/>
    <x v="0"/>
    <x v="0"/>
  </r>
  <r>
    <x v="0"/>
    <x v="2"/>
    <s v="Haplochromis"/>
    <n v="87.756"/>
    <n v="8.7756000000000007"/>
    <s v="unknown"/>
    <d v="2019-11-01T00:00:00"/>
    <x v="0"/>
    <x v="0"/>
  </r>
  <r>
    <x v="0"/>
    <x v="2"/>
    <s v="Haplochromis"/>
    <n v="96.125"/>
    <n v="9.6125000000000007"/>
    <s v="unknown"/>
    <d v="2019-11-01T00:00:00"/>
    <x v="0"/>
    <x v="0"/>
  </r>
  <r>
    <x v="0"/>
    <x v="2"/>
    <s v="Haplochromis"/>
    <n v="85.715999999999994"/>
    <n v="8.5716000000000001"/>
    <s v="unknown"/>
    <d v="2019-11-01T00:00:00"/>
    <x v="0"/>
    <x v="0"/>
  </r>
  <r>
    <x v="0"/>
    <x v="2"/>
    <s v="Haplochromis"/>
    <n v="94.409000000000006"/>
    <n v="9.440900000000001"/>
    <s v="unknown"/>
    <d v="2019-11-01T00:00:00"/>
    <x v="0"/>
    <x v="0"/>
  </r>
  <r>
    <x v="0"/>
    <x v="2"/>
    <s v="Haplochromis"/>
    <n v="94.21"/>
    <n v="9.4209999999999994"/>
    <s v="unknown"/>
    <d v="2019-11-01T00:00:00"/>
    <x v="0"/>
    <x v="0"/>
  </r>
  <r>
    <x v="0"/>
    <x v="2"/>
    <s v="Haplochromis"/>
    <n v="101.82899999999999"/>
    <n v="10.1829"/>
    <s v="unknown"/>
    <d v="2019-11-01T00:00:00"/>
    <x v="0"/>
    <x v="0"/>
  </r>
  <r>
    <x v="0"/>
    <x v="2"/>
    <s v="Haplochromis"/>
    <n v="79.914000000000001"/>
    <n v="7.9914000000000005"/>
    <s v="unknown"/>
    <d v="2019-11-01T00:00:00"/>
    <x v="0"/>
    <x v="0"/>
  </r>
  <r>
    <x v="1"/>
    <x v="3"/>
    <s v="Harpagochromis guiarti"/>
    <n v="18.5"/>
    <n v="18.5"/>
    <s v="unknown"/>
    <d v="2020-07-01T00:00:00"/>
    <x v="1"/>
    <x v="0"/>
  </r>
  <r>
    <x v="1"/>
    <x v="3"/>
    <s v="Ptyochromis fischeri"/>
    <n v="12.9"/>
    <n v="12.9"/>
    <s v="unknown"/>
    <d v="2020-07-01T00:00:00"/>
    <x v="1"/>
    <x v="1"/>
  </r>
  <r>
    <x v="1"/>
    <x v="3"/>
    <s v="Ptyochromis fischeri"/>
    <n v="12.8"/>
    <n v="12.8"/>
    <s v="unknown"/>
    <d v="2020-07-01T00:00:00"/>
    <x v="1"/>
    <x v="1"/>
  </r>
  <r>
    <x v="1"/>
    <x v="3"/>
    <s v="Harpagochromis guiarti"/>
    <n v="18.3"/>
    <n v="18.3"/>
    <s v="unknown"/>
    <d v="2020-07-01T00:00:00"/>
    <x v="1"/>
    <x v="0"/>
  </r>
  <r>
    <x v="1"/>
    <x v="3"/>
    <s v="Oreochromis nilotica"/>
    <n v="16.399999999999999"/>
    <n v="16.399999999999999"/>
    <s v="unknown"/>
    <d v="2020-07-01T00:00:00"/>
    <x v="1"/>
    <x v="3"/>
  </r>
  <r>
    <x v="1"/>
    <x v="3"/>
    <s v="Oreochromis nilotica"/>
    <n v="14.8"/>
    <n v="14.8"/>
    <s v="unknown"/>
    <d v="2020-07-01T00:00:00"/>
    <x v="1"/>
    <x v="3"/>
  </r>
  <r>
    <x v="1"/>
    <x v="3"/>
    <s v="Ptyochromis fischeri"/>
    <n v="15.1"/>
    <n v="15.1"/>
    <s v="unknown"/>
    <d v="2020-07-01T00:00:00"/>
    <x v="1"/>
    <x v="1"/>
  </r>
  <r>
    <x v="1"/>
    <x v="3"/>
    <s v="Oreochromis nilotica"/>
    <n v="13.1"/>
    <n v="13.1"/>
    <s v="unknown"/>
    <d v="2020-07-01T00:00:00"/>
    <x v="1"/>
    <x v="3"/>
  </r>
  <r>
    <x v="1"/>
    <x v="3"/>
    <s v="Oreochromis nilotica"/>
    <n v="13.3"/>
    <n v="13.3"/>
    <s v="unknown"/>
    <d v="2020-07-01T00:00:00"/>
    <x v="1"/>
    <x v="3"/>
  </r>
  <r>
    <x v="1"/>
    <x v="3"/>
    <s v="Oreochromis nilotica"/>
    <n v="14.1"/>
    <n v="14.1"/>
    <s v="unknown"/>
    <d v="2020-07-01T00:00:00"/>
    <x v="1"/>
    <x v="3"/>
  </r>
  <r>
    <x v="1"/>
    <x v="3"/>
    <s v="Oreochromis nilotica"/>
    <n v="10.1"/>
    <n v="10.1"/>
    <s v="unknown"/>
    <d v="2020-07-01T00:00:00"/>
    <x v="1"/>
    <x v="3"/>
  </r>
  <r>
    <x v="1"/>
    <x v="3"/>
    <s v="Oreochromis nilotica"/>
    <n v="8.1"/>
    <n v="8.1"/>
    <s v="unknown"/>
    <d v="2020-07-01T00:00:00"/>
    <x v="1"/>
    <x v="3"/>
  </r>
  <r>
    <x v="1"/>
    <x v="3"/>
    <s v="Ptyochromis fischeri"/>
    <n v="12.5"/>
    <n v="12.5"/>
    <s v="unknown"/>
    <d v="2020-07-01T00:00:00"/>
    <x v="1"/>
    <x v="1"/>
  </r>
  <r>
    <x v="1"/>
    <x v="3"/>
    <s v="Oreochromis nilotica"/>
    <n v="10.8"/>
    <n v="10.8"/>
    <s v="unknown"/>
    <d v="2020-07-01T00:00:00"/>
    <x v="1"/>
    <x v="3"/>
  </r>
  <r>
    <x v="1"/>
    <x v="3"/>
    <s v="Oreochromis nilotica"/>
    <n v="7.9"/>
    <n v="7.9"/>
    <s v="unknown"/>
    <d v="2020-07-01T00:00:00"/>
    <x v="1"/>
    <x v="3"/>
  </r>
  <r>
    <x v="1"/>
    <x v="3"/>
    <s v="Oreochromis nilotica"/>
    <n v="9.8000000000000007"/>
    <n v="9.8000000000000007"/>
    <s v="unknown"/>
    <d v="2020-07-01T00:00:00"/>
    <x v="1"/>
    <x v="3"/>
  </r>
  <r>
    <x v="1"/>
    <x v="3"/>
    <s v="Oreochromis nilotica"/>
    <n v="6.2"/>
    <n v="6.2"/>
    <s v="unknown"/>
    <d v="2020-07-01T00:00:00"/>
    <x v="1"/>
    <x v="3"/>
  </r>
  <r>
    <x v="1"/>
    <x v="3"/>
    <s v="Oreochromis nilotica"/>
    <n v="8.1"/>
    <n v="8.1"/>
    <s v="unknown"/>
    <d v="2020-07-01T00:00:00"/>
    <x v="1"/>
    <x v="3"/>
  </r>
  <r>
    <x v="1"/>
    <x v="3"/>
    <s v="Ptyochromis fischeri"/>
    <n v="8.3000000000000007"/>
    <n v="8.3000000000000007"/>
    <s v="unknown"/>
    <d v="2020-07-01T00:00:00"/>
    <x v="1"/>
    <x v="1"/>
  </r>
  <r>
    <x v="1"/>
    <x v="3"/>
    <s v="Ptyochromis fischeri"/>
    <n v="7.4"/>
    <n v="7.4"/>
    <s v="unknown"/>
    <d v="2020-07-01T00:00:00"/>
    <x v="1"/>
    <x v="1"/>
  </r>
  <r>
    <x v="1"/>
    <x v="3"/>
    <s v="Ptyochromis fischeri"/>
    <n v="8.6"/>
    <n v="8.6"/>
    <s v="unknown"/>
    <d v="2020-07-01T00:00:00"/>
    <x v="1"/>
    <x v="1"/>
  </r>
  <r>
    <x v="1"/>
    <x v="3"/>
    <s v="Ptyochromis fischeri"/>
    <n v="9.8000000000000007"/>
    <n v="9.8000000000000007"/>
    <s v="unknown"/>
    <d v="2020-07-01T00:00:00"/>
    <x v="1"/>
    <x v="1"/>
  </r>
  <r>
    <x v="1"/>
    <x v="3"/>
    <s v="Ptyochromis fischeri"/>
    <n v="9.3000000000000007"/>
    <n v="9.3000000000000007"/>
    <s v="unknown"/>
    <d v="2020-07-01T00:00:00"/>
    <x v="1"/>
    <x v="1"/>
  </r>
  <r>
    <x v="1"/>
    <x v="3"/>
    <s v="Ptyochromis fischeri"/>
    <n v="7.6"/>
    <n v="7.6"/>
    <s v="unknown"/>
    <d v="2020-07-01T00:00:00"/>
    <x v="1"/>
    <x v="1"/>
  </r>
  <r>
    <x v="1"/>
    <x v="3"/>
    <s v="Platytaeniodus sp"/>
    <n v="7.5"/>
    <n v="7.5"/>
    <s v="unknown"/>
    <d v="2020-07-01T00:00:00"/>
    <x v="1"/>
    <x v="1"/>
  </r>
  <r>
    <x v="1"/>
    <x v="3"/>
    <s v="Platytaeniodus sp"/>
    <n v="6.8"/>
    <n v="6.8"/>
    <s v="unknown"/>
    <d v="2020-07-01T00:00:00"/>
    <x v="1"/>
    <x v="1"/>
  </r>
  <r>
    <x v="1"/>
    <x v="4"/>
    <s v="Labrochromis sp"/>
    <n v="11.9"/>
    <n v="11.9"/>
    <s v="unknown"/>
    <d v="2020-07-01T00:00:00"/>
    <x v="1"/>
    <x v="1"/>
  </r>
  <r>
    <x v="1"/>
    <x v="4"/>
    <s v="Yssichromis cf. _supramacrops"/>
    <n v="8.1999999999999993"/>
    <n v="8.1999999999999993"/>
    <s v="unknown"/>
    <d v="2020-07-01T00:00:00"/>
    <x v="1"/>
    <x v="1"/>
  </r>
  <r>
    <x v="1"/>
    <x v="4"/>
    <s v="Ptyochromis fischeri"/>
    <n v="7.3"/>
    <n v="7.3"/>
    <s v="unknown"/>
    <d v="2020-07-01T00:00:00"/>
    <x v="1"/>
    <x v="1"/>
  </r>
  <r>
    <x v="1"/>
    <x v="4"/>
    <s v="Oreochromis variabilis"/>
    <n v="23.7"/>
    <n v="23.7"/>
    <s v="unknown"/>
    <d v="2020-07-01T00:00:00"/>
    <x v="1"/>
    <x v="3"/>
  </r>
  <r>
    <x v="1"/>
    <x v="4"/>
    <s v="Lates niloticus"/>
    <n v="33.6"/>
    <n v="33.6"/>
    <s v="unknown"/>
    <d v="2020-07-01T00:00:00"/>
    <x v="1"/>
    <x v="2"/>
  </r>
  <r>
    <x v="1"/>
    <x v="4"/>
    <s v="Haplochromis"/>
    <n v="8.4"/>
    <n v="8.4"/>
    <s v="unknown"/>
    <d v="2020-07-01T00:00:00"/>
    <x v="1"/>
    <x v="0"/>
  </r>
  <r>
    <x v="1"/>
    <x v="4"/>
    <s v="Haplochromis"/>
    <n v="6.9"/>
    <n v="6.9"/>
    <s v="unknown"/>
    <d v="2020-07-01T00:00:00"/>
    <x v="1"/>
    <x v="0"/>
  </r>
  <r>
    <x v="1"/>
    <x v="4"/>
    <s v="Haplochromis"/>
    <n v="9.6"/>
    <n v="9.6"/>
    <s v="unknown"/>
    <d v="2020-07-01T00:00:00"/>
    <x v="1"/>
    <x v="0"/>
  </r>
  <r>
    <x v="1"/>
    <x v="4"/>
    <s v="Haplochromis"/>
    <n v="5.9"/>
    <n v="5.9"/>
    <s v="unknown"/>
    <d v="2020-07-01T00:00:00"/>
    <x v="1"/>
    <x v="0"/>
  </r>
  <r>
    <x v="1"/>
    <x v="4"/>
    <s v="Haplochromis"/>
    <n v="6.6"/>
    <n v="6.6"/>
    <s v="unknown"/>
    <d v="2020-07-01T00:00:00"/>
    <x v="1"/>
    <x v="0"/>
  </r>
  <r>
    <x v="1"/>
    <x v="4"/>
    <s v="Astatoreochromis alluaudi"/>
    <n v="7.6"/>
    <n v="7.6"/>
    <s v="unknown"/>
    <d v="2020-07-01T00:00:00"/>
    <x v="1"/>
    <x v="1"/>
  </r>
  <r>
    <x v="1"/>
    <x v="4"/>
    <s v="Haplochromis"/>
    <n v="7.5"/>
    <n v="7.5"/>
    <s v="unknown"/>
    <d v="2020-07-01T00:00:00"/>
    <x v="1"/>
    <x v="0"/>
  </r>
  <r>
    <x v="1"/>
    <x v="4"/>
    <s v="Haplochromis"/>
    <n v="6.5"/>
    <n v="6.5"/>
    <s v="unknown"/>
    <d v="2020-07-01T00:00:00"/>
    <x v="1"/>
    <x v="0"/>
  </r>
  <r>
    <x v="1"/>
    <x v="4"/>
    <s v="Haplochromis"/>
    <n v="6.6"/>
    <n v="6.6"/>
    <s v="unknown"/>
    <d v="2020-07-01T00:00:00"/>
    <x v="1"/>
    <x v="0"/>
  </r>
  <r>
    <x v="1"/>
    <x v="4"/>
    <s v="Haplochromis"/>
    <n v="6.5"/>
    <n v="6.5"/>
    <s v="unknown"/>
    <d v="2020-07-01T00:00:00"/>
    <x v="1"/>
    <x v="0"/>
  </r>
  <r>
    <x v="1"/>
    <x v="4"/>
    <s v="Haplochromis"/>
    <n v="7.9"/>
    <n v="7.9"/>
    <s v="unknown"/>
    <d v="2020-07-01T00:00:00"/>
    <x v="1"/>
    <x v="0"/>
  </r>
  <r>
    <x v="1"/>
    <x v="5"/>
    <s v="Oreochromis nilotica"/>
    <n v="20.6"/>
    <n v="20.6"/>
    <s v="unknown"/>
    <d v="2020-07-01T00:00:00"/>
    <x v="1"/>
    <x v="3"/>
  </r>
  <r>
    <x v="1"/>
    <x v="5"/>
    <s v="Coptodon rendalli"/>
    <n v="22.4"/>
    <n v="22.4"/>
    <s v="unknown"/>
    <d v="2020-07-01T00:00:00"/>
    <x v="1"/>
    <x v="1"/>
  </r>
  <r>
    <x v="1"/>
    <x v="5"/>
    <s v="Coptodon rendalli"/>
    <n v="24.8"/>
    <n v="24.8"/>
    <s v="unknown"/>
    <d v="2020-07-01T00:00:00"/>
    <x v="1"/>
    <x v="1"/>
  </r>
  <r>
    <x v="1"/>
    <x v="5"/>
    <s v="Oreochromis nilotica"/>
    <n v="18.8"/>
    <n v="18.8"/>
    <s v="unknown"/>
    <d v="2020-07-01T00:00:00"/>
    <x v="1"/>
    <x v="3"/>
  </r>
  <r>
    <x v="1"/>
    <x v="5"/>
    <s v="Haplochromis"/>
    <n v="13.7"/>
    <n v="13.7"/>
    <s v="unknown"/>
    <d v="2020-07-01T00:00:00"/>
    <x v="1"/>
    <x v="0"/>
  </r>
  <r>
    <x v="1"/>
    <x v="5"/>
    <s v="Lates niloticus"/>
    <n v="9.5"/>
    <n v="9.5"/>
    <s v="unknown"/>
    <d v="2020-07-01T00:00:00"/>
    <x v="1"/>
    <x v="2"/>
  </r>
  <r>
    <x v="1"/>
    <x v="5"/>
    <s v="Lates niloticus"/>
    <n v="7.1"/>
    <n v="7.1"/>
    <s v="unknown"/>
    <d v="2020-07-01T00:00:00"/>
    <x v="1"/>
    <x v="2"/>
  </r>
  <r>
    <x v="1"/>
    <x v="5"/>
    <s v="Lates niloticus"/>
    <n v="5.7"/>
    <n v="5.7"/>
    <s v="unknown"/>
    <d v="2020-07-01T00:00:00"/>
    <x v="1"/>
    <x v="2"/>
  </r>
  <r>
    <x v="1"/>
    <x v="5"/>
    <s v="Lates niloticus"/>
    <n v="6.7"/>
    <n v="6.7"/>
    <s v="unknown"/>
    <d v="2020-07-01T00:00:00"/>
    <x v="1"/>
    <x v="2"/>
  </r>
  <r>
    <x v="1"/>
    <x v="5"/>
    <s v="Lates niloticus"/>
    <n v="6.4"/>
    <n v="6.4"/>
    <s v="unknown"/>
    <d v="2020-07-01T00:00:00"/>
    <x v="1"/>
    <x v="2"/>
  </r>
  <r>
    <x v="1"/>
    <x v="5"/>
    <s v="Lates niloticus"/>
    <n v="6.5"/>
    <n v="6.5"/>
    <s v="unknown"/>
    <d v="2020-07-01T00:00:00"/>
    <x v="1"/>
    <x v="2"/>
  </r>
  <r>
    <x v="1"/>
    <x v="5"/>
    <s v="Lates niloticus"/>
    <n v="8.5"/>
    <n v="8.5"/>
    <s v="unknown"/>
    <d v="2020-07-01T00:00:00"/>
    <x v="1"/>
    <x v="2"/>
  </r>
  <r>
    <x v="1"/>
    <x v="5"/>
    <s v="Lates niloticus"/>
    <n v="7.4"/>
    <n v="7.4"/>
    <s v="unknown"/>
    <d v="2020-07-01T00:00:00"/>
    <x v="1"/>
    <x v="2"/>
  </r>
  <r>
    <x v="1"/>
    <x v="5"/>
    <s v="Lates niloticus"/>
    <n v="8.1"/>
    <n v="8.1"/>
    <s v="unknown"/>
    <d v="2020-07-01T00:00:00"/>
    <x v="1"/>
    <x v="2"/>
  </r>
  <r>
    <x v="1"/>
    <x v="5"/>
    <s v="Lates niloticus"/>
    <n v="7.5"/>
    <n v="7.5"/>
    <s v="unknown"/>
    <d v="2020-07-01T00:00:00"/>
    <x v="1"/>
    <x v="2"/>
  </r>
  <r>
    <x v="1"/>
    <x v="5"/>
    <s v="Lates niloticus"/>
    <n v="7.4"/>
    <n v="7.4"/>
    <s v="unknown"/>
    <d v="2020-07-01T00:00:00"/>
    <x v="1"/>
    <x v="2"/>
  </r>
  <r>
    <x v="1"/>
    <x v="5"/>
    <s v="Lates niloticus"/>
    <n v="6.1"/>
    <n v="6.1"/>
    <s v="unknown"/>
    <d v="2020-07-01T00:00:00"/>
    <x v="1"/>
    <x v="2"/>
  </r>
  <r>
    <x v="1"/>
    <x v="5"/>
    <s v="Haplochromis"/>
    <n v="12.6"/>
    <n v="12.6"/>
    <s v="unknown"/>
    <d v="2020-07-01T00:00:00"/>
    <x v="1"/>
    <x v="0"/>
  </r>
  <r>
    <x v="1"/>
    <x v="5"/>
    <s v="Haplochromis"/>
    <n v="6.6"/>
    <n v="6.6"/>
    <s v="unknown"/>
    <d v="2020-07-01T00:00:00"/>
    <x v="1"/>
    <x v="0"/>
  </r>
  <r>
    <x v="1"/>
    <x v="5"/>
    <s v="Haplochromis"/>
    <n v="7.5"/>
    <n v="7.5"/>
    <s v="unknown"/>
    <d v="2020-07-01T00:00:00"/>
    <x v="1"/>
    <x v="0"/>
  </r>
  <r>
    <x v="1"/>
    <x v="5"/>
    <s v="Haplochromis"/>
    <n v="5.9"/>
    <n v="5.9"/>
    <s v="unknown"/>
    <d v="2020-07-01T00:00:00"/>
    <x v="1"/>
    <x v="0"/>
  </r>
  <r>
    <x v="1"/>
    <x v="5"/>
    <s v="Haplochromis"/>
    <n v="8.3000000000000007"/>
    <n v="8.3000000000000007"/>
    <s v="unknown"/>
    <d v="2020-07-01T00:00:00"/>
    <x v="1"/>
    <x v="0"/>
  </r>
  <r>
    <x v="1"/>
    <x v="5"/>
    <s v="Haplochromis"/>
    <n v="10.9"/>
    <n v="10.9"/>
    <s v="unknown"/>
    <d v="2020-07-01T00:00:00"/>
    <x v="1"/>
    <x v="0"/>
  </r>
  <r>
    <x v="1"/>
    <x v="5"/>
    <s v="Rastrineobola argentea"/>
    <n v="3.6"/>
    <n v="3.6"/>
    <s v="unknown"/>
    <d v="2020-07-01T00:00:00"/>
    <x v="1"/>
    <x v="4"/>
  </r>
  <r>
    <x v="1"/>
    <x v="5"/>
    <s v="Rastrineobola argentea"/>
    <n v="3.8"/>
    <n v="3.8"/>
    <s v="unknown"/>
    <d v="2020-07-01T00:00:00"/>
    <x v="1"/>
    <x v="4"/>
  </r>
  <r>
    <x v="1"/>
    <x v="5"/>
    <s v="Rastrineobola argentea"/>
    <n v="3.9"/>
    <n v="3.9"/>
    <s v="unknown"/>
    <d v="2020-07-01T00:00:00"/>
    <x v="1"/>
    <x v="4"/>
  </r>
  <r>
    <x v="1"/>
    <x v="5"/>
    <s v="Oreochromis nilotica"/>
    <n v="4.0999999999999996"/>
    <n v="4.0999999999999996"/>
    <s v="unknown"/>
    <d v="2020-07-01T00:00:00"/>
    <x v="1"/>
    <x v="3"/>
  </r>
  <r>
    <x v="1"/>
    <x v="5"/>
    <s v="Oreochromis nilotica"/>
    <n v="3.4"/>
    <n v="3.4"/>
    <s v="unknown"/>
    <d v="2020-07-01T00:00:00"/>
    <x v="1"/>
    <x v="3"/>
  </r>
  <r>
    <x v="1"/>
    <x v="5"/>
    <s v="Oreochromis nilotica"/>
    <n v="3.9"/>
    <n v="3.9"/>
    <s v="unknown"/>
    <d v="2020-07-01T00:00:00"/>
    <x v="1"/>
    <x v="3"/>
  </r>
  <r>
    <x v="1"/>
    <x v="5"/>
    <s v="Oreochromis nilotica"/>
    <n v="4.4000000000000004"/>
    <n v="4.4000000000000004"/>
    <s v="unknown"/>
    <d v="2020-07-01T00:00:00"/>
    <x v="1"/>
    <x v="3"/>
  </r>
  <r>
    <x v="1"/>
    <x v="5"/>
    <s v="Oreochromis nilotica"/>
    <n v="3.6"/>
    <n v="3.6"/>
    <s v="unknown"/>
    <d v="2020-07-01T00:00:00"/>
    <x v="1"/>
    <x v="3"/>
  </r>
  <r>
    <x v="1"/>
    <x v="5"/>
    <s v="Oreochromis nilotica"/>
    <n v="3.8"/>
    <n v="3.8"/>
    <s v="unknown"/>
    <d v="2020-07-01T00:00:00"/>
    <x v="1"/>
    <x v="3"/>
  </r>
  <r>
    <x v="1"/>
    <x v="5"/>
    <s v="Oreochromis nilotica"/>
    <n v="3.9"/>
    <n v="3.9"/>
    <s v="unknown"/>
    <d v="2020-07-01T00:00:00"/>
    <x v="1"/>
    <x v="3"/>
  </r>
  <r>
    <x v="1"/>
    <x v="5"/>
    <s v="Oreochromis nilotica"/>
    <n v="3.5"/>
    <n v="3.5"/>
    <s v="unknown"/>
    <d v="2020-07-01T00:00:00"/>
    <x v="1"/>
    <x v="3"/>
  </r>
  <r>
    <x v="1"/>
    <x v="5"/>
    <s v="Oreochromis nilotica"/>
    <n v="4.4000000000000004"/>
    <n v="4.4000000000000004"/>
    <s v="unknown"/>
    <d v="2020-07-01T00:00:00"/>
    <x v="1"/>
    <x v="3"/>
  </r>
  <r>
    <x v="1"/>
    <x v="5"/>
    <s v="Oreochromis nilotica"/>
    <n v="4"/>
    <n v="4"/>
    <s v="unknown"/>
    <d v="2020-07-01T00:00:00"/>
    <x v="1"/>
    <x v="3"/>
  </r>
  <r>
    <x v="1"/>
    <x v="5"/>
    <s v="Oreochromis nilotica"/>
    <n v="3.4"/>
    <n v="3.4"/>
    <s v="unknown"/>
    <d v="2020-07-01T00:00:00"/>
    <x v="1"/>
    <x v="3"/>
  </r>
  <r>
    <x v="1"/>
    <x v="5"/>
    <s v="Oreochromis nilotica"/>
    <n v="3.1"/>
    <n v="3.1"/>
    <s v="unknown"/>
    <d v="2020-07-01T00:00:00"/>
    <x v="1"/>
    <x v="3"/>
  </r>
  <r>
    <x v="1"/>
    <x v="5"/>
    <s v="Oreochromis nilotica"/>
    <n v="3.2"/>
    <n v="3.2"/>
    <s v="unknown"/>
    <d v="2020-07-01T00:00:00"/>
    <x v="1"/>
    <x v="3"/>
  </r>
  <r>
    <x v="1"/>
    <x v="5"/>
    <s v="Oreochromis nilotica"/>
    <n v="3.4"/>
    <n v="3.4"/>
    <s v="unknown"/>
    <d v="2020-07-01T00:00:00"/>
    <x v="1"/>
    <x v="3"/>
  </r>
  <r>
    <x v="1"/>
    <x v="5"/>
    <s v="Oreochromis nilotica"/>
    <n v="2.9"/>
    <n v="2.9"/>
    <s v="unknown"/>
    <d v="2020-07-01T00:00:00"/>
    <x v="1"/>
    <x v="3"/>
  </r>
  <r>
    <x v="1"/>
    <x v="5"/>
    <s v="Oreochromis nilotica"/>
    <n v="4.2"/>
    <n v="4.2"/>
    <s v="unknown"/>
    <d v="2020-07-01T00:00:00"/>
    <x v="1"/>
    <x v="3"/>
  </r>
  <r>
    <x v="1"/>
    <x v="5"/>
    <s v="Oreochromis nilotica"/>
    <n v="3"/>
    <n v="3"/>
    <s v="unknown"/>
    <d v="2020-07-01T00:00:00"/>
    <x v="1"/>
    <x v="3"/>
  </r>
  <r>
    <x v="1"/>
    <x v="5"/>
    <s v="Oreochromis nilotica"/>
    <n v="2.9"/>
    <n v="2.9"/>
    <s v="unknown"/>
    <d v="2020-07-01T00:00:00"/>
    <x v="1"/>
    <x v="3"/>
  </r>
  <r>
    <x v="1"/>
    <x v="5"/>
    <s v="Oreochromis nilotica"/>
    <n v="4"/>
    <n v="4"/>
    <s v="unknown"/>
    <d v="2020-07-01T00:00:00"/>
    <x v="1"/>
    <x v="3"/>
  </r>
  <r>
    <x v="1"/>
    <x v="5"/>
    <s v="Oreochromis nilotica"/>
    <n v="3.2"/>
    <n v="3.2"/>
    <s v="unknown"/>
    <d v="2020-07-01T00:00:00"/>
    <x v="1"/>
    <x v="3"/>
  </r>
  <r>
    <x v="1"/>
    <x v="5"/>
    <s v="Oreochromis nilotica"/>
    <n v="3.1"/>
    <n v="3.1"/>
    <s v="unknown"/>
    <d v="2020-07-01T00:00:00"/>
    <x v="1"/>
    <x v="3"/>
  </r>
  <r>
    <x v="1"/>
    <x v="5"/>
    <s v="Oreochromis nilotica"/>
    <n v="3.3"/>
    <n v="3.3"/>
    <s v="unknown"/>
    <d v="2020-07-01T00:00:00"/>
    <x v="1"/>
    <x v="3"/>
  </r>
  <r>
    <x v="1"/>
    <x v="5"/>
    <s v="Oreochromis nilotica"/>
    <n v="3.4"/>
    <n v="3.4"/>
    <s v="unknown"/>
    <d v="2020-07-01T00:00:00"/>
    <x v="1"/>
    <x v="3"/>
  </r>
  <r>
    <x v="1"/>
    <x v="5"/>
    <s v="Oreochromis nilotica"/>
    <n v="3.4"/>
    <n v="3.4"/>
    <s v="unknown"/>
    <d v="2020-07-01T00:00:00"/>
    <x v="1"/>
    <x v="3"/>
  </r>
  <r>
    <x v="1"/>
    <x v="5"/>
    <s v="Oreochromis nilotica"/>
    <n v="3.2"/>
    <n v="3.2"/>
    <s v="unknown"/>
    <d v="2020-07-01T00:00:00"/>
    <x v="1"/>
    <x v="3"/>
  </r>
  <r>
    <x v="1"/>
    <x v="5"/>
    <s v="Oreochromis nilotica"/>
    <n v="3"/>
    <n v="3"/>
    <s v="unknown"/>
    <d v="2020-07-01T00:00:00"/>
    <x v="1"/>
    <x v="3"/>
  </r>
  <r>
    <x v="1"/>
    <x v="5"/>
    <s v="Oreochromis nilotica"/>
    <n v="3.9"/>
    <n v="3.9"/>
    <s v="unknown"/>
    <d v="2020-07-01T00:00:00"/>
    <x v="1"/>
    <x v="3"/>
  </r>
  <r>
    <x v="1"/>
    <x v="5"/>
    <s v="Oreochromis nilotica"/>
    <n v="4.3"/>
    <n v="4.3"/>
    <s v="unknown"/>
    <d v="2020-07-01T00:00:00"/>
    <x v="1"/>
    <x v="3"/>
  </r>
  <r>
    <x v="1"/>
    <x v="5"/>
    <s v="Oreochromis nilotica"/>
    <n v="3.9"/>
    <n v="3.9"/>
    <s v="unknown"/>
    <d v="2020-07-01T00:00:00"/>
    <x v="1"/>
    <x v="3"/>
  </r>
  <r>
    <x v="1"/>
    <x v="5"/>
    <s v="Oreochromis nilotica"/>
    <n v="4.0999999999999996"/>
    <n v="4.0999999999999996"/>
    <s v="unknown"/>
    <d v="2020-07-01T00:00:00"/>
    <x v="1"/>
    <x v="3"/>
  </r>
  <r>
    <x v="1"/>
    <x v="5"/>
    <s v="Oreochromis nilotica"/>
    <n v="3.6"/>
    <n v="3.6"/>
    <s v="unknown"/>
    <d v="2020-07-01T00:00:00"/>
    <x v="1"/>
    <x v="3"/>
  </r>
  <r>
    <x v="1"/>
    <x v="5"/>
    <s v="Oreochromis nilotica"/>
    <n v="4"/>
    <n v="4"/>
    <s v="unknown"/>
    <d v="2020-07-01T00:00:00"/>
    <x v="1"/>
    <x v="3"/>
  </r>
  <r>
    <x v="1"/>
    <x v="5"/>
    <s v="Oreochromis nilotica"/>
    <n v="3.5"/>
    <n v="3.5"/>
    <s v="unknown"/>
    <d v="2020-07-01T00:00:00"/>
    <x v="1"/>
    <x v="3"/>
  </r>
  <r>
    <x v="1"/>
    <x v="5"/>
    <s v="Haplochromis"/>
    <n v="8.1999999999999993"/>
    <n v="8.1999999999999993"/>
    <s v="unknown"/>
    <d v="2020-07-01T00:00:00"/>
    <x v="1"/>
    <x v="0"/>
  </r>
  <r>
    <x v="1"/>
    <x v="5"/>
    <s v="Haplochromis"/>
    <n v="4.8"/>
    <n v="4.8"/>
    <s v="unknown"/>
    <d v="2020-07-01T00:00:00"/>
    <x v="1"/>
    <x v="0"/>
  </r>
  <r>
    <x v="1"/>
    <x v="5"/>
    <s v="Haplochromis"/>
    <n v="6.2"/>
    <n v="6.2"/>
    <s v="unknown"/>
    <d v="2020-07-01T00:00:00"/>
    <x v="1"/>
    <x v="0"/>
  </r>
  <r>
    <x v="1"/>
    <x v="5"/>
    <s v="Haplochromis"/>
    <n v="5.3"/>
    <n v="5.3"/>
    <s v="unknown"/>
    <d v="2020-07-01T00:00:00"/>
    <x v="1"/>
    <x v="0"/>
  </r>
  <r>
    <x v="1"/>
    <x v="5"/>
    <s v="Haplochromis"/>
    <n v="3.6"/>
    <n v="3.6"/>
    <s v="unknown"/>
    <d v="2020-07-01T00:00:00"/>
    <x v="1"/>
    <x v="0"/>
  </r>
  <r>
    <x v="1"/>
    <x v="5"/>
    <s v="Haplochromis"/>
    <n v="4.8"/>
    <n v="4.8"/>
    <s v="unknown"/>
    <d v="2020-07-01T00:00:00"/>
    <x v="1"/>
    <x v="0"/>
  </r>
  <r>
    <x v="1"/>
    <x v="5"/>
    <s v="Oreochromis nilotica"/>
    <n v="2.7"/>
    <n v="2.7"/>
    <s v="unknown"/>
    <d v="2020-07-01T00:00:00"/>
    <x v="1"/>
    <x v="3"/>
  </r>
  <r>
    <x v="1"/>
    <x v="5"/>
    <s v="Oreochromis nilotica"/>
    <n v="2.9"/>
    <n v="2.9"/>
    <s v="unknown"/>
    <d v="2020-07-01T00:00:00"/>
    <x v="1"/>
    <x v="3"/>
  </r>
  <r>
    <x v="1"/>
    <x v="5"/>
    <s v="Oreochromis nilotica"/>
    <n v="2.8"/>
    <n v="2.8"/>
    <s v="unknown"/>
    <d v="2020-07-01T00:00:00"/>
    <x v="1"/>
    <x v="3"/>
  </r>
  <r>
    <x v="1"/>
    <x v="5"/>
    <s v="Oreochromis nilotica"/>
    <n v="2.6"/>
    <n v="2.6"/>
    <s v="unknown"/>
    <d v="2020-07-01T00:00:00"/>
    <x v="1"/>
    <x v="3"/>
  </r>
  <r>
    <x v="1"/>
    <x v="5"/>
    <s v="Oreochromis nilotica"/>
    <n v="2.4"/>
    <n v="2.4"/>
    <s v="unknown"/>
    <d v="2020-07-01T00:00:00"/>
    <x v="1"/>
    <x v="3"/>
  </r>
  <r>
    <x v="1"/>
    <x v="5"/>
    <s v="Oreochromis nilotica"/>
    <n v="3.1"/>
    <n v="3.1"/>
    <s v="unknown"/>
    <d v="2020-07-01T00:00:00"/>
    <x v="1"/>
    <x v="3"/>
  </r>
  <r>
    <x v="1"/>
    <x v="5"/>
    <s v="Oreochromis nilotica"/>
    <n v="3.5"/>
    <n v="3.5"/>
    <s v="unknown"/>
    <d v="2020-07-01T00:00:00"/>
    <x v="1"/>
    <x v="3"/>
  </r>
  <r>
    <x v="1"/>
    <x v="5"/>
    <s v="Oreochromis nilotica"/>
    <n v="3.3"/>
    <n v="3.3"/>
    <s v="unknown"/>
    <d v="2020-07-01T00:00:00"/>
    <x v="1"/>
    <x v="3"/>
  </r>
  <r>
    <x v="1"/>
    <x v="5"/>
    <s v="Oreochromis nilotica"/>
    <n v="2.7"/>
    <n v="2.7"/>
    <s v="unknown"/>
    <d v="2020-07-01T00:00:00"/>
    <x v="1"/>
    <x v="3"/>
  </r>
  <r>
    <x v="1"/>
    <x v="5"/>
    <s v="Oreochromis nilotica"/>
    <n v="2.7"/>
    <n v="2.7"/>
    <s v="unknown"/>
    <d v="2020-07-01T00:00:00"/>
    <x v="1"/>
    <x v="3"/>
  </r>
  <r>
    <x v="1"/>
    <x v="5"/>
    <s v="Oreochromis nilotica"/>
    <n v="2.6"/>
    <n v="2.6"/>
    <s v="unknown"/>
    <d v="2020-07-01T00:00:00"/>
    <x v="1"/>
    <x v="3"/>
  </r>
  <r>
    <x v="1"/>
    <x v="5"/>
    <s v="Oreochromis nilotica"/>
    <n v="2.5"/>
    <n v="2.5"/>
    <s v="unknown"/>
    <d v="2020-07-01T00:00:00"/>
    <x v="1"/>
    <x v="3"/>
  </r>
  <r>
    <x v="1"/>
    <x v="5"/>
    <s v="Oreochromis nilotica"/>
    <n v="2.2000000000000002"/>
    <n v="2.2000000000000002"/>
    <s v="unknown"/>
    <d v="2020-07-01T00:00:00"/>
    <x v="1"/>
    <x v="3"/>
  </r>
  <r>
    <x v="1"/>
    <x v="5"/>
    <s v="Oreochromis nilotica"/>
    <n v="2.7"/>
    <n v="2.7"/>
    <s v="unknown"/>
    <d v="2020-07-01T00:00:00"/>
    <x v="1"/>
    <x v="3"/>
  </r>
  <r>
    <x v="1"/>
    <x v="5"/>
    <s v="Oreochromis nilotica"/>
    <n v="2.2000000000000002"/>
    <n v="2.2000000000000002"/>
    <s v="unknown"/>
    <d v="2020-07-01T00:00:00"/>
    <x v="1"/>
    <x v="3"/>
  </r>
  <r>
    <x v="1"/>
    <x v="5"/>
    <s v="Oreochromis nilotica"/>
    <n v="2.7"/>
    <n v="2.7"/>
    <s v="unknown"/>
    <d v="2020-07-01T00:00:00"/>
    <x v="1"/>
    <x v="3"/>
  </r>
  <r>
    <x v="1"/>
    <x v="5"/>
    <s v="Oreochromis nilotica"/>
    <n v="2.6"/>
    <n v="2.6"/>
    <s v="unknown"/>
    <d v="2020-07-01T00:00:00"/>
    <x v="1"/>
    <x v="3"/>
  </r>
  <r>
    <x v="1"/>
    <x v="5"/>
    <s v="Oreochromis nilotica"/>
    <n v="2.6"/>
    <n v="2.6"/>
    <s v="unknown"/>
    <d v="2020-07-01T00:00:00"/>
    <x v="1"/>
    <x v="3"/>
  </r>
  <r>
    <x v="1"/>
    <x v="5"/>
    <s v="Oreochromis nilotica"/>
    <n v="2.8"/>
    <n v="2.8"/>
    <s v="unknown"/>
    <d v="2020-07-01T00:00:00"/>
    <x v="1"/>
    <x v="3"/>
  </r>
  <r>
    <x v="1"/>
    <x v="5"/>
    <s v="Oreochromis nilotica"/>
    <n v="2.5"/>
    <n v="2.5"/>
    <s v="unknown"/>
    <d v="2020-07-01T00:00:00"/>
    <x v="1"/>
    <x v="3"/>
  </r>
  <r>
    <x v="1"/>
    <x v="5"/>
    <s v="Oreochromis nilotica"/>
    <n v="2.7"/>
    <n v="2.7"/>
    <s v="unknown"/>
    <d v="2020-07-01T00:00:00"/>
    <x v="1"/>
    <x v="3"/>
  </r>
  <r>
    <x v="1"/>
    <x v="5"/>
    <s v="Oreochromis nilotica"/>
    <n v="2.6"/>
    <n v="2.6"/>
    <s v="unknown"/>
    <d v="2020-07-01T00:00:00"/>
    <x v="1"/>
    <x v="3"/>
  </r>
  <r>
    <x v="1"/>
    <x v="5"/>
    <s v="Oreochromis nilotica"/>
    <n v="2.4"/>
    <n v="2.4"/>
    <s v="unknown"/>
    <d v="2020-07-01T00:00:00"/>
    <x v="1"/>
    <x v="3"/>
  </r>
  <r>
    <x v="1"/>
    <x v="5"/>
    <s v="Oreochromis nilotica"/>
    <n v="3.2"/>
    <n v="3.2"/>
    <s v="unknown"/>
    <d v="2020-07-01T00:00:00"/>
    <x v="1"/>
    <x v="3"/>
  </r>
  <r>
    <x v="1"/>
    <x v="5"/>
    <s v="Oreochromis nilotica"/>
    <n v="3.1"/>
    <n v="3.1"/>
    <s v="unknown"/>
    <d v="2020-07-01T00:00:00"/>
    <x v="1"/>
    <x v="3"/>
  </r>
  <r>
    <x v="1"/>
    <x v="5"/>
    <s v="Oreochromis nilotica"/>
    <n v="2.2000000000000002"/>
    <n v="2.2000000000000002"/>
    <s v="unknown"/>
    <d v="2020-07-01T00:00:00"/>
    <x v="1"/>
    <x v="3"/>
  </r>
  <r>
    <x v="1"/>
    <x v="5"/>
    <s v="Oreochromis nilotica"/>
    <n v="3.6"/>
    <n v="3.6"/>
    <s v="unknown"/>
    <d v="2020-07-01T00:00:00"/>
    <x v="1"/>
    <x v="3"/>
  </r>
  <r>
    <x v="1"/>
    <x v="5"/>
    <s v="Oreochromis nilotica"/>
    <n v="2.8"/>
    <n v="2.8"/>
    <s v="unknown"/>
    <d v="2020-07-01T00:00:00"/>
    <x v="1"/>
    <x v="3"/>
  </r>
  <r>
    <x v="1"/>
    <x v="5"/>
    <s v="Oreochromis nilotica"/>
    <n v="1.9"/>
    <n v="1.9"/>
    <s v="unknown"/>
    <d v="2020-07-01T00:00:00"/>
    <x v="1"/>
    <x v="3"/>
  </r>
  <r>
    <x v="1"/>
    <x v="5"/>
    <s v="Oreochromis nilotica"/>
    <n v="3.4"/>
    <n v="3.4"/>
    <s v="unknown"/>
    <d v="2020-07-01T00:00:00"/>
    <x v="1"/>
    <x v="3"/>
  </r>
  <r>
    <x v="1"/>
    <x v="5"/>
    <s v="Oreochromis nilotica"/>
    <n v="2.2999999999999998"/>
    <n v="2.2999999999999998"/>
    <s v="unknown"/>
    <d v="2020-07-01T00:00:00"/>
    <x v="1"/>
    <x v="3"/>
  </r>
  <r>
    <x v="1"/>
    <x v="5"/>
    <s v="Oreochromis nilotica"/>
    <n v="2.8"/>
    <n v="2.8"/>
    <s v="unknown"/>
    <d v="2020-07-01T00:00:00"/>
    <x v="1"/>
    <x v="3"/>
  </r>
  <r>
    <x v="1"/>
    <x v="0"/>
    <s v="Oreochromis variabilis"/>
    <n v="25.2"/>
    <n v="25.2"/>
    <s v="unknown"/>
    <d v="2020-07-01T00:00:00"/>
    <x v="1"/>
    <x v="3"/>
  </r>
  <r>
    <x v="1"/>
    <x v="0"/>
    <s v="Haplochromis"/>
    <n v="3.3"/>
    <n v="3.3"/>
    <s v="unknown"/>
    <d v="2020-07-01T00:00:00"/>
    <x v="1"/>
    <x v="0"/>
  </r>
  <r>
    <x v="1"/>
    <x v="0"/>
    <s v="Haplochromis"/>
    <n v="12.8"/>
    <n v="12.8"/>
    <s v="unknown"/>
    <d v="2020-07-01T00:00:00"/>
    <x v="1"/>
    <x v="0"/>
  </r>
  <r>
    <x v="1"/>
    <x v="0"/>
    <s v="Haplochromis"/>
    <n v="7.9"/>
    <n v="7.9"/>
    <s v="unknown"/>
    <d v="2020-07-01T00:00:00"/>
    <x v="1"/>
    <x v="0"/>
  </r>
  <r>
    <x v="1"/>
    <x v="0"/>
    <s v="Haplochromis"/>
    <n v="7.3"/>
    <n v="7.3"/>
    <s v="unknown"/>
    <d v="2020-07-01T00:00:00"/>
    <x v="1"/>
    <x v="0"/>
  </r>
  <r>
    <x v="1"/>
    <x v="0"/>
    <s v="Haplochromis"/>
    <n v="7.1"/>
    <n v="7.1"/>
    <s v="unknown"/>
    <d v="2020-07-01T00:00:00"/>
    <x v="1"/>
    <x v="0"/>
  </r>
  <r>
    <x v="1"/>
    <x v="0"/>
    <s v="Haplochromis"/>
    <n v="5.7"/>
    <n v="5.7"/>
    <s v="unknown"/>
    <d v="2020-07-01T00:00:00"/>
    <x v="1"/>
    <x v="0"/>
  </r>
  <r>
    <x v="1"/>
    <x v="0"/>
    <s v="Haplochromis"/>
    <n v="9.4"/>
    <n v="9.4"/>
    <s v="unknown"/>
    <d v="2020-07-01T00:00:00"/>
    <x v="1"/>
    <x v="0"/>
  </r>
  <r>
    <x v="1"/>
    <x v="0"/>
    <s v="Haplochromis"/>
    <n v="9.9"/>
    <n v="9.9"/>
    <s v="unknown"/>
    <d v="2020-07-01T00:00:00"/>
    <x v="1"/>
    <x v="0"/>
  </r>
  <r>
    <x v="1"/>
    <x v="0"/>
    <s v="Haplochromis"/>
    <n v="10.6"/>
    <n v="10.6"/>
    <s v="unknown"/>
    <d v="2020-07-01T00:00:00"/>
    <x v="1"/>
    <x v="0"/>
  </r>
  <r>
    <x v="1"/>
    <x v="0"/>
    <s v="Haplochromis"/>
    <n v="6.2"/>
    <n v="6.2"/>
    <s v="unknown"/>
    <d v="2020-07-01T00:00:00"/>
    <x v="1"/>
    <x v="0"/>
  </r>
  <r>
    <x v="1"/>
    <x v="0"/>
    <s v="Haplochromis"/>
    <n v="5.3"/>
    <n v="5.3"/>
    <s v="unknown"/>
    <d v="2020-07-01T00:00:00"/>
    <x v="1"/>
    <x v="0"/>
  </r>
  <r>
    <x v="1"/>
    <x v="0"/>
    <s v="Haplochromis"/>
    <n v="5.4"/>
    <n v="5.4"/>
    <s v="unknown"/>
    <d v="2020-07-01T00:00:00"/>
    <x v="1"/>
    <x v="0"/>
  </r>
  <r>
    <x v="1"/>
    <x v="0"/>
    <s v="Haplochromis"/>
    <n v="5.4"/>
    <n v="5.4"/>
    <s v="unknown"/>
    <d v="2020-07-01T00:00:00"/>
    <x v="1"/>
    <x v="0"/>
  </r>
  <r>
    <x v="1"/>
    <x v="0"/>
    <s v="Haplochromis"/>
    <n v="5.8"/>
    <n v="5.8"/>
    <s v="unknown"/>
    <d v="2020-07-01T00:00:00"/>
    <x v="1"/>
    <x v="0"/>
  </r>
  <r>
    <x v="1"/>
    <x v="0"/>
    <s v="Oreochromis variabilis"/>
    <n v="25.8"/>
    <n v="25.8"/>
    <s v="unknown"/>
    <d v="2020-07-01T00:00:00"/>
    <x v="1"/>
    <x v="3"/>
  </r>
  <r>
    <x v="1"/>
    <x v="0"/>
    <s v="Haplochromis"/>
    <n v="6.8"/>
    <n v="6.8"/>
    <s v="unknown"/>
    <d v="2020-07-01T00:00:00"/>
    <x v="1"/>
    <x v="0"/>
  </r>
  <r>
    <x v="1"/>
    <x v="0"/>
    <s v="Haplochromis"/>
    <n v="4.7"/>
    <n v="4.7"/>
    <s v="unknown"/>
    <d v="2020-07-01T00:00:00"/>
    <x v="1"/>
    <x v="0"/>
  </r>
  <r>
    <x v="1"/>
    <x v="0"/>
    <s v="Haplochromis"/>
    <n v="4.2"/>
    <n v="4.2"/>
    <s v="unknown"/>
    <d v="2020-07-01T00:00:00"/>
    <x v="1"/>
    <x v="0"/>
  </r>
  <r>
    <x v="1"/>
    <x v="0"/>
    <s v="Haplochromis"/>
    <n v="6.1"/>
    <n v="6.1"/>
    <s v="unknown"/>
    <d v="2020-07-01T00:00:00"/>
    <x v="1"/>
    <x v="0"/>
  </r>
  <r>
    <x v="1"/>
    <x v="0"/>
    <s v="Haplochromis"/>
    <n v="4.9000000000000004"/>
    <n v="4.9000000000000004"/>
    <s v="unknown"/>
    <d v="2020-07-01T00:00:00"/>
    <x v="1"/>
    <x v="0"/>
  </r>
  <r>
    <x v="1"/>
    <x v="0"/>
    <s v="Haplochromis"/>
    <n v="6.2"/>
    <n v="6.2"/>
    <s v="unknown"/>
    <d v="2020-07-01T00:00:00"/>
    <x v="1"/>
    <x v="0"/>
  </r>
  <r>
    <x v="1"/>
    <x v="0"/>
    <s v="Haplochromis"/>
    <n v="4.7"/>
    <n v="4.7"/>
    <s v="unknown"/>
    <d v="2020-07-01T00:00:00"/>
    <x v="1"/>
    <x v="0"/>
  </r>
  <r>
    <x v="1"/>
    <x v="0"/>
    <s v="Haplochromis"/>
    <n v="7.8"/>
    <n v="7.8"/>
    <s v="unknown"/>
    <d v="2020-07-01T00:00:00"/>
    <x v="1"/>
    <x v="0"/>
  </r>
  <r>
    <x v="1"/>
    <x v="0"/>
    <s v="Haplochromis"/>
    <n v="7.2"/>
    <n v="7.2"/>
    <s v="unknown"/>
    <d v="2020-07-01T00:00:00"/>
    <x v="1"/>
    <x v="0"/>
  </r>
  <r>
    <x v="1"/>
    <x v="0"/>
    <s v="Haplochromis"/>
    <n v="6.1"/>
    <n v="6.1"/>
    <s v="unknown"/>
    <d v="2020-07-01T00:00:00"/>
    <x v="1"/>
    <x v="0"/>
  </r>
  <r>
    <x v="1"/>
    <x v="0"/>
    <s v="Haplochromis"/>
    <n v="9"/>
    <n v="9"/>
    <s v="unknown"/>
    <d v="2020-07-01T00:00:00"/>
    <x v="1"/>
    <x v="0"/>
  </r>
  <r>
    <x v="1"/>
    <x v="0"/>
    <s v="Haplochromis"/>
    <n v="9.6"/>
    <n v="9.6"/>
    <s v="unknown"/>
    <d v="2020-07-01T00:00:00"/>
    <x v="1"/>
    <x v="0"/>
  </r>
  <r>
    <x v="1"/>
    <x v="0"/>
    <s v="Haplochromis"/>
    <n v="8.8000000000000007"/>
    <n v="8.8000000000000007"/>
    <s v="unknown"/>
    <d v="2020-07-01T00:00:00"/>
    <x v="1"/>
    <x v="0"/>
  </r>
  <r>
    <x v="1"/>
    <x v="0"/>
    <s v="Haplochromis"/>
    <n v="8.9"/>
    <n v="8.9"/>
    <s v="unknown"/>
    <d v="2020-07-01T00:00:00"/>
    <x v="1"/>
    <x v="0"/>
  </r>
  <r>
    <x v="1"/>
    <x v="0"/>
    <s v="Haplochromis"/>
    <n v="10.9"/>
    <n v="10.9"/>
    <s v="unknown"/>
    <d v="2020-07-01T00:00:00"/>
    <x v="1"/>
    <x v="0"/>
  </r>
  <r>
    <x v="1"/>
    <x v="6"/>
    <s v="Haplochromis"/>
    <n v="9.8000000000000007"/>
    <n v="9.8000000000000007"/>
    <s v="unknown"/>
    <d v="2020-07-01T00:00:00"/>
    <x v="1"/>
    <x v="0"/>
  </r>
  <r>
    <x v="1"/>
    <x v="6"/>
    <s v="Haplochromis"/>
    <n v="7.4"/>
    <n v="7.4"/>
    <s v="unknown"/>
    <d v="2020-07-01T00:00:00"/>
    <x v="1"/>
    <x v="0"/>
  </r>
  <r>
    <x v="1"/>
    <x v="6"/>
    <s v="Haplochromis"/>
    <n v="6.9"/>
    <n v="6.9"/>
    <s v="unknown"/>
    <d v="2020-07-01T00:00:00"/>
    <x v="1"/>
    <x v="0"/>
  </r>
  <r>
    <x v="1"/>
    <x v="6"/>
    <s v="Haplochromis"/>
    <n v="7.1"/>
    <n v="7.1"/>
    <s v="unknown"/>
    <d v="2020-07-01T00:00:00"/>
    <x v="1"/>
    <x v="0"/>
  </r>
  <r>
    <x v="1"/>
    <x v="6"/>
    <s v="Haplochromis"/>
    <n v="6.9"/>
    <n v="6.9"/>
    <s v="unknown"/>
    <d v="2020-07-01T00:00:00"/>
    <x v="1"/>
    <x v="0"/>
  </r>
  <r>
    <x v="1"/>
    <x v="6"/>
    <s v="Haplochromis"/>
    <n v="6.6"/>
    <n v="6.6"/>
    <s v="unknown"/>
    <d v="2020-07-01T00:00:00"/>
    <x v="1"/>
    <x v="0"/>
  </r>
  <r>
    <x v="1"/>
    <x v="6"/>
    <s v="Haplochromis"/>
    <n v="6.7"/>
    <n v="6.7"/>
    <s v="unknown"/>
    <d v="2020-07-01T00:00:00"/>
    <x v="1"/>
    <x v="0"/>
  </r>
  <r>
    <x v="1"/>
    <x v="6"/>
    <s v="Haplochromis"/>
    <n v="6.9"/>
    <n v="6.9"/>
    <s v="unknown"/>
    <d v="2020-07-01T00:00:00"/>
    <x v="1"/>
    <x v="0"/>
  </r>
  <r>
    <x v="1"/>
    <x v="6"/>
    <s v="Haplochromis"/>
    <n v="7.1"/>
    <n v="7.1"/>
    <s v="unknown"/>
    <d v="2020-07-01T00:00:00"/>
    <x v="1"/>
    <x v="0"/>
  </r>
  <r>
    <x v="1"/>
    <x v="6"/>
    <s v="Haplochromis"/>
    <n v="6.8"/>
    <n v="6.8"/>
    <s v="unknown"/>
    <d v="2020-07-01T00:00:00"/>
    <x v="1"/>
    <x v="0"/>
  </r>
  <r>
    <x v="1"/>
    <x v="6"/>
    <s v="Haplochromis"/>
    <n v="7.1"/>
    <n v="7.1"/>
    <s v="unknown"/>
    <d v="2020-07-01T00:00:00"/>
    <x v="1"/>
    <x v="0"/>
  </r>
  <r>
    <x v="1"/>
    <x v="6"/>
    <s v="Haplochromis"/>
    <n v="7.2"/>
    <n v="7.2"/>
    <s v="unknown"/>
    <d v="2020-07-01T00:00:00"/>
    <x v="1"/>
    <x v="0"/>
  </r>
  <r>
    <x v="1"/>
    <x v="6"/>
    <s v="Haplochromis"/>
    <n v="6.7"/>
    <n v="6.7"/>
    <s v="unknown"/>
    <d v="2020-07-01T00:00:00"/>
    <x v="1"/>
    <x v="0"/>
  </r>
  <r>
    <x v="1"/>
    <x v="6"/>
    <s v="Haplochromis"/>
    <n v="7"/>
    <n v="7"/>
    <s v="unknown"/>
    <d v="2020-07-01T00:00:00"/>
    <x v="1"/>
    <x v="0"/>
  </r>
  <r>
    <x v="1"/>
    <x v="6"/>
    <s v="Haplochromis"/>
    <n v="7.1"/>
    <n v="7.1"/>
    <s v="unknown"/>
    <d v="2020-07-01T00:00:00"/>
    <x v="1"/>
    <x v="0"/>
  </r>
  <r>
    <x v="1"/>
    <x v="6"/>
    <s v="Haplochromis"/>
    <n v="6.8"/>
    <n v="6.8"/>
    <s v="unknown"/>
    <d v="2020-07-01T00:00:00"/>
    <x v="1"/>
    <x v="0"/>
  </r>
  <r>
    <x v="1"/>
    <x v="6"/>
    <s v="Haplochromis"/>
    <n v="6.2"/>
    <n v="6.2"/>
    <s v="unknown"/>
    <d v="2020-07-01T00:00:00"/>
    <x v="1"/>
    <x v="0"/>
  </r>
  <r>
    <x v="1"/>
    <x v="6"/>
    <s v="Haplochromis"/>
    <n v="8.6"/>
    <n v="8.6"/>
    <s v="unknown"/>
    <d v="2020-07-01T00:00:00"/>
    <x v="1"/>
    <x v="0"/>
  </r>
  <r>
    <x v="1"/>
    <x v="6"/>
    <s v="Haplochromis"/>
    <n v="7.8"/>
    <n v="7.8"/>
    <s v="unknown"/>
    <d v="2020-07-01T00:00:00"/>
    <x v="1"/>
    <x v="0"/>
  </r>
  <r>
    <x v="1"/>
    <x v="6"/>
    <s v="Haplochromis"/>
    <n v="7.2"/>
    <n v="7.2"/>
    <s v="unknown"/>
    <d v="2020-07-01T00:00:00"/>
    <x v="1"/>
    <x v="0"/>
  </r>
  <r>
    <x v="1"/>
    <x v="6"/>
    <s v="Haplochromis"/>
    <n v="7.1"/>
    <n v="7.1"/>
    <s v="unknown"/>
    <d v="2020-07-01T00:00:00"/>
    <x v="1"/>
    <x v="0"/>
  </r>
  <r>
    <x v="1"/>
    <x v="6"/>
    <s v="Haplochromis"/>
    <n v="6.9"/>
    <n v="6.9"/>
    <s v="unknown"/>
    <d v="2020-07-01T00:00:00"/>
    <x v="1"/>
    <x v="0"/>
  </r>
  <r>
    <x v="1"/>
    <x v="6"/>
    <s v="Haplochromis"/>
    <n v="7.1"/>
    <n v="7.1"/>
    <s v="unknown"/>
    <d v="2020-07-01T00:00:00"/>
    <x v="1"/>
    <x v="0"/>
  </r>
  <r>
    <x v="1"/>
    <x v="6"/>
    <s v="Haplochromis"/>
    <n v="6.2"/>
    <n v="6.2"/>
    <s v="unknown"/>
    <d v="2020-07-01T00:00:00"/>
    <x v="1"/>
    <x v="0"/>
  </r>
  <r>
    <x v="1"/>
    <x v="6"/>
    <s v="Haplochromis"/>
    <n v="6.4"/>
    <n v="6.4"/>
    <s v="unknown"/>
    <d v="2020-07-01T00:00:00"/>
    <x v="1"/>
    <x v="0"/>
  </r>
  <r>
    <x v="1"/>
    <x v="6"/>
    <s v="Haplochromis"/>
    <n v="6.3"/>
    <n v="6.3"/>
    <s v="unknown"/>
    <d v="2020-07-01T00:00:00"/>
    <x v="1"/>
    <x v="0"/>
  </r>
  <r>
    <x v="1"/>
    <x v="6"/>
    <s v="Haplochromis"/>
    <n v="7.4"/>
    <n v="7.4"/>
    <s v="unknown"/>
    <d v="2020-07-01T00:00:00"/>
    <x v="1"/>
    <x v="0"/>
  </r>
  <r>
    <x v="1"/>
    <x v="6"/>
    <s v="Haplochromis"/>
    <n v="8.3000000000000007"/>
    <n v="8.3000000000000007"/>
    <s v="unknown"/>
    <d v="2020-07-01T00:00:00"/>
    <x v="1"/>
    <x v="0"/>
  </r>
  <r>
    <x v="1"/>
    <x v="6"/>
    <s v="Haplochromis"/>
    <n v="8.1999999999999993"/>
    <n v="8.1999999999999993"/>
    <s v="unknown"/>
    <d v="2020-07-01T00:00:00"/>
    <x v="1"/>
    <x v="0"/>
  </r>
  <r>
    <x v="1"/>
    <x v="6"/>
    <s v="Haplochromis"/>
    <n v="8.1"/>
    <n v="8.1"/>
    <s v="unknown"/>
    <d v="2020-07-01T00:00:00"/>
    <x v="1"/>
    <x v="0"/>
  </r>
  <r>
    <x v="1"/>
    <x v="6"/>
    <s v="Haplochromis"/>
    <n v="6.8"/>
    <n v="6.8"/>
    <s v="unknown"/>
    <d v="2020-07-01T00:00:00"/>
    <x v="1"/>
    <x v="0"/>
  </r>
  <r>
    <x v="1"/>
    <x v="6"/>
    <s v="Haplochromis"/>
    <n v="5.3"/>
    <n v="5.3"/>
    <s v="unknown"/>
    <d v="2020-07-01T00:00:00"/>
    <x v="1"/>
    <x v="0"/>
  </r>
  <r>
    <x v="1"/>
    <x v="6"/>
    <s v="Haplochromis"/>
    <n v="7.1"/>
    <n v="7.1"/>
    <s v="unknown"/>
    <d v="2020-07-01T00:00:00"/>
    <x v="1"/>
    <x v="0"/>
  </r>
  <r>
    <x v="1"/>
    <x v="6"/>
    <s v="Haplochromis"/>
    <n v="7.2"/>
    <n v="7.2"/>
    <s v="unknown"/>
    <d v="2020-07-01T00:00:00"/>
    <x v="1"/>
    <x v="0"/>
  </r>
  <r>
    <x v="1"/>
    <x v="6"/>
    <s v="Haplochromis"/>
    <n v="6.9"/>
    <n v="6.9"/>
    <s v="unknown"/>
    <d v="2020-07-01T00:00:00"/>
    <x v="1"/>
    <x v="0"/>
  </r>
  <r>
    <x v="1"/>
    <x v="6"/>
    <s v="Haplochromis"/>
    <n v="5.2"/>
    <n v="5.2"/>
    <s v="unknown"/>
    <d v="2020-07-01T00:00:00"/>
    <x v="1"/>
    <x v="0"/>
  </r>
  <r>
    <x v="1"/>
    <x v="6"/>
    <s v="Haplochromis"/>
    <n v="6"/>
    <n v="6"/>
    <s v="unknown"/>
    <d v="2020-07-01T00:00:00"/>
    <x v="1"/>
    <x v="0"/>
  </r>
  <r>
    <x v="1"/>
    <x v="6"/>
    <s v="Haplochromis"/>
    <n v="8.9"/>
    <n v="8.9"/>
    <s v="unknown"/>
    <d v="2020-07-01T00:00:00"/>
    <x v="1"/>
    <x v="0"/>
  </r>
  <r>
    <x v="1"/>
    <x v="6"/>
    <s v="Haplochromis"/>
    <n v="7.3"/>
    <n v="7.3"/>
    <s v="unknown"/>
    <d v="2020-07-01T00:00:00"/>
    <x v="1"/>
    <x v="0"/>
  </r>
  <r>
    <x v="1"/>
    <x v="6"/>
    <s v="Oreochromis nilotica"/>
    <n v="26.2"/>
    <n v="26.2"/>
    <s v="unknown"/>
    <d v="2020-07-01T00:00:00"/>
    <x v="1"/>
    <x v="3"/>
  </r>
  <r>
    <x v="1"/>
    <x v="6"/>
    <s v="Oreochromis nilotica"/>
    <n v="33.200000000000003"/>
    <n v="33.200000000000003"/>
    <s v="unknown"/>
    <d v="2020-07-01T00:00:00"/>
    <x v="1"/>
    <x v="3"/>
  </r>
  <r>
    <x v="1"/>
    <x v="6"/>
    <s v="Lates niloticus"/>
    <n v="8.9"/>
    <n v="8.9"/>
    <s v="unknown"/>
    <d v="2020-07-01T00:00:00"/>
    <x v="1"/>
    <x v="2"/>
  </r>
  <r>
    <x v="1"/>
    <x v="6"/>
    <s v="Lates niloticus"/>
    <n v="5.2"/>
    <n v="5.2"/>
    <s v="unknown"/>
    <d v="2020-07-01T00:00:00"/>
    <x v="1"/>
    <x v="2"/>
  </r>
  <r>
    <x v="1"/>
    <x v="6"/>
    <s v="Lates niloticus"/>
    <n v="7.1"/>
    <n v="7.1"/>
    <s v="unknown"/>
    <d v="2020-07-01T00:00:00"/>
    <x v="1"/>
    <x v="2"/>
  </r>
  <r>
    <x v="1"/>
    <x v="6"/>
    <s v="Lates niloticus"/>
    <n v="8.6999999999999993"/>
    <n v="8.6999999999999993"/>
    <s v="unknown"/>
    <d v="2020-07-01T00:00:00"/>
    <x v="1"/>
    <x v="2"/>
  </r>
  <r>
    <x v="1"/>
    <x v="6"/>
    <s v="Lates niloticus"/>
    <n v="8.1"/>
    <n v="8.1"/>
    <s v="unknown"/>
    <d v="2020-07-01T00:00:00"/>
    <x v="1"/>
    <x v="2"/>
  </r>
  <r>
    <x v="1"/>
    <x v="6"/>
    <s v="Lates niloticus"/>
    <n v="6.4"/>
    <n v="6.4"/>
    <s v="unknown"/>
    <d v="2020-07-01T00:00:00"/>
    <x v="1"/>
    <x v="2"/>
  </r>
  <r>
    <x v="1"/>
    <x v="6"/>
    <s v="Lates niloticus"/>
    <n v="6.4"/>
    <n v="6.4"/>
    <s v="unknown"/>
    <d v="2020-07-01T00:00:00"/>
    <x v="1"/>
    <x v="2"/>
  </r>
  <r>
    <x v="1"/>
    <x v="6"/>
    <s v="Lates niloticus"/>
    <n v="5.8"/>
    <n v="5.8"/>
    <s v="unknown"/>
    <d v="2020-07-01T00:00:00"/>
    <x v="1"/>
    <x v="2"/>
  </r>
  <r>
    <x v="1"/>
    <x v="6"/>
    <s v="Lates niloticus"/>
    <n v="6.3"/>
    <n v="6.3"/>
    <s v="unknown"/>
    <d v="2020-07-01T00:00:00"/>
    <x v="1"/>
    <x v="2"/>
  </r>
  <r>
    <x v="1"/>
    <x v="6"/>
    <s v="Lates niloticus"/>
    <n v="9.4"/>
    <n v="9.4"/>
    <s v="unknown"/>
    <d v="2020-07-01T00:00:00"/>
    <x v="1"/>
    <x v="2"/>
  </r>
  <r>
    <x v="1"/>
    <x v="6"/>
    <s v="Lates niloticus"/>
    <n v="6.4"/>
    <n v="6.4"/>
    <s v="unknown"/>
    <d v="2020-07-01T00:00:00"/>
    <x v="1"/>
    <x v="2"/>
  </r>
  <r>
    <x v="1"/>
    <x v="6"/>
    <s v="Lates niloticus"/>
    <n v="7.4"/>
    <n v="7.4"/>
    <s v="unknown"/>
    <d v="2020-07-01T00:00:00"/>
    <x v="1"/>
    <x v="2"/>
  </r>
  <r>
    <x v="1"/>
    <x v="6"/>
    <s v="Lates niloticus"/>
    <n v="7.5"/>
    <n v="7.5"/>
    <s v="unknown"/>
    <d v="2020-07-01T00:00:00"/>
    <x v="1"/>
    <x v="2"/>
  </r>
  <r>
    <x v="1"/>
    <x v="6"/>
    <s v="Lates niloticus"/>
    <n v="9.4"/>
    <n v="9.4"/>
    <s v="unknown"/>
    <d v="2020-07-01T00:00:00"/>
    <x v="1"/>
    <x v="2"/>
  </r>
  <r>
    <x v="1"/>
    <x v="6"/>
    <s v="Lates niloticus"/>
    <n v="13.5"/>
    <n v="13.5"/>
    <s v="unknown"/>
    <d v="2020-07-01T00:00:00"/>
    <x v="1"/>
    <x v="2"/>
  </r>
  <r>
    <x v="1"/>
    <x v="6"/>
    <s v="Lates niloticus"/>
    <n v="7.3"/>
    <n v="7.3"/>
    <s v="unknown"/>
    <d v="2020-07-01T00:00:00"/>
    <x v="1"/>
    <x v="2"/>
  </r>
  <r>
    <x v="1"/>
    <x v="6"/>
    <s v="Lates niloticus"/>
    <n v="6.1"/>
    <n v="6.1"/>
    <s v="unknown"/>
    <d v="2020-07-01T00:00:00"/>
    <x v="1"/>
    <x v="2"/>
  </r>
  <r>
    <x v="1"/>
    <x v="6"/>
    <s v="Lates niloticus"/>
    <n v="5.2"/>
    <n v="5.2"/>
    <s v="unknown"/>
    <d v="2020-07-01T00:00:00"/>
    <x v="1"/>
    <x v="2"/>
  </r>
  <r>
    <x v="1"/>
    <x v="6"/>
    <s v="Lates niloticus"/>
    <n v="7.3"/>
    <n v="7.3"/>
    <s v="unknown"/>
    <d v="2020-07-01T00:00:00"/>
    <x v="1"/>
    <x v="2"/>
  </r>
  <r>
    <x v="1"/>
    <x v="6"/>
    <s v="Lates niloticus"/>
    <n v="10.5"/>
    <n v="10.5"/>
    <s v="unknown"/>
    <d v="2020-07-01T00:00:00"/>
    <x v="1"/>
    <x v="2"/>
  </r>
  <r>
    <x v="1"/>
    <x v="6"/>
    <s v="Lates niloticus"/>
    <n v="5.5"/>
    <n v="5.5"/>
    <s v="unknown"/>
    <d v="2020-07-01T00:00:00"/>
    <x v="1"/>
    <x v="2"/>
  </r>
  <r>
    <x v="1"/>
    <x v="6"/>
    <s v="Lates niloticus"/>
    <n v="6.8"/>
    <n v="6.8"/>
    <s v="unknown"/>
    <d v="2020-07-01T00:00:00"/>
    <x v="1"/>
    <x v="2"/>
  </r>
  <r>
    <x v="1"/>
    <x v="6"/>
    <s v="Lates niloticus"/>
    <n v="6.1"/>
    <n v="6.1"/>
    <s v="unknown"/>
    <d v="2020-07-01T00:00:00"/>
    <x v="1"/>
    <x v="2"/>
  </r>
  <r>
    <x v="1"/>
    <x v="6"/>
    <s v="Lates niloticus"/>
    <n v="5.8"/>
    <n v="5.8"/>
    <s v="unknown"/>
    <d v="2020-07-01T00:00:00"/>
    <x v="1"/>
    <x v="2"/>
  </r>
  <r>
    <x v="1"/>
    <x v="6"/>
    <s v="Lates niloticus"/>
    <n v="7.2"/>
    <n v="7.2"/>
    <s v="unknown"/>
    <d v="2020-07-01T00:00:00"/>
    <x v="1"/>
    <x v="2"/>
  </r>
  <r>
    <x v="1"/>
    <x v="6"/>
    <s v="Lates niloticus"/>
    <n v="11.7"/>
    <n v="11.7"/>
    <s v="unknown"/>
    <d v="2020-07-01T00:00:00"/>
    <x v="1"/>
    <x v="2"/>
  </r>
  <r>
    <x v="1"/>
    <x v="6"/>
    <s v="Lates niloticus"/>
    <n v="7.8"/>
    <n v="7.8"/>
    <s v="unknown"/>
    <d v="2020-07-01T00:00:00"/>
    <x v="1"/>
    <x v="2"/>
  </r>
  <r>
    <x v="1"/>
    <x v="6"/>
    <s v="Lates niloticus"/>
    <n v="6.8"/>
    <n v="6.8"/>
    <s v="unknown"/>
    <d v="2020-07-01T00:00:00"/>
    <x v="1"/>
    <x v="2"/>
  </r>
  <r>
    <x v="1"/>
    <x v="6"/>
    <s v="Lates niloticus"/>
    <n v="7.1"/>
    <n v="7.1"/>
    <s v="unknown"/>
    <d v="2020-07-01T00:00:00"/>
    <x v="1"/>
    <x v="2"/>
  </r>
  <r>
    <x v="1"/>
    <x v="6"/>
    <s v="Lates niloticus"/>
    <n v="7.2"/>
    <n v="7.2"/>
    <s v="unknown"/>
    <d v="2020-07-01T00:00:00"/>
    <x v="1"/>
    <x v="2"/>
  </r>
  <r>
    <x v="1"/>
    <x v="6"/>
    <s v="Lates niloticus"/>
    <n v="9.5"/>
    <n v="9.5"/>
    <s v="unknown"/>
    <d v="2020-07-01T00:00:00"/>
    <x v="1"/>
    <x v="2"/>
  </r>
  <r>
    <x v="1"/>
    <x v="6"/>
    <s v="Lates niloticus"/>
    <n v="6.8"/>
    <n v="6.8"/>
    <s v="unknown"/>
    <d v="2020-07-01T00:00:00"/>
    <x v="1"/>
    <x v="2"/>
  </r>
  <r>
    <x v="1"/>
    <x v="6"/>
    <s v="Lates niloticus"/>
    <n v="6.1"/>
    <n v="6.1"/>
    <s v="unknown"/>
    <d v="2020-07-01T00:00:00"/>
    <x v="1"/>
    <x v="2"/>
  </r>
  <r>
    <x v="1"/>
    <x v="6"/>
    <s v="Lates niloticus"/>
    <n v="5.4"/>
    <n v="5.4"/>
    <s v="unknown"/>
    <d v="2020-07-01T00:00:00"/>
    <x v="1"/>
    <x v="2"/>
  </r>
  <r>
    <x v="1"/>
    <x v="6"/>
    <s v="Lates niloticus"/>
    <n v="7.3"/>
    <n v="7.3"/>
    <s v="unknown"/>
    <d v="2020-07-01T00:00:00"/>
    <x v="1"/>
    <x v="2"/>
  </r>
  <r>
    <x v="1"/>
    <x v="6"/>
    <s v="Lates niloticus"/>
    <n v="6.3"/>
    <n v="6.3"/>
    <s v="unknown"/>
    <d v="2020-07-01T00:00:00"/>
    <x v="1"/>
    <x v="2"/>
  </r>
  <r>
    <x v="1"/>
    <x v="6"/>
    <s v="Lates niloticus"/>
    <n v="6.2"/>
    <n v="6.2"/>
    <s v="unknown"/>
    <d v="2020-07-01T00:00:00"/>
    <x v="1"/>
    <x v="2"/>
  </r>
  <r>
    <x v="1"/>
    <x v="6"/>
    <s v="Lates niloticus"/>
    <n v="7.5"/>
    <n v="7.5"/>
    <s v="unknown"/>
    <d v="2020-07-01T00:00:00"/>
    <x v="1"/>
    <x v="2"/>
  </r>
  <r>
    <x v="1"/>
    <x v="6"/>
    <s v="Lates niloticus"/>
    <n v="9.1999999999999993"/>
    <n v="9.1999999999999993"/>
    <s v="unknown"/>
    <d v="2020-07-01T00:00:00"/>
    <x v="1"/>
    <x v="2"/>
  </r>
  <r>
    <x v="1"/>
    <x v="6"/>
    <s v="Lates niloticus"/>
    <n v="7.6"/>
    <n v="7.6"/>
    <s v="unknown"/>
    <d v="2020-07-01T00:00:00"/>
    <x v="1"/>
    <x v="2"/>
  </r>
  <r>
    <x v="1"/>
    <x v="6"/>
    <s v="Lates niloticus"/>
    <n v="7.5"/>
    <n v="7.5"/>
    <s v="unknown"/>
    <d v="2020-07-01T00:00:00"/>
    <x v="1"/>
    <x v="2"/>
  </r>
  <r>
    <x v="1"/>
    <x v="6"/>
    <s v="Lates niloticus"/>
    <n v="6.5"/>
    <n v="6.5"/>
    <s v="unknown"/>
    <d v="2020-07-01T00:00:00"/>
    <x v="1"/>
    <x v="2"/>
  </r>
  <r>
    <x v="1"/>
    <x v="6"/>
    <s v="Lates niloticus"/>
    <n v="6.8"/>
    <n v="6.8"/>
    <s v="unknown"/>
    <d v="2020-07-01T00:00:00"/>
    <x v="1"/>
    <x v="2"/>
  </r>
  <r>
    <x v="1"/>
    <x v="6"/>
    <s v="Lates niloticus"/>
    <n v="5.8"/>
    <n v="5.8"/>
    <s v="unknown"/>
    <d v="2020-07-01T00:00:00"/>
    <x v="1"/>
    <x v="2"/>
  </r>
  <r>
    <x v="1"/>
    <x v="6"/>
    <s v="Lates niloticus"/>
    <n v="6.5"/>
    <n v="6.5"/>
    <s v="unknown"/>
    <d v="2020-07-01T00:00:00"/>
    <x v="1"/>
    <x v="2"/>
  </r>
  <r>
    <x v="1"/>
    <x v="6"/>
    <s v="Lates niloticus"/>
    <n v="6.2"/>
    <n v="6.2"/>
    <s v="unknown"/>
    <d v="2020-07-01T00:00:00"/>
    <x v="1"/>
    <x v="2"/>
  </r>
  <r>
    <x v="1"/>
    <x v="6"/>
    <s v="Lates niloticus"/>
    <n v="6"/>
    <n v="6"/>
    <s v="unknown"/>
    <d v="2020-07-01T00:00:00"/>
    <x v="1"/>
    <x v="2"/>
  </r>
  <r>
    <x v="1"/>
    <x v="6"/>
    <s v="Lates niloticus"/>
    <n v="7.2"/>
    <n v="7.2"/>
    <s v="unknown"/>
    <d v="2020-07-01T00:00:00"/>
    <x v="1"/>
    <x v="2"/>
  </r>
  <r>
    <x v="1"/>
    <x v="6"/>
    <s v="Lates niloticus"/>
    <n v="6.8"/>
    <n v="6.8"/>
    <s v="unknown"/>
    <d v="2020-07-01T00:00:00"/>
    <x v="1"/>
    <x v="2"/>
  </r>
  <r>
    <x v="1"/>
    <x v="6"/>
    <s v="Lates niloticus"/>
    <n v="7.7"/>
    <n v="7.7"/>
    <s v="unknown"/>
    <d v="2020-07-01T00:00:00"/>
    <x v="1"/>
    <x v="2"/>
  </r>
  <r>
    <x v="1"/>
    <x v="6"/>
    <s v="Lates niloticus"/>
    <n v="6.5"/>
    <n v="6.5"/>
    <s v="unknown"/>
    <d v="2020-07-01T00:00:00"/>
    <x v="1"/>
    <x v="2"/>
  </r>
  <r>
    <x v="1"/>
    <x v="6"/>
    <s v="Lates niloticus"/>
    <n v="4.5"/>
    <n v="4.5"/>
    <s v="unknown"/>
    <d v="2020-07-01T00:00:00"/>
    <x v="1"/>
    <x v="2"/>
  </r>
  <r>
    <x v="1"/>
    <x v="6"/>
    <s v="Oreochromis nilotica"/>
    <n v="17.2"/>
    <n v="17.2"/>
    <s v="unknown"/>
    <d v="2020-07-01T00:00:00"/>
    <x v="1"/>
    <x v="3"/>
  </r>
  <r>
    <x v="1"/>
    <x v="6"/>
    <s v="Oreochromis nilotica"/>
    <n v="15.4"/>
    <n v="15.4"/>
    <s v="unknown"/>
    <d v="2020-07-01T00:00:00"/>
    <x v="1"/>
    <x v="3"/>
  </r>
  <r>
    <x v="1"/>
    <x v="6"/>
    <s v="Oreochromis nilotica"/>
    <n v="13.3"/>
    <n v="13.3"/>
    <s v="unknown"/>
    <d v="2020-07-01T00:00:00"/>
    <x v="1"/>
    <x v="3"/>
  </r>
  <r>
    <x v="1"/>
    <x v="6"/>
    <s v="Haplochromis"/>
    <n v="6.9"/>
    <n v="6.9"/>
    <s v="unknown"/>
    <d v="2020-07-01T00:00:00"/>
    <x v="1"/>
    <x v="0"/>
  </r>
  <r>
    <x v="1"/>
    <x v="6"/>
    <s v="Haplochromis"/>
    <n v="7.1"/>
    <n v="7.1"/>
    <s v="unknown"/>
    <d v="2020-07-01T00:00:00"/>
    <x v="1"/>
    <x v="0"/>
  </r>
  <r>
    <x v="1"/>
    <x v="6"/>
    <s v="Haplochromis"/>
    <n v="7.2"/>
    <n v="7.2"/>
    <s v="unknown"/>
    <d v="2020-07-01T00:00:00"/>
    <x v="1"/>
    <x v="0"/>
  </r>
  <r>
    <x v="1"/>
    <x v="6"/>
    <s v="Haplochromis"/>
    <n v="7.3"/>
    <n v="7.3"/>
    <s v="unknown"/>
    <d v="2020-07-01T00:00:00"/>
    <x v="1"/>
    <x v="0"/>
  </r>
  <r>
    <x v="1"/>
    <x v="6"/>
    <s v="Haplochromis"/>
    <n v="8.5"/>
    <n v="8.5"/>
    <s v="unknown"/>
    <d v="2020-07-01T00:00:00"/>
    <x v="1"/>
    <x v="0"/>
  </r>
  <r>
    <x v="1"/>
    <x v="6"/>
    <s v="Haplochromis"/>
    <n v="6.1"/>
    <n v="6.1"/>
    <s v="unknown"/>
    <d v="2020-07-01T00:00:00"/>
    <x v="1"/>
    <x v="0"/>
  </r>
  <r>
    <x v="1"/>
    <x v="6"/>
    <s v="Haplochromis"/>
    <n v="6.7"/>
    <n v="6.7"/>
    <s v="unknown"/>
    <d v="2020-07-01T00:00:00"/>
    <x v="1"/>
    <x v="0"/>
  </r>
  <r>
    <x v="1"/>
    <x v="6"/>
    <s v="Haplochromis"/>
    <n v="6.9"/>
    <n v="6.9"/>
    <s v="unknown"/>
    <d v="2020-07-01T00:00:00"/>
    <x v="1"/>
    <x v="0"/>
  </r>
  <r>
    <x v="1"/>
    <x v="6"/>
    <s v="Haplochromis"/>
    <n v="8.5"/>
    <n v="8.5"/>
    <s v="unknown"/>
    <d v="2020-07-01T00:00:00"/>
    <x v="1"/>
    <x v="0"/>
  </r>
  <r>
    <x v="1"/>
    <x v="6"/>
    <s v="Haplochromis"/>
    <n v="7.5"/>
    <n v="7.5"/>
    <s v="unknown"/>
    <d v="2020-07-01T00:00:00"/>
    <x v="1"/>
    <x v="0"/>
  </r>
  <r>
    <x v="1"/>
    <x v="6"/>
    <s v="Haplochromis"/>
    <n v="6.5"/>
    <n v="6.5"/>
    <s v="unknown"/>
    <d v="2020-07-01T00:00:00"/>
    <x v="1"/>
    <x v="0"/>
  </r>
  <r>
    <x v="1"/>
    <x v="6"/>
    <s v="Haplochromis"/>
    <n v="6.9"/>
    <n v="6.9"/>
    <s v="unknown"/>
    <d v="2020-07-01T00:00:00"/>
    <x v="1"/>
    <x v="0"/>
  </r>
  <r>
    <x v="1"/>
    <x v="6"/>
    <s v="Haplochromis"/>
    <n v="7"/>
    <n v="7"/>
    <s v="unknown"/>
    <d v="2020-07-01T00:00:00"/>
    <x v="1"/>
    <x v="0"/>
  </r>
  <r>
    <x v="1"/>
    <x v="6"/>
    <s v="Haplochromis"/>
    <n v="6.4"/>
    <n v="6.4"/>
    <s v="unknown"/>
    <d v="2020-07-01T00:00:00"/>
    <x v="1"/>
    <x v="0"/>
  </r>
  <r>
    <x v="1"/>
    <x v="6"/>
    <s v="Haplochromis"/>
    <n v="6.4"/>
    <n v="6.4"/>
    <s v="unknown"/>
    <d v="2020-07-01T00:00:00"/>
    <x v="1"/>
    <x v="0"/>
  </r>
  <r>
    <x v="1"/>
    <x v="6"/>
    <s v="Haplochromis"/>
    <n v="6.8"/>
    <n v="6.8"/>
    <s v="unknown"/>
    <d v="2020-07-01T00:00:00"/>
    <x v="1"/>
    <x v="0"/>
  </r>
  <r>
    <x v="1"/>
    <x v="6"/>
    <s v="Haplochromis"/>
    <n v="6.2"/>
    <n v="6.2"/>
    <s v="unknown"/>
    <d v="2020-07-01T00:00:00"/>
    <x v="1"/>
    <x v="0"/>
  </r>
  <r>
    <x v="1"/>
    <x v="6"/>
    <s v="Haplochromis"/>
    <n v="6.2"/>
    <n v="6.2"/>
    <s v="unknown"/>
    <d v="2020-07-01T00:00:00"/>
    <x v="1"/>
    <x v="0"/>
  </r>
  <r>
    <x v="1"/>
    <x v="6"/>
    <s v="Haplochromis"/>
    <n v="8.6"/>
    <n v="8.6"/>
    <s v="unknown"/>
    <d v="2020-07-01T00:00:00"/>
    <x v="1"/>
    <x v="0"/>
  </r>
  <r>
    <x v="1"/>
    <x v="6"/>
    <s v="Haplochromis"/>
    <n v="7.2"/>
    <n v="7.2"/>
    <s v="unknown"/>
    <d v="2020-07-01T00:00:00"/>
    <x v="1"/>
    <x v="0"/>
  </r>
  <r>
    <x v="1"/>
    <x v="6"/>
    <s v="Haplochromis"/>
    <n v="6.3"/>
    <n v="6.3"/>
    <s v="unknown"/>
    <d v="2020-07-01T00:00:00"/>
    <x v="1"/>
    <x v="0"/>
  </r>
  <r>
    <x v="1"/>
    <x v="6"/>
    <s v="Haplochromis"/>
    <n v="6.1"/>
    <n v="6.1"/>
    <s v="unknown"/>
    <d v="2020-07-01T00:00:00"/>
    <x v="1"/>
    <x v="0"/>
  </r>
  <r>
    <x v="1"/>
    <x v="6"/>
    <s v="Haplochromis"/>
    <n v="6.8"/>
    <n v="6.8"/>
    <s v="unknown"/>
    <d v="2020-07-01T00:00:00"/>
    <x v="1"/>
    <x v="0"/>
  </r>
  <r>
    <x v="1"/>
    <x v="6"/>
    <s v="Haplochromis"/>
    <n v="6.6"/>
    <n v="6.6"/>
    <s v="unknown"/>
    <d v="2020-07-01T00:00:00"/>
    <x v="1"/>
    <x v="0"/>
  </r>
  <r>
    <x v="1"/>
    <x v="6"/>
    <s v="Haplochromis"/>
    <n v="6.6"/>
    <n v="6.6"/>
    <s v="unknown"/>
    <d v="2020-07-01T00:00:00"/>
    <x v="1"/>
    <x v="0"/>
  </r>
  <r>
    <x v="1"/>
    <x v="6"/>
    <s v="Haplochromis"/>
    <n v="6.9"/>
    <n v="6.9"/>
    <s v="unknown"/>
    <d v="2020-07-01T00:00:00"/>
    <x v="1"/>
    <x v="0"/>
  </r>
  <r>
    <x v="1"/>
    <x v="6"/>
    <s v="Haplochromis"/>
    <n v="6.4"/>
    <n v="6.4"/>
    <s v="unknown"/>
    <d v="2020-07-01T00:00:00"/>
    <x v="1"/>
    <x v="0"/>
  </r>
  <r>
    <x v="1"/>
    <x v="6"/>
    <s v="Haplochromis"/>
    <n v="6.6"/>
    <n v="6.6"/>
    <s v="unknown"/>
    <d v="2020-07-01T00:00:00"/>
    <x v="1"/>
    <x v="0"/>
  </r>
  <r>
    <x v="1"/>
    <x v="6"/>
    <s v="Haplochromis"/>
    <n v="6.7"/>
    <n v="6.7"/>
    <s v="unknown"/>
    <d v="2020-07-01T00:00:00"/>
    <x v="1"/>
    <x v="0"/>
  </r>
  <r>
    <x v="1"/>
    <x v="6"/>
    <s v="Haplochromis"/>
    <n v="6.6"/>
    <n v="6.6"/>
    <s v="unknown"/>
    <d v="2020-07-01T00:00:00"/>
    <x v="1"/>
    <x v="0"/>
  </r>
  <r>
    <x v="1"/>
    <x v="6"/>
    <s v="Haplochromis"/>
    <n v="7.7"/>
    <n v="7.7"/>
    <s v="unknown"/>
    <d v="2020-07-01T00:00:00"/>
    <x v="1"/>
    <x v="0"/>
  </r>
  <r>
    <x v="1"/>
    <x v="6"/>
    <s v="Haplochromis"/>
    <n v="8.5"/>
    <n v="8.5"/>
    <s v="unknown"/>
    <d v="2020-07-01T00:00:00"/>
    <x v="1"/>
    <x v="0"/>
  </r>
  <r>
    <x v="1"/>
    <x v="6"/>
    <s v="Haplochromis"/>
    <n v="8.3000000000000007"/>
    <n v="8.3000000000000007"/>
    <s v="unknown"/>
    <d v="2020-07-01T00:00:00"/>
    <x v="1"/>
    <x v="0"/>
  </r>
  <r>
    <x v="1"/>
    <x v="6"/>
    <s v="Haplochromis"/>
    <n v="7.4"/>
    <n v="7.4"/>
    <s v="unknown"/>
    <d v="2020-07-01T00:00:00"/>
    <x v="1"/>
    <x v="0"/>
  </r>
  <r>
    <x v="1"/>
    <x v="6"/>
    <s v="Haplochromis"/>
    <n v="6.4"/>
    <n v="6.4"/>
    <s v="unknown"/>
    <d v="2020-07-01T00:00:00"/>
    <x v="1"/>
    <x v="0"/>
  </r>
  <r>
    <x v="1"/>
    <x v="6"/>
    <s v="Haplochromis"/>
    <n v="5.5"/>
    <n v="5.5"/>
    <s v="unknown"/>
    <d v="2020-07-01T00:00:00"/>
    <x v="1"/>
    <x v="0"/>
  </r>
  <r>
    <x v="1"/>
    <x v="6"/>
    <s v="Haplochromis"/>
    <n v="7.5"/>
    <n v="7.5"/>
    <s v="unknown"/>
    <d v="2020-07-01T00:00:00"/>
    <x v="1"/>
    <x v="0"/>
  </r>
  <r>
    <x v="1"/>
    <x v="6"/>
    <s v="Haplochromis"/>
    <n v="7.3"/>
    <n v="7.3"/>
    <s v="unknown"/>
    <d v="2020-07-01T00:00:00"/>
    <x v="1"/>
    <x v="0"/>
  </r>
  <r>
    <x v="1"/>
    <x v="6"/>
    <s v="Haplochromis"/>
    <n v="7.4"/>
    <n v="7.4"/>
    <s v="unknown"/>
    <d v="2020-07-01T00:00:00"/>
    <x v="1"/>
    <x v="0"/>
  </r>
  <r>
    <x v="1"/>
    <x v="6"/>
    <s v="Haplochromis"/>
    <n v="7"/>
    <n v="7"/>
    <s v="unknown"/>
    <d v="2020-07-01T00:00:00"/>
    <x v="1"/>
    <x v="0"/>
  </r>
  <r>
    <x v="1"/>
    <x v="6"/>
    <s v="Haplochromis"/>
    <n v="8.6"/>
    <n v="8.6"/>
    <s v="unknown"/>
    <d v="2020-07-01T00:00:00"/>
    <x v="1"/>
    <x v="0"/>
  </r>
  <r>
    <x v="1"/>
    <x v="6"/>
    <s v="Barbus sp"/>
    <n v="6.2"/>
    <n v="6.2"/>
    <s v="unknown"/>
    <d v="2020-07-01T00:00:00"/>
    <x v="1"/>
    <x v="1"/>
  </r>
  <r>
    <x v="1"/>
    <x v="6"/>
    <s v="Claria gariepinus"/>
    <n v="33.4"/>
    <n v="33.4"/>
    <s v="unknown"/>
    <d v="2020-07-01T00:00:00"/>
    <x v="1"/>
    <x v="1"/>
  </r>
  <r>
    <x v="1"/>
    <x v="6"/>
    <s v="Haplochromis"/>
    <n v="7.1"/>
    <n v="7.1"/>
    <s v="unknown"/>
    <d v="2020-07-01T00:00:00"/>
    <x v="1"/>
    <x v="0"/>
  </r>
  <r>
    <x v="1"/>
    <x v="6"/>
    <s v="Haplochromis"/>
    <n v="6.9"/>
    <n v="6.9"/>
    <s v="unknown"/>
    <d v="2020-07-01T00:00:00"/>
    <x v="1"/>
    <x v="0"/>
  </r>
  <r>
    <x v="1"/>
    <x v="6"/>
    <s v="Haplochromis"/>
    <n v="6.5"/>
    <n v="6.5"/>
    <s v="unknown"/>
    <d v="2020-07-01T00:00:00"/>
    <x v="1"/>
    <x v="0"/>
  </r>
  <r>
    <x v="1"/>
    <x v="6"/>
    <s v="Haplochromis"/>
    <n v="6.7"/>
    <n v="6.7"/>
    <s v="unknown"/>
    <d v="2020-07-01T00:00:00"/>
    <x v="1"/>
    <x v="0"/>
  </r>
  <r>
    <x v="1"/>
    <x v="6"/>
    <s v="Haplochromis"/>
    <n v="5.8"/>
    <n v="5.8"/>
    <s v="unknown"/>
    <d v="2020-07-01T00:00:00"/>
    <x v="1"/>
    <x v="0"/>
  </r>
  <r>
    <x v="1"/>
    <x v="6"/>
    <s v="Haplochromis"/>
    <n v="7.1"/>
    <n v="7.1"/>
    <s v="unknown"/>
    <d v="2020-07-01T00:00:00"/>
    <x v="1"/>
    <x v="0"/>
  </r>
  <r>
    <x v="1"/>
    <x v="6"/>
    <s v="Haplochromis"/>
    <n v="7.3"/>
    <n v="7.3"/>
    <s v="unknown"/>
    <d v="2020-07-01T00:00:00"/>
    <x v="1"/>
    <x v="0"/>
  </r>
  <r>
    <x v="1"/>
    <x v="6"/>
    <s v="Haplochromis"/>
    <n v="7"/>
    <n v="7"/>
    <s v="unknown"/>
    <d v="2020-07-01T00:00:00"/>
    <x v="1"/>
    <x v="0"/>
  </r>
  <r>
    <x v="1"/>
    <x v="6"/>
    <s v="Haplochromis"/>
    <n v="8.3000000000000007"/>
    <n v="8.3000000000000007"/>
    <s v="unknown"/>
    <d v="2020-07-01T00:00:00"/>
    <x v="1"/>
    <x v="0"/>
  </r>
  <r>
    <x v="1"/>
    <x v="6"/>
    <s v="Haplochromis"/>
    <n v="6"/>
    <n v="6"/>
    <s v="unknown"/>
    <d v="2020-07-01T00:00:00"/>
    <x v="1"/>
    <x v="0"/>
  </r>
  <r>
    <x v="1"/>
    <x v="6"/>
    <s v="Haplochromis"/>
    <n v="5.3"/>
    <n v="5.3"/>
    <s v="unknown"/>
    <d v="2020-07-01T00:00:00"/>
    <x v="1"/>
    <x v="0"/>
  </r>
  <r>
    <x v="1"/>
    <x v="6"/>
    <s v="Haplochromis"/>
    <n v="6.9"/>
    <n v="6.9"/>
    <s v="unknown"/>
    <d v="2020-07-01T00:00:00"/>
    <x v="1"/>
    <x v="0"/>
  </r>
  <r>
    <x v="1"/>
    <x v="6"/>
    <s v="Haplochromis"/>
    <n v="6.4"/>
    <n v="6.4"/>
    <s v="unknown"/>
    <d v="2020-07-01T00:00:00"/>
    <x v="1"/>
    <x v="0"/>
  </r>
  <r>
    <x v="1"/>
    <x v="6"/>
    <s v="Haplochromis"/>
    <n v="6.2"/>
    <n v="6.2"/>
    <s v="unknown"/>
    <d v="2020-07-01T00:00:00"/>
    <x v="1"/>
    <x v="0"/>
  </r>
  <r>
    <x v="1"/>
    <x v="6"/>
    <s v="Haplochromis"/>
    <n v="4.5"/>
    <n v="4.5"/>
    <s v="unknown"/>
    <d v="2020-07-01T00:00:00"/>
    <x v="1"/>
    <x v="0"/>
  </r>
  <r>
    <x v="1"/>
    <x v="6"/>
    <s v="Haplochromis"/>
    <n v="5.0999999999999996"/>
    <n v="5.0999999999999996"/>
    <s v="unknown"/>
    <d v="2020-07-01T00:00:00"/>
    <x v="1"/>
    <x v="0"/>
  </r>
  <r>
    <x v="1"/>
    <x v="6"/>
    <s v="Haplochromis"/>
    <n v="5.2"/>
    <n v="5.2"/>
    <s v="unknown"/>
    <d v="2020-07-01T00:00:00"/>
    <x v="1"/>
    <x v="0"/>
  </r>
  <r>
    <x v="1"/>
    <x v="6"/>
    <s v="Haplochromis"/>
    <n v="5.3"/>
    <n v="5.3"/>
    <s v="unknown"/>
    <d v="2020-07-01T00:00:00"/>
    <x v="1"/>
    <x v="0"/>
  </r>
  <r>
    <x v="1"/>
    <x v="6"/>
    <s v="Haplochromis"/>
    <n v="5.8"/>
    <n v="5.8"/>
    <s v="unknown"/>
    <d v="2020-07-01T00:00:00"/>
    <x v="1"/>
    <x v="0"/>
  </r>
  <r>
    <x v="1"/>
    <x v="6"/>
    <s v="Haplochromis"/>
    <n v="6.1"/>
    <n v="6.1"/>
    <s v="unknown"/>
    <d v="2020-07-01T00:00:00"/>
    <x v="1"/>
    <x v="0"/>
  </r>
  <r>
    <x v="1"/>
    <x v="6"/>
    <s v="Haplochromis"/>
    <n v="6"/>
    <n v="6"/>
    <s v="unknown"/>
    <d v="2020-07-01T00:00:00"/>
    <x v="1"/>
    <x v="0"/>
  </r>
  <r>
    <x v="1"/>
    <x v="6"/>
    <s v="Haplochromis"/>
    <n v="6"/>
    <n v="6"/>
    <s v="unknown"/>
    <d v="2020-07-01T00:00:00"/>
    <x v="1"/>
    <x v="0"/>
  </r>
  <r>
    <x v="1"/>
    <x v="6"/>
    <s v="Haplochromis"/>
    <n v="6.1"/>
    <n v="6.1"/>
    <s v="unknown"/>
    <d v="2020-07-01T00:00:00"/>
    <x v="1"/>
    <x v="0"/>
  </r>
  <r>
    <x v="1"/>
    <x v="6"/>
    <s v="Haplochromis"/>
    <n v="6.2"/>
    <n v="6.2"/>
    <s v="unknown"/>
    <d v="2020-07-01T00:00:00"/>
    <x v="1"/>
    <x v="0"/>
  </r>
  <r>
    <x v="1"/>
    <x v="6"/>
    <s v="Haplochromis"/>
    <n v="6.8"/>
    <n v="6.8"/>
    <s v="unknown"/>
    <d v="2020-07-01T00:00:00"/>
    <x v="1"/>
    <x v="0"/>
  </r>
  <r>
    <x v="1"/>
    <x v="6"/>
    <s v="Haplochromis"/>
    <n v="6.4"/>
    <n v="6.4"/>
    <s v="unknown"/>
    <d v="2020-07-01T00:00:00"/>
    <x v="1"/>
    <x v="0"/>
  </r>
  <r>
    <x v="1"/>
    <x v="6"/>
    <s v="Haplochromis"/>
    <n v="4.2"/>
    <n v="4.2"/>
    <s v="unknown"/>
    <d v="2020-07-01T00:00:00"/>
    <x v="1"/>
    <x v="0"/>
  </r>
  <r>
    <x v="1"/>
    <x v="6"/>
    <s v="Haplochromis"/>
    <n v="7.3"/>
    <n v="7.3"/>
    <s v="unknown"/>
    <d v="2020-07-01T00:00:00"/>
    <x v="1"/>
    <x v="0"/>
  </r>
  <r>
    <x v="1"/>
    <x v="6"/>
    <s v="Haplochromis"/>
    <n v="4.5"/>
    <n v="4.5"/>
    <s v="unknown"/>
    <d v="2020-07-01T00:00:00"/>
    <x v="1"/>
    <x v="0"/>
  </r>
  <r>
    <x v="1"/>
    <x v="6"/>
    <s v="Haplochromis"/>
    <n v="6"/>
    <n v="6"/>
    <s v="unknown"/>
    <d v="2020-07-01T00:00:00"/>
    <x v="1"/>
    <x v="0"/>
  </r>
  <r>
    <x v="1"/>
    <x v="6"/>
    <s v="Haplochromis"/>
    <n v="4.2"/>
    <n v="4.2"/>
    <s v="unknown"/>
    <d v="2020-07-01T00:00:00"/>
    <x v="1"/>
    <x v="0"/>
  </r>
  <r>
    <x v="1"/>
    <x v="6"/>
    <s v="Haplochromis"/>
    <n v="6.7"/>
    <n v="6.7"/>
    <s v="unknown"/>
    <d v="2020-07-01T00:00:00"/>
    <x v="1"/>
    <x v="0"/>
  </r>
  <r>
    <x v="1"/>
    <x v="6"/>
    <s v="Haplochromis"/>
    <n v="6.8"/>
    <n v="6.8"/>
    <s v="unknown"/>
    <d v="2020-07-01T00:00:00"/>
    <x v="1"/>
    <x v="0"/>
  </r>
  <r>
    <x v="1"/>
    <x v="6"/>
    <s v="Haplochromis"/>
    <n v="7.5"/>
    <n v="7.5"/>
    <s v="unknown"/>
    <d v="2020-07-01T00:00:00"/>
    <x v="1"/>
    <x v="0"/>
  </r>
  <r>
    <x v="1"/>
    <x v="6"/>
    <s v="Haplochromis"/>
    <n v="5.2"/>
    <n v="5.2"/>
    <s v="unknown"/>
    <d v="2020-07-01T00:00:00"/>
    <x v="1"/>
    <x v="0"/>
  </r>
  <r>
    <x v="1"/>
    <x v="6"/>
    <s v="Haplochromis"/>
    <n v="5.4"/>
    <n v="5.4"/>
    <s v="unknown"/>
    <d v="2020-07-01T00:00:00"/>
    <x v="1"/>
    <x v="0"/>
  </r>
  <r>
    <x v="1"/>
    <x v="6"/>
    <s v="Haplochromis"/>
    <n v="5.8"/>
    <n v="5.8"/>
    <s v="unknown"/>
    <d v="2020-07-01T00:00:00"/>
    <x v="1"/>
    <x v="0"/>
  </r>
  <r>
    <x v="1"/>
    <x v="6"/>
    <s v="Haplochromis"/>
    <n v="6.3"/>
    <n v="6.3"/>
    <s v="unknown"/>
    <d v="2020-07-01T00:00:00"/>
    <x v="1"/>
    <x v="0"/>
  </r>
  <r>
    <x v="1"/>
    <x v="6"/>
    <s v="Haplochromis"/>
    <n v="6.6"/>
    <n v="6.6"/>
    <s v="unknown"/>
    <d v="2020-07-01T00:00:00"/>
    <x v="1"/>
    <x v="0"/>
  </r>
  <r>
    <x v="1"/>
    <x v="6"/>
    <s v="Haplochromis"/>
    <n v="7.1"/>
    <n v="7.1"/>
    <s v="unknown"/>
    <d v="2020-07-01T00:00:00"/>
    <x v="1"/>
    <x v="0"/>
  </r>
  <r>
    <x v="1"/>
    <x v="6"/>
    <s v="Haplochromis"/>
    <n v="6.7"/>
    <n v="6.7"/>
    <s v="unknown"/>
    <d v="2020-07-01T00:00:00"/>
    <x v="1"/>
    <x v="0"/>
  </r>
  <r>
    <x v="1"/>
    <x v="6"/>
    <s v="Haplochromis"/>
    <n v="6.7"/>
    <n v="6.7"/>
    <s v="unknown"/>
    <d v="2020-07-01T00:00:00"/>
    <x v="1"/>
    <x v="0"/>
  </r>
  <r>
    <x v="1"/>
    <x v="6"/>
    <s v="Haplochromis"/>
    <n v="5.3"/>
    <n v="5.3"/>
    <s v="unknown"/>
    <d v="2020-07-01T00:00:00"/>
    <x v="1"/>
    <x v="0"/>
  </r>
  <r>
    <x v="1"/>
    <x v="6"/>
    <s v="Haplochromis"/>
    <n v="7.2"/>
    <n v="7.2"/>
    <s v="unknown"/>
    <d v="2020-07-01T00:00:00"/>
    <x v="1"/>
    <x v="0"/>
  </r>
  <r>
    <x v="1"/>
    <x v="6"/>
    <s v="Haplochromis"/>
    <n v="3.9"/>
    <n v="3.9"/>
    <s v="unknown"/>
    <d v="2020-07-01T00:00:00"/>
    <x v="1"/>
    <x v="0"/>
  </r>
  <r>
    <x v="1"/>
    <x v="6"/>
    <s v="Haplochromis"/>
    <n v="5.5"/>
    <n v="5.5"/>
    <s v="unknown"/>
    <d v="2020-07-01T00:00:00"/>
    <x v="1"/>
    <x v="0"/>
  </r>
  <r>
    <x v="1"/>
    <x v="6"/>
    <s v="Haplochromis"/>
    <n v="5.7"/>
    <n v="5.7"/>
    <s v="unknown"/>
    <d v="2020-07-01T00:00:00"/>
    <x v="1"/>
    <x v="0"/>
  </r>
  <r>
    <x v="1"/>
    <x v="6"/>
    <s v="Haplochromis"/>
    <n v="6.2"/>
    <n v="6.2"/>
    <s v="unknown"/>
    <d v="2020-07-01T00:00:00"/>
    <x v="1"/>
    <x v="0"/>
  </r>
  <r>
    <x v="1"/>
    <x v="6"/>
    <s v="Haplochromis"/>
    <n v="7.9"/>
    <n v="7.9"/>
    <s v="unknown"/>
    <d v="2020-07-01T00:00:00"/>
    <x v="1"/>
    <x v="0"/>
  </r>
  <r>
    <x v="1"/>
    <x v="6"/>
    <s v="Haplochromis"/>
    <n v="5.9"/>
    <n v="5.9"/>
    <s v="unknown"/>
    <d v="2020-07-01T00:00:00"/>
    <x v="1"/>
    <x v="0"/>
  </r>
  <r>
    <x v="1"/>
    <x v="6"/>
    <s v="Haplochromis"/>
    <n v="6.4"/>
    <n v="6.4"/>
    <s v="unknown"/>
    <d v="2020-07-01T00:00:00"/>
    <x v="1"/>
    <x v="0"/>
  </r>
  <r>
    <x v="1"/>
    <x v="6"/>
    <s v="Haplochromis"/>
    <n v="5.5"/>
    <n v="5.5"/>
    <s v="unknown"/>
    <d v="2020-07-01T00:00:00"/>
    <x v="1"/>
    <x v="0"/>
  </r>
  <r>
    <x v="1"/>
    <x v="6"/>
    <s v="Haplochromis"/>
    <n v="6.3"/>
    <n v="6.3"/>
    <s v="unknown"/>
    <d v="2020-07-01T00:00:00"/>
    <x v="1"/>
    <x v="0"/>
  </r>
  <r>
    <x v="1"/>
    <x v="6"/>
    <s v="Haplochromis"/>
    <n v="8.1"/>
    <n v="8.1"/>
    <s v="unknown"/>
    <d v="2020-07-01T00:00:00"/>
    <x v="1"/>
    <x v="0"/>
  </r>
  <r>
    <x v="1"/>
    <x v="6"/>
    <s v="Haplochromis"/>
    <n v="8.9"/>
    <n v="8.9"/>
    <s v="unknown"/>
    <d v="2020-07-01T00:00:00"/>
    <x v="1"/>
    <x v="0"/>
  </r>
  <r>
    <x v="1"/>
    <x v="6"/>
    <s v="Haplochromis"/>
    <n v="7.5"/>
    <n v="7.5"/>
    <s v="unknown"/>
    <d v="2020-07-01T00:00:00"/>
    <x v="1"/>
    <x v="0"/>
  </r>
  <r>
    <x v="1"/>
    <x v="6"/>
    <s v="Haplochromis"/>
    <n v="8.6"/>
    <n v="8.6"/>
    <s v="unknown"/>
    <d v="2020-07-01T00:00:00"/>
    <x v="1"/>
    <x v="0"/>
  </r>
  <r>
    <x v="1"/>
    <x v="6"/>
    <s v="Haplochromis"/>
    <n v="6"/>
    <n v="6"/>
    <s v="unknown"/>
    <d v="2020-07-01T00:00:00"/>
    <x v="1"/>
    <x v="0"/>
  </r>
  <r>
    <x v="1"/>
    <x v="6"/>
    <s v="Haplochromis"/>
    <n v="6.1"/>
    <n v="6.1"/>
    <s v="unknown"/>
    <d v="2020-07-01T00:00:00"/>
    <x v="1"/>
    <x v="0"/>
  </r>
  <r>
    <x v="1"/>
    <x v="6"/>
    <s v="Haplochromis"/>
    <n v="5.4"/>
    <n v="5.4"/>
    <s v="unknown"/>
    <d v="2020-07-01T00:00:00"/>
    <x v="1"/>
    <x v="0"/>
  </r>
  <r>
    <x v="1"/>
    <x v="6"/>
    <s v="Haplochromis"/>
    <n v="6.4"/>
    <n v="6.4"/>
    <s v="unknown"/>
    <d v="2020-07-01T00:00:00"/>
    <x v="1"/>
    <x v="0"/>
  </r>
  <r>
    <x v="1"/>
    <x v="6"/>
    <s v="Haplochromis"/>
    <n v="5.9"/>
    <n v="5.9"/>
    <s v="unknown"/>
    <d v="2020-07-01T00:00:00"/>
    <x v="1"/>
    <x v="0"/>
  </r>
  <r>
    <x v="1"/>
    <x v="6"/>
    <s v="Haplochromis"/>
    <n v="6.5"/>
    <n v="6.5"/>
    <s v="unknown"/>
    <d v="2020-07-01T00:00:00"/>
    <x v="1"/>
    <x v="0"/>
  </r>
  <r>
    <x v="1"/>
    <x v="6"/>
    <s v="Haplochromis"/>
    <n v="6.8"/>
    <n v="6.8"/>
    <s v="unknown"/>
    <d v="2020-07-01T00:00:00"/>
    <x v="1"/>
    <x v="0"/>
  </r>
  <r>
    <x v="1"/>
    <x v="6"/>
    <s v="Haplochromis"/>
    <n v="7.2"/>
    <n v="7.2"/>
    <s v="unknown"/>
    <d v="2020-07-01T00:00:00"/>
    <x v="1"/>
    <x v="0"/>
  </r>
  <r>
    <x v="1"/>
    <x v="6"/>
    <s v="Haplochromis"/>
    <n v="7.5"/>
    <n v="7.5"/>
    <s v="unknown"/>
    <d v="2020-07-01T00:00:00"/>
    <x v="1"/>
    <x v="0"/>
  </r>
  <r>
    <x v="1"/>
    <x v="7"/>
    <s v="Haplochromis"/>
    <n v="11.3"/>
    <n v="11.3"/>
    <s v="unknown"/>
    <d v="2020-07-01T00:00:00"/>
    <x v="1"/>
    <x v="0"/>
  </r>
  <r>
    <x v="1"/>
    <x v="7"/>
    <s v="Haplochromis"/>
    <n v="7.7"/>
    <n v="7.7"/>
    <s v="unknown"/>
    <d v="2020-07-01T00:00:00"/>
    <x v="1"/>
    <x v="0"/>
  </r>
  <r>
    <x v="1"/>
    <x v="7"/>
    <s v="Haplochromis"/>
    <n v="5.6"/>
    <n v="5.6"/>
    <s v="unknown"/>
    <d v="2020-07-01T00:00:00"/>
    <x v="1"/>
    <x v="0"/>
  </r>
  <r>
    <x v="1"/>
    <x v="7"/>
    <s v="Haplochromis"/>
    <n v="5.4"/>
    <n v="5.4"/>
    <s v="unknown"/>
    <d v="2020-07-01T00:00:00"/>
    <x v="1"/>
    <x v="0"/>
  </r>
  <r>
    <x v="1"/>
    <x v="7"/>
    <s v="Haplochromis"/>
    <n v="5.8"/>
    <n v="5.8"/>
    <s v="unknown"/>
    <d v="2020-07-01T00:00:00"/>
    <x v="1"/>
    <x v="0"/>
  </r>
  <r>
    <x v="1"/>
    <x v="7"/>
    <s v="Haplochromis"/>
    <n v="8.1"/>
    <n v="8.1"/>
    <s v="unknown"/>
    <d v="2020-07-01T00:00:00"/>
    <x v="1"/>
    <x v="0"/>
  </r>
  <r>
    <x v="1"/>
    <x v="7"/>
    <s v="Haplochromis"/>
    <n v="5.5"/>
    <n v="5.5"/>
    <s v="unknown"/>
    <d v="2020-07-01T00:00:00"/>
    <x v="1"/>
    <x v="0"/>
  </r>
  <r>
    <x v="1"/>
    <x v="7"/>
    <s v="Haplochromis"/>
    <n v="6.5"/>
    <n v="6.5"/>
    <s v="unknown"/>
    <d v="2020-07-01T00:00:00"/>
    <x v="1"/>
    <x v="0"/>
  </r>
  <r>
    <x v="1"/>
    <x v="7"/>
    <s v="Haplochromis"/>
    <n v="6.2"/>
    <n v="6.2"/>
    <s v="unknown"/>
    <d v="2020-07-01T00:00:00"/>
    <x v="1"/>
    <x v="0"/>
  </r>
  <r>
    <x v="1"/>
    <x v="7"/>
    <s v="Haplochromis"/>
    <n v="6.8"/>
    <n v="6.8"/>
    <s v="unknown"/>
    <d v="2020-07-01T00:00:00"/>
    <x v="1"/>
    <x v="0"/>
  </r>
  <r>
    <x v="1"/>
    <x v="7"/>
    <s v="Haplochromis"/>
    <n v="5.9"/>
    <n v="5.9"/>
    <s v="unknown"/>
    <d v="2020-07-01T00:00:00"/>
    <x v="1"/>
    <x v="0"/>
  </r>
  <r>
    <x v="1"/>
    <x v="7"/>
    <s v="Oreochromis nilotica"/>
    <n v="35.299999999999997"/>
    <n v="35.299999999999997"/>
    <s v="unknown"/>
    <d v="2020-07-01T00:00:00"/>
    <x v="1"/>
    <x v="3"/>
  </r>
  <r>
    <x v="2"/>
    <x v="8"/>
    <s v="Haplochromis"/>
    <n v="14.023999999999999"/>
    <n v="14.023999999999999"/>
    <s v="unknown"/>
    <d v="2021-03-01T00:00:00"/>
    <x v="2"/>
    <x v="0"/>
  </r>
  <r>
    <x v="2"/>
    <x v="8"/>
    <s v="Haplochromis"/>
    <n v="21.983000000000001"/>
    <n v="21.983000000000001"/>
    <s v="unknown"/>
    <d v="2021-03-01T00:00:00"/>
    <x v="2"/>
    <x v="0"/>
  </r>
  <r>
    <x v="2"/>
    <x v="8"/>
    <s v="Haplochromis"/>
    <n v="18.815999999999999"/>
    <n v="18.815999999999999"/>
    <s v="unknown"/>
    <d v="2021-03-01T00:00:00"/>
    <x v="2"/>
    <x v="0"/>
  </r>
  <r>
    <x v="2"/>
    <x v="8"/>
    <s v="Haplochromis"/>
    <n v="17.149000000000001"/>
    <n v="17.149000000000001"/>
    <s v="unknown"/>
    <d v="2021-03-01T00:00:00"/>
    <x v="2"/>
    <x v="0"/>
  </r>
  <r>
    <x v="2"/>
    <x v="8"/>
    <s v="Haplochromis"/>
    <n v="15.763999999999999"/>
    <n v="15.763999999999999"/>
    <s v="unknown"/>
    <d v="2021-03-01T00:00:00"/>
    <x v="2"/>
    <x v="0"/>
  </r>
  <r>
    <x v="2"/>
    <x v="8"/>
    <s v="Haplochromis"/>
    <n v="12.01"/>
    <n v="12.01"/>
    <s v="unknown"/>
    <d v="2021-03-01T00:00:00"/>
    <x v="2"/>
    <x v="0"/>
  </r>
  <r>
    <x v="2"/>
    <x v="8"/>
    <s v="Haplochromis"/>
    <n v="13.06"/>
    <n v="13.06"/>
    <s v="unknown"/>
    <d v="2021-03-01T00:00:00"/>
    <x v="2"/>
    <x v="0"/>
  </r>
  <r>
    <x v="2"/>
    <x v="8"/>
    <s v="Haplochromis"/>
    <n v="12.776"/>
    <n v="12.776"/>
    <s v="unknown"/>
    <d v="2021-03-01T00:00:00"/>
    <x v="2"/>
    <x v="0"/>
  </r>
  <r>
    <x v="2"/>
    <x v="8"/>
    <s v="Haplochromis"/>
    <n v="9.391"/>
    <n v="9.391"/>
    <s v="unknown"/>
    <d v="2021-03-01T00:00:00"/>
    <x v="2"/>
    <x v="0"/>
  </r>
  <r>
    <x v="2"/>
    <x v="8"/>
    <s v="Haplochromis"/>
    <n v="8.9619999999999997"/>
    <n v="8.9619999999999997"/>
    <s v="unknown"/>
    <d v="2021-03-01T00:00:00"/>
    <x v="2"/>
    <x v="0"/>
  </r>
  <r>
    <x v="2"/>
    <x v="8"/>
    <s v="Haplochromis"/>
    <n v="9.4570000000000007"/>
    <n v="9.4570000000000007"/>
    <s v="unknown"/>
    <d v="2021-03-01T00:00:00"/>
    <x v="2"/>
    <x v="0"/>
  </r>
  <r>
    <x v="2"/>
    <x v="8"/>
    <s v="Haplochromis"/>
    <n v="9.5310000000000006"/>
    <n v="9.5310000000000006"/>
    <s v="unknown"/>
    <d v="2021-03-01T00:00:00"/>
    <x v="2"/>
    <x v="0"/>
  </r>
  <r>
    <x v="2"/>
    <x v="8"/>
    <s v="Haplochromis"/>
    <n v="8.6150000000000002"/>
    <n v="8.6150000000000002"/>
    <s v="unknown"/>
    <d v="2021-03-01T00:00:00"/>
    <x v="2"/>
    <x v="0"/>
  </r>
  <r>
    <x v="2"/>
    <x v="8"/>
    <s v="Haplochromis"/>
    <n v="9.4060000000000006"/>
    <n v="9.4060000000000006"/>
    <s v="unknown"/>
    <d v="2021-03-01T00:00:00"/>
    <x v="2"/>
    <x v="0"/>
  </r>
  <r>
    <x v="2"/>
    <x v="8"/>
    <s v="Haplochromis"/>
    <n v="10.332000000000001"/>
    <n v="10.332000000000001"/>
    <s v="unknown"/>
    <d v="2021-03-01T00:00:00"/>
    <x v="2"/>
    <x v="0"/>
  </r>
  <r>
    <x v="2"/>
    <x v="8"/>
    <s v="Haplochromis"/>
    <n v="9.6479999999999997"/>
    <n v="9.6479999999999997"/>
    <s v="unknown"/>
    <d v="2021-03-01T00:00:00"/>
    <x v="2"/>
    <x v="0"/>
  </r>
  <r>
    <x v="2"/>
    <x v="8"/>
    <s v="Haplochromis"/>
    <n v="10.74"/>
    <n v="10.74"/>
    <s v="unknown"/>
    <d v="2021-03-01T00:00:00"/>
    <x v="2"/>
    <x v="0"/>
  </r>
  <r>
    <x v="2"/>
    <x v="8"/>
    <s v="Haplochromis"/>
    <n v="12.318"/>
    <n v="12.318"/>
    <s v="unknown"/>
    <d v="2021-03-01T00:00:00"/>
    <x v="2"/>
    <x v="0"/>
  </r>
  <r>
    <x v="2"/>
    <x v="9"/>
    <s v="Haplochromis"/>
    <n v="9.0630000000000006"/>
    <n v="9.0630000000000006"/>
    <s v="unknown"/>
    <d v="2021-03-01T00:00:00"/>
    <x v="2"/>
    <x v="0"/>
  </r>
  <r>
    <x v="2"/>
    <x v="9"/>
    <s v="Haplochromis"/>
    <n v="14.875999999999999"/>
    <n v="14.875999999999999"/>
    <s v="unknown"/>
    <d v="2021-03-01T00:00:00"/>
    <x v="2"/>
    <x v="0"/>
  </r>
  <r>
    <x v="2"/>
    <x v="9"/>
    <s v="Haplochromis"/>
    <n v="14.528"/>
    <n v="14.528"/>
    <s v="unknown"/>
    <d v="2021-03-01T00:00:00"/>
    <x v="2"/>
    <x v="0"/>
  </r>
  <r>
    <x v="2"/>
    <x v="9"/>
    <s v="Haplochromis"/>
    <n v="11.954000000000001"/>
    <n v="11.954000000000001"/>
    <s v="unknown"/>
    <d v="2021-03-01T00:00:00"/>
    <x v="2"/>
    <x v="0"/>
  </r>
  <r>
    <x v="2"/>
    <x v="9"/>
    <s v="Haplochromis"/>
    <n v="16.38"/>
    <n v="16.38"/>
    <s v="unknown"/>
    <d v="2021-03-01T00:00:00"/>
    <x v="2"/>
    <x v="0"/>
  </r>
  <r>
    <x v="2"/>
    <x v="9"/>
    <s v="Haplochromis"/>
    <n v="14.257"/>
    <n v="14.257"/>
    <s v="unknown"/>
    <d v="2021-03-01T00:00:00"/>
    <x v="2"/>
    <x v="0"/>
  </r>
  <r>
    <x v="2"/>
    <x v="9"/>
    <s v="labeo"/>
    <n v="19.16"/>
    <n v="19.16"/>
    <s v="unknown"/>
    <d v="2021-03-01T00:00:00"/>
    <x v="2"/>
    <x v="1"/>
  </r>
  <r>
    <x v="2"/>
    <x v="9"/>
    <s v="labeo"/>
    <n v="16.285"/>
    <n v="16.285"/>
    <s v="unknown"/>
    <d v="2021-03-01T00:00:00"/>
    <x v="2"/>
    <x v="1"/>
  </r>
  <r>
    <x v="2"/>
    <x v="9"/>
    <s v="labeo"/>
    <n v="17.074999999999999"/>
    <n v="17.074999999999999"/>
    <s v="unknown"/>
    <d v="2021-03-01T00:00:00"/>
    <x v="2"/>
    <x v="1"/>
  </r>
  <r>
    <x v="2"/>
    <x v="9"/>
    <s v="latils niloticus"/>
    <n v="19.335999999999999"/>
    <n v="19.335999999999999"/>
    <s v="unknown"/>
    <d v="2021-03-01T00:00:00"/>
    <x v="2"/>
    <x v="2"/>
  </r>
  <r>
    <x v="2"/>
    <x v="9"/>
    <s v="latils niloticus"/>
    <n v="15.62"/>
    <n v="15.62"/>
    <s v="unknown"/>
    <d v="2021-03-01T00:00:00"/>
    <x v="2"/>
    <x v="2"/>
  </r>
  <r>
    <x v="2"/>
    <x v="9"/>
    <s v="latils niloticus"/>
    <n v="13.683"/>
    <n v="13.683"/>
    <s v="unknown"/>
    <d v="2021-03-01T00:00:00"/>
    <x v="2"/>
    <x v="2"/>
  </r>
  <r>
    <x v="2"/>
    <x v="9"/>
    <s v="latils niloticus"/>
    <n v="16.312000000000001"/>
    <n v="16.312000000000001"/>
    <s v="unknown"/>
    <d v="2021-03-01T00:00:00"/>
    <x v="2"/>
    <x v="2"/>
  </r>
  <r>
    <x v="2"/>
    <x v="9"/>
    <s v="latils niloticus"/>
    <n v="13.298999999999999"/>
    <n v="13.298999999999999"/>
    <s v="unknown"/>
    <d v="2021-03-01T00:00:00"/>
    <x v="2"/>
    <x v="2"/>
  </r>
  <r>
    <x v="2"/>
    <x v="9"/>
    <s v="latils niloticus"/>
    <n v="11.073"/>
    <n v="11.073"/>
    <s v="unknown"/>
    <d v="2021-03-01T00:00:00"/>
    <x v="2"/>
    <x v="2"/>
  </r>
  <r>
    <x v="2"/>
    <x v="9"/>
    <s v="latils niloticus"/>
    <n v="12.522"/>
    <n v="12.522"/>
    <s v="unknown"/>
    <d v="2021-03-01T00:00:00"/>
    <x v="2"/>
    <x v="2"/>
  </r>
  <r>
    <x v="2"/>
    <x v="9"/>
    <s v="latils niloticus"/>
    <n v="12.782"/>
    <n v="12.782"/>
    <s v="unknown"/>
    <d v="2021-03-01T00:00:00"/>
    <x v="2"/>
    <x v="2"/>
  </r>
  <r>
    <x v="2"/>
    <x v="9"/>
    <s v="latils niloticus"/>
    <n v="15.746"/>
    <n v="15.746"/>
    <s v="unknown"/>
    <d v="2021-03-01T00:00:00"/>
    <x v="2"/>
    <x v="2"/>
  </r>
  <r>
    <x v="2"/>
    <x v="9"/>
    <s v="latils niloticus"/>
    <n v="16.321000000000002"/>
    <n v="16.321000000000002"/>
    <s v="unknown"/>
    <d v="2021-03-01T00:00:00"/>
    <x v="2"/>
    <x v="2"/>
  </r>
  <r>
    <x v="2"/>
    <x v="9"/>
    <s v="latils niloticus"/>
    <n v="12.683999999999999"/>
    <n v="12.683999999999999"/>
    <s v="unknown"/>
    <d v="2021-03-01T00:00:00"/>
    <x v="2"/>
    <x v="2"/>
  </r>
  <r>
    <x v="2"/>
    <x v="9"/>
    <s v="latils niloticus"/>
    <n v="16.869"/>
    <n v="16.869"/>
    <s v="unknown"/>
    <d v="2021-03-01T00:00:00"/>
    <x v="2"/>
    <x v="2"/>
  </r>
  <r>
    <x v="2"/>
    <x v="9"/>
    <s v="latils niloticus"/>
    <n v="13.443"/>
    <n v="13.443"/>
    <s v="unknown"/>
    <d v="2021-03-01T00:00:00"/>
    <x v="2"/>
    <x v="2"/>
  </r>
  <r>
    <x v="2"/>
    <x v="9"/>
    <s v="latils niloticus"/>
    <n v="13.212999999999999"/>
    <n v="13.212999999999999"/>
    <s v="unknown"/>
    <d v="2021-03-01T00:00:00"/>
    <x v="2"/>
    <x v="2"/>
  </r>
  <r>
    <x v="2"/>
    <x v="9"/>
    <s v="latils niloticus"/>
    <n v="14.246"/>
    <n v="14.246"/>
    <s v="unknown"/>
    <d v="2021-03-01T00:00:00"/>
    <x v="2"/>
    <x v="2"/>
  </r>
  <r>
    <x v="2"/>
    <x v="9"/>
    <s v="latils niloticus"/>
    <n v="19.811"/>
    <n v="19.811"/>
    <s v="unknown"/>
    <d v="2021-03-01T00:00:00"/>
    <x v="2"/>
    <x v="2"/>
  </r>
  <r>
    <x v="2"/>
    <x v="9"/>
    <s v="latils niloticus"/>
    <n v="12.103999999999999"/>
    <n v="12.103999999999999"/>
    <s v="unknown"/>
    <d v="2021-03-01T00:00:00"/>
    <x v="2"/>
    <x v="2"/>
  </r>
  <r>
    <x v="2"/>
    <x v="9"/>
    <s v="latils niloticus"/>
    <n v="13.048"/>
    <n v="13.048"/>
    <s v="unknown"/>
    <d v="2021-03-01T00:00:00"/>
    <x v="2"/>
    <x v="2"/>
  </r>
  <r>
    <x v="2"/>
    <x v="9"/>
    <s v="latils niloticus"/>
    <n v="12.002000000000001"/>
    <n v="12.002000000000001"/>
    <s v="unknown"/>
    <d v="2021-03-01T00:00:00"/>
    <x v="2"/>
    <x v="2"/>
  </r>
  <r>
    <x v="2"/>
    <x v="9"/>
    <s v="latils niloticus"/>
    <n v="9.9779999999999998"/>
    <n v="9.9779999999999998"/>
    <s v="unknown"/>
    <d v="2021-03-01T00:00:00"/>
    <x v="2"/>
    <x v="2"/>
  </r>
  <r>
    <x v="2"/>
    <x v="9"/>
    <s v="latils niloticus"/>
    <n v="10.483000000000001"/>
    <n v="10.483000000000001"/>
    <s v="unknown"/>
    <d v="2021-03-01T00:00:00"/>
    <x v="2"/>
    <x v="2"/>
  </r>
  <r>
    <x v="2"/>
    <x v="9"/>
    <s v="latils niloticus"/>
    <n v="12.285"/>
    <n v="12.285"/>
    <s v="unknown"/>
    <d v="2021-03-01T00:00:00"/>
    <x v="2"/>
    <x v="2"/>
  </r>
  <r>
    <x v="2"/>
    <x v="9"/>
    <s v="latils niloticus"/>
    <n v="12.843"/>
    <n v="12.843"/>
    <s v="unknown"/>
    <d v="2021-03-01T00:00:00"/>
    <x v="2"/>
    <x v="2"/>
  </r>
  <r>
    <x v="2"/>
    <x v="9"/>
    <s v="latils niloticus"/>
    <n v="12.358000000000001"/>
    <n v="12.358000000000001"/>
    <s v="unknown"/>
    <d v="2021-03-01T00:00:00"/>
    <x v="2"/>
    <x v="2"/>
  </r>
  <r>
    <x v="2"/>
    <x v="9"/>
    <s v="latils niloticus"/>
    <n v="12.923999999999999"/>
    <n v="12.923999999999999"/>
    <s v="unknown"/>
    <d v="2021-03-01T00:00:00"/>
    <x v="2"/>
    <x v="2"/>
  </r>
  <r>
    <x v="2"/>
    <x v="9"/>
    <s v="latils niloticus"/>
    <n v="9.5120000000000005"/>
    <n v="9.5120000000000005"/>
    <s v="unknown"/>
    <d v="2021-03-01T00:00:00"/>
    <x v="2"/>
    <x v="2"/>
  </r>
  <r>
    <x v="2"/>
    <x v="9"/>
    <s v="latils niloticus"/>
    <n v="11.946999999999999"/>
    <n v="11.946999999999999"/>
    <s v="unknown"/>
    <d v="2021-03-01T00:00:00"/>
    <x v="2"/>
    <x v="2"/>
  </r>
  <r>
    <x v="2"/>
    <x v="9"/>
    <s v="Haplochromis"/>
    <n v="13.079000000000001"/>
    <n v="13.079000000000001"/>
    <s v="unknown"/>
    <d v="2021-03-01T00:00:00"/>
    <x v="2"/>
    <x v="0"/>
  </r>
  <r>
    <x v="2"/>
    <x v="9"/>
    <s v="Haplochromis"/>
    <n v="13.842000000000001"/>
    <n v="13.842000000000001"/>
    <s v="unknown"/>
    <d v="2021-03-01T00:00:00"/>
    <x v="2"/>
    <x v="0"/>
  </r>
  <r>
    <x v="2"/>
    <x v="9"/>
    <s v="Haplochromis"/>
    <n v="11.472"/>
    <n v="11.472"/>
    <s v="unknown"/>
    <d v="2021-03-01T00:00:00"/>
    <x v="2"/>
    <x v="0"/>
  </r>
  <r>
    <x v="2"/>
    <x v="9"/>
    <s v="Haplochromis"/>
    <n v="11.666"/>
    <n v="11.666"/>
    <s v="unknown"/>
    <d v="2021-03-01T00:00:00"/>
    <x v="2"/>
    <x v="0"/>
  </r>
  <r>
    <x v="2"/>
    <x v="9"/>
    <s v="Haplochromis"/>
    <n v="12.629"/>
    <n v="12.629"/>
    <s v="unknown"/>
    <d v="2021-03-01T00:00:00"/>
    <x v="2"/>
    <x v="0"/>
  </r>
  <r>
    <x v="2"/>
    <x v="9"/>
    <s v="Haplochromis"/>
    <n v="11.996"/>
    <n v="11.996"/>
    <s v="unknown"/>
    <d v="2021-03-01T00:00:00"/>
    <x v="2"/>
    <x v="0"/>
  </r>
  <r>
    <x v="2"/>
    <x v="9"/>
    <s v="Haplochromis"/>
    <n v="11.526999999999999"/>
    <n v="11.526999999999999"/>
    <s v="unknown"/>
    <d v="2021-03-01T00:00:00"/>
    <x v="2"/>
    <x v="0"/>
  </r>
  <r>
    <x v="2"/>
    <x v="9"/>
    <s v="Haplochromis"/>
    <n v="11.372"/>
    <n v="11.372"/>
    <s v="unknown"/>
    <d v="2021-03-01T00:00:00"/>
    <x v="2"/>
    <x v="0"/>
  </r>
  <r>
    <x v="2"/>
    <x v="9"/>
    <s v="Haplochromis"/>
    <n v="11.736000000000001"/>
    <n v="11.736000000000001"/>
    <s v="unknown"/>
    <d v="2021-03-01T00:00:00"/>
    <x v="2"/>
    <x v="0"/>
  </r>
  <r>
    <x v="2"/>
    <x v="9"/>
    <s v="Haplochromis"/>
    <n v="13.705"/>
    <n v="13.705"/>
    <s v="unknown"/>
    <d v="2021-03-01T00:00:00"/>
    <x v="2"/>
    <x v="0"/>
  </r>
  <r>
    <x v="2"/>
    <x v="9"/>
    <s v="Haplochromis"/>
    <n v="14.446999999999999"/>
    <n v="14.446999999999999"/>
    <s v="unknown"/>
    <d v="2021-03-01T00:00:00"/>
    <x v="2"/>
    <x v="0"/>
  </r>
  <r>
    <x v="2"/>
    <x v="9"/>
    <s v="Haplochromis"/>
    <n v="14.628"/>
    <n v="14.628"/>
    <s v="unknown"/>
    <d v="2021-03-01T00:00:00"/>
    <x v="2"/>
    <x v="0"/>
  </r>
  <r>
    <x v="2"/>
    <x v="9"/>
    <s v="Haplochromis"/>
    <n v="12.818"/>
    <n v="12.818"/>
    <s v="unknown"/>
    <d v="2021-03-01T00:00:00"/>
    <x v="2"/>
    <x v="0"/>
  </r>
  <r>
    <x v="2"/>
    <x v="9"/>
    <s v="Haplochromis"/>
    <n v="12.926"/>
    <n v="12.926"/>
    <s v="unknown"/>
    <d v="2021-03-01T00:00:00"/>
    <x v="2"/>
    <x v="0"/>
  </r>
  <r>
    <x v="2"/>
    <x v="9"/>
    <s v="Haplochromis"/>
    <n v="11.116"/>
    <n v="11.116"/>
    <s v="unknown"/>
    <d v="2021-03-01T00:00:00"/>
    <x v="2"/>
    <x v="0"/>
  </r>
  <r>
    <x v="2"/>
    <x v="9"/>
    <s v="Haplochromis"/>
    <n v="9.359"/>
    <n v="9.359"/>
    <s v="unknown"/>
    <d v="2021-03-01T00:00:00"/>
    <x v="2"/>
    <x v="0"/>
  </r>
  <r>
    <x v="2"/>
    <x v="9"/>
    <s v="Haplochromis"/>
    <n v="10.388"/>
    <n v="10.388"/>
    <s v="unknown"/>
    <d v="2021-03-01T00:00:00"/>
    <x v="2"/>
    <x v="0"/>
  </r>
  <r>
    <x v="2"/>
    <x v="9"/>
    <s v="Haplochromis"/>
    <n v="8.4890000000000008"/>
    <n v="8.4890000000000008"/>
    <s v="unknown"/>
    <d v="2021-03-01T00:00:00"/>
    <x v="2"/>
    <x v="0"/>
  </r>
  <r>
    <x v="2"/>
    <x v="9"/>
    <s v="Haplochromis"/>
    <n v="9.09"/>
    <n v="9.09"/>
    <s v="unknown"/>
    <d v="2021-03-01T00:00:00"/>
    <x v="2"/>
    <x v="0"/>
  </r>
  <r>
    <x v="2"/>
    <x v="9"/>
    <s v="Haplochromis"/>
    <n v="10.195"/>
    <n v="10.195"/>
    <s v="unknown"/>
    <d v="2021-03-01T00:00:00"/>
    <x v="2"/>
    <x v="0"/>
  </r>
  <r>
    <x v="2"/>
    <x v="9"/>
    <s v="Haplochromis"/>
    <n v="8.9459999999999997"/>
    <n v="8.9459999999999997"/>
    <s v="unknown"/>
    <d v="2021-03-01T00:00:00"/>
    <x v="2"/>
    <x v="0"/>
  </r>
  <r>
    <x v="2"/>
    <x v="9"/>
    <s v="Haplochromis"/>
    <n v="9.7810000000000006"/>
    <n v="9.7810000000000006"/>
    <s v="unknown"/>
    <d v="2021-03-01T00:00:00"/>
    <x v="2"/>
    <x v="0"/>
  </r>
  <r>
    <x v="2"/>
    <x v="9"/>
    <s v="Haplochromis"/>
    <n v="9.9499999999999993"/>
    <n v="9.9499999999999993"/>
    <s v="unknown"/>
    <d v="2021-03-01T00:00:00"/>
    <x v="2"/>
    <x v="0"/>
  </r>
  <r>
    <x v="2"/>
    <x v="9"/>
    <s v="Haplochromis"/>
    <n v="10.263999999999999"/>
    <n v="10.263999999999999"/>
    <s v="unknown"/>
    <d v="2021-03-01T00:00:00"/>
    <x v="2"/>
    <x v="0"/>
  </r>
  <r>
    <x v="2"/>
    <x v="9"/>
    <s v="Haplochromis"/>
    <n v="10.423999999999999"/>
    <n v="10.423999999999999"/>
    <s v="unknown"/>
    <d v="2021-03-01T00:00:00"/>
    <x v="2"/>
    <x v="0"/>
  </r>
  <r>
    <x v="2"/>
    <x v="9"/>
    <s v="Haplochromis"/>
    <n v="9.0670000000000002"/>
    <n v="9.0670000000000002"/>
    <s v="unknown"/>
    <d v="2021-03-01T00:00:00"/>
    <x v="2"/>
    <x v="0"/>
  </r>
  <r>
    <x v="2"/>
    <x v="9"/>
    <s v="Haplochromis"/>
    <n v="9.343"/>
    <n v="9.343"/>
    <s v="unknown"/>
    <d v="2021-03-01T00:00:00"/>
    <x v="2"/>
    <x v="0"/>
  </r>
  <r>
    <x v="2"/>
    <x v="9"/>
    <s v="Haplochromis"/>
    <n v="10.683999999999999"/>
    <n v="10.683999999999999"/>
    <s v="unknown"/>
    <d v="2021-03-01T00:00:00"/>
    <x v="2"/>
    <x v="0"/>
  </r>
  <r>
    <x v="2"/>
    <x v="9"/>
    <s v="Haplochromis"/>
    <n v="10.432"/>
    <n v="10.432"/>
    <s v="unknown"/>
    <d v="2021-03-01T00:00:00"/>
    <x v="2"/>
    <x v="0"/>
  </r>
  <r>
    <x v="2"/>
    <x v="9"/>
    <s v="Haplochromis"/>
    <n v="9.9540000000000006"/>
    <n v="9.9540000000000006"/>
    <s v="unknown"/>
    <d v="2021-03-01T00:00:00"/>
    <x v="2"/>
    <x v="0"/>
  </r>
  <r>
    <x v="2"/>
    <x v="9"/>
    <s v="Haplochromis"/>
    <n v="10.035"/>
    <n v="10.035"/>
    <s v="unknown"/>
    <d v="2021-03-01T00:00:00"/>
    <x v="2"/>
    <x v="0"/>
  </r>
  <r>
    <x v="2"/>
    <x v="9"/>
    <s v="Haplochromis"/>
    <n v="11.074"/>
    <n v="11.074"/>
    <s v="unknown"/>
    <d v="2021-03-01T00:00:00"/>
    <x v="2"/>
    <x v="0"/>
  </r>
  <r>
    <x v="2"/>
    <x v="9"/>
    <s v="Haplochromis"/>
    <n v="8.3529999999999998"/>
    <n v="8.3529999999999998"/>
    <s v="unknown"/>
    <d v="2021-03-01T00:00:00"/>
    <x v="2"/>
    <x v="0"/>
  </r>
  <r>
    <x v="2"/>
    <x v="9"/>
    <s v="Haplochromis"/>
    <n v="9.8330000000000002"/>
    <n v="9.8330000000000002"/>
    <s v="unknown"/>
    <d v="2021-03-01T00:00:00"/>
    <x v="2"/>
    <x v="0"/>
  </r>
  <r>
    <x v="2"/>
    <x v="9"/>
    <s v="Haplochromis"/>
    <n v="8.484"/>
    <n v="8.484"/>
    <s v="unknown"/>
    <d v="2021-03-01T00:00:00"/>
    <x v="2"/>
    <x v="0"/>
  </r>
  <r>
    <x v="2"/>
    <x v="9"/>
    <s v="Haplochromis"/>
    <n v="11.728999999999999"/>
    <n v="11.728999999999999"/>
    <s v="unknown"/>
    <d v="2021-03-01T00:00:00"/>
    <x v="2"/>
    <x v="0"/>
  </r>
  <r>
    <x v="2"/>
    <x v="9"/>
    <s v="Haplochromis"/>
    <n v="9.1150000000000002"/>
    <n v="9.1150000000000002"/>
    <s v="unknown"/>
    <d v="2021-03-01T00:00:00"/>
    <x v="2"/>
    <x v="0"/>
  </r>
  <r>
    <x v="2"/>
    <x v="9"/>
    <s v="Haplochromis"/>
    <n v="8.8339999999999996"/>
    <n v="8.8339999999999996"/>
    <s v="unknown"/>
    <d v="2021-03-01T00:00:00"/>
    <x v="2"/>
    <x v="0"/>
  </r>
  <r>
    <x v="2"/>
    <x v="9"/>
    <s v="Haplochromis"/>
    <n v="8.1850000000000005"/>
    <n v="8.1850000000000005"/>
    <s v="unknown"/>
    <d v="2021-03-01T00:00:00"/>
    <x v="2"/>
    <x v="0"/>
  </r>
  <r>
    <x v="2"/>
    <x v="9"/>
    <s v="Haplochromis"/>
    <n v="7.8220000000000001"/>
    <n v="7.8220000000000001"/>
    <s v="unknown"/>
    <d v="2021-03-01T00:00:00"/>
    <x v="2"/>
    <x v="0"/>
  </r>
  <r>
    <x v="2"/>
    <x v="9"/>
    <s v="Haplochromis"/>
    <n v="9.8409999999999993"/>
    <n v="9.8409999999999993"/>
    <s v="unknown"/>
    <d v="2021-03-01T00:00:00"/>
    <x v="2"/>
    <x v="0"/>
  </r>
  <r>
    <x v="2"/>
    <x v="9"/>
    <s v="Haplochromis"/>
    <n v="8.8840000000000003"/>
    <n v="8.8840000000000003"/>
    <s v="unknown"/>
    <d v="2021-03-01T00:00:00"/>
    <x v="2"/>
    <x v="0"/>
  </r>
  <r>
    <x v="2"/>
    <x v="9"/>
    <s v="Haplochromis"/>
    <n v="9.4909999999999997"/>
    <n v="9.4909999999999997"/>
    <s v="unknown"/>
    <d v="2021-03-01T00:00:00"/>
    <x v="2"/>
    <x v="0"/>
  </r>
  <r>
    <x v="2"/>
    <x v="9"/>
    <s v="Haplochromis"/>
    <n v="10.303000000000001"/>
    <n v="10.303000000000001"/>
    <s v="unknown"/>
    <d v="2021-03-01T00:00:00"/>
    <x v="2"/>
    <x v="0"/>
  </r>
  <r>
    <x v="2"/>
    <x v="9"/>
    <s v="Haplochromis"/>
    <n v="10.944000000000001"/>
    <n v="10.944000000000001"/>
    <s v="unknown"/>
    <d v="2021-03-01T00:00:00"/>
    <x v="2"/>
    <x v="0"/>
  </r>
  <r>
    <x v="2"/>
    <x v="9"/>
    <s v="Haplochromis"/>
    <n v="8.5619999999999994"/>
    <n v="8.5619999999999994"/>
    <s v="unknown"/>
    <d v="2021-03-01T00:00:00"/>
    <x v="2"/>
    <x v="0"/>
  </r>
  <r>
    <x v="2"/>
    <x v="9"/>
    <s v="Haplochromis"/>
    <n v="9.6010000000000009"/>
    <n v="9.6010000000000009"/>
    <s v="unknown"/>
    <d v="2021-03-01T00:00:00"/>
    <x v="2"/>
    <x v="0"/>
  </r>
  <r>
    <x v="2"/>
    <x v="9"/>
    <s v="Haplochromis"/>
    <n v="8.6959999999999997"/>
    <n v="8.6959999999999997"/>
    <s v="unknown"/>
    <d v="2021-03-01T00:00:00"/>
    <x v="2"/>
    <x v="0"/>
  </r>
  <r>
    <x v="2"/>
    <x v="9"/>
    <s v="Haplochromis"/>
    <n v="8.4309999999999992"/>
    <n v="8.4309999999999992"/>
    <s v="unknown"/>
    <d v="2021-03-01T00:00:00"/>
    <x v="2"/>
    <x v="0"/>
  </r>
  <r>
    <x v="2"/>
    <x v="9"/>
    <s v="Haplochromis"/>
    <n v="9.718"/>
    <n v="9.718"/>
    <s v="unknown"/>
    <d v="2021-03-01T00:00:00"/>
    <x v="2"/>
    <x v="0"/>
  </r>
  <r>
    <x v="2"/>
    <x v="9"/>
    <s v="Haplochromis"/>
    <n v="9.1159999999999997"/>
    <n v="9.1159999999999997"/>
    <s v="unknown"/>
    <d v="2021-03-01T00:00:00"/>
    <x v="2"/>
    <x v="0"/>
  </r>
  <r>
    <x v="2"/>
    <x v="9"/>
    <s v="Haplochromis"/>
    <n v="9.7750000000000004"/>
    <n v="9.7750000000000004"/>
    <s v="unknown"/>
    <d v="2021-03-01T00:00:00"/>
    <x v="2"/>
    <x v="0"/>
  </r>
  <r>
    <x v="2"/>
    <x v="9"/>
    <s v="Haplochromis"/>
    <n v="9.2289999999999992"/>
    <n v="9.2289999999999992"/>
    <s v="unknown"/>
    <d v="2021-03-01T00:00:00"/>
    <x v="2"/>
    <x v="0"/>
  </r>
  <r>
    <x v="2"/>
    <x v="9"/>
    <s v="Haplochromis"/>
    <n v="9.6120000000000001"/>
    <n v="9.6120000000000001"/>
    <s v="unknown"/>
    <d v="2021-03-01T00:00:00"/>
    <x v="2"/>
    <x v="0"/>
  </r>
  <r>
    <x v="2"/>
    <x v="9"/>
    <s v="Haplochromis"/>
    <n v="9.7260000000000009"/>
    <n v="9.7260000000000009"/>
    <s v="unknown"/>
    <d v="2021-03-01T00:00:00"/>
    <x v="2"/>
    <x v="0"/>
  </r>
  <r>
    <x v="2"/>
    <x v="9"/>
    <s v="Haplochromis"/>
    <n v="8.8819999999999997"/>
    <n v="8.8819999999999997"/>
    <s v="unknown"/>
    <d v="2021-03-01T00:00:00"/>
    <x v="2"/>
    <x v="0"/>
  </r>
  <r>
    <x v="2"/>
    <x v="9"/>
    <s v="Haplochromis"/>
    <n v="9.2929999999999993"/>
    <n v="9.2929999999999993"/>
    <s v="unknown"/>
    <d v="2021-03-01T00:00:00"/>
    <x v="2"/>
    <x v="0"/>
  </r>
  <r>
    <x v="2"/>
    <x v="9"/>
    <s v="Haplochromis"/>
    <n v="9.9659999999999993"/>
    <n v="9.9659999999999993"/>
    <s v="unknown"/>
    <d v="2021-03-01T00:00:00"/>
    <x v="2"/>
    <x v="0"/>
  </r>
  <r>
    <x v="2"/>
    <x v="9"/>
    <s v="Haplochromis"/>
    <n v="10.067"/>
    <n v="10.067"/>
    <s v="unknown"/>
    <d v="2021-03-01T00:00:00"/>
    <x v="2"/>
    <x v="0"/>
  </r>
  <r>
    <x v="2"/>
    <x v="9"/>
    <s v="Haplochromis"/>
    <n v="9.7029999999999994"/>
    <n v="9.7029999999999994"/>
    <s v="unknown"/>
    <d v="2021-03-01T00:00:00"/>
    <x v="2"/>
    <x v="0"/>
  </r>
  <r>
    <x v="2"/>
    <x v="9"/>
    <s v="Haplochromis"/>
    <n v="9.0169999999999995"/>
    <n v="9.0169999999999995"/>
    <s v="unknown"/>
    <d v="2021-03-01T00:00:00"/>
    <x v="2"/>
    <x v="0"/>
  </r>
  <r>
    <x v="2"/>
    <x v="9"/>
    <s v="Haplochromis"/>
    <n v="10.545"/>
    <n v="10.545"/>
    <s v="unknown"/>
    <d v="2021-03-01T00:00:00"/>
    <x v="2"/>
    <x v="0"/>
  </r>
  <r>
    <x v="2"/>
    <x v="9"/>
    <s v="Haplochromis"/>
    <n v="9.0090000000000003"/>
    <n v="9.0090000000000003"/>
    <s v="unknown"/>
    <d v="2021-03-01T00:00:00"/>
    <x v="2"/>
    <x v="0"/>
  </r>
  <r>
    <x v="2"/>
    <x v="9"/>
    <s v="Haplochromis"/>
    <n v="10.28"/>
    <n v="10.28"/>
    <s v="unknown"/>
    <d v="2021-03-01T00:00:00"/>
    <x v="2"/>
    <x v="0"/>
  </r>
  <r>
    <x v="2"/>
    <x v="9"/>
    <s v="Haplochromis"/>
    <n v="9.1850000000000005"/>
    <n v="9.1850000000000005"/>
    <s v="unknown"/>
    <d v="2021-03-01T00:00:00"/>
    <x v="2"/>
    <x v="0"/>
  </r>
  <r>
    <x v="2"/>
    <x v="9"/>
    <s v="Haplochromis"/>
    <n v="10.067"/>
    <n v="10.067"/>
    <s v="unknown"/>
    <d v="2021-03-01T00:00:00"/>
    <x v="2"/>
    <x v="0"/>
  </r>
  <r>
    <x v="2"/>
    <x v="9"/>
    <s v="Haplochromis"/>
    <n v="9.8719999999999999"/>
    <n v="9.8719999999999999"/>
    <s v="unknown"/>
    <d v="2021-03-01T00:00:00"/>
    <x v="2"/>
    <x v="0"/>
  </r>
  <r>
    <x v="2"/>
    <x v="9"/>
    <s v="Haplochromis"/>
    <n v="8.7089999999999996"/>
    <n v="8.7089999999999996"/>
    <s v="unknown"/>
    <d v="2021-03-01T00:00:00"/>
    <x v="2"/>
    <x v="0"/>
  </r>
  <r>
    <x v="2"/>
    <x v="9"/>
    <s v="Haplochromis"/>
    <n v="8.702"/>
    <n v="8.702"/>
    <s v="unknown"/>
    <d v="2021-03-01T00:00:00"/>
    <x v="2"/>
    <x v="0"/>
  </r>
  <r>
    <x v="2"/>
    <x v="9"/>
    <s v="Haplochromis"/>
    <n v="9.4120000000000008"/>
    <n v="9.4120000000000008"/>
    <s v="unknown"/>
    <d v="2021-03-01T00:00:00"/>
    <x v="2"/>
    <x v="0"/>
  </r>
  <r>
    <x v="2"/>
    <x v="9"/>
    <s v="Haplochromis"/>
    <n v="8.9060000000000006"/>
    <n v="8.9060000000000006"/>
    <s v="unknown"/>
    <d v="2021-03-01T00:00:00"/>
    <x v="2"/>
    <x v="0"/>
  </r>
  <r>
    <x v="2"/>
    <x v="9"/>
    <s v="Haplochromis"/>
    <n v="9.4320000000000004"/>
    <n v="9.4320000000000004"/>
    <s v="unknown"/>
    <d v="2021-03-01T00:00:00"/>
    <x v="2"/>
    <x v="0"/>
  </r>
  <r>
    <x v="2"/>
    <x v="9"/>
    <s v="Haplochromis"/>
    <n v="8.7680000000000007"/>
    <n v="8.7680000000000007"/>
    <s v="unknown"/>
    <d v="2021-03-01T00:00:00"/>
    <x v="2"/>
    <x v="0"/>
  </r>
  <r>
    <x v="2"/>
    <x v="9"/>
    <s v="Haplochromis"/>
    <n v="8.94"/>
    <n v="8.94"/>
    <s v="unknown"/>
    <d v="2021-03-01T00:00:00"/>
    <x v="2"/>
    <x v="0"/>
  </r>
  <r>
    <x v="2"/>
    <x v="9"/>
    <s v="Haplochromis"/>
    <n v="9.1709999999999994"/>
    <n v="9.1709999999999994"/>
    <s v="unknown"/>
    <d v="2021-03-01T00:00:00"/>
    <x v="2"/>
    <x v="0"/>
  </r>
  <r>
    <x v="2"/>
    <x v="9"/>
    <s v="Haplochromis"/>
    <n v="8.6539999999999999"/>
    <n v="8.6539999999999999"/>
    <s v="unknown"/>
    <d v="2021-03-01T00:00:00"/>
    <x v="2"/>
    <x v="0"/>
  </r>
  <r>
    <x v="2"/>
    <x v="9"/>
    <s v="Haplochromis"/>
    <n v="8.9130000000000003"/>
    <n v="8.9130000000000003"/>
    <s v="unknown"/>
    <d v="2021-03-01T00:00:00"/>
    <x v="2"/>
    <x v="0"/>
  </r>
  <r>
    <x v="2"/>
    <x v="9"/>
    <s v="Haplochromis"/>
    <n v="8.0589999999999993"/>
    <n v="8.0589999999999993"/>
    <s v="unknown"/>
    <d v="2021-03-01T00:00:00"/>
    <x v="2"/>
    <x v="0"/>
  </r>
  <r>
    <x v="2"/>
    <x v="9"/>
    <s v="Haplochromis"/>
    <n v="8.5879999999999992"/>
    <n v="8.5879999999999992"/>
    <s v="unknown"/>
    <d v="2021-03-01T00:00:00"/>
    <x v="2"/>
    <x v="0"/>
  </r>
  <r>
    <x v="2"/>
    <x v="9"/>
    <s v="Haplochromis"/>
    <n v="8.702"/>
    <n v="8.702"/>
    <s v="unknown"/>
    <d v="2021-03-01T00:00:00"/>
    <x v="2"/>
    <x v="0"/>
  </r>
  <r>
    <x v="2"/>
    <x v="9"/>
    <s v="Haplochromis"/>
    <n v="10.72"/>
    <n v="10.72"/>
    <s v="unknown"/>
    <d v="2021-03-01T00:00:00"/>
    <x v="2"/>
    <x v="0"/>
  </r>
  <r>
    <x v="2"/>
    <x v="9"/>
    <s v="Haplochromis"/>
    <n v="9.2530000000000001"/>
    <n v="9.2530000000000001"/>
    <s v="unknown"/>
    <d v="2021-03-01T00:00:00"/>
    <x v="2"/>
    <x v="0"/>
  </r>
  <r>
    <x v="2"/>
    <x v="9"/>
    <s v="Haplochromis"/>
    <n v="8.5920000000000005"/>
    <n v="8.5920000000000005"/>
    <s v="unknown"/>
    <d v="2021-03-01T00:00:00"/>
    <x v="2"/>
    <x v="0"/>
  </r>
  <r>
    <x v="2"/>
    <x v="9"/>
    <s v="Haplochromis"/>
    <n v="9.1159999999999997"/>
    <n v="9.1159999999999997"/>
    <s v="unknown"/>
    <d v="2021-03-01T00:00:00"/>
    <x v="2"/>
    <x v="0"/>
  </r>
  <r>
    <x v="2"/>
    <x v="9"/>
    <s v="Haplochromis"/>
    <n v="8.9640000000000004"/>
    <n v="8.9640000000000004"/>
    <s v="unknown"/>
    <d v="2021-03-01T00:00:00"/>
    <x v="2"/>
    <x v="0"/>
  </r>
  <r>
    <x v="2"/>
    <x v="9"/>
    <s v="Haplochromis"/>
    <n v="8.5730000000000004"/>
    <n v="8.5730000000000004"/>
    <s v="unknown"/>
    <d v="2021-03-01T00:00:00"/>
    <x v="2"/>
    <x v="0"/>
  </r>
  <r>
    <x v="2"/>
    <x v="9"/>
    <s v="Haplochromis"/>
    <n v="8.2929999999999993"/>
    <n v="8.2929999999999993"/>
    <s v="unknown"/>
    <d v="2021-03-01T00:00:00"/>
    <x v="2"/>
    <x v="0"/>
  </r>
  <r>
    <x v="2"/>
    <x v="9"/>
    <s v="Haplochromis"/>
    <n v="7.601"/>
    <n v="7.601"/>
    <s v="unknown"/>
    <d v="2021-03-01T00:00:00"/>
    <x v="2"/>
    <x v="0"/>
  </r>
  <r>
    <x v="2"/>
    <x v="9"/>
    <s v="Haplochromis"/>
    <n v="7.6379999999999999"/>
    <n v="7.6379999999999999"/>
    <s v="unknown"/>
    <d v="2021-03-01T00:00:00"/>
    <x v="2"/>
    <x v="0"/>
  </r>
  <r>
    <x v="2"/>
    <x v="9"/>
    <s v="Haplochromis"/>
    <n v="7.5869999999999997"/>
    <n v="7.5869999999999997"/>
    <s v="unknown"/>
    <d v="2021-03-01T00:00:00"/>
    <x v="2"/>
    <x v="0"/>
  </r>
  <r>
    <x v="2"/>
    <x v="9"/>
    <s v="Haplochromis"/>
    <n v="8.0389999999999997"/>
    <n v="8.0389999999999997"/>
    <s v="unknown"/>
    <d v="2021-03-01T00:00:00"/>
    <x v="2"/>
    <x v="0"/>
  </r>
  <r>
    <x v="2"/>
    <x v="9"/>
    <s v="Haplochromis"/>
    <n v="7.9989999999999997"/>
    <n v="7.9989999999999997"/>
    <s v="unknown"/>
    <d v="2021-03-01T00:00:00"/>
    <x v="2"/>
    <x v="0"/>
  </r>
  <r>
    <x v="2"/>
    <x v="9"/>
    <s v="Haplochromis"/>
    <n v="7.7939999999999996"/>
    <n v="7.7939999999999996"/>
    <s v="unknown"/>
    <d v="2021-03-01T00:00:00"/>
    <x v="2"/>
    <x v="0"/>
  </r>
  <r>
    <x v="2"/>
    <x v="9"/>
    <s v="Haplochromis"/>
    <n v="8.1370000000000005"/>
    <n v="8.1370000000000005"/>
    <s v="unknown"/>
    <d v="2021-03-01T00:00:00"/>
    <x v="2"/>
    <x v="0"/>
  </r>
  <r>
    <x v="2"/>
    <x v="9"/>
    <s v="Haplochromis"/>
    <n v="7.2220000000000004"/>
    <n v="7.2220000000000004"/>
    <s v="unknown"/>
    <d v="2021-03-01T00:00:00"/>
    <x v="2"/>
    <x v="0"/>
  </r>
  <r>
    <x v="2"/>
    <x v="9"/>
    <s v="Haplochromis"/>
    <n v="7.9820000000000002"/>
    <n v="7.9820000000000002"/>
    <s v="unknown"/>
    <d v="2021-03-01T00:00:00"/>
    <x v="2"/>
    <x v="0"/>
  </r>
  <r>
    <x v="2"/>
    <x v="9"/>
    <s v="Haplochromis"/>
    <n v="8.2739999999999991"/>
    <n v="8.2739999999999991"/>
    <s v="unknown"/>
    <d v="2021-03-01T00:00:00"/>
    <x v="2"/>
    <x v="0"/>
  </r>
  <r>
    <x v="2"/>
    <x v="9"/>
    <s v="Haplochromis"/>
    <n v="8.1639999999999997"/>
    <n v="8.1639999999999997"/>
    <s v="unknown"/>
    <d v="2021-03-01T00:00:00"/>
    <x v="2"/>
    <x v="0"/>
  </r>
  <r>
    <x v="2"/>
    <x v="9"/>
    <s v="Haplochromis"/>
    <n v="8.2439999999999998"/>
    <n v="8.2439999999999998"/>
    <s v="unknown"/>
    <d v="2021-03-01T00:00:00"/>
    <x v="2"/>
    <x v="0"/>
  </r>
  <r>
    <x v="2"/>
    <x v="9"/>
    <s v="Haplochromis"/>
    <n v="8.593"/>
    <n v="8.593"/>
    <s v="unknown"/>
    <d v="2021-03-01T00:00:00"/>
    <x v="2"/>
    <x v="0"/>
  </r>
  <r>
    <x v="2"/>
    <x v="9"/>
    <s v="Haplochromis"/>
    <n v="8.3810000000000002"/>
    <n v="8.3810000000000002"/>
    <s v="unknown"/>
    <d v="2021-03-01T00:00:00"/>
    <x v="2"/>
    <x v="0"/>
  </r>
  <r>
    <x v="2"/>
    <x v="9"/>
    <s v="Haplochromis"/>
    <n v="9.0169999999999995"/>
    <n v="9.0169999999999995"/>
    <s v="unknown"/>
    <d v="2021-03-01T00:00:00"/>
    <x v="2"/>
    <x v="0"/>
  </r>
  <r>
    <x v="2"/>
    <x v="9"/>
    <s v="Haplochromis"/>
    <n v="9.0210000000000008"/>
    <n v="9.0210000000000008"/>
    <s v="unknown"/>
    <d v="2021-03-01T00:00:00"/>
    <x v="2"/>
    <x v="0"/>
  </r>
  <r>
    <x v="2"/>
    <x v="7"/>
    <s v="Haplochromis"/>
    <n v="19.89"/>
    <n v="19.89"/>
    <s v="unknown"/>
    <d v="2021-03-01T00:00:00"/>
    <x v="2"/>
    <x v="0"/>
  </r>
  <r>
    <x v="2"/>
    <x v="7"/>
    <s v="Haplochromis"/>
    <n v="18.800999999999998"/>
    <n v="18.800999999999998"/>
    <s v="unknown"/>
    <d v="2021-03-01T00:00:00"/>
    <x v="2"/>
    <x v="0"/>
  </r>
  <r>
    <x v="2"/>
    <x v="7"/>
    <s v="Haplochromis"/>
    <n v="35.94"/>
    <n v="35.94"/>
    <s v="unknown"/>
    <d v="2021-03-01T00:00:00"/>
    <x v="2"/>
    <x v="0"/>
  </r>
  <r>
    <x v="2"/>
    <x v="7"/>
    <s v="Haplochromis"/>
    <n v="31.251999999999999"/>
    <n v="31.251999999999999"/>
    <s v="unknown"/>
    <d v="2021-03-01T00:00:00"/>
    <x v="2"/>
    <x v="0"/>
  </r>
  <r>
    <x v="2"/>
    <x v="7"/>
    <s v="Haplochromis"/>
    <n v="22.901"/>
    <n v="22.901"/>
    <s v="unknown"/>
    <d v="2021-03-01T00:00:00"/>
    <x v="2"/>
    <x v="0"/>
  </r>
  <r>
    <x v="2"/>
    <x v="7"/>
    <s v="Haplochromis"/>
    <n v="25.337"/>
    <n v="25.337"/>
    <s v="unknown"/>
    <d v="2021-03-01T00:00:00"/>
    <x v="2"/>
    <x v="0"/>
  </r>
  <r>
    <x v="2"/>
    <x v="7"/>
    <s v="Haplochromis"/>
    <n v="9.8960000000000008"/>
    <n v="9.8960000000000008"/>
    <s v="unknown"/>
    <d v="2021-03-01T00:00:00"/>
    <x v="2"/>
    <x v="0"/>
  </r>
  <r>
    <x v="2"/>
    <x v="7"/>
    <s v="Haplochromis"/>
    <n v="7.9589999999999996"/>
    <n v="7.9589999999999996"/>
    <s v="unknown"/>
    <d v="2021-03-01T00:00:00"/>
    <x v="2"/>
    <x v="0"/>
  </r>
  <r>
    <x v="2"/>
    <x v="7"/>
    <s v="Haplochromis"/>
    <n v="9.1820000000000004"/>
    <n v="9.1820000000000004"/>
    <s v="unknown"/>
    <d v="2021-03-01T00:00:00"/>
    <x v="2"/>
    <x v="0"/>
  </r>
  <r>
    <x v="2"/>
    <x v="7"/>
    <s v="Haplochromis"/>
    <n v="19.411000000000001"/>
    <n v="19.411000000000001"/>
    <s v="unknown"/>
    <d v="2021-03-01T00:00:00"/>
    <x v="2"/>
    <x v="0"/>
  </r>
  <r>
    <x v="2"/>
    <x v="7"/>
    <s v="Haplochromis"/>
    <n v="17.841000000000001"/>
    <n v="17.841000000000001"/>
    <s v="unknown"/>
    <d v="2021-03-01T00:00:00"/>
    <x v="2"/>
    <x v="0"/>
  </r>
  <r>
    <x v="2"/>
    <x v="7"/>
    <s v="Haplochromis"/>
    <n v="13.944000000000001"/>
    <n v="13.944000000000001"/>
    <s v="unknown"/>
    <d v="2021-03-01T00:00:00"/>
    <x v="2"/>
    <x v="0"/>
  </r>
  <r>
    <x v="2"/>
    <x v="7"/>
    <s v="Haplochromis"/>
    <n v="7.0339999999999998"/>
    <n v="7.0339999999999998"/>
    <s v="unknown"/>
    <d v="2021-03-01T00:00:00"/>
    <x v="2"/>
    <x v="0"/>
  </r>
  <r>
    <x v="2"/>
    <x v="7"/>
    <s v="Haplochromis"/>
    <n v="7.1559999999999997"/>
    <n v="7.1559999999999997"/>
    <s v="unknown"/>
    <d v="2021-03-01T00:00:00"/>
    <x v="2"/>
    <x v="0"/>
  </r>
  <r>
    <x v="2"/>
    <x v="7"/>
    <s v="Haplochromis"/>
    <n v="6.6989999999999998"/>
    <n v="6.6989999999999998"/>
    <s v="unknown"/>
    <d v="2021-03-01T00:00:00"/>
    <x v="2"/>
    <x v="0"/>
  </r>
  <r>
    <x v="2"/>
    <x v="7"/>
    <s v="Haplochromis"/>
    <n v="6.0549999999999997"/>
    <n v="6.0549999999999997"/>
    <s v="unknown"/>
    <d v="2021-03-01T00:00:00"/>
    <x v="2"/>
    <x v="0"/>
  </r>
  <r>
    <x v="2"/>
    <x v="7"/>
    <s v="Haplochromis"/>
    <n v="7.1749999999999998"/>
    <n v="7.1749999999999998"/>
    <s v="unknown"/>
    <d v="2021-03-01T00:00:00"/>
    <x v="2"/>
    <x v="0"/>
  </r>
  <r>
    <x v="2"/>
    <x v="7"/>
    <s v="Haplochromis"/>
    <n v="6.8810000000000002"/>
    <n v="6.8810000000000002"/>
    <s v="unknown"/>
    <d v="2021-03-01T00:00:00"/>
    <x v="2"/>
    <x v="0"/>
  </r>
  <r>
    <x v="2"/>
    <x v="7"/>
    <s v="Haplochromis"/>
    <n v="8.4420000000000002"/>
    <n v="8.4420000000000002"/>
    <s v="unknown"/>
    <d v="2021-03-01T00:00:00"/>
    <x v="2"/>
    <x v="0"/>
  </r>
  <r>
    <x v="2"/>
    <x v="7"/>
    <s v="Haplochromis"/>
    <n v="7.202"/>
    <n v="7.202"/>
    <s v="unknown"/>
    <d v="2021-03-01T00:00:00"/>
    <x v="2"/>
    <x v="0"/>
  </r>
  <r>
    <x v="2"/>
    <x v="7"/>
    <s v="Haplochromis"/>
    <n v="7.4740000000000002"/>
    <n v="7.4740000000000002"/>
    <s v="unknown"/>
    <d v="2021-03-01T00:00:00"/>
    <x v="2"/>
    <x v="0"/>
  </r>
  <r>
    <x v="2"/>
    <x v="7"/>
    <s v="Haplochromis"/>
    <n v="6.83"/>
    <n v="6.83"/>
    <s v="unknown"/>
    <d v="2021-03-01T00:00:00"/>
    <x v="2"/>
    <x v="0"/>
  </r>
  <r>
    <x v="2"/>
    <x v="7"/>
    <s v="Haplochromis"/>
    <n v="6.1660000000000004"/>
    <n v="6.1660000000000004"/>
    <s v="unknown"/>
    <d v="2021-03-01T00:00:00"/>
    <x v="2"/>
    <x v="0"/>
  </r>
  <r>
    <x v="2"/>
    <x v="7"/>
    <s v="Haplochromis"/>
    <n v="6.6890000000000001"/>
    <n v="6.6890000000000001"/>
    <s v="unknown"/>
    <d v="2021-03-01T00:00:00"/>
    <x v="2"/>
    <x v="0"/>
  </r>
  <r>
    <x v="2"/>
    <x v="7"/>
    <s v="Haplochromis"/>
    <n v="6.2060000000000004"/>
    <n v="6.2060000000000004"/>
    <s v="unknown"/>
    <d v="2021-03-01T00:00:00"/>
    <x v="2"/>
    <x v="0"/>
  </r>
  <r>
    <x v="2"/>
    <x v="7"/>
    <s v="Haplochromis"/>
    <n v="6.0090000000000003"/>
    <n v="6.0090000000000003"/>
    <s v="unknown"/>
    <d v="2021-03-01T00:00:00"/>
    <x v="2"/>
    <x v="0"/>
  </r>
  <r>
    <x v="2"/>
    <x v="7"/>
    <s v="Haplochromis"/>
    <n v="6.0250000000000004"/>
    <n v="6.0250000000000004"/>
    <s v="unknown"/>
    <d v="2021-03-01T00:00:00"/>
    <x v="2"/>
    <x v="0"/>
  </r>
  <r>
    <x v="2"/>
    <x v="7"/>
    <s v="Haplochromis"/>
    <n v="6.9119999999999999"/>
    <n v="6.9119999999999999"/>
    <s v="unknown"/>
    <d v="2021-03-01T00:00:00"/>
    <x v="2"/>
    <x v="0"/>
  </r>
  <r>
    <x v="2"/>
    <x v="7"/>
    <s v="Haplochromis"/>
    <n v="6.7539999999999996"/>
    <n v="6.7539999999999996"/>
    <s v="unknown"/>
    <d v="2021-03-01T00:00:00"/>
    <x v="2"/>
    <x v="0"/>
  </r>
  <r>
    <x v="2"/>
    <x v="7"/>
    <s v="Haplochromis"/>
    <n v="7.423"/>
    <n v="7.423"/>
    <s v="unknown"/>
    <d v="2021-03-01T00:00:00"/>
    <x v="2"/>
    <x v="0"/>
  </r>
  <r>
    <x v="2"/>
    <x v="7"/>
    <s v="Haplochromis"/>
    <n v="6.7160000000000002"/>
    <n v="6.7160000000000002"/>
    <s v="unknown"/>
    <d v="2021-03-01T00:00:00"/>
    <x v="2"/>
    <x v="0"/>
  </r>
  <r>
    <x v="2"/>
    <x v="7"/>
    <s v="Haplochromis"/>
    <n v="6.35"/>
    <n v="6.35"/>
    <s v="unknown"/>
    <d v="2021-03-01T00:00:00"/>
    <x v="2"/>
    <x v="0"/>
  </r>
  <r>
    <x v="2"/>
    <x v="7"/>
    <s v="Haplochromis"/>
    <n v="6.8540000000000001"/>
    <n v="6.8540000000000001"/>
    <s v="unknown"/>
    <d v="2021-03-01T00:00:00"/>
    <x v="2"/>
    <x v="0"/>
  </r>
  <r>
    <x v="2"/>
    <x v="7"/>
    <s v="Haplochromis"/>
    <n v="6.9640000000000004"/>
    <n v="6.9640000000000004"/>
    <s v="unknown"/>
    <d v="2021-03-01T00:00:00"/>
    <x v="2"/>
    <x v="0"/>
  </r>
  <r>
    <x v="2"/>
    <x v="7"/>
    <s v="Haplochromis"/>
    <n v="6.8109999999999999"/>
    <n v="6.8109999999999999"/>
    <s v="unknown"/>
    <d v="2021-03-01T00:00:00"/>
    <x v="2"/>
    <x v="0"/>
  </r>
  <r>
    <x v="2"/>
    <x v="7"/>
    <s v="Haplochromis"/>
    <n v="5.2169999999999996"/>
    <n v="5.2169999999999996"/>
    <s v="unknown"/>
    <d v="2021-03-01T00:00:00"/>
    <x v="2"/>
    <x v="0"/>
  </r>
  <r>
    <x v="2"/>
    <x v="7"/>
    <s v="Haplochromis"/>
    <n v="6.5179999999999998"/>
    <n v="6.5179999999999998"/>
    <s v="unknown"/>
    <d v="2021-03-01T00:00:00"/>
    <x v="2"/>
    <x v="0"/>
  </r>
  <r>
    <x v="2"/>
    <x v="7"/>
    <s v="Haplochromis"/>
    <n v="6.6050000000000004"/>
    <n v="6.6050000000000004"/>
    <s v="unknown"/>
    <d v="2021-03-01T00:00:00"/>
    <x v="2"/>
    <x v="0"/>
  </r>
  <r>
    <x v="2"/>
    <x v="7"/>
    <s v="Haplochromis"/>
    <n v="6.6470000000000002"/>
    <n v="6.6470000000000002"/>
    <s v="unknown"/>
    <d v="2021-03-01T00:00:00"/>
    <x v="2"/>
    <x v="0"/>
  </r>
  <r>
    <x v="2"/>
    <x v="7"/>
    <s v="Haplochromis"/>
    <n v="5.9379999999999997"/>
    <n v="5.9379999999999997"/>
    <s v="unknown"/>
    <d v="2021-03-01T00:00:00"/>
    <x v="2"/>
    <x v="0"/>
  </r>
  <r>
    <x v="2"/>
    <x v="7"/>
    <s v="Haplochromis"/>
    <n v="6.0439999999999996"/>
    <n v="6.0439999999999996"/>
    <s v="unknown"/>
    <d v="2021-03-01T00:00:00"/>
    <x v="2"/>
    <x v="0"/>
  </r>
  <r>
    <x v="2"/>
    <x v="7"/>
    <s v="Haplochromis"/>
    <n v="7.0759999999999996"/>
    <n v="7.0759999999999996"/>
    <s v="unknown"/>
    <d v="2021-03-01T00:00:00"/>
    <x v="2"/>
    <x v="0"/>
  </r>
  <r>
    <x v="2"/>
    <x v="7"/>
    <s v="Haplochromis"/>
    <n v="6.7809999999999997"/>
    <n v="6.7809999999999997"/>
    <s v="unknown"/>
    <d v="2021-03-01T00:00:00"/>
    <x v="2"/>
    <x v="0"/>
  </r>
  <r>
    <x v="2"/>
    <x v="7"/>
    <s v="Haplochromis"/>
    <n v="7.1230000000000002"/>
    <n v="7.1230000000000002"/>
    <s v="unknown"/>
    <d v="2021-03-01T00:00:00"/>
    <x v="2"/>
    <x v="0"/>
  </r>
  <r>
    <x v="2"/>
    <x v="7"/>
    <s v="Haplochromis"/>
    <n v="6.9950000000000001"/>
    <n v="6.9950000000000001"/>
    <s v="unknown"/>
    <d v="2021-03-01T00:00:00"/>
    <x v="2"/>
    <x v="0"/>
  </r>
  <r>
    <x v="2"/>
    <x v="7"/>
    <s v="Haplochromis"/>
    <n v="8.1839999999999993"/>
    <n v="8.1839999999999993"/>
    <s v="unknown"/>
    <d v="2021-03-01T00:00:00"/>
    <x v="2"/>
    <x v="0"/>
  </r>
  <r>
    <x v="2"/>
    <x v="7"/>
    <s v="Haplochromis"/>
    <n v="8.1180000000000003"/>
    <n v="8.1180000000000003"/>
    <s v="unknown"/>
    <d v="2021-03-01T00:00:00"/>
    <x v="2"/>
    <x v="0"/>
  </r>
  <r>
    <x v="2"/>
    <x v="7"/>
    <s v="Haplochromis"/>
    <n v="6.8109999999999999"/>
    <n v="6.8109999999999999"/>
    <s v="unknown"/>
    <d v="2021-03-01T00:00:00"/>
    <x v="2"/>
    <x v="0"/>
  </r>
  <r>
    <x v="2"/>
    <x v="7"/>
    <s v="Haplochromis"/>
    <n v="9.4339999999999993"/>
    <n v="9.4339999999999993"/>
    <s v="unknown"/>
    <d v="2021-03-01T00:00:00"/>
    <x v="2"/>
    <x v="0"/>
  </r>
  <r>
    <x v="2"/>
    <x v="7"/>
    <s v="Haplochromis"/>
    <n v="9.6059999999999999"/>
    <n v="9.6059999999999999"/>
    <s v="unknown"/>
    <d v="2021-03-01T00:00:00"/>
    <x v="2"/>
    <x v="0"/>
  </r>
  <r>
    <x v="2"/>
    <x v="7"/>
    <s v="Haplochromis"/>
    <n v="7.452"/>
    <n v="7.452"/>
    <s v="unknown"/>
    <d v="2021-03-01T00:00:00"/>
    <x v="2"/>
    <x v="0"/>
  </r>
  <r>
    <x v="2"/>
    <x v="7"/>
    <s v="Haplochromis"/>
    <n v="9.4920000000000009"/>
    <n v="9.4920000000000009"/>
    <s v="unknown"/>
    <d v="2021-03-01T00:00:00"/>
    <x v="2"/>
    <x v="0"/>
  </r>
  <r>
    <x v="2"/>
    <x v="7"/>
    <s v="Haplochromis"/>
    <n v="10.837999999999999"/>
    <n v="10.837999999999999"/>
    <s v="unknown"/>
    <d v="2021-03-01T00:00:00"/>
    <x v="2"/>
    <x v="0"/>
  </r>
  <r>
    <x v="2"/>
    <x v="7"/>
    <s v="Haplochromis"/>
    <n v="10.313000000000001"/>
    <n v="10.313000000000001"/>
    <s v="unknown"/>
    <d v="2021-03-01T00:00:00"/>
    <x v="2"/>
    <x v="0"/>
  </r>
  <r>
    <x v="2"/>
    <x v="7"/>
    <s v="Haplochromis"/>
    <n v="7.3730000000000002"/>
    <n v="7.3730000000000002"/>
    <s v="unknown"/>
    <d v="2021-03-01T00:00:00"/>
    <x v="2"/>
    <x v="0"/>
  </r>
  <r>
    <x v="2"/>
    <x v="7"/>
    <s v="Haplochromis"/>
    <n v="6.5620000000000003"/>
    <n v="6.5620000000000003"/>
    <s v="unknown"/>
    <d v="2021-03-01T00:00:00"/>
    <x v="2"/>
    <x v="0"/>
  </r>
  <r>
    <x v="2"/>
    <x v="7"/>
    <s v="Haplochromis"/>
    <n v="6.1239999999999997"/>
    <n v="6.1239999999999997"/>
    <s v="unknown"/>
    <d v="2021-03-01T00:00:00"/>
    <x v="2"/>
    <x v="0"/>
  </r>
  <r>
    <x v="2"/>
    <x v="7"/>
    <s v="Haplochromis"/>
    <n v="6.2140000000000004"/>
    <n v="6.2140000000000004"/>
    <s v="unknown"/>
    <d v="2021-03-01T00:00:00"/>
    <x v="2"/>
    <x v="0"/>
  </r>
  <r>
    <x v="2"/>
    <x v="7"/>
    <s v="Haplochromis"/>
    <n v="6.3380000000000001"/>
    <n v="6.3380000000000001"/>
    <s v="unknown"/>
    <d v="2021-03-01T00:00:00"/>
    <x v="2"/>
    <x v="0"/>
  </r>
  <r>
    <x v="2"/>
    <x v="7"/>
    <s v="Haplochromis"/>
    <n v="8.0169999999999995"/>
    <n v="8.0169999999999995"/>
    <s v="unknown"/>
    <d v="2021-03-01T00:00:00"/>
    <x v="2"/>
    <x v="0"/>
  </r>
  <r>
    <x v="2"/>
    <x v="7"/>
    <s v="Haplochromis"/>
    <n v="6.1829999999999998"/>
    <n v="6.1829999999999998"/>
    <s v="unknown"/>
    <d v="2021-03-01T00:00:00"/>
    <x v="2"/>
    <x v="0"/>
  </r>
  <r>
    <x v="2"/>
    <x v="7"/>
    <s v="Haplochromis"/>
    <n v="6.0620000000000003"/>
    <n v="6.0620000000000003"/>
    <s v="unknown"/>
    <d v="2021-03-01T00:00:00"/>
    <x v="2"/>
    <x v="0"/>
  </r>
  <r>
    <x v="2"/>
    <x v="7"/>
    <s v="Haplochromis"/>
    <n v="6.9560000000000004"/>
    <n v="6.9560000000000004"/>
    <s v="unknown"/>
    <d v="2021-03-01T00:00:00"/>
    <x v="2"/>
    <x v="0"/>
  </r>
  <r>
    <x v="2"/>
    <x v="7"/>
    <s v="Haplochromis"/>
    <n v="8.266"/>
    <n v="8.266"/>
    <s v="unknown"/>
    <d v="2021-03-01T00:00:00"/>
    <x v="2"/>
    <x v="0"/>
  </r>
  <r>
    <x v="2"/>
    <x v="7"/>
    <s v="Haplochromis"/>
    <n v="6.7050000000000001"/>
    <n v="6.7050000000000001"/>
    <s v="unknown"/>
    <d v="2021-03-01T00:00:00"/>
    <x v="2"/>
    <x v="0"/>
  </r>
  <r>
    <x v="2"/>
    <x v="7"/>
    <s v="Haplochromis"/>
    <n v="7.3920000000000003"/>
    <n v="7.3920000000000003"/>
    <s v="unknown"/>
    <d v="2021-03-01T00:00:00"/>
    <x v="2"/>
    <x v="0"/>
  </r>
  <r>
    <x v="2"/>
    <x v="7"/>
    <s v="Haplochromis"/>
    <n v="7.306"/>
    <n v="7.306"/>
    <s v="unknown"/>
    <d v="2021-03-01T00:00:00"/>
    <x v="2"/>
    <x v="0"/>
  </r>
  <r>
    <x v="2"/>
    <x v="7"/>
    <s v="Haplochromis"/>
    <n v="7.0590000000000002"/>
    <n v="7.0590000000000002"/>
    <s v="unknown"/>
    <d v="2021-03-01T00:00:00"/>
    <x v="2"/>
    <x v="0"/>
  </r>
  <r>
    <x v="2"/>
    <x v="7"/>
    <s v="Haplochromis"/>
    <n v="6.5019999999999998"/>
    <n v="6.5019999999999998"/>
    <s v="unknown"/>
    <d v="2021-03-01T00:00:00"/>
    <x v="2"/>
    <x v="0"/>
  </r>
  <r>
    <x v="2"/>
    <x v="7"/>
    <s v="Haplochromis"/>
    <n v="6.4560000000000004"/>
    <n v="6.4560000000000004"/>
    <s v="unknown"/>
    <d v="2021-03-01T00:00:00"/>
    <x v="2"/>
    <x v="0"/>
  </r>
  <r>
    <x v="2"/>
    <x v="7"/>
    <s v="Haplochromis"/>
    <n v="6.173"/>
    <n v="6.173"/>
    <s v="unknown"/>
    <d v="2021-03-01T00:00:00"/>
    <x v="2"/>
    <x v="0"/>
  </r>
  <r>
    <x v="2"/>
    <x v="7"/>
    <s v="Haplochromis"/>
    <n v="6.3710000000000004"/>
    <n v="6.3710000000000004"/>
    <s v="unknown"/>
    <d v="2021-03-01T00:00:00"/>
    <x v="2"/>
    <x v="0"/>
  </r>
  <r>
    <x v="2"/>
    <x v="7"/>
    <s v="Haplochromis"/>
    <n v="7.7240000000000002"/>
    <n v="7.7240000000000002"/>
    <s v="unknown"/>
    <d v="2021-03-01T00:00:00"/>
    <x v="2"/>
    <x v="0"/>
  </r>
  <r>
    <x v="2"/>
    <x v="7"/>
    <s v="Haplochromis"/>
    <n v="6.173"/>
    <n v="6.173"/>
    <s v="unknown"/>
    <d v="2021-03-01T00:00:00"/>
    <x v="2"/>
    <x v="0"/>
  </r>
  <r>
    <x v="2"/>
    <x v="7"/>
    <s v="Haplochromis"/>
    <n v="7.0839999999999996"/>
    <n v="7.0839999999999996"/>
    <s v="unknown"/>
    <d v="2021-03-01T00:00:00"/>
    <x v="2"/>
    <x v="0"/>
  </r>
  <r>
    <x v="2"/>
    <x v="7"/>
    <s v="Haplochromis"/>
    <n v="7.2590000000000003"/>
    <n v="7.2590000000000003"/>
    <s v="unknown"/>
    <d v="2021-03-01T00:00:00"/>
    <x v="2"/>
    <x v="0"/>
  </r>
  <r>
    <x v="2"/>
    <x v="7"/>
    <s v="Haplochromis"/>
    <n v="7.1280000000000001"/>
    <n v="7.1280000000000001"/>
    <s v="unknown"/>
    <d v="2021-03-01T00:00:00"/>
    <x v="2"/>
    <x v="0"/>
  </r>
  <r>
    <x v="2"/>
    <x v="7"/>
    <s v="Haplochromis"/>
    <n v="6.0570000000000004"/>
    <n v="6.0570000000000004"/>
    <s v="unknown"/>
    <d v="2021-03-01T00:00:00"/>
    <x v="2"/>
    <x v="0"/>
  </r>
  <r>
    <x v="2"/>
    <x v="7"/>
    <s v="Haplochromis"/>
    <n v="7.09"/>
    <n v="7.09"/>
    <s v="unknown"/>
    <d v="2021-03-01T00:00:00"/>
    <x v="2"/>
    <x v="0"/>
  </r>
  <r>
    <x v="2"/>
    <x v="7"/>
    <s v="Haplochromis"/>
    <n v="6.12"/>
    <n v="6.12"/>
    <s v="unknown"/>
    <d v="2021-03-01T00:00:00"/>
    <x v="2"/>
    <x v="0"/>
  </r>
  <r>
    <x v="2"/>
    <x v="7"/>
    <s v="Haplochromis"/>
    <n v="6.3840000000000003"/>
    <n v="6.3840000000000003"/>
    <s v="unknown"/>
    <d v="2021-03-01T00:00:00"/>
    <x v="2"/>
    <x v="0"/>
  </r>
  <r>
    <x v="2"/>
    <x v="7"/>
    <s v="Haplochromis"/>
    <n v="6.835"/>
    <n v="6.835"/>
    <s v="unknown"/>
    <d v="2021-03-01T00:00:00"/>
    <x v="2"/>
    <x v="0"/>
  </r>
  <r>
    <x v="2"/>
    <x v="7"/>
    <s v="Haplochromis"/>
    <n v="6.4790000000000001"/>
    <n v="6.4790000000000001"/>
    <s v="unknown"/>
    <d v="2021-03-01T00:00:00"/>
    <x v="2"/>
    <x v="0"/>
  </r>
  <r>
    <x v="2"/>
    <x v="7"/>
    <s v="Haplochromis"/>
    <n v="5.7789999999999999"/>
    <n v="5.7789999999999999"/>
    <s v="unknown"/>
    <d v="2021-03-01T00:00:00"/>
    <x v="2"/>
    <x v="0"/>
  </r>
  <r>
    <x v="2"/>
    <x v="7"/>
    <s v="Haplochromis"/>
    <n v="5.8310000000000004"/>
    <n v="5.8310000000000004"/>
    <s v="unknown"/>
    <d v="2021-03-01T00:00:00"/>
    <x v="2"/>
    <x v="0"/>
  </r>
  <r>
    <x v="2"/>
    <x v="7"/>
    <s v="Haplochromis"/>
    <n v="6.1669999999999998"/>
    <n v="6.1669999999999998"/>
    <s v="unknown"/>
    <d v="2021-03-01T00:00:00"/>
    <x v="2"/>
    <x v="0"/>
  </r>
  <r>
    <x v="2"/>
    <x v="7"/>
    <s v="Haplochromis"/>
    <n v="7.351"/>
    <n v="7.351"/>
    <s v="unknown"/>
    <d v="2021-03-01T00:00:00"/>
    <x v="2"/>
    <x v="0"/>
  </r>
  <r>
    <x v="2"/>
    <x v="7"/>
    <s v="Haplochromis"/>
    <n v="6.1509999999999998"/>
    <n v="6.1509999999999998"/>
    <s v="unknown"/>
    <d v="2021-03-01T00:00:00"/>
    <x v="2"/>
    <x v="0"/>
  </r>
  <r>
    <x v="2"/>
    <x v="7"/>
    <s v="Haplochromis"/>
    <n v="5.7169999999999996"/>
    <n v="5.7169999999999996"/>
    <s v="unknown"/>
    <d v="2021-03-01T00:00:00"/>
    <x v="2"/>
    <x v="0"/>
  </r>
  <r>
    <x v="2"/>
    <x v="7"/>
    <s v="Haplochromis"/>
    <n v="7.569"/>
    <n v="7.569"/>
    <s v="unknown"/>
    <d v="2021-03-01T00:00:00"/>
    <x v="2"/>
    <x v="0"/>
  </r>
  <r>
    <x v="2"/>
    <x v="7"/>
    <s v="Haplochromis"/>
    <n v="7.3730000000000002"/>
    <n v="7.3730000000000002"/>
    <s v="unknown"/>
    <d v="2021-03-01T00:00:00"/>
    <x v="2"/>
    <x v="0"/>
  </r>
  <r>
    <x v="2"/>
    <x v="7"/>
    <s v="Haplochromis"/>
    <n v="6.742"/>
    <n v="6.742"/>
    <s v="unknown"/>
    <d v="2021-03-01T00:00:00"/>
    <x v="2"/>
    <x v="0"/>
  </r>
  <r>
    <x v="2"/>
    <x v="7"/>
    <s v="Haplochromis"/>
    <n v="6.0410000000000004"/>
    <n v="6.0410000000000004"/>
    <s v="unknown"/>
    <d v="2021-03-01T00:00:00"/>
    <x v="2"/>
    <x v="0"/>
  </r>
  <r>
    <x v="2"/>
    <x v="7"/>
    <s v="Haplochromis"/>
    <n v="6.1289999999999996"/>
    <n v="6.1289999999999996"/>
    <s v="unknown"/>
    <d v="2021-03-01T00:00:00"/>
    <x v="2"/>
    <x v="0"/>
  </r>
  <r>
    <x v="2"/>
    <x v="7"/>
    <s v="Haplochromis"/>
    <n v="6.9649999999999999"/>
    <n v="6.9649999999999999"/>
    <s v="unknown"/>
    <d v="2021-03-01T00:00:00"/>
    <x v="2"/>
    <x v="0"/>
  </r>
  <r>
    <x v="2"/>
    <x v="7"/>
    <s v="Haplochromis"/>
    <n v="6.3449999999999998"/>
    <n v="6.3449999999999998"/>
    <s v="unknown"/>
    <d v="2021-03-01T00:00:00"/>
    <x v="2"/>
    <x v="0"/>
  </r>
  <r>
    <x v="2"/>
    <x v="7"/>
    <s v="Haplochromis"/>
    <n v="6.2140000000000004"/>
    <n v="6.2140000000000004"/>
    <s v="unknown"/>
    <d v="2021-03-01T00:00:00"/>
    <x v="2"/>
    <x v="0"/>
  </r>
  <r>
    <x v="2"/>
    <x v="7"/>
    <s v="Haplochromis"/>
    <n v="6.899"/>
    <n v="6.899"/>
    <s v="unknown"/>
    <d v="2021-03-01T00:00:00"/>
    <x v="2"/>
    <x v="0"/>
  </r>
  <r>
    <x v="2"/>
    <x v="7"/>
    <s v="Haplochromis"/>
    <n v="6.2859999999999996"/>
    <n v="6.2859999999999996"/>
    <s v="unknown"/>
    <d v="2021-03-01T00:00:00"/>
    <x v="2"/>
    <x v="0"/>
  </r>
  <r>
    <x v="2"/>
    <x v="7"/>
    <s v="Haplochromis"/>
    <n v="6.8140000000000001"/>
    <n v="6.8140000000000001"/>
    <s v="unknown"/>
    <d v="2021-03-01T00:00:00"/>
    <x v="2"/>
    <x v="0"/>
  </r>
  <r>
    <x v="2"/>
    <x v="7"/>
    <s v="Haplochromis"/>
    <n v="6.4909999999999997"/>
    <n v="6.4909999999999997"/>
    <s v="unknown"/>
    <d v="2021-03-01T00:00:00"/>
    <x v="2"/>
    <x v="0"/>
  </r>
  <r>
    <x v="2"/>
    <x v="7"/>
    <s v="Haplochromis"/>
    <n v="6.6379999999999999"/>
    <n v="6.6379999999999999"/>
    <s v="unknown"/>
    <d v="2021-03-01T00:00:00"/>
    <x v="2"/>
    <x v="0"/>
  </r>
  <r>
    <x v="2"/>
    <x v="7"/>
    <s v="Haplochromis"/>
    <n v="9.9700000000000006"/>
    <n v="9.9700000000000006"/>
    <s v="unknown"/>
    <d v="2021-03-01T00:00:00"/>
    <x v="2"/>
    <x v="0"/>
  </r>
  <r>
    <x v="2"/>
    <x v="7"/>
    <s v="Haplochromis"/>
    <n v="10.763999999999999"/>
    <n v="10.763999999999999"/>
    <s v="unknown"/>
    <d v="2021-03-01T00:00:00"/>
    <x v="2"/>
    <x v="0"/>
  </r>
  <r>
    <x v="2"/>
    <x v="7"/>
    <s v="Haplochromis"/>
    <n v="10.64"/>
    <n v="10.64"/>
    <s v="unknown"/>
    <d v="2021-03-01T00:00:00"/>
    <x v="2"/>
    <x v="0"/>
  </r>
  <r>
    <x v="2"/>
    <x v="7"/>
    <s v="Haplochromis"/>
    <n v="10.414999999999999"/>
    <n v="10.414999999999999"/>
    <s v="unknown"/>
    <d v="2021-03-01T00:00:00"/>
    <x v="2"/>
    <x v="0"/>
  </r>
  <r>
    <x v="2"/>
    <x v="7"/>
    <s v="Haplochromis"/>
    <n v="12.034000000000001"/>
    <n v="12.034000000000001"/>
    <s v="unknown"/>
    <d v="2021-03-01T00:00:00"/>
    <x v="2"/>
    <x v="0"/>
  </r>
  <r>
    <x v="2"/>
    <x v="7"/>
    <s v="Haplochromis"/>
    <n v="12.983000000000001"/>
    <n v="12.983000000000001"/>
    <s v="unknown"/>
    <d v="2021-03-01T00:00:00"/>
    <x v="2"/>
    <x v="0"/>
  </r>
  <r>
    <x v="2"/>
    <x v="7"/>
    <s v="Haplochromis"/>
    <n v="41.484999999999999"/>
    <n v="41.484999999999999"/>
    <s v="unknown"/>
    <d v="2021-03-01T00:00:00"/>
    <x v="2"/>
    <x v="0"/>
  </r>
  <r>
    <x v="2"/>
    <x v="0"/>
    <s v="Haplochromis"/>
    <n v="15.223000000000001"/>
    <n v="15.223000000000001"/>
    <s v="unknown"/>
    <d v="2021-03-01T00:00:00"/>
    <x v="2"/>
    <x v="0"/>
  </r>
  <r>
    <x v="2"/>
    <x v="0"/>
    <s v="Haplochromis"/>
    <n v="14.866"/>
    <n v="14.866"/>
    <s v="unknown"/>
    <d v="2021-03-01T00:00:00"/>
    <x v="2"/>
    <x v="0"/>
  </r>
  <r>
    <x v="2"/>
    <x v="0"/>
    <s v="Haplochromis"/>
    <n v="11.319000000000001"/>
    <n v="11.319000000000001"/>
    <s v="unknown"/>
    <d v="2021-03-01T00:00:00"/>
    <x v="2"/>
    <x v="0"/>
  </r>
  <r>
    <x v="2"/>
    <x v="0"/>
    <s v="Haplochromis"/>
    <n v="29.071000000000002"/>
    <n v="29.071000000000002"/>
    <s v="unknown"/>
    <d v="2021-03-01T00:00:00"/>
    <x v="2"/>
    <x v="0"/>
  </r>
  <r>
    <x v="2"/>
    <x v="0"/>
    <s v="Haplochromis"/>
    <n v="6.9539999999999997"/>
    <n v="6.9539999999999997"/>
    <s v="unknown"/>
    <d v="2021-03-01T00:00:00"/>
    <x v="2"/>
    <x v="0"/>
  </r>
  <r>
    <x v="2"/>
    <x v="0"/>
    <s v="Haplochromis"/>
    <n v="6.1929999999999996"/>
    <n v="6.1929999999999996"/>
    <s v="unknown"/>
    <d v="2021-03-01T00:00:00"/>
    <x v="2"/>
    <x v="0"/>
  </r>
  <r>
    <x v="2"/>
    <x v="0"/>
    <s v="Haplochromis"/>
    <n v="6.7480000000000002"/>
    <n v="6.7480000000000002"/>
    <s v="unknown"/>
    <d v="2021-03-01T00:00:00"/>
    <x v="2"/>
    <x v="0"/>
  </r>
  <r>
    <x v="2"/>
    <x v="0"/>
    <s v="Haplochromis"/>
    <n v="6.63"/>
    <n v="6.63"/>
    <s v="unknown"/>
    <d v="2021-03-01T00:00:00"/>
    <x v="2"/>
    <x v="0"/>
  </r>
  <r>
    <x v="2"/>
    <x v="0"/>
    <s v="Haplochromis"/>
    <n v="5.4109999999999996"/>
    <n v="5.4109999999999996"/>
    <s v="unknown"/>
    <d v="2021-03-01T00:00:00"/>
    <x v="2"/>
    <x v="0"/>
  </r>
  <r>
    <x v="2"/>
    <x v="0"/>
    <s v="Haplochromis"/>
    <n v="7.6580000000000004"/>
    <n v="7.6580000000000004"/>
    <s v="unknown"/>
    <d v="2021-03-01T00:00:00"/>
    <x v="2"/>
    <x v="0"/>
  </r>
  <r>
    <x v="2"/>
    <x v="0"/>
    <s v="Haplochromis"/>
    <n v="4.9939999999999998"/>
    <n v="4.9939999999999998"/>
    <s v="unknown"/>
    <d v="2021-03-01T00:00:00"/>
    <x v="2"/>
    <x v="0"/>
  </r>
  <r>
    <x v="2"/>
    <x v="0"/>
    <s v="Haplochromis"/>
    <n v="7.0359999999999996"/>
    <n v="7.0359999999999996"/>
    <s v="unknown"/>
    <d v="2021-03-01T00:00:00"/>
    <x v="2"/>
    <x v="0"/>
  </r>
  <r>
    <x v="2"/>
    <x v="0"/>
    <s v="Haplochromis"/>
    <n v="7.3760000000000003"/>
    <n v="7.3760000000000003"/>
    <s v="unknown"/>
    <d v="2021-03-01T00:00:00"/>
    <x v="2"/>
    <x v="0"/>
  </r>
  <r>
    <x v="2"/>
    <x v="0"/>
    <s v="Haplochromis"/>
    <n v="7.0839999999999996"/>
    <n v="7.0839999999999996"/>
    <s v="unknown"/>
    <d v="2021-03-01T00:00:00"/>
    <x v="2"/>
    <x v="0"/>
  </r>
  <r>
    <x v="2"/>
    <x v="0"/>
    <s v="Haplochromis"/>
    <n v="8.4139999999999997"/>
    <n v="8.4139999999999997"/>
    <s v="unknown"/>
    <d v="2021-03-01T00:00:00"/>
    <x v="2"/>
    <x v="0"/>
  </r>
  <r>
    <x v="2"/>
    <x v="0"/>
    <s v="Haplochromis"/>
    <n v="6.7789999999999999"/>
    <n v="6.7789999999999999"/>
    <s v="unknown"/>
    <d v="2021-03-01T00:00:00"/>
    <x v="2"/>
    <x v="0"/>
  </r>
  <r>
    <x v="2"/>
    <x v="0"/>
    <s v="Haplochromis"/>
    <n v="9.657"/>
    <n v="9.657"/>
    <s v="unknown"/>
    <d v="2021-03-01T00:00:00"/>
    <x v="2"/>
    <x v="0"/>
  </r>
  <r>
    <x v="2"/>
    <x v="0"/>
    <s v="Haplochromis"/>
    <n v="7.6630000000000003"/>
    <n v="7.6630000000000003"/>
    <s v="unknown"/>
    <d v="2021-03-01T00:00:00"/>
    <x v="2"/>
    <x v="0"/>
  </r>
  <r>
    <x v="2"/>
    <x v="0"/>
    <s v="Haplochromis"/>
    <n v="6.2"/>
    <n v="6.2"/>
    <s v="unknown"/>
    <d v="2021-03-01T00:00:00"/>
    <x v="2"/>
    <x v="0"/>
  </r>
  <r>
    <x v="2"/>
    <x v="0"/>
    <s v="Haplochromis"/>
    <n v="7.6689999999999996"/>
    <n v="7.6689999999999996"/>
    <s v="unknown"/>
    <d v="2021-03-01T00:00:00"/>
    <x v="2"/>
    <x v="0"/>
  </r>
  <r>
    <x v="2"/>
    <x v="0"/>
    <s v="Haplochromis"/>
    <n v="7.7359999999999998"/>
    <n v="7.7359999999999998"/>
    <s v="unknown"/>
    <d v="2021-03-01T00:00:00"/>
    <x v="2"/>
    <x v="0"/>
  </r>
  <r>
    <x v="2"/>
    <x v="0"/>
    <s v="Haplochromis"/>
    <n v="6.4059999999999997"/>
    <n v="6.4059999999999997"/>
    <s v="unknown"/>
    <d v="2021-03-01T00:00:00"/>
    <x v="2"/>
    <x v="0"/>
  </r>
  <r>
    <x v="2"/>
    <x v="0"/>
    <s v="Haplochromis"/>
    <n v="6.548"/>
    <n v="6.548"/>
    <s v="unknown"/>
    <d v="2021-03-01T00:00:00"/>
    <x v="2"/>
    <x v="0"/>
  </r>
  <r>
    <x v="2"/>
    <x v="0"/>
    <s v="Haplochromis"/>
    <n v="6.702"/>
    <n v="6.702"/>
    <s v="unknown"/>
    <d v="2021-03-01T00:00:00"/>
    <x v="2"/>
    <x v="0"/>
  </r>
  <r>
    <x v="2"/>
    <x v="0"/>
    <s v="Haplochromis"/>
    <n v="6.8769999999999998"/>
    <n v="6.8769999999999998"/>
    <s v="unknown"/>
    <d v="2021-03-01T00:00:00"/>
    <x v="2"/>
    <x v="0"/>
  </r>
  <r>
    <x v="2"/>
    <x v="0"/>
    <s v="Haplochromis"/>
    <n v="6.2359999999999998"/>
    <n v="6.2359999999999998"/>
    <s v="unknown"/>
    <d v="2021-03-01T00:00:00"/>
    <x v="2"/>
    <x v="0"/>
  </r>
  <r>
    <x v="2"/>
    <x v="0"/>
    <s v="Haplochromis"/>
    <n v="6.1920000000000002"/>
    <n v="6.1920000000000002"/>
    <s v="unknown"/>
    <d v="2021-03-01T00:00:00"/>
    <x v="2"/>
    <x v="0"/>
  </r>
  <r>
    <x v="2"/>
    <x v="0"/>
    <s v="Haplochromis"/>
    <n v="5.9119999999999999"/>
    <n v="5.9119999999999999"/>
    <s v="unknown"/>
    <d v="2021-03-01T00:00:00"/>
    <x v="2"/>
    <x v="0"/>
  </r>
  <r>
    <x v="2"/>
    <x v="0"/>
    <s v="Haplochromis"/>
    <n v="6.0170000000000003"/>
    <n v="6.0170000000000003"/>
    <s v="unknown"/>
    <d v="2021-03-01T00:00:00"/>
    <x v="2"/>
    <x v="0"/>
  </r>
  <r>
    <x v="2"/>
    <x v="0"/>
    <s v="Haplochromis"/>
    <n v="5.34"/>
    <n v="5.34"/>
    <s v="unknown"/>
    <d v="2021-03-01T00:00:00"/>
    <x v="2"/>
    <x v="0"/>
  </r>
  <r>
    <x v="2"/>
    <x v="0"/>
    <s v="Haplochromis"/>
    <n v="5.2759999999999998"/>
    <n v="5.2759999999999998"/>
    <s v="unknown"/>
    <d v="2021-03-01T00:00:00"/>
    <x v="2"/>
    <x v="0"/>
  </r>
  <r>
    <x v="2"/>
    <x v="0"/>
    <s v="Haplochromis"/>
    <n v="5.391"/>
    <n v="5.391"/>
    <s v="unknown"/>
    <d v="2021-03-01T00:00:00"/>
    <x v="2"/>
    <x v="0"/>
  </r>
  <r>
    <x v="2"/>
    <x v="0"/>
    <s v="Haplochromis"/>
    <n v="6.0449999999999999"/>
    <n v="6.0449999999999999"/>
    <s v="unknown"/>
    <d v="2021-03-01T00:00:00"/>
    <x v="2"/>
    <x v="0"/>
  </r>
  <r>
    <x v="2"/>
    <x v="0"/>
    <s v="Haplochromis"/>
    <n v="4.8150000000000004"/>
    <n v="4.8150000000000004"/>
    <s v="unknown"/>
    <d v="2021-03-01T00:00:00"/>
    <x v="2"/>
    <x v="0"/>
  </r>
  <r>
    <x v="2"/>
    <x v="0"/>
    <s v="Haplochromis"/>
    <n v="4.7169999999999996"/>
    <n v="4.7169999999999996"/>
    <s v="unknown"/>
    <d v="2021-03-01T00:00:00"/>
    <x v="2"/>
    <x v="0"/>
  </r>
  <r>
    <x v="2"/>
    <x v="0"/>
    <s v="Haplochromis"/>
    <n v="5.5419999999999998"/>
    <n v="5.5419999999999998"/>
    <s v="unknown"/>
    <d v="2021-03-01T00:00:00"/>
    <x v="2"/>
    <x v="0"/>
  </r>
  <r>
    <x v="2"/>
    <x v="0"/>
    <s v="Haplochromis"/>
    <n v="3.9319999999999999"/>
    <n v="3.9319999999999999"/>
    <s v="unknown"/>
    <d v="2021-03-01T00:00:00"/>
    <x v="2"/>
    <x v="0"/>
  </r>
  <r>
    <x v="2"/>
    <x v="0"/>
    <s v="Haplochromis"/>
    <n v="6.6980000000000004"/>
    <n v="6.6980000000000004"/>
    <s v="unknown"/>
    <d v="2021-03-01T00:00:00"/>
    <x v="2"/>
    <x v="0"/>
  </r>
  <r>
    <x v="2"/>
    <x v="0"/>
    <s v="Haplochromis"/>
    <n v="5.9930000000000003"/>
    <n v="5.9930000000000003"/>
    <s v="unknown"/>
    <d v="2021-03-01T00:00:00"/>
    <x v="2"/>
    <x v="0"/>
  </r>
  <r>
    <x v="2"/>
    <x v="0"/>
    <s v="Haplochromis"/>
    <n v="3.2389999999999999"/>
    <n v="3.2389999999999999"/>
    <s v="unknown"/>
    <d v="2021-03-01T00:00:00"/>
    <x v="2"/>
    <x v="0"/>
  </r>
  <r>
    <x v="2"/>
    <x v="0"/>
    <s v="Haplochromis"/>
    <n v="5.6319999999999997"/>
    <n v="5.6319999999999997"/>
    <s v="unknown"/>
    <d v="2021-03-01T00:00:00"/>
    <x v="2"/>
    <x v="0"/>
  </r>
  <r>
    <x v="2"/>
    <x v="0"/>
    <s v="Haplochromis"/>
    <n v="7.7880000000000003"/>
    <n v="7.7880000000000003"/>
    <s v="unknown"/>
    <d v="2021-03-01T00:00:00"/>
    <x v="2"/>
    <x v="0"/>
  </r>
  <r>
    <x v="2"/>
    <x v="0"/>
    <s v="Haplochromis"/>
    <n v="6.9729999999999999"/>
    <n v="6.9729999999999999"/>
    <s v="unknown"/>
    <d v="2021-03-01T00:00:00"/>
    <x v="2"/>
    <x v="0"/>
  </r>
  <r>
    <x v="2"/>
    <x v="0"/>
    <s v="Haplochromis"/>
    <n v="10.646000000000001"/>
    <n v="10.646000000000001"/>
    <s v="unknown"/>
    <d v="2021-03-01T00:00:00"/>
    <x v="2"/>
    <x v="0"/>
  </r>
  <r>
    <x v="2"/>
    <x v="0"/>
    <s v="Haplochromis"/>
    <n v="9.3520000000000003"/>
    <n v="9.3520000000000003"/>
    <s v="unknown"/>
    <d v="2021-03-01T00:00:00"/>
    <x v="2"/>
    <x v="0"/>
  </r>
  <r>
    <x v="2"/>
    <x v="0"/>
    <s v="Haplochromis"/>
    <n v="11.21"/>
    <n v="11.21"/>
    <s v="unknown"/>
    <d v="2021-03-01T00:00:00"/>
    <x v="2"/>
    <x v="0"/>
  </r>
  <r>
    <x v="2"/>
    <x v="0"/>
    <s v="Haplochromis"/>
    <n v="11.445"/>
    <n v="11.445"/>
    <s v="unknown"/>
    <d v="2021-03-01T00:00:00"/>
    <x v="2"/>
    <x v="0"/>
  </r>
  <r>
    <x v="2"/>
    <x v="0"/>
    <s v="Haplochromis"/>
    <n v="10.321"/>
    <n v="10.321"/>
    <s v="unknown"/>
    <d v="2021-03-01T00:00:00"/>
    <x v="2"/>
    <x v="0"/>
  </r>
  <r>
    <x v="2"/>
    <x v="0"/>
    <s v="Haplochromis"/>
    <n v="12.273999999999999"/>
    <n v="12.273999999999999"/>
    <s v="unknown"/>
    <d v="2021-03-01T00:00:00"/>
    <x v="2"/>
    <x v="0"/>
  </r>
  <r>
    <x v="2"/>
    <x v="0"/>
    <s v="Haplochromis"/>
    <n v="11.782"/>
    <n v="11.782"/>
    <s v="unknown"/>
    <d v="2021-03-01T00:00:00"/>
    <x v="2"/>
    <x v="0"/>
  </r>
  <r>
    <x v="2"/>
    <x v="0"/>
    <s v="Haplochromis"/>
    <n v="10.138"/>
    <n v="10.138"/>
    <s v="unknown"/>
    <d v="2021-03-01T00:00:00"/>
    <x v="2"/>
    <x v="0"/>
  </r>
  <r>
    <x v="2"/>
    <x v="0"/>
    <s v="Haplochromis"/>
    <n v="11.173"/>
    <n v="11.173"/>
    <s v="unknown"/>
    <d v="2021-03-01T00:00:00"/>
    <x v="2"/>
    <x v="0"/>
  </r>
  <r>
    <x v="2"/>
    <x v="0"/>
    <s v="Haplochromis"/>
    <n v="11.936"/>
    <n v="11.936"/>
    <s v="unknown"/>
    <d v="2021-03-01T00:00:00"/>
    <x v="2"/>
    <x v="0"/>
  </r>
  <r>
    <x v="2"/>
    <x v="0"/>
    <s v="Haplochromis"/>
    <n v="9.2080000000000002"/>
    <n v="9.2080000000000002"/>
    <s v="unknown"/>
    <d v="2021-03-01T00:00:00"/>
    <x v="2"/>
    <x v="0"/>
  </r>
  <r>
    <x v="2"/>
    <x v="0"/>
    <s v="Haplochromis"/>
    <n v="10.244"/>
    <n v="10.244"/>
    <s v="unknown"/>
    <d v="2021-03-01T00:00:00"/>
    <x v="2"/>
    <x v="0"/>
  </r>
  <r>
    <x v="2"/>
    <x v="0"/>
    <s v="Haplochromis"/>
    <n v="12.975"/>
    <n v="12.975"/>
    <s v="unknown"/>
    <d v="2021-03-01T00:00:00"/>
    <x v="2"/>
    <x v="0"/>
  </r>
  <r>
    <x v="2"/>
    <x v="0"/>
    <s v="Haplochromis"/>
    <n v="8.9619999999999997"/>
    <n v="8.9619999999999997"/>
    <s v="unknown"/>
    <d v="2021-03-01T00:00:00"/>
    <x v="2"/>
    <x v="0"/>
  </r>
  <r>
    <x v="2"/>
    <x v="0"/>
    <s v="Haplochromis"/>
    <n v="9.4789999999999992"/>
    <n v="9.4789999999999992"/>
    <s v="unknown"/>
    <d v="2021-03-01T00:00:00"/>
    <x v="2"/>
    <x v="0"/>
  </r>
  <r>
    <x v="2"/>
    <x v="0"/>
    <s v="Haplochromis"/>
    <n v="13.101000000000001"/>
    <n v="13.101000000000001"/>
    <s v="unknown"/>
    <d v="2021-03-01T00:00:00"/>
    <x v="2"/>
    <x v="0"/>
  </r>
  <r>
    <x v="2"/>
    <x v="0"/>
    <s v="Haplochromis"/>
    <n v="10.095000000000001"/>
    <n v="10.095000000000001"/>
    <s v="unknown"/>
    <d v="2021-03-01T00:00:00"/>
    <x v="2"/>
    <x v="0"/>
  </r>
  <r>
    <x v="2"/>
    <x v="0"/>
    <s v="Haplochromis"/>
    <n v="10.247"/>
    <n v="10.247"/>
    <s v="unknown"/>
    <d v="2021-03-01T00:00:00"/>
    <x v="2"/>
    <x v="0"/>
  </r>
  <r>
    <x v="2"/>
    <x v="0"/>
    <s v="Haplochromis"/>
    <n v="9.2799999999999994"/>
    <n v="9.2799999999999994"/>
    <s v="unknown"/>
    <d v="2021-03-01T00:00:00"/>
    <x v="2"/>
    <x v="0"/>
  </r>
  <r>
    <x v="2"/>
    <x v="0"/>
    <s v="Haplochromis"/>
    <n v="11.653"/>
    <n v="11.653"/>
    <s v="unknown"/>
    <d v="2021-03-01T00:00:00"/>
    <x v="2"/>
    <x v="0"/>
  </r>
  <r>
    <x v="2"/>
    <x v="0"/>
    <s v="Haplochromis"/>
    <n v="11.388"/>
    <n v="11.388"/>
    <s v="unknown"/>
    <d v="2021-03-01T00:00:00"/>
    <x v="2"/>
    <x v="0"/>
  </r>
  <r>
    <x v="2"/>
    <x v="0"/>
    <s v="Haplochromis"/>
    <n v="8.9789999999999992"/>
    <n v="8.9789999999999992"/>
    <s v="unknown"/>
    <d v="2021-03-01T00:00:00"/>
    <x v="2"/>
    <x v="0"/>
  </r>
  <r>
    <x v="2"/>
    <x v="0"/>
    <s v="Haplochromis"/>
    <n v="10.676"/>
    <n v="10.676"/>
    <s v="unknown"/>
    <d v="2021-03-01T00:00:00"/>
    <x v="2"/>
    <x v="0"/>
  </r>
  <r>
    <x v="2"/>
    <x v="0"/>
    <s v="Haplochromis"/>
    <n v="10.95"/>
    <n v="10.95"/>
    <s v="unknown"/>
    <d v="2021-03-01T00:00:00"/>
    <x v="2"/>
    <x v="0"/>
  </r>
  <r>
    <x v="2"/>
    <x v="0"/>
    <s v="Haplochromis"/>
    <n v="10.321"/>
    <n v="10.321"/>
    <s v="unknown"/>
    <d v="2021-03-01T00:00:00"/>
    <x v="2"/>
    <x v="0"/>
  </r>
  <r>
    <x v="2"/>
    <x v="0"/>
    <s v="Haplochromis"/>
    <n v="10.512"/>
    <n v="10.512"/>
    <s v="unknown"/>
    <d v="2021-03-01T00:00:00"/>
    <x v="2"/>
    <x v="0"/>
  </r>
  <r>
    <x v="2"/>
    <x v="0"/>
    <s v="Haplochromis"/>
    <n v="10.802"/>
    <n v="10.802"/>
    <s v="unknown"/>
    <d v="2021-03-01T00:00:00"/>
    <x v="2"/>
    <x v="0"/>
  </r>
  <r>
    <x v="2"/>
    <x v="0"/>
    <s v="Haplochromis"/>
    <n v="12.154999999999999"/>
    <n v="12.154999999999999"/>
    <s v="unknown"/>
    <d v="2021-03-01T00:00:00"/>
    <x v="2"/>
    <x v="0"/>
  </r>
  <r>
    <x v="2"/>
    <x v="0"/>
    <s v="Haplochromis"/>
    <n v="10.093"/>
    <n v="10.093"/>
    <s v="unknown"/>
    <d v="2021-03-01T00:00:00"/>
    <x v="2"/>
    <x v="0"/>
  </r>
  <r>
    <x v="2"/>
    <x v="0"/>
    <s v="Haplochromis"/>
    <n v="11.243"/>
    <n v="11.243"/>
    <s v="unknown"/>
    <d v="2021-03-01T00:00:00"/>
    <x v="2"/>
    <x v="0"/>
  </r>
  <r>
    <x v="2"/>
    <x v="0"/>
    <s v="Haplochromis"/>
    <n v="11.118"/>
    <n v="11.118"/>
    <s v="unknown"/>
    <d v="2021-03-01T00:00:00"/>
    <x v="2"/>
    <x v="0"/>
  </r>
  <r>
    <x v="2"/>
    <x v="0"/>
    <s v="Haplochromis"/>
    <n v="10.704000000000001"/>
    <n v="10.704000000000001"/>
    <s v="unknown"/>
    <d v="2021-03-01T00:00:00"/>
    <x v="2"/>
    <x v="0"/>
  </r>
  <r>
    <x v="2"/>
    <x v="0"/>
    <s v="Haplochromis"/>
    <n v="9.6240000000000006"/>
    <n v="9.6240000000000006"/>
    <s v="unknown"/>
    <d v="2021-03-01T00:00:00"/>
    <x v="2"/>
    <x v="0"/>
  </r>
  <r>
    <x v="2"/>
    <x v="0"/>
    <s v="Haplochromis"/>
    <n v="11.992000000000001"/>
    <n v="11.992000000000001"/>
    <s v="unknown"/>
    <d v="2021-03-01T00:00:00"/>
    <x v="2"/>
    <x v="0"/>
  </r>
  <r>
    <x v="2"/>
    <x v="0"/>
    <s v="Haplochromis"/>
    <n v="10.1"/>
    <n v="10.1"/>
    <s v="unknown"/>
    <d v="2021-03-01T00:00:00"/>
    <x v="2"/>
    <x v="0"/>
  </r>
  <r>
    <x v="2"/>
    <x v="0"/>
    <s v="Haplochromis"/>
    <n v="11.31"/>
    <n v="11.31"/>
    <s v="unknown"/>
    <d v="2021-03-01T00:00:00"/>
    <x v="2"/>
    <x v="0"/>
  </r>
  <r>
    <x v="2"/>
    <x v="0"/>
    <s v="Haplochromis"/>
    <n v="10.385"/>
    <n v="10.385"/>
    <s v="unknown"/>
    <d v="2021-03-01T00:00:00"/>
    <x v="2"/>
    <x v="0"/>
  </r>
  <r>
    <x v="2"/>
    <x v="0"/>
    <s v="Haplochromis"/>
    <n v="12.112"/>
    <n v="12.112"/>
    <s v="unknown"/>
    <d v="2021-03-01T00:00:00"/>
    <x v="2"/>
    <x v="0"/>
  </r>
  <r>
    <x v="2"/>
    <x v="0"/>
    <s v="Haplochromis"/>
    <n v="10.81"/>
    <n v="10.81"/>
    <s v="unknown"/>
    <d v="2021-03-01T00:00:00"/>
    <x v="2"/>
    <x v="0"/>
  </r>
  <r>
    <x v="2"/>
    <x v="0"/>
    <s v="Haplochromis"/>
    <n v="10.071"/>
    <n v="10.071"/>
    <s v="unknown"/>
    <d v="2021-03-01T00:00:00"/>
    <x v="2"/>
    <x v="0"/>
  </r>
  <r>
    <x v="2"/>
    <x v="0"/>
    <s v="Haplochromis"/>
    <n v="12.179"/>
    <n v="12.179"/>
    <s v="unknown"/>
    <d v="2021-03-01T00:00:00"/>
    <x v="2"/>
    <x v="0"/>
  </r>
  <r>
    <x v="2"/>
    <x v="0"/>
    <s v="Haplochromis"/>
    <n v="10.59"/>
    <n v="10.59"/>
    <s v="unknown"/>
    <d v="2021-03-01T00:00:00"/>
    <x v="2"/>
    <x v="0"/>
  </r>
  <r>
    <x v="2"/>
    <x v="0"/>
    <s v="Haplochromis"/>
    <n v="12.622"/>
    <n v="12.622"/>
    <s v="unknown"/>
    <d v="2021-03-01T00:00:00"/>
    <x v="2"/>
    <x v="0"/>
  </r>
  <r>
    <x v="2"/>
    <x v="0"/>
    <s v="Haplochromis"/>
    <n v="11.388999999999999"/>
    <n v="11.388999999999999"/>
    <s v="unknown"/>
    <d v="2021-03-01T00:00:00"/>
    <x v="2"/>
    <x v="0"/>
  </r>
  <r>
    <x v="2"/>
    <x v="0"/>
    <s v="Haplochromis"/>
    <n v="8.907"/>
    <n v="8.907"/>
    <s v="unknown"/>
    <d v="2021-03-01T00:00:00"/>
    <x v="2"/>
    <x v="0"/>
  </r>
  <r>
    <x v="2"/>
    <x v="0"/>
    <s v="Haplochromis"/>
    <n v="11.492000000000001"/>
    <n v="11.492000000000001"/>
    <s v="unknown"/>
    <d v="2021-03-01T00:00:00"/>
    <x v="2"/>
    <x v="0"/>
  </r>
  <r>
    <x v="2"/>
    <x v="0"/>
    <s v="Haplochromis"/>
    <n v="12.048"/>
    <n v="12.048"/>
    <s v="unknown"/>
    <d v="2021-03-01T00:00:00"/>
    <x v="2"/>
    <x v="0"/>
  </r>
  <r>
    <x v="2"/>
    <x v="0"/>
    <s v="Haplochromis"/>
    <n v="9.7309999999999999"/>
    <n v="9.7309999999999999"/>
    <s v="unknown"/>
    <d v="2021-03-01T00:00:00"/>
    <x v="2"/>
    <x v="0"/>
  </r>
  <r>
    <x v="2"/>
    <x v="0"/>
    <s v="Haplochromis"/>
    <n v="9.9019999999999992"/>
    <n v="9.9019999999999992"/>
    <s v="unknown"/>
    <d v="2021-03-01T00:00:00"/>
    <x v="2"/>
    <x v="0"/>
  </r>
  <r>
    <x v="2"/>
    <x v="0"/>
    <s v="Haplochromis"/>
    <n v="8.8170000000000002"/>
    <n v="8.8170000000000002"/>
    <s v="unknown"/>
    <d v="2021-03-01T00:00:00"/>
    <x v="2"/>
    <x v="0"/>
  </r>
  <r>
    <x v="2"/>
    <x v="0"/>
    <s v="Haplochromis"/>
    <n v="13.173999999999999"/>
    <n v="13.173999999999999"/>
    <s v="unknown"/>
    <d v="2021-03-01T00:00:00"/>
    <x v="2"/>
    <x v="0"/>
  </r>
  <r>
    <x v="2"/>
    <x v="0"/>
    <s v="Haplochromis"/>
    <n v="12.661"/>
    <n v="12.661"/>
    <s v="unknown"/>
    <d v="2021-03-01T00:00:00"/>
    <x v="2"/>
    <x v="0"/>
  </r>
  <r>
    <x v="2"/>
    <x v="0"/>
    <s v="Haplochromis"/>
    <n v="13.907999999999999"/>
    <n v="13.907999999999999"/>
    <s v="unknown"/>
    <d v="2021-03-01T00:00:00"/>
    <x v="2"/>
    <x v="0"/>
  </r>
  <r>
    <x v="2"/>
    <x v="0"/>
    <s v="Haplochromis"/>
    <n v="10.778"/>
    <n v="10.778"/>
    <s v="unknown"/>
    <d v="2021-03-01T00:00:00"/>
    <x v="2"/>
    <x v="0"/>
  </r>
  <r>
    <x v="2"/>
    <x v="0"/>
    <s v="Haplochromis"/>
    <n v="10.177"/>
    <n v="10.177"/>
    <s v="unknown"/>
    <d v="2021-03-01T00:00:00"/>
    <x v="2"/>
    <x v="0"/>
  </r>
  <r>
    <x v="2"/>
    <x v="0"/>
    <s v="Haplochromis"/>
    <n v="11.946"/>
    <n v="11.946"/>
    <s v="unknown"/>
    <d v="2021-03-01T00:00:00"/>
    <x v="2"/>
    <x v="0"/>
  </r>
  <r>
    <x v="2"/>
    <x v="0"/>
    <s v="Haplochromis"/>
    <n v="8.9619999999999997"/>
    <n v="8.9619999999999997"/>
    <s v="unknown"/>
    <d v="2021-03-01T00:00:00"/>
    <x v="2"/>
    <x v="0"/>
  </r>
  <r>
    <x v="2"/>
    <x v="0"/>
    <s v="Haplochromis"/>
    <n v="13.371"/>
    <n v="13.371"/>
    <s v="unknown"/>
    <d v="2021-03-01T00:00:00"/>
    <x v="2"/>
    <x v="0"/>
  </r>
  <r>
    <x v="2"/>
    <x v="0"/>
    <s v="Haplochromis"/>
    <n v="8.9149999999999991"/>
    <n v="8.9149999999999991"/>
    <s v="unknown"/>
    <d v="2021-03-01T00:00:00"/>
    <x v="2"/>
    <x v="0"/>
  </r>
  <r>
    <x v="2"/>
    <x v="0"/>
    <s v="Haplochromis"/>
    <n v="10.398"/>
    <n v="10.398"/>
    <s v="unknown"/>
    <d v="2021-03-01T00:00:00"/>
    <x v="2"/>
    <x v="0"/>
  </r>
  <r>
    <x v="2"/>
    <x v="0"/>
    <s v="Haplochromis"/>
    <n v="10.381"/>
    <n v="10.381"/>
    <s v="unknown"/>
    <d v="2021-03-01T00:00:00"/>
    <x v="2"/>
    <x v="0"/>
  </r>
  <r>
    <x v="2"/>
    <x v="0"/>
    <s v="Haplochromis"/>
    <n v="8.8610000000000007"/>
    <n v="8.8610000000000007"/>
    <s v="unknown"/>
    <d v="2021-03-01T00:00:00"/>
    <x v="2"/>
    <x v="0"/>
  </r>
  <r>
    <x v="2"/>
    <x v="0"/>
    <s v="Haplochromis"/>
    <n v="14.090999999999999"/>
    <n v="14.090999999999999"/>
    <s v="unknown"/>
    <d v="2021-03-01T00:00:00"/>
    <x v="2"/>
    <x v="0"/>
  </r>
  <r>
    <x v="2"/>
    <x v="0"/>
    <s v="Haplochromis"/>
    <n v="10.602"/>
    <n v="10.602"/>
    <s v="unknown"/>
    <d v="2021-03-01T00:00:00"/>
    <x v="2"/>
    <x v="0"/>
  </r>
  <r>
    <x v="2"/>
    <x v="0"/>
    <s v="Haplochromis"/>
    <n v="8.98"/>
    <n v="8.98"/>
    <s v="unknown"/>
    <d v="2021-03-01T00:00:00"/>
    <x v="2"/>
    <x v="0"/>
  </r>
  <r>
    <x v="2"/>
    <x v="0"/>
    <s v="Haplochromis"/>
    <n v="10.682"/>
    <n v="10.682"/>
    <s v="unknown"/>
    <d v="2021-03-01T00:00:00"/>
    <x v="2"/>
    <x v="0"/>
  </r>
  <r>
    <x v="2"/>
    <x v="0"/>
    <s v="Haplochromis"/>
    <n v="9.5419999999999998"/>
    <n v="9.5419999999999998"/>
    <s v="unknown"/>
    <d v="2021-03-01T00:00:00"/>
    <x v="2"/>
    <x v="0"/>
  </r>
  <r>
    <x v="2"/>
    <x v="0"/>
    <s v="Haplochromis"/>
    <n v="10.456"/>
    <n v="10.456"/>
    <s v="unknown"/>
    <d v="2021-03-01T00:00:00"/>
    <x v="2"/>
    <x v="0"/>
  </r>
  <r>
    <x v="2"/>
    <x v="0"/>
    <s v="Haplochromis"/>
    <n v="8.5950000000000006"/>
    <n v="8.5950000000000006"/>
    <s v="unknown"/>
    <d v="2021-03-01T00:00:00"/>
    <x v="2"/>
    <x v="0"/>
  </r>
  <r>
    <x v="2"/>
    <x v="0"/>
    <s v="Haplochromis"/>
    <n v="7.9909999999999997"/>
    <n v="7.9909999999999997"/>
    <s v="unknown"/>
    <d v="2021-03-01T00:00:00"/>
    <x v="2"/>
    <x v="0"/>
  </r>
  <r>
    <x v="2"/>
    <x v="0"/>
    <s v="Haplochromis"/>
    <n v="9.3740000000000006"/>
    <n v="9.3740000000000006"/>
    <s v="unknown"/>
    <d v="2021-03-01T00:00:00"/>
    <x v="2"/>
    <x v="0"/>
  </r>
  <r>
    <x v="2"/>
    <x v="0"/>
    <s v="Haplochromis"/>
    <n v="9.5670000000000002"/>
    <n v="9.5670000000000002"/>
    <s v="unknown"/>
    <d v="2021-03-01T00:00:00"/>
    <x v="2"/>
    <x v="0"/>
  </r>
  <r>
    <x v="2"/>
    <x v="0"/>
    <s v="Haplochromis"/>
    <n v="11.254"/>
    <n v="11.254"/>
    <s v="unknown"/>
    <d v="2021-03-01T00:00:00"/>
    <x v="2"/>
    <x v="0"/>
  </r>
  <r>
    <x v="2"/>
    <x v="0"/>
    <s v="Haplochromis"/>
    <n v="11.943"/>
    <n v="11.943"/>
    <s v="unknown"/>
    <d v="2021-03-01T00:00:00"/>
    <x v="2"/>
    <x v="0"/>
  </r>
  <r>
    <x v="2"/>
    <x v="0"/>
    <s v="Haplochromis"/>
    <n v="9.6340000000000003"/>
    <n v="9.6340000000000003"/>
    <s v="unknown"/>
    <d v="2021-03-01T00:00:00"/>
    <x v="2"/>
    <x v="0"/>
  </r>
  <r>
    <x v="2"/>
    <x v="0"/>
    <s v="Haplochromis"/>
    <n v="8.859"/>
    <n v="8.859"/>
    <s v="unknown"/>
    <d v="2021-03-01T00:00:00"/>
    <x v="2"/>
    <x v="0"/>
  </r>
  <r>
    <x v="2"/>
    <x v="0"/>
    <s v="Haplochromis"/>
    <n v="11.701000000000001"/>
    <n v="11.701000000000001"/>
    <s v="unknown"/>
    <d v="2021-03-01T00:00:00"/>
    <x v="2"/>
    <x v="0"/>
  </r>
  <r>
    <x v="2"/>
    <x v="0"/>
    <s v="Haplochromis"/>
    <n v="12.859"/>
    <n v="12.859"/>
    <s v="unknown"/>
    <d v="2021-03-01T00:00:00"/>
    <x v="2"/>
    <x v="0"/>
  </r>
  <r>
    <x v="2"/>
    <x v="5"/>
    <m/>
    <n v="15.1"/>
    <n v="15.1"/>
    <s v="unknown"/>
    <d v="2021-03-01T00:00:00"/>
    <x v="2"/>
    <x v="5"/>
  </r>
  <r>
    <x v="2"/>
    <x v="5"/>
    <m/>
    <n v="17.2"/>
    <n v="17.2"/>
    <s v="unknown"/>
    <d v="2021-03-01T00:00:00"/>
    <x v="2"/>
    <x v="5"/>
  </r>
  <r>
    <x v="2"/>
    <x v="5"/>
    <m/>
    <n v="16.2"/>
    <n v="16.2"/>
    <s v="unknown"/>
    <d v="2021-03-01T00:00:00"/>
    <x v="2"/>
    <x v="5"/>
  </r>
  <r>
    <x v="2"/>
    <x v="5"/>
    <m/>
    <n v="27.68"/>
    <n v="27.68"/>
    <s v="unknown"/>
    <d v="2021-03-01T00:00:00"/>
    <x v="2"/>
    <x v="5"/>
  </r>
  <r>
    <x v="2"/>
    <x v="5"/>
    <m/>
    <n v="25.4"/>
    <n v="25.4"/>
    <s v="unknown"/>
    <d v="2021-03-01T00:00:00"/>
    <x v="2"/>
    <x v="5"/>
  </r>
  <r>
    <x v="2"/>
    <x v="5"/>
    <m/>
    <n v="15.2"/>
    <n v="15.2"/>
    <s v="unknown"/>
    <d v="2021-03-01T00:00:00"/>
    <x v="2"/>
    <x v="5"/>
  </r>
  <r>
    <x v="2"/>
    <x v="5"/>
    <m/>
    <n v="18.2"/>
    <n v="18.2"/>
    <s v="unknown"/>
    <d v="2021-03-01T00:00:00"/>
    <x v="2"/>
    <x v="5"/>
  </r>
  <r>
    <x v="2"/>
    <x v="5"/>
    <m/>
    <n v="35.46"/>
    <n v="35.46"/>
    <s v="unknown"/>
    <d v="2021-03-01T00:00:00"/>
    <x v="2"/>
    <x v="5"/>
  </r>
  <r>
    <x v="2"/>
    <x v="5"/>
    <m/>
    <n v="13.286"/>
    <n v="13.286"/>
    <s v="unknown"/>
    <d v="2021-03-01T00:00:00"/>
    <x v="2"/>
    <x v="5"/>
  </r>
  <r>
    <x v="2"/>
    <x v="5"/>
    <m/>
    <n v="10.263999999999999"/>
    <n v="10.263999999999999"/>
    <s v="unknown"/>
    <d v="2021-03-01T00:00:00"/>
    <x v="2"/>
    <x v="5"/>
  </r>
  <r>
    <x v="2"/>
    <x v="5"/>
    <m/>
    <n v="14.233000000000001"/>
    <n v="14.233000000000001"/>
    <s v="unknown"/>
    <d v="2021-03-01T00:00:00"/>
    <x v="2"/>
    <x v="5"/>
  </r>
  <r>
    <x v="2"/>
    <x v="5"/>
    <m/>
    <n v="15"/>
    <n v="15"/>
    <s v="unknown"/>
    <d v="2021-03-01T00:00:00"/>
    <x v="2"/>
    <x v="5"/>
  </r>
  <r>
    <x v="2"/>
    <x v="5"/>
    <m/>
    <n v="16.760000000000002"/>
    <n v="16.760000000000002"/>
    <s v="unknown"/>
    <d v="2021-03-01T00:00:00"/>
    <x v="2"/>
    <x v="5"/>
  </r>
  <r>
    <x v="2"/>
    <x v="5"/>
    <m/>
    <n v="13.532"/>
    <n v="13.532"/>
    <s v="unknown"/>
    <d v="2021-03-01T00:00:00"/>
    <x v="2"/>
    <x v="5"/>
  </r>
  <r>
    <x v="2"/>
    <x v="5"/>
    <m/>
    <n v="14.345000000000001"/>
    <n v="14.345000000000001"/>
    <s v="unknown"/>
    <d v="2021-03-01T00:00:00"/>
    <x v="2"/>
    <x v="5"/>
  </r>
  <r>
    <x v="2"/>
    <x v="5"/>
    <m/>
    <n v="15.522"/>
    <n v="15.522"/>
    <s v="unknown"/>
    <d v="2021-03-01T00:00:00"/>
    <x v="2"/>
    <x v="5"/>
  </r>
  <r>
    <x v="2"/>
    <x v="5"/>
    <m/>
    <n v="7.968"/>
    <n v="7.968"/>
    <s v="unknown"/>
    <d v="2021-03-01T00:00:00"/>
    <x v="2"/>
    <x v="5"/>
  </r>
  <r>
    <x v="2"/>
    <x v="5"/>
    <m/>
    <n v="8.6829999999999998"/>
    <n v="8.6829999999999998"/>
    <s v="unknown"/>
    <d v="2021-03-01T00:00:00"/>
    <x v="2"/>
    <x v="5"/>
  </r>
  <r>
    <x v="2"/>
    <x v="5"/>
    <m/>
    <n v="11.016"/>
    <n v="11.016"/>
    <s v="unknown"/>
    <d v="2021-03-01T00:00:00"/>
    <x v="2"/>
    <x v="5"/>
  </r>
  <r>
    <x v="2"/>
    <x v="5"/>
    <m/>
    <n v="9.2490000000000006"/>
    <n v="9.2490000000000006"/>
    <s v="unknown"/>
    <d v="2021-03-01T00:00:00"/>
    <x v="2"/>
    <x v="5"/>
  </r>
  <r>
    <x v="2"/>
    <x v="5"/>
    <m/>
    <n v="13.176"/>
    <n v="13.176"/>
    <s v="unknown"/>
    <d v="2021-03-01T00:00:00"/>
    <x v="2"/>
    <x v="5"/>
  </r>
  <r>
    <x v="2"/>
    <x v="5"/>
    <m/>
    <n v="11.692"/>
    <n v="11.692"/>
    <s v="unknown"/>
    <d v="2021-03-01T00:00:00"/>
    <x v="2"/>
    <x v="5"/>
  </r>
  <r>
    <x v="2"/>
    <x v="5"/>
    <m/>
    <n v="10.651"/>
    <n v="10.651"/>
    <s v="unknown"/>
    <d v="2021-03-01T00:00:00"/>
    <x v="2"/>
    <x v="5"/>
  </r>
  <r>
    <x v="2"/>
    <x v="5"/>
    <m/>
    <n v="9.9420000000000002"/>
    <n v="9.9420000000000002"/>
    <s v="unknown"/>
    <d v="2021-03-01T00:00:00"/>
    <x v="2"/>
    <x v="5"/>
  </r>
  <r>
    <x v="2"/>
    <x v="5"/>
    <m/>
    <n v="9.6489999999999991"/>
    <n v="9.6489999999999991"/>
    <s v="unknown"/>
    <d v="2021-03-01T00:00:00"/>
    <x v="2"/>
    <x v="5"/>
  </r>
  <r>
    <x v="2"/>
    <x v="5"/>
    <m/>
    <n v="11.689"/>
    <n v="11.689"/>
    <s v="unknown"/>
    <d v="2021-03-01T00:00:00"/>
    <x v="2"/>
    <x v="5"/>
  </r>
  <r>
    <x v="2"/>
    <x v="5"/>
    <m/>
    <n v="8.6809999999999992"/>
    <n v="8.6809999999999992"/>
    <s v="unknown"/>
    <d v="2021-03-01T00:00:00"/>
    <x v="2"/>
    <x v="5"/>
  </r>
  <r>
    <x v="2"/>
    <x v="5"/>
    <m/>
    <n v="11.925000000000001"/>
    <n v="11.925000000000001"/>
    <s v="unknown"/>
    <d v="2021-03-01T00:00:00"/>
    <x v="2"/>
    <x v="5"/>
  </r>
  <r>
    <x v="2"/>
    <x v="5"/>
    <m/>
    <n v="8.8879999999999999"/>
    <n v="8.8879999999999999"/>
    <s v="unknown"/>
    <d v="2021-03-01T00:00:00"/>
    <x v="2"/>
    <x v="5"/>
  </r>
  <r>
    <x v="2"/>
    <x v="5"/>
    <m/>
    <n v="9.3719999999999999"/>
    <n v="9.3719999999999999"/>
    <s v="unknown"/>
    <d v="2021-03-01T00:00:00"/>
    <x v="2"/>
    <x v="5"/>
  </r>
  <r>
    <x v="2"/>
    <x v="5"/>
    <m/>
    <n v="8.3520000000000003"/>
    <n v="8.3520000000000003"/>
    <s v="unknown"/>
    <d v="2021-03-01T00:00:00"/>
    <x v="2"/>
    <x v="5"/>
  </r>
  <r>
    <x v="2"/>
    <x v="5"/>
    <m/>
    <n v="8.5310000000000006"/>
    <n v="8.5310000000000006"/>
    <s v="unknown"/>
    <d v="2021-03-01T00:00:00"/>
    <x v="2"/>
    <x v="5"/>
  </r>
  <r>
    <x v="2"/>
    <x v="5"/>
    <m/>
    <n v="10.025"/>
    <n v="10.025"/>
    <s v="unknown"/>
    <d v="2021-03-01T00:00:00"/>
    <x v="2"/>
    <x v="5"/>
  </r>
  <r>
    <x v="2"/>
    <x v="5"/>
    <m/>
    <n v="11.36"/>
    <n v="11.36"/>
    <s v="unknown"/>
    <d v="2021-03-01T00:00:00"/>
    <x v="2"/>
    <x v="5"/>
  </r>
  <r>
    <x v="2"/>
    <x v="5"/>
    <m/>
    <n v="13.206"/>
    <n v="13.206"/>
    <s v="unknown"/>
    <d v="2021-03-01T00:00:00"/>
    <x v="2"/>
    <x v="5"/>
  </r>
  <r>
    <x v="2"/>
    <x v="5"/>
    <m/>
    <n v="11.234"/>
    <n v="11.234"/>
    <s v="unknown"/>
    <d v="2021-03-01T00:00:00"/>
    <x v="2"/>
    <x v="5"/>
  </r>
  <r>
    <x v="2"/>
    <x v="5"/>
    <m/>
    <n v="13.993"/>
    <n v="13.993"/>
    <s v="unknown"/>
    <d v="2021-03-01T00:00:00"/>
    <x v="2"/>
    <x v="5"/>
  </r>
  <r>
    <x v="2"/>
    <x v="5"/>
    <m/>
    <n v="10.295"/>
    <n v="10.295"/>
    <s v="unknown"/>
    <d v="2021-03-01T00:00:00"/>
    <x v="2"/>
    <x v="5"/>
  </r>
  <r>
    <x v="2"/>
    <x v="5"/>
    <m/>
    <n v="11.023999999999999"/>
    <n v="11.023999999999999"/>
    <s v="unknown"/>
    <d v="2021-03-01T00:00:00"/>
    <x v="2"/>
    <x v="5"/>
  </r>
  <r>
    <x v="2"/>
    <x v="5"/>
    <m/>
    <n v="11.734"/>
    <n v="11.734"/>
    <s v="unknown"/>
    <d v="2021-03-01T00:00:00"/>
    <x v="2"/>
    <x v="5"/>
  </r>
  <r>
    <x v="2"/>
    <x v="5"/>
    <m/>
    <n v="14.807"/>
    <n v="14.807"/>
    <s v="unknown"/>
    <d v="2021-03-01T00:00:00"/>
    <x v="2"/>
    <x v="5"/>
  </r>
  <r>
    <x v="2"/>
    <x v="5"/>
    <m/>
    <n v="12.651999999999999"/>
    <n v="12.651999999999999"/>
    <s v="unknown"/>
    <d v="2021-03-01T00:00:00"/>
    <x v="2"/>
    <x v="5"/>
  </r>
  <r>
    <x v="2"/>
    <x v="5"/>
    <m/>
    <n v="12.178000000000001"/>
    <n v="12.178000000000001"/>
    <s v="unknown"/>
    <d v="2021-03-01T00:00:00"/>
    <x v="2"/>
    <x v="5"/>
  </r>
  <r>
    <x v="2"/>
    <x v="5"/>
    <m/>
    <n v="12.406000000000001"/>
    <n v="12.406000000000001"/>
    <s v="unknown"/>
    <d v="2021-03-01T00:00:00"/>
    <x v="2"/>
    <x v="5"/>
  </r>
  <r>
    <x v="2"/>
    <x v="5"/>
    <m/>
    <n v="12.178000000000001"/>
    <n v="12.178000000000001"/>
    <s v="unknown"/>
    <d v="2021-03-01T00:00:00"/>
    <x v="2"/>
    <x v="5"/>
  </r>
  <r>
    <x v="2"/>
    <x v="5"/>
    <m/>
    <n v="12.000999999999999"/>
    <n v="12.000999999999999"/>
    <s v="unknown"/>
    <d v="2021-03-01T00:00:00"/>
    <x v="2"/>
    <x v="5"/>
  </r>
  <r>
    <x v="2"/>
    <x v="5"/>
    <m/>
    <n v="12.531000000000001"/>
    <n v="12.531000000000001"/>
    <s v="unknown"/>
    <d v="2021-03-01T00:00:00"/>
    <x v="2"/>
    <x v="5"/>
  </r>
  <r>
    <x v="2"/>
    <x v="5"/>
    <m/>
    <n v="15.734"/>
    <n v="15.734"/>
    <s v="unknown"/>
    <d v="2021-03-01T00:00:00"/>
    <x v="2"/>
    <x v="5"/>
  </r>
  <r>
    <x v="2"/>
    <x v="5"/>
    <m/>
    <n v="12.798999999999999"/>
    <n v="12.798999999999999"/>
    <s v="unknown"/>
    <d v="2021-03-01T00:00:00"/>
    <x v="2"/>
    <x v="5"/>
  </r>
  <r>
    <x v="2"/>
    <x v="5"/>
    <m/>
    <n v="15.648"/>
    <n v="15.648"/>
    <s v="unknown"/>
    <d v="2021-03-01T00:00:00"/>
    <x v="2"/>
    <x v="5"/>
  </r>
  <r>
    <x v="2"/>
    <x v="5"/>
    <m/>
    <n v="12.382999999999999"/>
    <n v="12.382999999999999"/>
    <s v="unknown"/>
    <d v="2021-03-01T00:00:00"/>
    <x v="2"/>
    <x v="5"/>
  </r>
  <r>
    <x v="2"/>
    <x v="5"/>
    <m/>
    <n v="12.680999999999999"/>
    <n v="12.680999999999999"/>
    <s v="unknown"/>
    <d v="2021-03-01T00:00:00"/>
    <x v="2"/>
    <x v="5"/>
  </r>
  <r>
    <x v="2"/>
    <x v="5"/>
    <m/>
    <n v="13.041"/>
    <n v="13.041"/>
    <s v="unknown"/>
    <d v="2021-03-01T00:00:00"/>
    <x v="2"/>
    <x v="5"/>
  </r>
  <r>
    <x v="2"/>
    <x v="5"/>
    <m/>
    <n v="14.06"/>
    <n v="14.06"/>
    <s v="unknown"/>
    <d v="2021-03-01T00:00:00"/>
    <x v="2"/>
    <x v="5"/>
  </r>
  <r>
    <x v="2"/>
    <x v="5"/>
    <m/>
    <n v="11.994"/>
    <n v="11.994"/>
    <s v="unknown"/>
    <d v="2021-03-01T00:00:00"/>
    <x v="2"/>
    <x v="5"/>
  </r>
  <r>
    <x v="2"/>
    <x v="5"/>
    <m/>
    <n v="12.382999999999999"/>
    <n v="12.382999999999999"/>
    <s v="unknown"/>
    <d v="2021-03-01T00:00:00"/>
    <x v="2"/>
    <x v="5"/>
  </r>
  <r>
    <x v="2"/>
    <x v="5"/>
    <m/>
    <n v="13.557"/>
    <n v="13.557"/>
    <s v="unknown"/>
    <d v="2021-03-01T00:00:00"/>
    <x v="2"/>
    <x v="5"/>
  </r>
  <r>
    <x v="2"/>
    <x v="5"/>
    <m/>
    <n v="14.06"/>
    <n v="14.06"/>
    <s v="unknown"/>
    <d v="2021-03-01T00:00:00"/>
    <x v="2"/>
    <x v="5"/>
  </r>
  <r>
    <x v="2"/>
    <x v="5"/>
    <m/>
    <n v="14.324"/>
    <n v="14.324"/>
    <s v="unknown"/>
    <d v="2021-03-01T00:00:00"/>
    <x v="2"/>
    <x v="5"/>
  </r>
  <r>
    <x v="2"/>
    <x v="5"/>
    <m/>
    <n v="11.375"/>
    <n v="11.375"/>
    <s v="unknown"/>
    <d v="2021-03-01T00:00:00"/>
    <x v="2"/>
    <x v="5"/>
  </r>
  <r>
    <x v="2"/>
    <x v="5"/>
    <m/>
    <n v="14.601000000000001"/>
    <n v="14.601000000000001"/>
    <s v="unknown"/>
    <d v="2021-03-01T00:00:00"/>
    <x v="2"/>
    <x v="5"/>
  </r>
  <r>
    <x v="2"/>
    <x v="5"/>
    <m/>
    <n v="14.077999999999999"/>
    <n v="14.077999999999999"/>
    <s v="unknown"/>
    <d v="2021-03-01T00:00:00"/>
    <x v="2"/>
    <x v="5"/>
  </r>
  <r>
    <x v="2"/>
    <x v="5"/>
    <m/>
    <n v="12.276"/>
    <n v="12.276"/>
    <s v="unknown"/>
    <d v="2021-03-01T00:00:00"/>
    <x v="2"/>
    <x v="5"/>
  </r>
  <r>
    <x v="2"/>
    <x v="5"/>
    <m/>
    <n v="15.896000000000001"/>
    <n v="15.896000000000001"/>
    <s v="unknown"/>
    <d v="2021-03-01T00:00:00"/>
    <x v="2"/>
    <x v="5"/>
  </r>
  <r>
    <x v="2"/>
    <x v="5"/>
    <m/>
    <n v="11.407999999999999"/>
    <n v="11.407999999999999"/>
    <s v="unknown"/>
    <d v="2021-03-01T00:00:00"/>
    <x v="2"/>
    <x v="5"/>
  </r>
  <r>
    <x v="2"/>
    <x v="5"/>
    <m/>
    <n v="16"/>
    <n v="16"/>
    <s v="unknown"/>
    <d v="2021-03-01T00:00:00"/>
    <x v="2"/>
    <x v="5"/>
  </r>
  <r>
    <x v="2"/>
    <x v="5"/>
    <m/>
    <n v="12.897"/>
    <n v="12.897"/>
    <s v="unknown"/>
    <d v="2021-03-01T00:00:00"/>
    <x v="2"/>
    <x v="5"/>
  </r>
  <r>
    <x v="2"/>
    <x v="5"/>
    <m/>
    <n v="14.316000000000001"/>
    <n v="14.316000000000001"/>
    <s v="unknown"/>
    <d v="2021-03-01T00:00:00"/>
    <x v="2"/>
    <x v="5"/>
  </r>
  <r>
    <x v="2"/>
    <x v="5"/>
    <m/>
    <n v="13.423999999999999"/>
    <n v="13.423999999999999"/>
    <s v="unknown"/>
    <d v="2021-03-01T00:00:00"/>
    <x v="2"/>
    <x v="5"/>
  </r>
  <r>
    <x v="2"/>
    <x v="5"/>
    <m/>
    <n v="13.606"/>
    <n v="13.606"/>
    <s v="unknown"/>
    <d v="2021-03-01T00:00:00"/>
    <x v="2"/>
    <x v="5"/>
  </r>
  <r>
    <x v="2"/>
    <x v="5"/>
    <m/>
    <n v="13.125"/>
    <n v="13.125"/>
    <s v="unknown"/>
    <d v="2021-03-01T00:00:00"/>
    <x v="2"/>
    <x v="5"/>
  </r>
  <r>
    <x v="2"/>
    <x v="5"/>
    <m/>
    <n v="12.648"/>
    <n v="12.648"/>
    <s v="unknown"/>
    <d v="2021-03-01T00:00:00"/>
    <x v="2"/>
    <x v="5"/>
  </r>
  <r>
    <x v="2"/>
    <x v="5"/>
    <m/>
    <n v="13.125"/>
    <n v="13.125"/>
    <s v="unknown"/>
    <d v="2021-03-01T00:00:00"/>
    <x v="2"/>
    <x v="5"/>
  </r>
  <r>
    <x v="2"/>
    <x v="5"/>
    <m/>
    <n v="10.183"/>
    <n v="10.183"/>
    <s v="unknown"/>
    <d v="2021-03-01T00:00:00"/>
    <x v="2"/>
    <x v="5"/>
  </r>
  <r>
    <x v="2"/>
    <x v="5"/>
    <m/>
    <n v="11.144"/>
    <n v="11.144"/>
    <s v="unknown"/>
    <d v="2021-03-01T00:00:00"/>
    <x v="2"/>
    <x v="5"/>
  </r>
  <r>
    <x v="2"/>
    <x v="5"/>
    <m/>
    <n v="12.792"/>
    <n v="12.792"/>
    <s v="unknown"/>
    <d v="2021-03-01T00:00:00"/>
    <x v="2"/>
    <x v="5"/>
  </r>
  <r>
    <x v="2"/>
    <x v="5"/>
    <m/>
    <n v="10.657999999999999"/>
    <n v="10.657999999999999"/>
    <s v="unknown"/>
    <d v="2021-03-01T00:00:00"/>
    <x v="2"/>
    <x v="5"/>
  </r>
  <r>
    <x v="2"/>
    <x v="5"/>
    <m/>
    <n v="11.811999999999999"/>
    <n v="11.811999999999999"/>
    <s v="unknown"/>
    <d v="2021-03-01T00:00:00"/>
    <x v="2"/>
    <x v="5"/>
  </r>
  <r>
    <x v="2"/>
    <x v="5"/>
    <m/>
    <n v="11.73"/>
    <n v="11.73"/>
    <s v="unknown"/>
    <d v="2021-03-01T00:00:00"/>
    <x v="2"/>
    <x v="5"/>
  </r>
  <r>
    <x v="2"/>
    <x v="5"/>
    <m/>
    <n v="11.879"/>
    <n v="11.879"/>
    <s v="unknown"/>
    <d v="2021-03-01T00:00:00"/>
    <x v="2"/>
    <x v="5"/>
  </r>
  <r>
    <x v="2"/>
    <x v="5"/>
    <m/>
    <n v="9.891"/>
    <n v="9.891"/>
    <s v="unknown"/>
    <d v="2021-03-01T00:00:00"/>
    <x v="2"/>
    <x v="5"/>
  </r>
  <r>
    <x v="2"/>
    <x v="5"/>
    <m/>
    <n v="13.215"/>
    <n v="13.215"/>
    <s v="unknown"/>
    <d v="2021-03-01T00:00:00"/>
    <x v="2"/>
    <x v="5"/>
  </r>
  <r>
    <x v="2"/>
    <x v="5"/>
    <m/>
    <n v="12.138"/>
    <n v="12.138"/>
    <s v="unknown"/>
    <d v="2021-03-01T00:00:00"/>
    <x v="2"/>
    <x v="5"/>
  </r>
  <r>
    <x v="2"/>
    <x v="5"/>
    <m/>
    <n v="10.292"/>
    <n v="10.292"/>
    <s v="unknown"/>
    <d v="2021-03-01T00:00:00"/>
    <x v="2"/>
    <x v="5"/>
  </r>
  <r>
    <x v="2"/>
    <x v="5"/>
    <m/>
    <n v="10.901"/>
    <n v="10.901"/>
    <s v="unknown"/>
    <d v="2021-03-01T00:00:00"/>
    <x v="2"/>
    <x v="5"/>
  </r>
  <r>
    <x v="2"/>
    <x v="5"/>
    <m/>
    <n v="14.603999999999999"/>
    <n v="14.603999999999999"/>
    <s v="unknown"/>
    <d v="2021-03-01T00:00:00"/>
    <x v="2"/>
    <x v="5"/>
  </r>
  <r>
    <x v="2"/>
    <x v="5"/>
    <m/>
    <n v="11.646000000000001"/>
    <n v="11.646000000000001"/>
    <s v="unknown"/>
    <d v="2021-03-01T00:00:00"/>
    <x v="2"/>
    <x v="5"/>
  </r>
  <r>
    <x v="2"/>
    <x v="5"/>
    <m/>
    <n v="11.785"/>
    <n v="11.785"/>
    <s v="unknown"/>
    <d v="2021-03-01T00:00:00"/>
    <x v="2"/>
    <x v="5"/>
  </r>
  <r>
    <x v="2"/>
    <x v="5"/>
    <m/>
    <n v="10.356"/>
    <n v="10.356"/>
    <s v="unknown"/>
    <d v="2021-03-01T00:00:00"/>
    <x v="2"/>
    <x v="5"/>
  </r>
  <r>
    <x v="2"/>
    <x v="5"/>
    <m/>
    <n v="12.127000000000001"/>
    <n v="12.127000000000001"/>
    <s v="unknown"/>
    <d v="2021-03-01T00:00:00"/>
    <x v="2"/>
    <x v="5"/>
  </r>
  <r>
    <x v="2"/>
    <x v="5"/>
    <m/>
    <n v="9.5489999999999995"/>
    <n v="9.5489999999999995"/>
    <s v="unknown"/>
    <d v="2021-03-01T00:00:00"/>
    <x v="2"/>
    <x v="5"/>
  </r>
  <r>
    <x v="2"/>
    <x v="5"/>
    <m/>
    <n v="14.231"/>
    <n v="14.231"/>
    <s v="unknown"/>
    <d v="2021-03-01T00:00:00"/>
    <x v="2"/>
    <x v="5"/>
  </r>
  <r>
    <x v="2"/>
    <x v="5"/>
    <m/>
    <n v="14.967000000000001"/>
    <n v="14.967000000000001"/>
    <s v="unknown"/>
    <d v="2021-03-01T00:00:00"/>
    <x v="2"/>
    <x v="5"/>
  </r>
  <r>
    <x v="2"/>
    <x v="5"/>
    <m/>
    <n v="11.685"/>
    <n v="11.685"/>
    <s v="unknown"/>
    <d v="2021-03-01T00:00:00"/>
    <x v="2"/>
    <x v="5"/>
  </r>
  <r>
    <x v="2"/>
    <x v="5"/>
    <m/>
    <n v="12.688000000000001"/>
    <n v="12.688000000000001"/>
    <s v="unknown"/>
    <d v="2021-03-01T00:00:00"/>
    <x v="2"/>
    <x v="5"/>
  </r>
  <r>
    <x v="2"/>
    <x v="5"/>
    <m/>
    <n v="8.391"/>
    <n v="8.391"/>
    <s v="unknown"/>
    <d v="2021-03-01T00:00:00"/>
    <x v="2"/>
    <x v="5"/>
  </r>
  <r>
    <x v="2"/>
    <x v="5"/>
    <m/>
    <n v="9.9130000000000003"/>
    <n v="9.9130000000000003"/>
    <s v="unknown"/>
    <d v="2021-03-01T00:00:00"/>
    <x v="2"/>
    <x v="5"/>
  </r>
  <r>
    <x v="2"/>
    <x v="5"/>
    <m/>
    <n v="9.5809999999999995"/>
    <n v="9.5809999999999995"/>
    <s v="unknown"/>
    <d v="2021-03-01T00:00:00"/>
    <x v="2"/>
    <x v="5"/>
  </r>
  <r>
    <x v="2"/>
    <x v="5"/>
    <m/>
    <n v="10.669"/>
    <n v="10.669"/>
    <s v="unknown"/>
    <d v="2021-03-01T00:00:00"/>
    <x v="2"/>
    <x v="5"/>
  </r>
  <r>
    <x v="2"/>
    <x v="5"/>
    <m/>
    <n v="11.784000000000001"/>
    <n v="11.784000000000001"/>
    <s v="unknown"/>
    <d v="2021-03-01T00:00:00"/>
    <x v="2"/>
    <x v="5"/>
  </r>
  <r>
    <x v="2"/>
    <x v="5"/>
    <m/>
    <n v="10.738"/>
    <n v="10.738"/>
    <s v="unknown"/>
    <d v="2021-03-01T00:00:00"/>
    <x v="2"/>
    <x v="5"/>
  </r>
  <r>
    <x v="2"/>
    <x v="5"/>
    <m/>
    <n v="9.7509999999999994"/>
    <n v="9.7509999999999994"/>
    <s v="unknown"/>
    <d v="2021-03-01T00:00:00"/>
    <x v="2"/>
    <x v="5"/>
  </r>
  <r>
    <x v="2"/>
    <x v="5"/>
    <m/>
    <n v="9.7859999999999996"/>
    <n v="9.7859999999999996"/>
    <s v="unknown"/>
    <d v="2021-03-01T00:00:00"/>
    <x v="2"/>
    <x v="5"/>
  </r>
  <r>
    <x v="2"/>
    <x v="5"/>
    <m/>
    <n v="8.2360000000000007"/>
    <n v="8.2360000000000007"/>
    <s v="unknown"/>
    <d v="2021-03-01T00:00:00"/>
    <x v="2"/>
    <x v="5"/>
  </r>
  <r>
    <x v="2"/>
    <x v="5"/>
    <m/>
    <n v="8.9049999999999994"/>
    <n v="8.9049999999999994"/>
    <s v="unknown"/>
    <d v="2021-03-01T00:00:00"/>
    <x v="2"/>
    <x v="5"/>
  </r>
  <r>
    <x v="2"/>
    <x v="5"/>
    <m/>
    <n v="8.7789999999999999"/>
    <n v="8.7789999999999999"/>
    <s v="unknown"/>
    <d v="2021-03-01T00:00:00"/>
    <x v="2"/>
    <x v="5"/>
  </r>
  <r>
    <x v="2"/>
    <x v="5"/>
    <m/>
    <n v="10.654999999999999"/>
    <n v="10.654999999999999"/>
    <s v="unknown"/>
    <d v="2021-03-01T00:00:00"/>
    <x v="2"/>
    <x v="5"/>
  </r>
  <r>
    <x v="2"/>
    <x v="5"/>
    <m/>
    <n v="8.9239999999999995"/>
    <n v="8.9239999999999995"/>
    <s v="unknown"/>
    <d v="2021-03-01T00:00:00"/>
    <x v="2"/>
    <x v="5"/>
  </r>
  <r>
    <x v="2"/>
    <x v="5"/>
    <m/>
    <n v="8.8130000000000006"/>
    <n v="8.8130000000000006"/>
    <s v="unknown"/>
    <d v="2021-03-01T00:00:00"/>
    <x v="2"/>
    <x v="5"/>
  </r>
  <r>
    <x v="2"/>
    <x v="5"/>
    <m/>
    <n v="13.955"/>
    <n v="13.955"/>
    <s v="unknown"/>
    <d v="2021-03-01T00:00:00"/>
    <x v="2"/>
    <x v="5"/>
  </r>
  <r>
    <x v="2"/>
    <x v="5"/>
    <m/>
    <n v="10.063000000000001"/>
    <n v="10.063000000000001"/>
    <s v="unknown"/>
    <d v="2021-03-01T00:00:00"/>
    <x v="2"/>
    <x v="5"/>
  </r>
  <r>
    <x v="2"/>
    <x v="5"/>
    <m/>
    <n v="14.246"/>
    <n v="14.246"/>
    <s v="unknown"/>
    <d v="2021-03-01T00:00:00"/>
    <x v="2"/>
    <x v="5"/>
  </r>
  <r>
    <x v="2"/>
    <x v="5"/>
    <m/>
    <n v="12.225"/>
    <n v="12.225"/>
    <s v="unknown"/>
    <d v="2021-03-01T00:00:00"/>
    <x v="2"/>
    <x v="5"/>
  </r>
  <r>
    <x v="2"/>
    <x v="5"/>
    <m/>
    <n v="11.79"/>
    <n v="11.79"/>
    <s v="unknown"/>
    <d v="2021-03-01T00:00:00"/>
    <x v="2"/>
    <x v="5"/>
  </r>
  <r>
    <x v="2"/>
    <x v="5"/>
    <m/>
    <n v="14.111000000000001"/>
    <n v="14.111000000000001"/>
    <s v="unknown"/>
    <d v="2021-03-01T00:00:00"/>
    <x v="2"/>
    <x v="5"/>
  </r>
  <r>
    <x v="2"/>
    <x v="5"/>
    <m/>
    <n v="12.898"/>
    <n v="12.898"/>
    <s v="unknown"/>
    <d v="2021-03-01T00:00:00"/>
    <x v="2"/>
    <x v="5"/>
  </r>
  <r>
    <x v="2"/>
    <x v="5"/>
    <m/>
    <n v="14.093"/>
    <n v="14.093"/>
    <s v="unknown"/>
    <d v="2021-03-01T00:00:00"/>
    <x v="2"/>
    <x v="5"/>
  </r>
  <r>
    <x v="2"/>
    <x v="4"/>
    <m/>
    <n v="16.343"/>
    <n v="16.343"/>
    <s v="unknown"/>
    <d v="2021-03-01T00:00:00"/>
    <x v="2"/>
    <x v="5"/>
  </r>
  <r>
    <x v="2"/>
    <x v="4"/>
    <m/>
    <n v="28.408999999999999"/>
    <n v="28.408999999999999"/>
    <s v="unknown"/>
    <d v="2021-03-01T00:00:00"/>
    <x v="2"/>
    <x v="5"/>
  </r>
  <r>
    <x v="2"/>
    <x v="4"/>
    <m/>
    <n v="14.5"/>
    <n v="14.5"/>
    <s v="unknown"/>
    <d v="2021-03-01T00:00:00"/>
    <x v="2"/>
    <x v="5"/>
  </r>
  <r>
    <x v="2"/>
    <x v="4"/>
    <m/>
    <n v="16.399999999999999"/>
    <n v="16.399999999999999"/>
    <s v="unknown"/>
    <d v="2021-03-01T00:00:00"/>
    <x v="2"/>
    <x v="5"/>
  </r>
  <r>
    <x v="2"/>
    <x v="4"/>
    <m/>
    <n v="7.125"/>
    <n v="7.125"/>
    <s v="unknown"/>
    <d v="2021-03-01T00:00:00"/>
    <x v="2"/>
    <x v="5"/>
  </r>
  <r>
    <x v="2"/>
    <x v="4"/>
    <m/>
    <n v="6.57"/>
    <n v="6.57"/>
    <s v="unknown"/>
    <d v="2021-03-01T00:00:00"/>
    <x v="2"/>
    <x v="5"/>
  </r>
  <r>
    <x v="2"/>
    <x v="4"/>
    <m/>
    <n v="6.1230000000000002"/>
    <n v="6.1230000000000002"/>
    <s v="unknown"/>
    <d v="2021-03-01T00:00:00"/>
    <x v="2"/>
    <x v="5"/>
  </r>
  <r>
    <x v="2"/>
    <x v="4"/>
    <m/>
    <n v="6.36"/>
    <n v="6.36"/>
    <s v="unknown"/>
    <d v="2021-03-01T00:00:00"/>
    <x v="2"/>
    <x v="5"/>
  </r>
  <r>
    <x v="2"/>
    <x v="4"/>
    <m/>
    <n v="6.524"/>
    <n v="6.524"/>
    <s v="unknown"/>
    <d v="2021-03-01T00:00:00"/>
    <x v="2"/>
    <x v="5"/>
  </r>
  <r>
    <x v="2"/>
    <x v="4"/>
    <m/>
    <n v="6.2750000000000004"/>
    <n v="6.2750000000000004"/>
    <s v="unknown"/>
    <d v="2021-03-01T00:00:00"/>
    <x v="2"/>
    <x v="5"/>
  </r>
  <r>
    <x v="2"/>
    <x v="4"/>
    <m/>
    <n v="9.2710000000000008"/>
    <n v="9.2710000000000008"/>
    <s v="unknown"/>
    <d v="2021-03-01T00:00:00"/>
    <x v="2"/>
    <x v="5"/>
  </r>
  <r>
    <x v="2"/>
    <x v="4"/>
    <m/>
    <n v="11.726000000000001"/>
    <n v="11.726000000000001"/>
    <s v="unknown"/>
    <d v="2021-03-01T00:00:00"/>
    <x v="2"/>
    <x v="5"/>
  </r>
  <r>
    <x v="2"/>
    <x v="4"/>
    <m/>
    <n v="6.3479999999999999"/>
    <n v="6.3479999999999999"/>
    <s v="unknown"/>
    <d v="2021-03-01T00:00:00"/>
    <x v="2"/>
    <x v="5"/>
  </r>
  <r>
    <x v="2"/>
    <x v="4"/>
    <m/>
    <n v="8.952"/>
    <n v="8.952"/>
    <s v="unknown"/>
    <d v="2021-03-01T00:00:00"/>
    <x v="2"/>
    <x v="5"/>
  </r>
  <r>
    <x v="2"/>
    <x v="4"/>
    <m/>
    <n v="12.228"/>
    <n v="12.228"/>
    <s v="unknown"/>
    <d v="2021-03-01T00:00:00"/>
    <x v="2"/>
    <x v="5"/>
  </r>
  <r>
    <x v="2"/>
    <x v="4"/>
    <m/>
    <n v="6.4080000000000004"/>
    <n v="6.4080000000000004"/>
    <s v="unknown"/>
    <d v="2021-03-01T00:00:00"/>
    <x v="2"/>
    <x v="5"/>
  </r>
  <r>
    <x v="2"/>
    <x v="4"/>
    <m/>
    <n v="6.7649999999999997"/>
    <n v="6.7649999999999997"/>
    <s v="unknown"/>
    <d v="2021-03-01T00:00:00"/>
    <x v="2"/>
    <x v="5"/>
  </r>
  <r>
    <x v="2"/>
    <x v="4"/>
    <m/>
    <n v="5.9480000000000004"/>
    <n v="5.9480000000000004"/>
    <s v="unknown"/>
    <d v="2021-03-01T00:00:00"/>
    <x v="2"/>
    <x v="5"/>
  </r>
  <r>
    <x v="2"/>
    <x v="4"/>
    <m/>
    <n v="5.891"/>
    <n v="5.891"/>
    <s v="unknown"/>
    <d v="2021-03-01T00:00:00"/>
    <x v="2"/>
    <x v="5"/>
  </r>
  <r>
    <x v="2"/>
    <x v="4"/>
    <m/>
    <n v="6.2069999999999999"/>
    <n v="6.2069999999999999"/>
    <s v="unknown"/>
    <d v="2021-03-01T00:00:00"/>
    <x v="2"/>
    <x v="5"/>
  </r>
  <r>
    <x v="2"/>
    <x v="4"/>
    <m/>
    <n v="5.6059999999999999"/>
    <n v="5.6059999999999999"/>
    <s v="unknown"/>
    <d v="2021-03-01T00:00:00"/>
    <x v="2"/>
    <x v="5"/>
  </r>
  <r>
    <x v="2"/>
    <x v="4"/>
    <m/>
    <n v="5.72"/>
    <n v="5.72"/>
    <s v="unknown"/>
    <d v="2021-03-01T00:00:00"/>
    <x v="2"/>
    <x v="5"/>
  </r>
  <r>
    <x v="2"/>
    <x v="4"/>
    <m/>
    <n v="5.2089999999999996"/>
    <n v="5.2089999999999996"/>
    <s v="unknown"/>
    <d v="2021-03-01T00:00:00"/>
    <x v="2"/>
    <x v="5"/>
  </r>
  <r>
    <x v="2"/>
    <x v="4"/>
    <m/>
    <n v="5.6760000000000002"/>
    <n v="5.6760000000000002"/>
    <s v="unknown"/>
    <d v="2021-03-01T00:00:00"/>
    <x v="2"/>
    <x v="5"/>
  </r>
  <r>
    <x v="2"/>
    <x v="4"/>
    <m/>
    <n v="5.4909999999999997"/>
    <n v="5.4909999999999997"/>
    <s v="unknown"/>
    <d v="2021-03-01T00:00:00"/>
    <x v="2"/>
    <x v="5"/>
  </r>
  <r>
    <x v="2"/>
    <x v="4"/>
    <m/>
    <n v="5.6980000000000004"/>
    <n v="5.6980000000000004"/>
    <s v="unknown"/>
    <d v="2021-03-01T00:00:00"/>
    <x v="2"/>
    <x v="5"/>
  </r>
  <r>
    <x v="2"/>
    <x v="4"/>
    <m/>
    <n v="5.7240000000000002"/>
    <n v="5.7240000000000002"/>
    <s v="unknown"/>
    <d v="2021-03-01T00:00:00"/>
    <x v="2"/>
    <x v="5"/>
  </r>
  <r>
    <x v="2"/>
    <x v="4"/>
    <m/>
    <n v="0.127"/>
    <n v="12.7"/>
    <s v="unknown"/>
    <d v="2021-03-01T00:00:00"/>
    <x v="2"/>
    <x v="5"/>
  </r>
  <r>
    <x v="2"/>
    <x v="4"/>
    <m/>
    <n v="5.8209999999999997"/>
    <n v="5.8209999999999997"/>
    <s v="unknown"/>
    <d v="2021-03-01T00:00:00"/>
    <x v="2"/>
    <x v="5"/>
  </r>
  <r>
    <x v="2"/>
    <x v="4"/>
    <m/>
    <n v="7.1890000000000001"/>
    <n v="7.1890000000000001"/>
    <s v="unknown"/>
    <d v="2021-03-01T00:00:00"/>
    <x v="2"/>
    <x v="5"/>
  </r>
  <r>
    <x v="2"/>
    <x v="4"/>
    <m/>
    <n v="6.2270000000000003"/>
    <n v="6.2270000000000003"/>
    <s v="unknown"/>
    <d v="2021-03-01T00:00:00"/>
    <x v="2"/>
    <x v="5"/>
  </r>
  <r>
    <x v="2"/>
    <x v="4"/>
    <m/>
    <n v="5.84"/>
    <n v="5.84"/>
    <s v="unknown"/>
    <d v="2021-03-01T00:00:00"/>
    <x v="2"/>
    <x v="5"/>
  </r>
  <r>
    <x v="2"/>
    <x v="4"/>
    <m/>
    <n v="6.9710000000000001"/>
    <n v="6.9710000000000001"/>
    <s v="unknown"/>
    <d v="2021-03-01T00:00:00"/>
    <x v="2"/>
    <x v="5"/>
  </r>
  <r>
    <x v="2"/>
    <x v="4"/>
    <m/>
    <n v="6.03"/>
    <n v="6.03"/>
    <s v="unknown"/>
    <d v="2021-03-01T00:00:00"/>
    <x v="2"/>
    <x v="5"/>
  </r>
  <r>
    <x v="2"/>
    <x v="4"/>
    <m/>
    <n v="5.6959999999999997"/>
    <n v="5.6959999999999997"/>
    <s v="unknown"/>
    <d v="2021-03-01T00:00:00"/>
    <x v="2"/>
    <x v="5"/>
  </r>
  <r>
    <x v="2"/>
    <x v="4"/>
    <m/>
    <n v="5.8070000000000004"/>
    <n v="5.8070000000000004"/>
    <s v="unknown"/>
    <d v="2021-03-01T00:00:00"/>
    <x v="2"/>
    <x v="5"/>
  </r>
  <r>
    <x v="2"/>
    <x v="4"/>
    <m/>
    <n v="5.2519999999999998"/>
    <n v="5.2519999999999998"/>
    <s v="unknown"/>
    <d v="2021-03-01T00:00:00"/>
    <x v="2"/>
    <x v="5"/>
  </r>
  <r>
    <x v="2"/>
    <x v="4"/>
    <m/>
    <n v="5.5259999999999998"/>
    <n v="5.5259999999999998"/>
    <s v="unknown"/>
    <d v="2021-03-01T00:00:00"/>
    <x v="2"/>
    <x v="5"/>
  </r>
  <r>
    <x v="2"/>
    <x v="4"/>
    <m/>
    <n v="5.3209999999999997"/>
    <n v="5.3209999999999997"/>
    <s v="unknown"/>
    <d v="2021-03-01T00:00:00"/>
    <x v="2"/>
    <x v="5"/>
  </r>
  <r>
    <x v="2"/>
    <x v="4"/>
    <m/>
    <n v="6.0170000000000003"/>
    <n v="6.0170000000000003"/>
    <s v="unknown"/>
    <d v="2021-03-01T00:00:00"/>
    <x v="2"/>
    <x v="5"/>
  </r>
  <r>
    <x v="2"/>
    <x v="4"/>
    <m/>
    <n v="6.1740000000000004"/>
    <n v="6.1740000000000004"/>
    <s v="unknown"/>
    <d v="2021-03-01T00:00:00"/>
    <x v="2"/>
    <x v="5"/>
  </r>
  <r>
    <x v="2"/>
    <x v="4"/>
    <m/>
    <n v="5.5650000000000004"/>
    <n v="5.5650000000000004"/>
    <s v="unknown"/>
    <d v="2021-03-01T00:00:00"/>
    <x v="2"/>
    <x v="5"/>
  </r>
  <r>
    <x v="2"/>
    <x v="4"/>
    <m/>
    <n v="5.484"/>
    <n v="5.484"/>
    <s v="unknown"/>
    <d v="2021-03-01T00:00:00"/>
    <x v="2"/>
    <x v="5"/>
  </r>
  <r>
    <x v="2"/>
    <x v="4"/>
    <m/>
    <n v="7.11"/>
    <n v="7.11"/>
    <s v="unknown"/>
    <d v="2021-03-01T00:00:00"/>
    <x v="2"/>
    <x v="5"/>
  </r>
  <r>
    <x v="2"/>
    <x v="4"/>
    <m/>
    <n v="5.8840000000000003"/>
    <n v="5.8840000000000003"/>
    <s v="unknown"/>
    <d v="2021-03-01T00:00:00"/>
    <x v="2"/>
    <x v="5"/>
  </r>
  <r>
    <x v="2"/>
    <x v="4"/>
    <m/>
    <n v="5.8490000000000002"/>
    <n v="5.8490000000000002"/>
    <s v="unknown"/>
    <d v="2021-03-01T00:00:00"/>
    <x v="2"/>
    <x v="5"/>
  </r>
  <r>
    <x v="2"/>
    <x v="4"/>
    <m/>
    <n v="5.5209999999999999"/>
    <n v="5.5209999999999999"/>
    <s v="unknown"/>
    <d v="2021-03-01T00:00:00"/>
    <x v="2"/>
    <x v="5"/>
  </r>
  <r>
    <x v="2"/>
    <x v="4"/>
    <m/>
    <n v="6.0220000000000002"/>
    <n v="6.0220000000000002"/>
    <s v="unknown"/>
    <d v="2021-03-01T00:00:00"/>
    <x v="2"/>
    <x v="5"/>
  </r>
  <r>
    <x v="2"/>
    <x v="4"/>
    <m/>
    <n v="5.3879999999999999"/>
    <n v="5.3879999999999999"/>
    <s v="unknown"/>
    <d v="2021-03-01T00:00:00"/>
    <x v="2"/>
    <x v="5"/>
  </r>
  <r>
    <x v="2"/>
    <x v="4"/>
    <m/>
    <n v="6.0629999999999997"/>
    <n v="6.0629999999999997"/>
    <s v="unknown"/>
    <d v="2021-03-01T00:00:00"/>
    <x v="2"/>
    <x v="5"/>
  </r>
  <r>
    <x v="2"/>
    <x v="4"/>
    <m/>
    <n v="5.8529999999999998"/>
    <n v="5.8529999999999998"/>
    <s v="unknown"/>
    <d v="2021-03-01T00:00:00"/>
    <x v="2"/>
    <x v="5"/>
  </r>
  <r>
    <x v="2"/>
    <x v="4"/>
    <m/>
    <n v="5.0730000000000004"/>
    <n v="5.0730000000000004"/>
    <s v="unknown"/>
    <d v="2021-03-01T00:00:00"/>
    <x v="2"/>
    <x v="5"/>
  </r>
  <r>
    <x v="2"/>
    <x v="4"/>
    <m/>
    <n v="5.65"/>
    <n v="5.65"/>
    <s v="unknown"/>
    <d v="2021-03-01T00:00:00"/>
    <x v="2"/>
    <x v="5"/>
  </r>
  <r>
    <x v="2"/>
    <x v="4"/>
    <m/>
    <n v="6.6070000000000002"/>
    <n v="6.6070000000000002"/>
    <s v="unknown"/>
    <d v="2021-03-01T00:00:00"/>
    <x v="2"/>
    <x v="5"/>
  </r>
  <r>
    <x v="2"/>
    <x v="4"/>
    <m/>
    <n v="5.6139999999999999"/>
    <n v="5.6139999999999999"/>
    <s v="unknown"/>
    <d v="2021-03-01T00:00:00"/>
    <x v="2"/>
    <x v="5"/>
  </r>
  <r>
    <x v="2"/>
    <x v="4"/>
    <m/>
    <n v="5.891"/>
    <n v="5.891"/>
    <s v="unknown"/>
    <d v="2021-03-01T00:00:00"/>
    <x v="2"/>
    <x v="5"/>
  </r>
  <r>
    <x v="2"/>
    <x v="4"/>
    <m/>
    <n v="6.76"/>
    <n v="6.76"/>
    <s v="unknown"/>
    <d v="2021-03-01T00:00:00"/>
    <x v="2"/>
    <x v="5"/>
  </r>
  <r>
    <x v="2"/>
    <x v="4"/>
    <m/>
    <n v="5.1619999999999999"/>
    <n v="5.1619999999999999"/>
    <s v="unknown"/>
    <d v="2021-03-01T00:00:00"/>
    <x v="2"/>
    <x v="5"/>
  </r>
  <r>
    <x v="2"/>
    <x v="4"/>
    <m/>
    <n v="6.2389999999999999"/>
    <n v="6.2389999999999999"/>
    <s v="unknown"/>
    <d v="2021-03-01T00:00:00"/>
    <x v="2"/>
    <x v="5"/>
  </r>
  <r>
    <x v="2"/>
    <x v="4"/>
    <m/>
    <n v="9.51"/>
    <n v="9.51"/>
    <s v="unknown"/>
    <d v="2021-03-01T00:00:00"/>
    <x v="2"/>
    <x v="5"/>
  </r>
  <r>
    <x v="2"/>
    <x v="4"/>
    <m/>
    <n v="6.7380000000000004"/>
    <n v="6.7380000000000004"/>
    <s v="unknown"/>
    <d v="2021-03-01T00:00:00"/>
    <x v="2"/>
    <x v="5"/>
  </r>
  <r>
    <x v="2"/>
    <x v="4"/>
    <m/>
    <n v="5.63"/>
    <n v="5.63"/>
    <s v="unknown"/>
    <d v="2021-03-01T00:00:00"/>
    <x v="2"/>
    <x v="5"/>
  </r>
  <r>
    <x v="2"/>
    <x v="4"/>
    <m/>
    <n v="7.9020000000000001"/>
    <n v="7.9020000000000001"/>
    <s v="unknown"/>
    <d v="2021-03-01T00:00:00"/>
    <x v="2"/>
    <x v="5"/>
  </r>
  <r>
    <x v="2"/>
    <x v="4"/>
    <m/>
    <n v="6.7549999999999999"/>
    <n v="6.7549999999999999"/>
    <s v="unknown"/>
    <d v="2021-03-01T00:00:00"/>
    <x v="2"/>
    <x v="5"/>
  </r>
  <r>
    <x v="2"/>
    <x v="4"/>
    <m/>
    <n v="6.1879999999999997"/>
    <n v="6.1879999999999997"/>
    <s v="unknown"/>
    <d v="2021-03-01T00:00:00"/>
    <x v="2"/>
    <x v="5"/>
  </r>
  <r>
    <x v="2"/>
    <x v="4"/>
    <m/>
    <n v="5.87"/>
    <n v="5.87"/>
    <s v="unknown"/>
    <d v="2021-03-01T00:00:00"/>
    <x v="2"/>
    <x v="5"/>
  </r>
  <r>
    <x v="2"/>
    <x v="4"/>
    <m/>
    <n v="7.2039999999999997"/>
    <n v="7.2039999999999997"/>
    <s v="unknown"/>
    <d v="2021-03-01T00:00:00"/>
    <x v="2"/>
    <x v="5"/>
  </r>
  <r>
    <x v="2"/>
    <x v="4"/>
    <m/>
    <n v="5.4649999999999999"/>
    <n v="5.4649999999999999"/>
    <s v="unknown"/>
    <d v="2021-03-01T00:00:00"/>
    <x v="2"/>
    <x v="5"/>
  </r>
  <r>
    <x v="2"/>
    <x v="4"/>
    <m/>
    <n v="6.1710000000000003"/>
    <n v="6.1710000000000003"/>
    <s v="unknown"/>
    <d v="2021-03-01T00:00:00"/>
    <x v="2"/>
    <x v="5"/>
  </r>
  <r>
    <x v="2"/>
    <x v="4"/>
    <m/>
    <n v="5.5709999999999997"/>
    <n v="5.5709999999999997"/>
    <s v="unknown"/>
    <d v="2021-03-01T00:00:00"/>
    <x v="2"/>
    <x v="5"/>
  </r>
  <r>
    <x v="2"/>
    <x v="4"/>
    <m/>
    <n v="5.6630000000000003"/>
    <n v="5.6630000000000003"/>
    <s v="unknown"/>
    <d v="2021-03-01T00:00:00"/>
    <x v="2"/>
    <x v="5"/>
  </r>
  <r>
    <x v="2"/>
    <x v="4"/>
    <m/>
    <n v="14.093"/>
    <n v="14.093"/>
    <s v="unknown"/>
    <d v="2021-03-01T00:00:00"/>
    <x v="2"/>
    <x v="5"/>
  </r>
  <r>
    <x v="2"/>
    <x v="4"/>
    <m/>
    <n v="12.275"/>
    <n v="12.275"/>
    <s v="unknown"/>
    <d v="2021-03-01T00:00:00"/>
    <x v="2"/>
    <x v="5"/>
  </r>
  <r>
    <x v="2"/>
    <x v="4"/>
    <m/>
    <n v="13.467000000000001"/>
    <n v="13.467000000000001"/>
    <s v="unknown"/>
    <d v="2021-03-01T00:00:00"/>
    <x v="2"/>
    <x v="5"/>
  </r>
  <r>
    <x v="2"/>
    <x v="4"/>
    <m/>
    <n v="15.788"/>
    <n v="15.788"/>
    <s v="unknown"/>
    <d v="2021-03-01T00:00:00"/>
    <x v="2"/>
    <x v="5"/>
  </r>
  <r>
    <x v="2"/>
    <x v="4"/>
    <m/>
    <n v="19.576000000000001"/>
    <n v="19.576000000000001"/>
    <s v="unknown"/>
    <d v="2021-03-01T00:00:00"/>
    <x v="2"/>
    <x v="5"/>
  </r>
  <r>
    <x v="2"/>
    <x v="4"/>
    <m/>
    <n v="10.831"/>
    <n v="10.831"/>
    <s v="unknown"/>
    <d v="2021-03-01T00:00:00"/>
    <x v="2"/>
    <x v="5"/>
  </r>
  <r>
    <x v="2"/>
    <x v="4"/>
    <m/>
    <n v="11.673"/>
    <n v="11.673"/>
    <s v="unknown"/>
    <d v="2021-03-01T00:00:00"/>
    <x v="2"/>
    <x v="5"/>
  </r>
  <r>
    <x v="2"/>
    <x v="4"/>
    <m/>
    <n v="10.537000000000001"/>
    <n v="10.537000000000001"/>
    <s v="unknown"/>
    <d v="2021-03-01T00:00:00"/>
    <x v="2"/>
    <x v="5"/>
  </r>
  <r>
    <x v="2"/>
    <x v="4"/>
    <m/>
    <n v="9.2729999999999997"/>
    <n v="9.2729999999999997"/>
    <s v="unknown"/>
    <d v="2021-03-01T00:00:00"/>
    <x v="2"/>
    <x v="5"/>
  </r>
  <r>
    <x v="2"/>
    <x v="4"/>
    <m/>
    <n v="9.5419999999999998"/>
    <n v="9.5419999999999998"/>
    <s v="unknown"/>
    <d v="2021-03-01T00:00:00"/>
    <x v="2"/>
    <x v="5"/>
  </r>
  <r>
    <x v="2"/>
    <x v="4"/>
    <m/>
    <n v="10.632999999999999"/>
    <n v="10.632999999999999"/>
    <s v="unknown"/>
    <d v="2021-03-01T00:00:00"/>
    <x v="2"/>
    <x v="5"/>
  </r>
  <r>
    <x v="2"/>
    <x v="4"/>
    <m/>
    <n v="9.9130000000000003"/>
    <n v="9.9130000000000003"/>
    <s v="unknown"/>
    <d v="2021-03-01T00:00:00"/>
    <x v="2"/>
    <x v="5"/>
  </r>
  <r>
    <x v="2"/>
    <x v="4"/>
    <m/>
    <n v="9.782"/>
    <n v="9.782"/>
    <s v="unknown"/>
    <d v="2021-03-01T00:00:00"/>
    <x v="2"/>
    <x v="5"/>
  </r>
  <r>
    <x v="2"/>
    <x v="4"/>
    <m/>
    <n v="10.635"/>
    <n v="10.635"/>
    <s v="unknown"/>
    <d v="2021-03-01T00:00:00"/>
    <x v="2"/>
    <x v="5"/>
  </r>
  <r>
    <x v="2"/>
    <x v="4"/>
    <m/>
    <n v="10.997999999999999"/>
    <n v="10.997999999999999"/>
    <s v="unknown"/>
    <d v="2021-03-01T00:00:00"/>
    <x v="2"/>
    <x v="5"/>
  </r>
  <r>
    <x v="2"/>
    <x v="4"/>
    <m/>
    <n v="26.811"/>
    <n v="26.811"/>
    <s v="unknown"/>
    <d v="2021-03-01T00:00:00"/>
    <x v="2"/>
    <x v="5"/>
  </r>
  <r>
    <x v="2"/>
    <x v="4"/>
    <m/>
    <n v="15.297000000000001"/>
    <n v="15.297000000000001"/>
    <s v="unknown"/>
    <d v="2021-03-01T00:00:00"/>
    <x v="2"/>
    <x v="5"/>
  </r>
  <r>
    <x v="2"/>
    <x v="4"/>
    <m/>
    <n v="16.8"/>
    <n v="16.8"/>
    <s v="unknown"/>
    <d v="2021-03-01T00:00:00"/>
    <x v="2"/>
    <x v="5"/>
  </r>
  <r>
    <x v="3"/>
    <x v="7"/>
    <m/>
    <m/>
    <n v="23.944355122826121"/>
    <s v="GN"/>
    <d v="2021-11-01T00:00:00"/>
    <x v="3"/>
    <x v="5"/>
  </r>
  <r>
    <x v="3"/>
    <x v="7"/>
    <m/>
    <m/>
    <n v="19.491193109150721"/>
    <s v="BS"/>
    <d v="2021-11-01T00:00:00"/>
    <x v="3"/>
    <x v="5"/>
  </r>
  <r>
    <x v="3"/>
    <x v="7"/>
    <m/>
    <m/>
    <n v="19.95717004175069"/>
    <s v="BS"/>
    <d v="2021-11-01T00:00:00"/>
    <x v="3"/>
    <x v="5"/>
  </r>
  <r>
    <x v="3"/>
    <x v="7"/>
    <m/>
    <m/>
    <n v="18.687532258064515"/>
    <s v="BS"/>
    <d v="2021-11-01T00:00:00"/>
    <x v="3"/>
    <x v="5"/>
  </r>
  <r>
    <x v="3"/>
    <x v="7"/>
    <m/>
    <m/>
    <n v="16.391090090090092"/>
    <s v="BS"/>
    <d v="2021-11-01T00:00:00"/>
    <x v="3"/>
    <x v="5"/>
  </r>
  <r>
    <x v="3"/>
    <x v="7"/>
    <m/>
    <m/>
    <n v="15.067020006216159"/>
    <s v="BS"/>
    <d v="2021-11-01T00:00:00"/>
    <x v="3"/>
    <x v="5"/>
  </r>
  <r>
    <x v="3"/>
    <x v="7"/>
    <m/>
    <m/>
    <n v="11.00719989920141"/>
    <s v="BS"/>
    <d v="2021-11-01T00:00:00"/>
    <x v="3"/>
    <x v="5"/>
  </r>
  <r>
    <x v="3"/>
    <x v="7"/>
    <m/>
    <m/>
    <n v="10.44762444052216"/>
    <s v="BS"/>
    <d v="2021-11-01T00:00:00"/>
    <x v="3"/>
    <x v="5"/>
  </r>
  <r>
    <x v="3"/>
    <x v="7"/>
    <m/>
    <m/>
    <n v="10.234860265695117"/>
    <s v="BS"/>
    <d v="2021-11-01T00:00:00"/>
    <x v="3"/>
    <x v="5"/>
  </r>
  <r>
    <x v="3"/>
    <x v="7"/>
    <m/>
    <m/>
    <n v="9.8254361370716516"/>
    <s v="BS"/>
    <d v="2021-11-01T00:00:00"/>
    <x v="3"/>
    <x v="5"/>
  </r>
  <r>
    <x v="3"/>
    <x v="7"/>
    <m/>
    <m/>
    <n v="8.2183028696036455"/>
    <s v="BS"/>
    <d v="2021-11-01T00:00:00"/>
    <x v="3"/>
    <x v="5"/>
  </r>
  <r>
    <x v="3"/>
    <x v="7"/>
    <m/>
    <m/>
    <n v="7.5062629950808875"/>
    <s v="BS"/>
    <d v="2021-11-01T00:00:00"/>
    <x v="3"/>
    <x v="5"/>
  </r>
  <r>
    <x v="3"/>
    <x v="7"/>
    <m/>
    <m/>
    <n v="9.7138003231111405"/>
    <s v="BS"/>
    <d v="2021-11-01T00:00:00"/>
    <x v="3"/>
    <x v="5"/>
  </r>
  <r>
    <x v="3"/>
    <x v="7"/>
    <m/>
    <m/>
    <n v="10.017553773373034"/>
    <s v="BS"/>
    <d v="2021-11-01T00:00:00"/>
    <x v="3"/>
    <x v="5"/>
  </r>
  <r>
    <x v="3"/>
    <x v="7"/>
    <m/>
    <m/>
    <n v="7.7711779067324498"/>
    <s v="BS"/>
    <d v="2021-11-01T00:00:00"/>
    <x v="3"/>
    <x v="5"/>
  </r>
  <r>
    <x v="3"/>
    <x v="7"/>
    <m/>
    <m/>
    <n v="9.0830163801409824"/>
    <s v="BS"/>
    <d v="2021-11-01T00:00:00"/>
    <x v="3"/>
    <x v="5"/>
  </r>
  <r>
    <x v="3"/>
    <x v="7"/>
    <m/>
    <m/>
    <n v="7.7641578463121146"/>
    <s v="BS"/>
    <d v="2021-11-01T00:00:00"/>
    <x v="3"/>
    <x v="5"/>
  </r>
  <r>
    <x v="3"/>
    <x v="7"/>
    <m/>
    <m/>
    <n v="7.4502039367397659"/>
    <s v="BS"/>
    <d v="2021-11-01T00:00:00"/>
    <x v="3"/>
    <x v="5"/>
  </r>
  <r>
    <x v="3"/>
    <x v="7"/>
    <m/>
    <m/>
    <n v="6.4580136633993321"/>
    <s v="BS"/>
    <d v="2021-11-01T00:00:00"/>
    <x v="3"/>
    <x v="5"/>
  </r>
  <r>
    <x v="3"/>
    <x v="7"/>
    <m/>
    <m/>
    <n v="6.718038440083169"/>
    <s v="BS"/>
    <d v="2021-11-01T00:00:00"/>
    <x v="3"/>
    <x v="5"/>
  </r>
  <r>
    <x v="3"/>
    <x v="7"/>
    <m/>
    <m/>
    <n v="7.9122238884904332"/>
    <s v="BS"/>
    <d v="2021-11-01T00:00:00"/>
    <x v="3"/>
    <x v="5"/>
  </r>
  <r>
    <x v="3"/>
    <x v="7"/>
    <m/>
    <m/>
    <n v="6.8573601964747573"/>
    <s v="BS"/>
    <d v="2021-11-01T00:00:00"/>
    <x v="3"/>
    <x v="5"/>
  </r>
  <r>
    <x v="3"/>
    <x v="7"/>
    <m/>
    <m/>
    <n v="6.3603225380704282"/>
    <s v="BS"/>
    <d v="2021-11-01T00:00:00"/>
    <x v="3"/>
    <x v="5"/>
  </r>
  <r>
    <x v="3"/>
    <x v="7"/>
    <m/>
    <m/>
    <n v="6.2877200480161894"/>
    <s v="BS"/>
    <d v="2021-11-01T00:00:00"/>
    <x v="3"/>
    <x v="5"/>
  </r>
  <r>
    <x v="3"/>
    <x v="7"/>
    <m/>
    <m/>
    <n v="6.5168528027251069"/>
    <s v="BS"/>
    <d v="2021-11-01T00:00:00"/>
    <x v="3"/>
    <x v="5"/>
  </r>
  <r>
    <x v="3"/>
    <x v="7"/>
    <m/>
    <m/>
    <n v="6.1866095165071364"/>
    <s v="BS"/>
    <d v="2021-11-01T00:00:00"/>
    <x v="3"/>
    <x v="5"/>
  </r>
  <r>
    <x v="3"/>
    <x v="7"/>
    <m/>
    <m/>
    <n v="5.9680730047199155"/>
    <s v="BS"/>
    <d v="2021-11-01T00:00:00"/>
    <x v="3"/>
    <x v="5"/>
  </r>
  <r>
    <x v="3"/>
    <x v="7"/>
    <m/>
    <m/>
    <n v="6.740989108369523"/>
    <s v="BS"/>
    <d v="2021-11-01T00:00:00"/>
    <x v="3"/>
    <x v="5"/>
  </r>
  <r>
    <x v="3"/>
    <x v="7"/>
    <m/>
    <m/>
    <n v="8.5523118789790917"/>
    <s v="BS"/>
    <d v="2021-11-01T00:00:00"/>
    <x v="3"/>
    <x v="5"/>
  </r>
  <r>
    <x v="3"/>
    <x v="7"/>
    <m/>
    <m/>
    <n v="6.4760013323864172"/>
    <s v="BS"/>
    <d v="2021-11-01T00:00:00"/>
    <x v="3"/>
    <x v="5"/>
  </r>
  <r>
    <x v="3"/>
    <x v="7"/>
    <m/>
    <m/>
    <n v="6.8064834425848293"/>
    <s v="BS"/>
    <d v="2021-11-01T00:00:00"/>
    <x v="3"/>
    <x v="5"/>
  </r>
  <r>
    <x v="3"/>
    <x v="7"/>
    <m/>
    <m/>
    <n v="1.2341354886150093"/>
    <s v="BS"/>
    <d v="2021-11-01T00:00:00"/>
    <x v="3"/>
    <x v="5"/>
  </r>
  <r>
    <x v="3"/>
    <x v="7"/>
    <m/>
    <m/>
    <n v="4.593930436924504"/>
    <s v="BS"/>
    <d v="2021-11-01T00:00:00"/>
    <x v="3"/>
    <x v="5"/>
  </r>
  <r>
    <x v="3"/>
    <x v="7"/>
    <m/>
    <m/>
    <n v="4.1335115515854914"/>
    <s v="BS"/>
    <d v="2021-11-01T00:00:00"/>
    <x v="3"/>
    <x v="5"/>
  </r>
  <r>
    <x v="3"/>
    <x v="7"/>
    <m/>
    <m/>
    <n v="3.4992429346605527"/>
    <s v="BS"/>
    <d v="2021-11-01T00:00:00"/>
    <x v="3"/>
    <x v="5"/>
  </r>
  <r>
    <x v="3"/>
    <x v="7"/>
    <m/>
    <m/>
    <n v="4.3354922373635301"/>
    <s v="BS"/>
    <d v="2021-11-01T00:00:00"/>
    <x v="3"/>
    <x v="5"/>
  </r>
  <r>
    <x v="3"/>
    <x v="7"/>
    <m/>
    <m/>
    <n v="8.7885867872175503"/>
    <s v="BS"/>
    <d v="2021-11-01T00:00:00"/>
    <x v="3"/>
    <x v="5"/>
  </r>
  <r>
    <x v="3"/>
    <x v="7"/>
    <m/>
    <m/>
    <n v="5.4347221316641683"/>
    <s v="BS"/>
    <d v="2021-11-01T00:00:00"/>
    <x v="3"/>
    <x v="5"/>
  </r>
  <r>
    <x v="3"/>
    <x v="7"/>
    <m/>
    <m/>
    <n v="4.4516311316859012"/>
    <s v="BS"/>
    <d v="2021-11-01T00:00:00"/>
    <x v="3"/>
    <x v="5"/>
  </r>
  <r>
    <x v="3"/>
    <x v="7"/>
    <m/>
    <m/>
    <n v="5.3484529061891006"/>
    <s v="GN"/>
    <d v="2021-11-01T00:00:00"/>
    <x v="3"/>
    <x v="5"/>
  </r>
  <r>
    <x v="3"/>
    <x v="7"/>
    <m/>
    <m/>
    <n v="1.4013822781508771"/>
    <s v="GN"/>
    <d v="2021-11-01T00:00:00"/>
    <x v="3"/>
    <x v="5"/>
  </r>
  <r>
    <x v="3"/>
    <x v="7"/>
    <m/>
    <m/>
    <n v="8.4942948425376539"/>
    <s v="GN"/>
    <d v="2021-11-01T00:00:00"/>
    <x v="3"/>
    <x v="5"/>
  </r>
  <r>
    <x v="3"/>
    <x v="7"/>
    <m/>
    <m/>
    <n v="1.3286170698311275"/>
    <s v="GN"/>
    <d v="2021-11-01T00:00:00"/>
    <x v="3"/>
    <x v="5"/>
  </r>
  <r>
    <x v="3"/>
    <x v="7"/>
    <m/>
    <m/>
    <n v="8.5190497924409403"/>
    <s v="GN"/>
    <d v="2021-11-01T00:00:00"/>
    <x v="3"/>
    <x v="5"/>
  </r>
  <r>
    <x v="3"/>
    <x v="7"/>
    <m/>
    <m/>
    <n v="6.140326086956521"/>
    <s v="GN"/>
    <d v="2021-11-01T00:00:00"/>
    <x v="3"/>
    <x v="5"/>
  </r>
  <r>
    <x v="3"/>
    <x v="7"/>
    <m/>
    <m/>
    <n v="1.7299347826086957"/>
    <s v="GN"/>
    <d v="2021-11-01T00:00:00"/>
    <x v="3"/>
    <x v="5"/>
  </r>
  <r>
    <x v="3"/>
    <x v="7"/>
    <m/>
    <m/>
    <n v="20.257885869565218"/>
    <s v="GN"/>
    <d v="2021-11-01T00:00:00"/>
    <x v="3"/>
    <x v="5"/>
  </r>
  <r>
    <x v="3"/>
    <x v="7"/>
    <m/>
    <m/>
    <n v="8.8023425273865428"/>
    <s v="GN"/>
    <d v="2021-11-01T00:00:00"/>
    <x v="3"/>
    <x v="5"/>
  </r>
  <r>
    <x v="3"/>
    <x v="7"/>
    <m/>
    <m/>
    <n v="8.3797295129629266"/>
    <s v="GN"/>
    <d v="2021-11-01T00:00:00"/>
    <x v="3"/>
    <x v="5"/>
  </r>
  <r>
    <x v="3"/>
    <x v="7"/>
    <m/>
    <m/>
    <n v="6.4323844282238447"/>
    <s v="GN"/>
    <d v="2021-11-01T00:00:00"/>
    <x v="3"/>
    <x v="5"/>
  </r>
  <r>
    <x v="3"/>
    <x v="7"/>
    <m/>
    <m/>
    <n v="5.915612327656123"/>
    <s v="GN"/>
    <d v="2021-11-01T00:00:00"/>
    <x v="3"/>
    <x v="5"/>
  </r>
  <r>
    <x v="3"/>
    <x v="7"/>
    <m/>
    <m/>
    <n v="5.6050364963503654"/>
    <s v="GN"/>
    <d v="2021-11-01T00:00:00"/>
    <x v="3"/>
    <x v="5"/>
  </r>
  <r>
    <x v="3"/>
    <x v="7"/>
    <m/>
    <m/>
    <n v="5.7697080291970799"/>
    <s v="GN"/>
    <d v="2021-11-01T00:00:00"/>
    <x v="3"/>
    <x v="5"/>
  </r>
  <r>
    <x v="3"/>
    <x v="7"/>
    <m/>
    <m/>
    <n v="5.8163584752635851"/>
    <s v="GN"/>
    <d v="2021-11-01T00:00:00"/>
    <x v="3"/>
    <x v="5"/>
  </r>
  <r>
    <x v="3"/>
    <x v="7"/>
    <m/>
    <m/>
    <n v="6.1574452554744523"/>
    <s v="GN"/>
    <d v="2021-11-01T00:00:00"/>
    <x v="3"/>
    <x v="5"/>
  </r>
  <r>
    <x v="3"/>
    <x v="7"/>
    <m/>
    <m/>
    <n v="6.1800973236009735"/>
    <s v="GN"/>
    <d v="2021-11-01T00:00:00"/>
    <x v="3"/>
    <x v="5"/>
  </r>
  <r>
    <x v="3"/>
    <x v="7"/>
    <m/>
    <m/>
    <n v="6.3243957826439576"/>
    <s v="GN"/>
    <d v="2021-11-01T00:00:00"/>
    <x v="3"/>
    <x v="5"/>
  </r>
  <r>
    <x v="3"/>
    <x v="7"/>
    <m/>
    <m/>
    <n v="6.4488321167883207"/>
    <s v="GN"/>
    <d v="2021-11-01T00:00:00"/>
    <x v="3"/>
    <x v="5"/>
  </r>
  <r>
    <x v="3"/>
    <x v="7"/>
    <m/>
    <m/>
    <n v="6.4094241686942421"/>
    <s v="GN"/>
    <d v="2021-11-01T00:00:00"/>
    <x v="3"/>
    <x v="5"/>
  </r>
  <r>
    <x v="3"/>
    <x v="7"/>
    <m/>
    <m/>
    <n v="6.0601540957015407"/>
    <s v="GN"/>
    <d v="2021-11-01T00:00:00"/>
    <x v="3"/>
    <x v="5"/>
  </r>
  <r>
    <x v="3"/>
    <x v="7"/>
    <m/>
    <m/>
    <n v="6.3515328467153287"/>
    <s v="GN"/>
    <d v="2021-11-01T00:00:00"/>
    <x v="3"/>
    <x v="5"/>
  </r>
  <r>
    <x v="3"/>
    <x v="7"/>
    <m/>
    <m/>
    <n v="6.8613544201135444"/>
    <s v="GN"/>
    <d v="2021-11-01T00:00:00"/>
    <x v="3"/>
    <x v="5"/>
  </r>
  <r>
    <x v="3"/>
    <x v="7"/>
    <m/>
    <m/>
    <n v="6.2841605839416061"/>
    <s v="GN"/>
    <d v="2021-11-01T00:00:00"/>
    <x v="3"/>
    <x v="5"/>
  </r>
  <r>
    <x v="3"/>
    <x v="7"/>
    <m/>
    <m/>
    <n v="6.3073803730738041"/>
    <s v="GN"/>
    <d v="2021-11-01T00:00:00"/>
    <x v="3"/>
    <x v="5"/>
  </r>
  <r>
    <x v="3"/>
    <x v="7"/>
    <m/>
    <m/>
    <n v="6.7306974858069752"/>
    <s v="GN"/>
    <d v="2021-11-01T00:00:00"/>
    <x v="3"/>
    <x v="5"/>
  </r>
  <r>
    <x v="3"/>
    <x v="7"/>
    <m/>
    <m/>
    <n v="5.9919789132197891"/>
    <s v="GN"/>
    <d v="2021-11-01T00:00:00"/>
    <x v="3"/>
    <x v="5"/>
  </r>
  <r>
    <x v="3"/>
    <x v="7"/>
    <m/>
    <m/>
    <n v="6.3109002433090025"/>
    <s v="GN"/>
    <d v="2021-11-01T00:00:00"/>
    <x v="3"/>
    <x v="5"/>
  </r>
  <r>
    <x v="3"/>
    <x v="7"/>
    <m/>
    <m/>
    <n v="6.0643065693430662"/>
    <s v="GN"/>
    <d v="2021-11-01T00:00:00"/>
    <x v="3"/>
    <x v="5"/>
  </r>
  <r>
    <x v="3"/>
    <x v="7"/>
    <m/>
    <m/>
    <n v="6.4646958637469583"/>
    <s v="GN"/>
    <d v="2021-11-01T00:00:00"/>
    <x v="3"/>
    <x v="5"/>
  </r>
  <r>
    <x v="3"/>
    <x v="7"/>
    <m/>
    <m/>
    <n v="6.1330251419302515"/>
    <s v="GN"/>
    <d v="2021-11-01T00:00:00"/>
    <x v="3"/>
    <x v="5"/>
  </r>
  <r>
    <x v="3"/>
    <x v="7"/>
    <m/>
    <m/>
    <n v="6.4520924574209246"/>
    <s v="GN"/>
    <d v="2021-11-01T00:00:00"/>
    <x v="3"/>
    <x v="5"/>
  </r>
  <r>
    <x v="3"/>
    <x v="7"/>
    <m/>
    <m/>
    <n v="6.3737631792376321"/>
    <s v="GN"/>
    <d v="2021-11-01T00:00:00"/>
    <x v="3"/>
    <x v="5"/>
  </r>
  <r>
    <x v="3"/>
    <x v="7"/>
    <m/>
    <m/>
    <n v="6.1437307380373083"/>
    <s v="GN"/>
    <d v="2021-11-01T00:00:00"/>
    <x v="3"/>
    <x v="5"/>
  </r>
  <r>
    <x v="3"/>
    <x v="7"/>
    <m/>
    <m/>
    <n v="6.3689781021897804"/>
    <s v="GN"/>
    <d v="2021-11-01T00:00:00"/>
    <x v="3"/>
    <x v="5"/>
  </r>
  <r>
    <x v="3"/>
    <x v="7"/>
    <m/>
    <m/>
    <n v="6.0146553122465534"/>
    <s v="GN"/>
    <d v="2021-11-01T00:00:00"/>
    <x v="3"/>
    <x v="5"/>
  </r>
  <r>
    <x v="3"/>
    <x v="7"/>
    <m/>
    <m/>
    <n v="6.1029845904298465"/>
    <s v="GN"/>
    <d v="2021-11-01T00:00:00"/>
    <x v="3"/>
    <x v="5"/>
  </r>
  <r>
    <x v="3"/>
    <x v="7"/>
    <m/>
    <m/>
    <n v="5.827088402270884"/>
    <s v="GN"/>
    <d v="2021-11-01T00:00:00"/>
    <x v="3"/>
    <x v="5"/>
  </r>
  <r>
    <x v="3"/>
    <x v="7"/>
    <m/>
    <m/>
    <n v="6.6996593673965936"/>
    <s v="GN"/>
    <d v="2021-11-01T00:00:00"/>
    <x v="3"/>
    <x v="5"/>
  </r>
  <r>
    <x v="3"/>
    <x v="7"/>
    <m/>
    <m/>
    <n v="6.5700648824006498"/>
    <s v="GN"/>
    <d v="2021-11-01T00:00:00"/>
    <x v="3"/>
    <x v="5"/>
  </r>
  <r>
    <x v="3"/>
    <x v="7"/>
    <m/>
    <m/>
    <n v="6.0982806163828061"/>
    <s v="GN"/>
    <d v="2021-11-01T00:00:00"/>
    <x v="3"/>
    <x v="5"/>
  </r>
  <r>
    <x v="3"/>
    <x v="7"/>
    <m/>
    <m/>
    <n v="6.156488240064883"/>
    <s v="GN"/>
    <d v="2021-11-01T00:00:00"/>
    <x v="3"/>
    <x v="5"/>
  </r>
  <r>
    <x v="3"/>
    <x v="7"/>
    <m/>
    <m/>
    <n v="5.5233252230332521"/>
    <s v="GN"/>
    <d v="2021-11-01T00:00:00"/>
    <x v="3"/>
    <x v="5"/>
  </r>
  <r>
    <x v="3"/>
    <x v="7"/>
    <m/>
    <m/>
    <n v="6.0174128142741283"/>
    <s v="GN"/>
    <d v="2021-11-01T00:00:00"/>
    <x v="3"/>
    <x v="5"/>
  </r>
  <r>
    <x v="3"/>
    <x v="7"/>
    <m/>
    <m/>
    <n v="5.9286050283860501"/>
    <s v="GN"/>
    <d v="2021-11-01T00:00:00"/>
    <x v="3"/>
    <x v="5"/>
  </r>
  <r>
    <x v="3"/>
    <x v="7"/>
    <m/>
    <m/>
    <n v="5.9734225466342261"/>
    <s v="GN"/>
    <d v="2021-11-01T00:00:00"/>
    <x v="3"/>
    <x v="5"/>
  </r>
  <r>
    <x v="3"/>
    <x v="7"/>
    <m/>
    <m/>
    <n v="6.1420437956204381"/>
    <s v="GN"/>
    <d v="2021-11-01T00:00:00"/>
    <x v="3"/>
    <x v="5"/>
  </r>
  <r>
    <x v="3"/>
    <x v="7"/>
    <m/>
    <m/>
    <n v="6.2781265206812646"/>
    <s v="GN"/>
    <d v="2021-11-01T00:00:00"/>
    <x v="3"/>
    <x v="5"/>
  </r>
  <r>
    <x v="3"/>
    <x v="7"/>
    <m/>
    <m/>
    <n v="9.7372067578975425"/>
    <s v="GN"/>
    <d v="2021-11-01T00:00:00"/>
    <x v="3"/>
    <x v="5"/>
  </r>
  <r>
    <x v="3"/>
    <x v="7"/>
    <m/>
    <m/>
    <n v="15.932743589743591"/>
    <s v="GN"/>
    <d v="2021-11-01T00:00:00"/>
    <x v="3"/>
    <x v="5"/>
  </r>
  <r>
    <x v="3"/>
    <x v="7"/>
    <m/>
    <m/>
    <n v="15.545179468064113"/>
    <s v="GN"/>
    <d v="2021-11-01T00:00:00"/>
    <x v="3"/>
    <x v="5"/>
  </r>
  <r>
    <x v="3"/>
    <x v="7"/>
    <m/>
    <m/>
    <n v="15.191749561417719"/>
    <s v="GN"/>
    <d v="2021-11-01T00:00:00"/>
    <x v="3"/>
    <x v="5"/>
  </r>
  <r>
    <x v="3"/>
    <x v="10"/>
    <m/>
    <m/>
    <n v="15.903222879266798"/>
    <s v="GN"/>
    <d v="2021-11-01T00:00:00"/>
    <x v="3"/>
    <x v="5"/>
  </r>
  <r>
    <x v="3"/>
    <x v="10"/>
    <m/>
    <m/>
    <n v="16.530380337684495"/>
    <s v="GN"/>
    <d v="2021-11-01T00:00:00"/>
    <x v="3"/>
    <x v="5"/>
  </r>
  <r>
    <x v="3"/>
    <x v="10"/>
    <m/>
    <m/>
    <n v="16.207147389945238"/>
    <s v="GN"/>
    <d v="2021-11-01T00:00:00"/>
    <x v="3"/>
    <x v="5"/>
  </r>
  <r>
    <x v="3"/>
    <x v="10"/>
    <m/>
    <m/>
    <n v="15.010476215658796"/>
    <s v="GN"/>
    <d v="2021-11-01T00:00:00"/>
    <x v="3"/>
    <x v="5"/>
  </r>
  <r>
    <x v="3"/>
    <x v="10"/>
    <m/>
    <m/>
    <n v="15.863446153846153"/>
    <s v="GN"/>
    <d v="2021-11-01T00:00:00"/>
    <x v="3"/>
    <x v="5"/>
  </r>
  <r>
    <x v="3"/>
    <x v="10"/>
    <m/>
    <m/>
    <n v="17.397507751333979"/>
    <s v="GN"/>
    <d v="2021-11-01T00:00:00"/>
    <x v="3"/>
    <x v="5"/>
  </r>
  <r>
    <x v="3"/>
    <x v="10"/>
    <m/>
    <m/>
    <n v="15.838743163564319"/>
    <s v="GN"/>
    <d v="2021-11-01T00:00:00"/>
    <x v="3"/>
    <x v="5"/>
  </r>
  <r>
    <x v="3"/>
    <x v="1"/>
    <m/>
    <m/>
    <n v="15.903222879266798"/>
    <s v="GN"/>
    <d v="2021-11-01T00:00:00"/>
    <x v="3"/>
    <x v="5"/>
  </r>
  <r>
    <x v="3"/>
    <x v="1"/>
    <m/>
    <m/>
    <n v="16.530380337684495"/>
    <s v="GN"/>
    <d v="2021-11-01T00:00:00"/>
    <x v="3"/>
    <x v="5"/>
  </r>
  <r>
    <x v="3"/>
    <x v="1"/>
    <m/>
    <m/>
    <n v="16.207147389945238"/>
    <s v="GN"/>
    <d v="2021-11-01T00:00:00"/>
    <x v="3"/>
    <x v="5"/>
  </r>
  <r>
    <x v="3"/>
    <x v="1"/>
    <m/>
    <m/>
    <n v="15.010476215658796"/>
    <s v="GN"/>
    <d v="2021-11-01T00:00:00"/>
    <x v="3"/>
    <x v="5"/>
  </r>
  <r>
    <x v="3"/>
    <x v="1"/>
    <m/>
    <m/>
    <n v="15.863446153846153"/>
    <s v="GN"/>
    <d v="2021-11-01T00:00:00"/>
    <x v="3"/>
    <x v="5"/>
  </r>
  <r>
    <x v="3"/>
    <x v="1"/>
    <m/>
    <m/>
    <n v="17.397507751333979"/>
    <s v="GN"/>
    <d v="2021-11-01T00:00:00"/>
    <x v="3"/>
    <x v="5"/>
  </r>
  <r>
    <x v="3"/>
    <x v="1"/>
    <m/>
    <m/>
    <n v="15.838743163564319"/>
    <s v="BS"/>
    <d v="2021-11-01T00:00:00"/>
    <x v="3"/>
    <x v="5"/>
  </r>
  <r>
    <x v="3"/>
    <x v="1"/>
    <m/>
    <m/>
    <n v="17.651500417516676"/>
    <s v="BS"/>
    <d v="2021-11-01T00:00:00"/>
    <x v="3"/>
    <x v="5"/>
  </r>
  <r>
    <x v="3"/>
    <x v="1"/>
    <m/>
    <m/>
    <n v="20.503881183079134"/>
    <s v="BS"/>
    <d v="2021-11-01T00:00:00"/>
    <x v="3"/>
    <x v="5"/>
  </r>
  <r>
    <x v="3"/>
    <x v="1"/>
    <m/>
    <m/>
    <n v="15.76932009270368"/>
    <s v="BS"/>
    <d v="2021-11-01T00:00:00"/>
    <x v="3"/>
    <x v="5"/>
  </r>
  <r>
    <x v="3"/>
    <x v="1"/>
    <m/>
    <m/>
    <n v="5.0588730875513912"/>
    <s v="BS"/>
    <d v="2021-11-01T00:00:00"/>
    <x v="3"/>
    <x v="5"/>
  </r>
  <r>
    <x v="3"/>
    <x v="1"/>
    <m/>
    <m/>
    <n v="5.278594055402035"/>
    <s v="BS"/>
    <d v="2021-11-01T00:00:00"/>
    <x v="3"/>
    <x v="5"/>
  </r>
  <r>
    <x v="3"/>
    <x v="1"/>
    <m/>
    <m/>
    <n v="7.9407674507425128"/>
    <s v="BS"/>
    <d v="2021-11-01T00:00:00"/>
    <x v="3"/>
    <x v="5"/>
  </r>
  <r>
    <x v="3"/>
    <x v="1"/>
    <m/>
    <m/>
    <n v="7.7367841657118461"/>
    <s v="BS"/>
    <d v="2021-11-01T00:00:00"/>
    <x v="3"/>
    <x v="5"/>
  </r>
  <r>
    <x v="3"/>
    <x v="1"/>
    <m/>
    <m/>
    <n v="7.8637415470333174"/>
    <s v="BS"/>
    <d v="2021-11-01T00:00:00"/>
    <x v="3"/>
    <x v="5"/>
  </r>
  <r>
    <x v="3"/>
    <x v="1"/>
    <m/>
    <m/>
    <n v="8.0750263979690402"/>
    <s v="BS"/>
    <d v="2021-11-01T00:00:00"/>
    <x v="3"/>
    <x v="5"/>
  </r>
  <r>
    <x v="3"/>
    <x v="1"/>
    <m/>
    <m/>
    <n v="6.0637482869403065"/>
    <s v="BS"/>
    <d v="2021-11-01T00:00:00"/>
    <x v="3"/>
    <x v="5"/>
  </r>
  <r>
    <x v="3"/>
    <x v="1"/>
    <m/>
    <m/>
    <n v="7.2696636786412343"/>
    <s v="BS"/>
    <d v="2021-11-01T00:00:00"/>
    <x v="3"/>
    <x v="5"/>
  </r>
  <r>
    <x v="3"/>
    <x v="1"/>
    <m/>
    <m/>
    <n v="8.2434117409179759"/>
    <s v="BS"/>
    <d v="2021-11-01T00:00:00"/>
    <x v="3"/>
    <x v="5"/>
  </r>
  <r>
    <x v="3"/>
    <x v="1"/>
    <m/>
    <m/>
    <n v="6.5595583114286358"/>
    <s v="BS"/>
    <d v="2021-11-01T00:00:00"/>
    <x v="3"/>
    <x v="5"/>
  </r>
  <r>
    <x v="3"/>
    <x v="1"/>
    <m/>
    <m/>
    <n v="6.7651704073150452"/>
    <s v="BS"/>
    <d v="2021-11-01T00:00:00"/>
    <x v="3"/>
    <x v="5"/>
  </r>
  <r>
    <x v="3"/>
    <x v="1"/>
    <m/>
    <m/>
    <n v="6.6721709240412483"/>
    <s v="BS"/>
    <d v="2021-11-01T00:00:00"/>
    <x v="3"/>
    <x v="5"/>
  </r>
  <r>
    <x v="3"/>
    <x v="1"/>
    <m/>
    <m/>
    <n v="7.9684347689335215"/>
    <s v="BS"/>
    <d v="2021-11-01T00:00:00"/>
    <x v="3"/>
    <x v="5"/>
  </r>
  <r>
    <x v="3"/>
    <x v="1"/>
    <m/>
    <m/>
    <n v="5.645098964300959"/>
    <s v="BS"/>
    <d v="2021-11-01T00:00:00"/>
    <x v="3"/>
    <x v="5"/>
  </r>
  <r>
    <x v="3"/>
    <x v="1"/>
    <m/>
    <m/>
    <n v="4.8602143290422593"/>
    <s v="BS"/>
    <d v="2021-11-01T00:00:00"/>
    <x v="3"/>
    <x v="5"/>
  </r>
  <r>
    <x v="3"/>
    <x v="1"/>
    <m/>
    <m/>
    <n v="4.4565051335624899"/>
    <s v="BS"/>
    <d v="2021-11-01T00:00:00"/>
    <x v="3"/>
    <x v="5"/>
  </r>
  <r>
    <x v="3"/>
    <x v="1"/>
    <m/>
    <m/>
    <n v="5.4966862123969351"/>
    <s v="BS"/>
    <d v="2021-11-01T00:00:00"/>
    <x v="3"/>
    <x v="5"/>
  </r>
  <r>
    <x v="3"/>
    <x v="1"/>
    <m/>
    <m/>
    <n v="6.1690481004695465"/>
    <s v="BS"/>
    <d v="2021-11-01T00:00:00"/>
    <x v="3"/>
    <x v="5"/>
  </r>
  <r>
    <x v="3"/>
    <x v="1"/>
    <m/>
    <m/>
    <n v="6.8321313832535777"/>
    <s v="BS"/>
    <d v="2021-11-01T00:00:00"/>
    <x v="3"/>
    <x v="5"/>
  </r>
  <r>
    <x v="3"/>
    <x v="1"/>
    <m/>
    <m/>
    <n v="6.2553413762890075"/>
    <s v="BS"/>
    <d v="2021-11-01T00:00:00"/>
    <x v="3"/>
    <x v="5"/>
  </r>
  <r>
    <x v="3"/>
    <x v="1"/>
    <m/>
    <m/>
    <n v="6.1044011592640022"/>
    <s v="BS"/>
    <d v="2021-11-01T00:00:00"/>
    <x v="3"/>
    <x v="5"/>
  </r>
  <r>
    <x v="3"/>
    <x v="1"/>
    <m/>
    <m/>
    <n v="6.1242164858124957"/>
    <s v="BS"/>
    <d v="2021-11-01T00:00:00"/>
    <x v="3"/>
    <x v="5"/>
  </r>
  <r>
    <x v="3"/>
    <x v="1"/>
    <m/>
    <m/>
    <n v="5.8497113073172926"/>
    <s v="BS"/>
    <d v="2021-11-01T00:00:00"/>
    <x v="3"/>
    <x v="5"/>
  </r>
  <r>
    <x v="3"/>
    <x v="1"/>
    <m/>
    <m/>
    <n v="5.8414212217204735"/>
    <s v="BS"/>
    <d v="2021-11-01T00:00:00"/>
    <x v="3"/>
    <x v="5"/>
  </r>
  <r>
    <x v="3"/>
    <x v="1"/>
    <m/>
    <m/>
    <n v="7.1505133562490162"/>
    <s v="BS"/>
    <d v="2021-11-01T00:00:00"/>
    <x v="3"/>
    <x v="5"/>
  </r>
  <r>
    <x v="3"/>
    <x v="1"/>
    <m/>
    <m/>
    <n v="4.0474377120262401"/>
    <s v="BS"/>
    <d v="2021-11-01T00:00:00"/>
    <x v="3"/>
    <x v="5"/>
  </r>
  <r>
    <x v="3"/>
    <x v="1"/>
    <m/>
    <m/>
    <n v="5.4414976073330186"/>
    <s v="BS"/>
    <d v="2021-11-01T00:00:00"/>
    <x v="3"/>
    <x v="5"/>
  </r>
  <r>
    <x v="3"/>
    <x v="1"/>
    <m/>
    <m/>
    <n v="5.0934712767630472"/>
    <s v="BS"/>
    <d v="2021-11-01T00:00:00"/>
    <x v="3"/>
    <x v="5"/>
  </r>
  <r>
    <x v="3"/>
    <x v="1"/>
    <m/>
    <m/>
    <n v="7.1455707577902094"/>
    <s v="BS"/>
    <d v="2021-11-01T00:00:00"/>
    <x v="3"/>
    <x v="5"/>
  </r>
  <r>
    <x v="3"/>
    <x v="1"/>
    <m/>
    <m/>
    <n v="7.4444743995866185"/>
    <s v="BS"/>
    <d v="2021-11-01T00:00:00"/>
    <x v="3"/>
    <x v="5"/>
  </r>
  <r>
    <x v="3"/>
    <x v="1"/>
    <m/>
    <m/>
    <n v="4.9501471546359328"/>
    <s v="BS"/>
    <d v="2021-11-01T00:00:00"/>
    <x v="3"/>
    <x v="5"/>
  </r>
  <r>
    <x v="3"/>
    <x v="1"/>
    <m/>
    <m/>
    <n v="3.8192806272606767"/>
    <s v="BS"/>
    <d v="2021-11-01T00:00:00"/>
    <x v="3"/>
    <x v="5"/>
  </r>
  <r>
    <x v="3"/>
    <x v="1"/>
    <m/>
    <m/>
    <n v="5.9355440228258178"/>
    <s v="BS"/>
    <d v="2021-11-01T00:00:00"/>
    <x v="3"/>
    <x v="5"/>
  </r>
  <r>
    <x v="3"/>
    <x v="1"/>
    <m/>
    <m/>
    <n v="6.934499337242479"/>
    <s v="BS"/>
    <d v="2021-11-01T00:00:00"/>
    <x v="3"/>
    <x v="5"/>
  </r>
  <r>
    <x v="3"/>
    <x v="1"/>
    <m/>
    <m/>
    <n v="4.7145087731122644"/>
    <s v="BS"/>
    <d v="2021-11-01T00:00:00"/>
    <x v="3"/>
    <x v="5"/>
  </r>
  <r>
    <x v="3"/>
    <x v="1"/>
    <m/>
    <m/>
    <n v="5.6681157466693621"/>
    <s v="BS"/>
    <d v="2021-11-01T00:00:00"/>
    <x v="3"/>
    <x v="5"/>
  </r>
  <r>
    <x v="3"/>
    <x v="1"/>
    <m/>
    <m/>
    <n v="6.6721709240412483"/>
    <s v="BS"/>
    <d v="2021-11-01T00:00:00"/>
    <x v="3"/>
    <x v="5"/>
  </r>
  <r>
    <x v="3"/>
    <x v="1"/>
    <m/>
    <m/>
    <n v="6.0236683067107011"/>
    <s v="BS"/>
    <d v="2021-11-01T00:00:00"/>
    <x v="3"/>
    <x v="5"/>
  </r>
  <r>
    <x v="3"/>
    <x v="1"/>
    <m/>
    <m/>
    <n v="6.9963829165824176"/>
    <s v="BS"/>
    <d v="2021-11-01T00:00:00"/>
    <x v="3"/>
    <x v="5"/>
  </r>
  <r>
    <x v="3"/>
    <x v="1"/>
    <m/>
    <m/>
    <n v="6.3861405045943691"/>
    <s v="BS"/>
    <d v="2021-11-01T00:00:00"/>
    <x v="3"/>
    <x v="5"/>
  </r>
  <r>
    <x v="3"/>
    <x v="1"/>
    <m/>
    <m/>
    <n v="5.3333782660465952"/>
    <s v="BS"/>
    <d v="2021-11-01T00:00:00"/>
    <x v="3"/>
    <x v="5"/>
  </r>
  <r>
    <x v="3"/>
    <x v="1"/>
    <m/>
    <m/>
    <n v="4.7800094358697844"/>
    <s v="BS"/>
    <d v="2021-11-01T00:00:00"/>
    <x v="3"/>
    <x v="5"/>
  </r>
  <r>
    <x v="3"/>
    <x v="1"/>
    <m/>
    <m/>
    <n v="4.96399766349891"/>
    <s v="BS"/>
    <d v="2021-11-01T00:00:00"/>
    <x v="3"/>
    <x v="5"/>
  </r>
  <r>
    <x v="3"/>
    <x v="1"/>
    <m/>
    <m/>
    <n v="5.0004717934892495"/>
    <s v="BS"/>
    <d v="2021-11-01T00:00:00"/>
    <x v="3"/>
    <x v="5"/>
  </r>
  <r>
    <x v="3"/>
    <x v="1"/>
    <m/>
    <m/>
    <n v="4.3649547302913883"/>
    <s v="BS"/>
    <d v="2021-11-01T00:00:00"/>
    <x v="3"/>
    <x v="5"/>
  </r>
  <r>
    <x v="3"/>
    <x v="1"/>
    <m/>
    <m/>
    <n v="6.552324144593471"/>
    <s v="BS"/>
    <d v="2021-11-01T00:00:00"/>
    <x v="3"/>
    <x v="5"/>
  </r>
  <r>
    <x v="3"/>
    <x v="1"/>
    <m/>
    <m/>
    <n v="5.2245737008829272"/>
    <s v="BS"/>
    <d v="2021-11-01T00:00:00"/>
    <x v="3"/>
    <x v="5"/>
  </r>
  <r>
    <x v="3"/>
    <x v="1"/>
    <m/>
    <m/>
    <n v="5.7513872975219602"/>
    <s v="BS"/>
    <d v="2021-11-01T00:00:00"/>
    <x v="3"/>
    <x v="5"/>
  </r>
  <r>
    <x v="3"/>
    <x v="1"/>
    <m/>
    <m/>
    <n v="6.0412369975960996"/>
    <s v="BS"/>
    <d v="2021-11-01T00:00:00"/>
    <x v="3"/>
    <x v="5"/>
  </r>
  <r>
    <x v="3"/>
    <x v="1"/>
    <m/>
    <m/>
    <n v="5.6782593066882345"/>
    <s v="BS"/>
    <d v="2021-11-01T00:00:00"/>
    <x v="3"/>
    <x v="5"/>
  </r>
  <r>
    <x v="3"/>
    <x v="1"/>
    <m/>
    <m/>
    <n v="6.3932511064680639"/>
    <s v="BS"/>
    <d v="2021-11-01T00:00:00"/>
    <x v="3"/>
    <x v="5"/>
  </r>
  <r>
    <x v="3"/>
    <x v="1"/>
    <m/>
    <m/>
    <n v="6.4121677787513187"/>
    <s v="BS"/>
    <d v="2021-11-01T00:00:00"/>
    <x v="3"/>
    <x v="5"/>
  </r>
  <r>
    <x v="3"/>
    <x v="1"/>
    <m/>
    <m/>
    <n v="4.9682662712587895"/>
    <s v="BS"/>
    <d v="2021-11-01T00:00:00"/>
    <x v="3"/>
    <x v="5"/>
  </r>
  <r>
    <x v="3"/>
    <x v="1"/>
    <m/>
    <m/>
    <n v="9.2451921858125754"/>
    <s v="BS"/>
    <d v="2021-11-01T00:00:00"/>
    <x v="3"/>
    <x v="5"/>
  </r>
  <r>
    <x v="3"/>
    <x v="1"/>
    <m/>
    <m/>
    <n v="1.8537777178674932"/>
    <s v="BS"/>
    <d v="2021-11-01T00:00:00"/>
    <x v="3"/>
    <x v="5"/>
  </r>
  <r>
    <x v="3"/>
    <x v="1"/>
    <m/>
    <m/>
    <n v="12.691375757575759"/>
    <s v="BS"/>
    <d v="2021-11-01T00:00:00"/>
    <x v="3"/>
    <x v="5"/>
  </r>
  <r>
    <x v="3"/>
    <x v="1"/>
    <m/>
    <m/>
    <n v="11.004684848484848"/>
    <s v="BS"/>
    <d v="2021-11-01T00:00:00"/>
    <x v="3"/>
    <x v="5"/>
  </r>
  <r>
    <x v="3"/>
    <x v="1"/>
    <m/>
    <m/>
    <n v="12.982278787878789"/>
    <s v="BS"/>
    <d v="2021-11-01T00:00:00"/>
    <x v="3"/>
    <x v="5"/>
  </r>
  <r>
    <x v="3"/>
    <x v="1"/>
    <m/>
    <m/>
    <n v="2.5957403787827729"/>
    <s v="BS"/>
    <d v="2021-11-01T00:00:00"/>
    <x v="3"/>
    <x v="5"/>
  </r>
  <r>
    <x v="3"/>
    <x v="1"/>
    <m/>
    <m/>
    <n v="16.08807415677823"/>
    <s v="BS"/>
    <d v="2021-11-01T00:00:00"/>
    <x v="3"/>
    <x v="5"/>
  </r>
  <r>
    <x v="3"/>
    <x v="1"/>
    <m/>
    <m/>
    <n v="17.089415458937196"/>
    <s v="BS"/>
    <d v="2021-11-01T00:00:00"/>
    <x v="3"/>
    <x v="5"/>
  </r>
  <r>
    <x v="3"/>
    <x v="1"/>
    <m/>
    <m/>
    <n v="8.7039863204018388"/>
    <s v="BS"/>
    <d v="2021-11-01T00:00:00"/>
    <x v="3"/>
    <x v="5"/>
  </r>
  <r>
    <x v="3"/>
    <x v="1"/>
    <m/>
    <m/>
    <n v="8.5243090909090906"/>
    <s v="BS"/>
    <d v="2021-11-01T00:00:00"/>
    <x v="3"/>
    <x v="5"/>
  </r>
  <r>
    <x v="3"/>
    <x v="1"/>
    <m/>
    <m/>
    <n v="8.0046484848484845"/>
    <s v="BS"/>
    <d v="2021-11-01T00:00:00"/>
    <x v="3"/>
    <x v="5"/>
  </r>
  <r>
    <x v="3"/>
    <x v="1"/>
    <m/>
    <m/>
    <n v="7.5677636363636367"/>
    <s v="BS"/>
    <d v="2021-11-01T00:00:00"/>
    <x v="3"/>
    <x v="5"/>
  </r>
  <r>
    <x v="3"/>
    <x v="1"/>
    <m/>
    <m/>
    <n v="7.5722424242424244"/>
    <s v="BS"/>
    <d v="2021-11-01T00:00:00"/>
    <x v="3"/>
    <x v="5"/>
  </r>
  <r>
    <x v="3"/>
    <x v="1"/>
    <m/>
    <m/>
    <n v="8.1389757575757571"/>
    <s v="BS"/>
    <d v="2021-11-01T00:00:00"/>
    <x v="3"/>
    <x v="5"/>
  </r>
  <r>
    <x v="3"/>
    <x v="1"/>
    <m/>
    <m/>
    <n v="6.8273878787878788"/>
    <s v="BS"/>
    <d v="2021-11-01T00:00:00"/>
    <x v="3"/>
    <x v="5"/>
  </r>
  <r>
    <x v="3"/>
    <x v="1"/>
    <m/>
    <m/>
    <n v="7.1094606060606056"/>
    <s v="BS"/>
    <d v="2021-11-01T00:00:00"/>
    <x v="3"/>
    <x v="5"/>
  </r>
  <r>
    <x v="3"/>
    <x v="1"/>
    <m/>
    <m/>
    <n v="9.7261397849462359"/>
    <s v="BS"/>
    <d v="2021-11-01T00:00:00"/>
    <x v="3"/>
    <x v="5"/>
  </r>
  <r>
    <x v="3"/>
    <x v="1"/>
    <m/>
    <m/>
    <n v="11.729811827956988"/>
    <s v="BS"/>
    <d v="2021-11-01T00:00:00"/>
    <x v="3"/>
    <x v="5"/>
  </r>
  <r>
    <x v="3"/>
    <x v="1"/>
    <m/>
    <m/>
    <n v="10.033827956989247"/>
    <s v="BS"/>
    <d v="2021-11-01T00:00:00"/>
    <x v="3"/>
    <x v="5"/>
  </r>
  <r>
    <x v="3"/>
    <x v="1"/>
    <m/>
    <m/>
    <n v="8.6018675701350666"/>
    <s v="BS"/>
    <d v="2021-11-01T00:00:00"/>
    <x v="3"/>
    <x v="5"/>
  </r>
  <r>
    <x v="3"/>
    <x v="1"/>
    <m/>
    <m/>
    <n v="8.056887848063278"/>
    <s v="BS"/>
    <d v="2021-11-01T00:00:00"/>
    <x v="3"/>
    <x v="5"/>
  </r>
  <r>
    <x v="3"/>
    <x v="1"/>
    <m/>
    <m/>
    <n v="11.341948084632753"/>
    <s v="BS"/>
    <d v="2021-11-01T00:00:00"/>
    <x v="3"/>
    <x v="5"/>
  </r>
  <r>
    <x v="3"/>
    <x v="1"/>
    <m/>
    <m/>
    <n v="15.149012234957256"/>
    <s v="BS"/>
    <d v="2021-11-01T00:00:00"/>
    <x v="3"/>
    <x v="5"/>
  </r>
  <r>
    <x v="3"/>
    <x v="1"/>
    <m/>
    <m/>
    <n v="18.174602779795247"/>
    <s v="BS"/>
    <d v="2021-11-01T00:00:00"/>
    <x v="3"/>
    <x v="5"/>
  </r>
  <r>
    <x v="3"/>
    <x v="1"/>
    <m/>
    <m/>
    <n v="14.700081474652968"/>
    <s v="BS"/>
    <d v="2021-11-01T00:00:00"/>
    <x v="3"/>
    <x v="5"/>
  </r>
  <r>
    <x v="3"/>
    <x v="1"/>
    <m/>
    <m/>
    <n v="20.238187499999999"/>
    <s v="BS"/>
    <d v="2021-11-01T00:00:00"/>
    <x v="3"/>
    <x v="5"/>
  </r>
  <r>
    <x v="3"/>
    <x v="1"/>
    <m/>
    <m/>
    <n v="6.4408161599488487"/>
    <s v="BS"/>
    <d v="2021-11-01T00:00:00"/>
    <x v="3"/>
    <x v="5"/>
  </r>
  <r>
    <x v="3"/>
    <x v="1"/>
    <m/>
    <m/>
    <n v="4.9029404761904756"/>
    <s v="BS"/>
    <d v="2021-11-01T00:00:00"/>
    <x v="3"/>
    <x v="5"/>
  </r>
  <r>
    <x v="3"/>
    <x v="1"/>
    <m/>
    <m/>
    <n v="5.5006964285714286"/>
    <s v="BS"/>
    <d v="2021-11-01T00:00:00"/>
    <x v="3"/>
    <x v="5"/>
  </r>
  <r>
    <x v="3"/>
    <x v="1"/>
    <m/>
    <m/>
    <n v="5.7457619047619044"/>
    <s v="BS"/>
    <d v="2021-11-01T00:00:00"/>
    <x v="3"/>
    <x v="5"/>
  </r>
  <r>
    <x v="3"/>
    <x v="1"/>
    <m/>
    <m/>
    <n v="5.2813154761904757"/>
    <s v="BS"/>
    <d v="2021-11-01T00:00:00"/>
    <x v="3"/>
    <x v="5"/>
  </r>
  <r>
    <x v="3"/>
    <x v="1"/>
    <m/>
    <m/>
    <n v="6.3855098579605682"/>
    <s v="BS"/>
    <d v="2021-11-01T00:00:00"/>
    <x v="3"/>
    <x v="5"/>
  </r>
  <r>
    <x v="3"/>
    <x v="1"/>
    <m/>
    <m/>
    <n v="5.0715391138435448"/>
    <s v="BS"/>
    <d v="2021-11-01T00:00:00"/>
    <x v="3"/>
    <x v="5"/>
  </r>
  <r>
    <x v="3"/>
    <x v="1"/>
    <m/>
    <m/>
    <n v="4.5931510927250896"/>
    <s v="BS"/>
    <d v="2021-11-01T00:00:00"/>
    <x v="3"/>
    <x v="5"/>
  </r>
  <r>
    <x v="3"/>
    <x v="1"/>
    <m/>
    <m/>
    <n v="4.2808856237783921"/>
    <s v="BS"/>
    <d v="2021-11-01T00:00:00"/>
    <x v="3"/>
    <x v="5"/>
  </r>
  <r>
    <x v="3"/>
    <x v="1"/>
    <m/>
    <m/>
    <n v="6.4763047619047613"/>
    <s v="BS"/>
    <d v="2021-11-01T00:00:00"/>
    <x v="3"/>
    <x v="5"/>
  </r>
  <r>
    <x v="3"/>
    <x v="1"/>
    <m/>
    <m/>
    <n v="6.4191333333333338"/>
    <s v="BS"/>
    <d v="2021-11-01T00:00:00"/>
    <x v="3"/>
    <x v="5"/>
  </r>
  <r>
    <x v="3"/>
    <x v="1"/>
    <m/>
    <m/>
    <n v="7.4714285714285715"/>
    <s v="BS"/>
    <d v="2021-11-01T00:00:00"/>
    <x v="3"/>
    <x v="5"/>
  </r>
  <r>
    <x v="3"/>
    <x v="1"/>
    <m/>
    <m/>
    <n v="7.3294476190476185"/>
    <s v="BS"/>
    <d v="2021-11-01T00:00:00"/>
    <x v="3"/>
    <x v="5"/>
  </r>
  <r>
    <x v="3"/>
    <x v="1"/>
    <m/>
    <m/>
    <n v="6.5303047619047625"/>
    <s v="BS"/>
    <d v="2021-11-01T00:00:00"/>
    <x v="3"/>
    <x v="5"/>
  </r>
  <r>
    <x v="3"/>
    <x v="1"/>
    <m/>
    <m/>
    <n v="6.6286761904761899"/>
    <s v="BS"/>
    <d v="2021-11-01T00:00:00"/>
    <x v="3"/>
    <x v="5"/>
  </r>
  <r>
    <x v="3"/>
    <x v="1"/>
    <m/>
    <m/>
    <n v="8.0454000000000008"/>
    <s v="BS"/>
    <d v="2021-11-01T00:00:00"/>
    <x v="3"/>
    <x v="5"/>
  </r>
  <r>
    <x v="3"/>
    <x v="1"/>
    <m/>
    <m/>
    <n v="7.4348190476190474"/>
    <s v="BS"/>
    <d v="2021-11-01T00:00:00"/>
    <x v="3"/>
    <x v="5"/>
  </r>
  <r>
    <x v="3"/>
    <x v="1"/>
    <m/>
    <m/>
    <n v="7.3242000000000003"/>
    <s v="BS"/>
    <d v="2021-11-01T00:00:00"/>
    <x v="3"/>
    <x v="5"/>
  </r>
  <r>
    <x v="3"/>
    <x v="1"/>
    <m/>
    <m/>
    <n v="6.5621142857142862"/>
    <s v="BS"/>
    <d v="2021-11-01T00:00:00"/>
    <x v="3"/>
    <x v="5"/>
  </r>
  <r>
    <x v="3"/>
    <x v="1"/>
    <m/>
    <m/>
    <n v="6.3783047619047615"/>
    <s v="BS"/>
    <d v="2021-11-01T00:00:00"/>
    <x v="3"/>
    <x v="5"/>
  </r>
  <r>
    <x v="3"/>
    <x v="1"/>
    <m/>
    <m/>
    <n v="7.022038095238095"/>
    <s v="BS"/>
    <d v="2021-11-01T00:00:00"/>
    <x v="3"/>
    <x v="5"/>
  </r>
  <r>
    <x v="3"/>
    <x v="1"/>
    <m/>
    <m/>
    <n v="6.6944761904761902"/>
    <s v="BS"/>
    <d v="2021-11-01T00:00:00"/>
    <x v="3"/>
    <x v="5"/>
  </r>
  <r>
    <x v="3"/>
    <x v="1"/>
    <m/>
    <m/>
    <n v="7.5472857142857146"/>
    <s v="BS"/>
    <d v="2021-11-01T00:00:00"/>
    <x v="3"/>
    <x v="5"/>
  </r>
  <r>
    <x v="3"/>
    <x v="1"/>
    <m/>
    <m/>
    <n v="4"/>
    <s v="BS"/>
    <d v="2021-11-01T00:00:00"/>
    <x v="3"/>
    <x v="5"/>
  </r>
  <r>
    <x v="3"/>
    <x v="1"/>
    <m/>
    <m/>
    <n v="7.0791619047619045"/>
    <s v="BS"/>
    <d v="2021-11-01T00:00:00"/>
    <x v="3"/>
    <x v="5"/>
  </r>
  <r>
    <x v="3"/>
    <x v="1"/>
    <m/>
    <m/>
    <n v="5.2190476190476192"/>
    <s v="BS"/>
    <d v="2021-11-01T00:00:00"/>
    <x v="3"/>
    <x v="5"/>
  </r>
  <r>
    <x v="3"/>
    <x v="1"/>
    <m/>
    <m/>
    <n v="6.1489333333333338"/>
    <s v="BS"/>
    <d v="2021-11-01T00:00:00"/>
    <x v="3"/>
    <x v="5"/>
  </r>
  <r>
    <x v="3"/>
    <x v="1"/>
    <m/>
    <m/>
    <n v="6.7639142857142858"/>
    <s v="BS"/>
    <d v="2021-11-01T00:00:00"/>
    <x v="3"/>
    <x v="5"/>
  </r>
  <r>
    <x v="3"/>
    <x v="1"/>
    <m/>
    <m/>
    <n v="6.4436190476190482"/>
    <s v="BS"/>
    <d v="2021-11-01T00:00:00"/>
    <x v="3"/>
    <x v="5"/>
  </r>
  <r>
    <x v="3"/>
    <x v="1"/>
    <m/>
    <m/>
    <n v="5.4181047619047611"/>
    <s v="BS"/>
    <d v="2021-11-01T00:00:00"/>
    <x v="3"/>
    <x v="5"/>
  </r>
  <r>
    <x v="3"/>
    <x v="1"/>
    <m/>
    <m/>
    <n v="4.3836000000000004"/>
    <s v="BS"/>
    <d v="2021-11-01T00:00:00"/>
    <x v="3"/>
    <x v="5"/>
  </r>
  <r>
    <x v="3"/>
    <x v="1"/>
    <m/>
    <m/>
    <n v="4.8166000000000002"/>
    <s v="BS"/>
    <d v="2021-11-01T00:00:00"/>
    <x v="3"/>
    <x v="5"/>
  </r>
  <r>
    <x v="3"/>
    <x v="1"/>
    <m/>
    <m/>
    <n v="6.7729238095238102"/>
    <s v="BS"/>
    <d v="2021-11-01T00:00:00"/>
    <x v="3"/>
    <x v="5"/>
  </r>
  <r>
    <x v="3"/>
    <x v="1"/>
    <m/>
    <m/>
    <n v="6.4326857142857143"/>
    <s v="BS"/>
    <d v="2021-11-01T00:00:00"/>
    <x v="3"/>
    <x v="5"/>
  </r>
  <r>
    <x v="3"/>
    <x v="1"/>
    <m/>
    <m/>
    <n v="6.3380190476190474"/>
    <s v="BS"/>
    <d v="2021-11-01T00:00:00"/>
    <x v="3"/>
    <x v="5"/>
  </r>
  <r>
    <x v="3"/>
    <x v="1"/>
    <m/>
    <m/>
    <n v="6.6443142857142856"/>
    <s v="BS"/>
    <d v="2021-11-01T00:00:00"/>
    <x v="3"/>
    <x v="5"/>
  </r>
  <r>
    <x v="3"/>
    <x v="1"/>
    <m/>
    <m/>
    <n v="5.1117238095238093"/>
    <s v="BS"/>
    <d v="2021-11-01T00:00:00"/>
    <x v="3"/>
    <x v="5"/>
  </r>
  <r>
    <x v="3"/>
    <x v="1"/>
    <m/>
    <m/>
    <n v="6.3445428571428577"/>
    <s v="BS"/>
    <d v="2021-11-01T00:00:00"/>
    <x v="3"/>
    <x v="5"/>
  </r>
  <r>
    <x v="3"/>
    <x v="1"/>
    <m/>
    <m/>
    <n v="5.642723809523809"/>
    <s v="BS"/>
    <d v="2021-11-01T00:00:00"/>
    <x v="3"/>
    <x v="5"/>
  </r>
  <r>
    <x v="3"/>
    <x v="1"/>
    <m/>
    <m/>
    <n v="6.6954476190476191"/>
    <s v="BS"/>
    <d v="2021-11-01T00:00:00"/>
    <x v="3"/>
    <x v="5"/>
  </r>
  <r>
    <x v="3"/>
    <x v="1"/>
    <m/>
    <m/>
    <n v="5.9470095238095242"/>
    <s v="BS"/>
    <d v="2021-11-01T00:00:00"/>
    <x v="3"/>
    <x v="5"/>
  </r>
  <r>
    <x v="3"/>
    <x v="1"/>
    <m/>
    <m/>
    <n v="4.1774666666666667"/>
    <s v="BS"/>
    <d v="2021-11-01T00:00:00"/>
    <x v="3"/>
    <x v="5"/>
  </r>
  <r>
    <x v="3"/>
    <x v="1"/>
    <m/>
    <m/>
    <n v="4.3802857142857148"/>
    <s v="BS"/>
    <d v="2021-11-01T00:00:00"/>
    <x v="3"/>
    <x v="5"/>
  </r>
  <r>
    <x v="3"/>
    <x v="1"/>
    <m/>
    <m/>
    <n v="5.2920857142857143"/>
    <s v="BS"/>
    <d v="2021-11-01T00:00:00"/>
    <x v="3"/>
    <x v="5"/>
  </r>
  <r>
    <x v="3"/>
    <x v="1"/>
    <m/>
    <m/>
    <n v="6.2880190476190476"/>
    <s v="BS"/>
    <d v="2021-11-01T00:00:00"/>
    <x v="3"/>
    <x v="5"/>
  </r>
  <r>
    <x v="3"/>
    <x v="1"/>
    <m/>
    <m/>
    <n v="5.8305619047619039"/>
    <s v="BS"/>
    <d v="2021-11-01T00:00:00"/>
    <x v="3"/>
    <x v="5"/>
  </r>
  <r>
    <x v="3"/>
    <x v="1"/>
    <m/>
    <m/>
    <n v="6.1687238095238097"/>
    <s v="BS"/>
    <d v="2021-11-01T00:00:00"/>
    <x v="3"/>
    <x v="5"/>
  </r>
  <r>
    <x v="3"/>
    <x v="1"/>
    <m/>
    <m/>
    <n v="6.6866666666666665"/>
    <s v="BS"/>
    <d v="2021-11-01T00:00:00"/>
    <x v="3"/>
    <x v="5"/>
  </r>
  <r>
    <x v="3"/>
    <x v="1"/>
    <m/>
    <m/>
    <n v="6.7668095238095241"/>
    <s v="BS"/>
    <d v="2021-11-01T00:00:00"/>
    <x v="3"/>
    <x v="5"/>
  </r>
  <r>
    <x v="3"/>
    <x v="1"/>
    <m/>
    <m/>
    <n v="6.3733047619047616"/>
    <s v="BS"/>
    <d v="2021-11-01T00:00:00"/>
    <x v="3"/>
    <x v="5"/>
  </r>
  <r>
    <x v="3"/>
    <x v="1"/>
    <m/>
    <m/>
    <n v="7.0244190476190473"/>
    <s v="BS"/>
    <d v="2021-11-01T00:00:00"/>
    <x v="3"/>
    <x v="5"/>
  </r>
  <r>
    <x v="3"/>
    <x v="1"/>
    <m/>
    <m/>
    <n v="5.9667428571428571"/>
    <s v="BS"/>
    <d v="2021-11-01T00:00:00"/>
    <x v="3"/>
    <x v="5"/>
  </r>
  <r>
    <x v="3"/>
    <x v="1"/>
    <m/>
    <m/>
    <n v="6.8909238095238097"/>
    <s v="BS"/>
    <d v="2021-11-01T00:00:00"/>
    <x v="3"/>
    <x v="5"/>
  </r>
  <r>
    <x v="3"/>
    <x v="1"/>
    <m/>
    <m/>
    <n v="5.3954455445544562"/>
    <s v="BS"/>
    <d v="2021-11-01T00:00:00"/>
    <x v="3"/>
    <x v="5"/>
  </r>
  <r>
    <x v="3"/>
    <x v="1"/>
    <m/>
    <m/>
    <n v="5.3954455445544562"/>
    <s v="BS"/>
    <d v="2021-11-01T00:00:00"/>
    <x v="3"/>
    <x v="5"/>
  </r>
  <r>
    <x v="3"/>
    <x v="1"/>
    <m/>
    <m/>
    <n v="7.0655049504950496"/>
    <s v="BS"/>
    <d v="2021-11-01T00:00:00"/>
    <x v="3"/>
    <x v="5"/>
  </r>
  <r>
    <x v="3"/>
    <x v="1"/>
    <m/>
    <m/>
    <n v="6.9774950495049506"/>
    <s v="BS"/>
    <d v="2021-11-01T00:00:00"/>
    <x v="3"/>
    <x v="5"/>
  </r>
  <r>
    <x v="3"/>
    <x v="1"/>
    <m/>
    <m/>
    <n v="6.7355841584158416"/>
    <s v="BS"/>
    <d v="2021-11-01T00:00:00"/>
    <x v="3"/>
    <x v="5"/>
  </r>
  <r>
    <x v="3"/>
    <x v="1"/>
    <m/>
    <m/>
    <n v="7.9612871287128719"/>
    <s v="BS"/>
    <d v="2021-11-01T00:00:00"/>
    <x v="3"/>
    <x v="5"/>
  </r>
  <r>
    <x v="3"/>
    <x v="1"/>
    <m/>
    <m/>
    <n v="6.3466534653465345"/>
    <s v="BS"/>
    <d v="2021-11-01T00:00:00"/>
    <x v="3"/>
    <x v="5"/>
  </r>
  <r>
    <x v="3"/>
    <x v="1"/>
    <m/>
    <m/>
    <n v="6.5692475247524751"/>
    <s v="BS"/>
    <d v="2021-11-01T00:00:00"/>
    <x v="3"/>
    <x v="5"/>
  </r>
  <r>
    <x v="3"/>
    <x v="1"/>
    <m/>
    <m/>
    <n v="5.6738811881188118"/>
    <s v="BS"/>
    <d v="2021-11-01T00:00:00"/>
    <x v="3"/>
    <x v="5"/>
  </r>
  <r>
    <x v="3"/>
    <x v="1"/>
    <m/>
    <m/>
    <n v="7.4271980198019802"/>
    <s v="BS"/>
    <d v="2021-11-01T00:00:00"/>
    <x v="3"/>
    <x v="5"/>
  </r>
  <r>
    <x v="3"/>
    <x v="1"/>
    <m/>
    <m/>
    <n v="6.1241584158415838"/>
    <s v="BS"/>
    <d v="2021-11-01T00:00:00"/>
    <x v="3"/>
    <x v="5"/>
  </r>
  <r>
    <x v="3"/>
    <x v="1"/>
    <m/>
    <m/>
    <n v="4.2599603960396033"/>
    <s v="BS"/>
    <d v="2021-11-01T00:00:00"/>
    <x v="3"/>
    <x v="5"/>
  </r>
  <r>
    <x v="3"/>
    <x v="1"/>
    <m/>
    <m/>
    <n v="5.8699405940594058"/>
    <s v="BS"/>
    <d v="2021-11-01T00:00:00"/>
    <x v="3"/>
    <x v="5"/>
  </r>
  <r>
    <x v="3"/>
    <x v="1"/>
    <m/>
    <m/>
    <n v="5.0396732673267328"/>
    <s v="BS"/>
    <d v="2021-11-01T00:00:00"/>
    <x v="3"/>
    <x v="5"/>
  </r>
  <r>
    <x v="3"/>
    <x v="1"/>
    <m/>
    <m/>
    <n v="5.9885841584158417"/>
    <s v="BS"/>
    <d v="2021-11-01T00:00:00"/>
    <x v="3"/>
    <x v="5"/>
  </r>
  <r>
    <x v="3"/>
    <x v="1"/>
    <m/>
    <m/>
    <n v="5.7459900990099015"/>
    <s v="BS"/>
    <d v="2021-11-01T00:00:00"/>
    <x v="3"/>
    <x v="5"/>
  </r>
  <r>
    <x v="3"/>
    <x v="1"/>
    <m/>
    <m/>
    <n v="5.6931980198019803"/>
    <s v="BS"/>
    <d v="2021-11-01T00:00:00"/>
    <x v="3"/>
    <x v="5"/>
  </r>
  <r>
    <x v="3"/>
    <x v="1"/>
    <m/>
    <m/>
    <n v="4.9185544554455447"/>
    <s v="BS"/>
    <d v="2021-11-01T00:00:00"/>
    <x v="3"/>
    <x v="5"/>
  </r>
  <r>
    <x v="3"/>
    <x v="1"/>
    <m/>
    <m/>
    <n v="5.9191683168316835"/>
    <s v="BS"/>
    <d v="2021-11-01T00:00:00"/>
    <x v="3"/>
    <x v="5"/>
  </r>
  <r>
    <x v="3"/>
    <x v="1"/>
    <m/>
    <m/>
    <n v="4.7409108910891087"/>
    <s v="BS"/>
    <d v="2021-11-01T00:00:00"/>
    <x v="3"/>
    <x v="5"/>
  </r>
  <r>
    <x v="3"/>
    <x v="1"/>
    <m/>
    <m/>
    <n v="5.6701485148514843"/>
    <s v="BS"/>
    <d v="2021-11-01T00:00:00"/>
    <x v="3"/>
    <x v="5"/>
  </r>
  <r>
    <x v="3"/>
    <x v="1"/>
    <m/>
    <m/>
    <n v="6.2570495049504951"/>
    <s v="BS"/>
    <d v="2021-11-01T00:00:00"/>
    <x v="3"/>
    <x v="5"/>
  </r>
  <r>
    <x v="3"/>
    <x v="1"/>
    <m/>
    <m/>
    <n v="4.2064158415841586"/>
    <s v="BS"/>
    <d v="2021-11-01T00:00:00"/>
    <x v="3"/>
    <x v="5"/>
  </r>
  <r>
    <x v="3"/>
    <x v="1"/>
    <m/>
    <m/>
    <n v="6.3094752475247518"/>
    <s v="BS"/>
    <d v="2021-11-01T00:00:00"/>
    <x v="3"/>
    <x v="5"/>
  </r>
  <r>
    <x v="3"/>
    <x v="1"/>
    <m/>
    <m/>
    <n v="6.55"/>
    <s v="BS"/>
    <d v="2021-11-01T00:00:00"/>
    <x v="3"/>
    <x v="5"/>
  </r>
  <r>
    <x v="3"/>
    <x v="1"/>
    <m/>
    <m/>
    <n v="6.0199306930693073"/>
    <s v="BS"/>
    <d v="2021-11-01T00:00:00"/>
    <x v="3"/>
    <x v="5"/>
  </r>
  <r>
    <x v="3"/>
    <x v="1"/>
    <m/>
    <m/>
    <n v="7.1380594059405933"/>
    <s v="BS"/>
    <d v="2021-11-01T00:00:00"/>
    <x v="3"/>
    <x v="5"/>
  </r>
  <r>
    <x v="3"/>
    <x v="1"/>
    <m/>
    <m/>
    <n v="6.0657425742574258"/>
    <s v="BS"/>
    <d v="2021-11-01T00:00:00"/>
    <x v="3"/>
    <x v="5"/>
  </r>
  <r>
    <x v="3"/>
    <x v="1"/>
    <m/>
    <m/>
    <n v="4.9210990099009901"/>
    <s v="BS"/>
    <d v="2021-11-01T00:00:00"/>
    <x v="3"/>
    <x v="5"/>
  </r>
  <r>
    <x v="3"/>
    <x v="1"/>
    <m/>
    <m/>
    <n v="5.0396732673267328"/>
    <s v="BS"/>
    <d v="2021-11-01T00:00:00"/>
    <x v="3"/>
    <x v="5"/>
  </r>
  <r>
    <x v="3"/>
    <x v="1"/>
    <m/>
    <m/>
    <n v="6.1274851485148512"/>
    <s v="BS"/>
    <d v="2021-11-01T00:00:00"/>
    <x v="3"/>
    <x v="5"/>
  </r>
  <r>
    <x v="3"/>
    <x v="1"/>
    <m/>
    <m/>
    <n v="5.4501188118811879"/>
    <s v="BS"/>
    <d v="2021-11-01T00:00:00"/>
    <x v="3"/>
    <x v="5"/>
  </r>
  <r>
    <x v="3"/>
    <x v="1"/>
    <m/>
    <m/>
    <n v="6.1278712871287127"/>
    <s v="BS"/>
    <d v="2021-11-01T00:00:00"/>
    <x v="3"/>
    <x v="5"/>
  </r>
  <r>
    <x v="3"/>
    <x v="1"/>
    <m/>
    <m/>
    <n v="4.304277227722773"/>
    <s v="BS"/>
    <d v="2021-11-01T00:00:00"/>
    <x v="3"/>
    <x v="5"/>
  </r>
  <r>
    <x v="3"/>
    <x v="1"/>
    <m/>
    <m/>
    <n v="6.3071089108910892"/>
    <s v="BS"/>
    <d v="2021-11-01T00:00:00"/>
    <x v="3"/>
    <x v="5"/>
  </r>
  <r>
    <x v="3"/>
    <x v="1"/>
    <m/>
    <m/>
    <n v="6.4236633663366334"/>
    <s v="BS"/>
    <d v="2021-11-01T00:00:00"/>
    <x v="3"/>
    <x v="5"/>
  </r>
  <r>
    <x v="3"/>
    <x v="1"/>
    <m/>
    <m/>
    <n v="5.4280594059405942"/>
    <s v="BS"/>
    <d v="2021-11-01T00:00:00"/>
    <x v="3"/>
    <x v="5"/>
  </r>
  <r>
    <x v="3"/>
    <x v="1"/>
    <m/>
    <m/>
    <n v="6.891089108910891"/>
    <s v="BS"/>
    <d v="2021-11-01T00:00:00"/>
    <x v="3"/>
    <x v="5"/>
  </r>
  <r>
    <x v="3"/>
    <x v="1"/>
    <m/>
    <m/>
    <n v="4.832336633663366"/>
    <s v="BS"/>
    <d v="2021-11-01T00:00:00"/>
    <x v="3"/>
    <x v="5"/>
  </r>
  <r>
    <x v="3"/>
    <x v="1"/>
    <m/>
    <m/>
    <n v="4.4754257425742567"/>
    <s v="BS"/>
    <d v="2021-11-01T00:00:00"/>
    <x v="3"/>
    <x v="5"/>
  </r>
  <r>
    <x v="3"/>
    <x v="1"/>
    <m/>
    <m/>
    <n v="5.9805940594059406"/>
    <s v="BS"/>
    <d v="2021-11-01T00:00:00"/>
    <x v="3"/>
    <x v="5"/>
  </r>
  <r>
    <x v="3"/>
    <x v="1"/>
    <m/>
    <m/>
    <n v="5.9653564356435638"/>
    <s v="BS"/>
    <d v="2021-11-01T00:00:00"/>
    <x v="3"/>
    <x v="5"/>
  </r>
  <r>
    <x v="3"/>
    <x v="1"/>
    <m/>
    <m/>
    <n v="6.0334653465346531"/>
    <s v="BS"/>
    <d v="2021-11-01T00:00:00"/>
    <x v="3"/>
    <x v="5"/>
  </r>
  <r>
    <x v="3"/>
    <x v="1"/>
    <m/>
    <m/>
    <n v="5.8239405940594056"/>
    <s v="BS"/>
    <d v="2021-11-01T00:00:00"/>
    <x v="3"/>
    <x v="5"/>
  </r>
  <r>
    <x v="3"/>
    <x v="1"/>
    <m/>
    <m/>
    <n v="4.9902574257425742"/>
    <s v="BS"/>
    <d v="2021-11-01T00:00:00"/>
    <x v="3"/>
    <x v="5"/>
  </r>
  <r>
    <x v="3"/>
    <x v="1"/>
    <m/>
    <m/>
    <n v="7.4481782178217815"/>
    <s v="BS"/>
    <d v="2021-11-01T00:00:00"/>
    <x v="3"/>
    <x v="5"/>
  </r>
  <r>
    <x v="3"/>
    <x v="1"/>
    <m/>
    <m/>
    <n v="6.3738596491228074"/>
    <s v="BS"/>
    <d v="2021-11-01T00:00:00"/>
    <x v="3"/>
    <x v="5"/>
  </r>
  <r>
    <x v="3"/>
    <x v="1"/>
    <m/>
    <m/>
    <n v="6.4909912280701754"/>
    <s v="BS"/>
    <d v="2021-11-01T00:00:00"/>
    <x v="3"/>
    <x v="5"/>
  </r>
  <r>
    <x v="3"/>
    <x v="1"/>
    <m/>
    <m/>
    <n v="5.9865964912280702"/>
    <s v="BS"/>
    <d v="2021-11-01T00:00:00"/>
    <x v="3"/>
    <x v="5"/>
  </r>
  <r>
    <x v="3"/>
    <x v="1"/>
    <m/>
    <m/>
    <n v="6.7230526315789474"/>
    <s v="BS"/>
    <d v="2021-11-01T00:00:00"/>
    <x v="3"/>
    <x v="5"/>
  </r>
  <r>
    <x v="3"/>
    <x v="1"/>
    <m/>
    <m/>
    <n v="6.2711140350877193"/>
    <s v="BS"/>
    <d v="2021-11-01T00:00:00"/>
    <x v="3"/>
    <x v="5"/>
  </r>
  <r>
    <x v="3"/>
    <x v="1"/>
    <m/>
    <m/>
    <n v="8.8403859649122811"/>
    <s v="BS"/>
    <d v="2021-11-01T00:00:00"/>
    <x v="3"/>
    <x v="5"/>
  </r>
  <r>
    <x v="3"/>
    <x v="1"/>
    <m/>
    <m/>
    <n v="6.0546929824561406"/>
    <s v="BS"/>
    <d v="2021-11-01T00:00:00"/>
    <x v="3"/>
    <x v="5"/>
  </r>
  <r>
    <x v="3"/>
    <x v="1"/>
    <m/>
    <m/>
    <n v="6.0388859649122804"/>
    <s v="BS"/>
    <d v="2021-11-01T00:00:00"/>
    <x v="3"/>
    <x v="5"/>
  </r>
  <r>
    <x v="3"/>
    <x v="1"/>
    <m/>
    <m/>
    <n v="6.5959736842105263"/>
    <s v="BS"/>
    <d v="2021-11-01T00:00:00"/>
    <x v="3"/>
    <x v="5"/>
  </r>
  <r>
    <x v="3"/>
    <x v="1"/>
    <m/>
    <m/>
    <n v="6.7368421052631575"/>
    <s v="BS"/>
    <d v="2021-11-01T00:00:00"/>
    <x v="3"/>
    <x v="5"/>
  </r>
  <r>
    <x v="3"/>
    <x v="1"/>
    <m/>
    <m/>
    <n v="6.0546929824561406"/>
    <s v="BS"/>
    <d v="2021-11-01T00:00:00"/>
    <x v="3"/>
    <x v="5"/>
  </r>
  <r>
    <x v="3"/>
    <x v="1"/>
    <m/>
    <m/>
    <n v="6.6484736842105265"/>
    <s v="BS"/>
    <d v="2021-11-01T00:00:00"/>
    <x v="3"/>
    <x v="5"/>
  </r>
  <r>
    <x v="3"/>
    <x v="1"/>
    <m/>
    <m/>
    <n v="6.3166666666666664"/>
    <s v="BS"/>
    <d v="2021-11-01T00:00:00"/>
    <x v="3"/>
    <x v="5"/>
  </r>
  <r>
    <x v="3"/>
    <x v="1"/>
    <m/>
    <m/>
    <n v="6.9920789473684213"/>
    <s v="BS"/>
    <d v="2021-11-01T00:00:00"/>
    <x v="3"/>
    <x v="5"/>
  </r>
  <r>
    <x v="3"/>
    <x v="1"/>
    <m/>
    <m/>
    <n v="5.7715000000000005"/>
    <s v="BS"/>
    <d v="2021-11-01T00:00:00"/>
    <x v="3"/>
    <x v="5"/>
  </r>
  <r>
    <x v="3"/>
    <x v="1"/>
    <m/>
    <m/>
    <n v="6.8965438596491229"/>
    <s v="BS"/>
    <d v="2021-11-01T00:00:00"/>
    <x v="3"/>
    <x v="5"/>
  </r>
  <r>
    <x v="3"/>
    <x v="1"/>
    <m/>
    <m/>
    <n v="6.0827631578947363"/>
    <s v="BS"/>
    <d v="2021-11-01T00:00:00"/>
    <x v="3"/>
    <x v="5"/>
  </r>
  <r>
    <x v="3"/>
    <x v="1"/>
    <m/>
    <m/>
    <n v="5.1060789473684203"/>
    <s v="BS"/>
    <d v="2021-11-01T00:00:00"/>
    <x v="3"/>
    <x v="5"/>
  </r>
  <r>
    <x v="3"/>
    <x v="1"/>
    <m/>
    <m/>
    <n v="6.7770175438596496"/>
    <s v="BS"/>
    <d v="2021-11-01T00:00:00"/>
    <x v="3"/>
    <x v="5"/>
  </r>
  <r>
    <x v="3"/>
    <x v="1"/>
    <m/>
    <m/>
    <n v="6.5271666666666661"/>
    <s v="BS"/>
    <d v="2021-11-01T00:00:00"/>
    <x v="3"/>
    <x v="5"/>
  </r>
  <r>
    <x v="3"/>
    <x v="1"/>
    <m/>
    <m/>
    <n v="6.0588070175438595"/>
    <s v="BS"/>
    <d v="2021-11-01T00:00:00"/>
    <x v="3"/>
    <x v="5"/>
  </r>
  <r>
    <x v="3"/>
    <x v="1"/>
    <m/>
    <m/>
    <n v="6.5612368421052629"/>
    <s v="BS"/>
    <d v="2021-11-01T00:00:00"/>
    <x v="3"/>
    <x v="5"/>
  </r>
  <r>
    <x v="3"/>
    <x v="1"/>
    <m/>
    <m/>
    <n v="6.8520175438596489"/>
    <s v="BS"/>
    <d v="2021-11-01T00:00:00"/>
    <x v="3"/>
    <x v="5"/>
  </r>
  <r>
    <x v="3"/>
    <x v="1"/>
    <m/>
    <m/>
    <n v="35.116179806490443"/>
    <s v="GN"/>
    <d v="2021-11-01T00:00:00"/>
    <x v="3"/>
    <x v="5"/>
  </r>
  <r>
    <x v="3"/>
    <x v="1"/>
    <m/>
    <m/>
    <n v="31.982127724483913"/>
    <s v="GN"/>
    <d v="2021-11-01T00:00:00"/>
    <x v="3"/>
    <x v="5"/>
  </r>
  <r>
    <x v="3"/>
    <x v="1"/>
    <m/>
    <m/>
    <n v="31.320504065040652"/>
    <s v="GN"/>
    <d v="2021-11-01T00:00:00"/>
    <x v="3"/>
    <x v="5"/>
  </r>
  <r>
    <x v="3"/>
    <x v="1"/>
    <m/>
    <m/>
    <n v="8.0995684754521964"/>
    <s v="GN"/>
    <d v="2021-11-01T00:00:00"/>
    <x v="3"/>
    <x v="5"/>
  </r>
  <r>
    <x v="3"/>
    <x v="1"/>
    <m/>
    <m/>
    <n v="12.689385456242086"/>
    <s v="GN"/>
    <d v="2021-11-01T00:00:00"/>
    <x v="3"/>
    <x v="5"/>
  </r>
  <r>
    <x v="3"/>
    <x v="1"/>
    <m/>
    <m/>
    <n v="23.402842792223325"/>
    <s v="GN"/>
    <d v="2021-11-01T00:00:00"/>
    <x v="3"/>
    <x v="5"/>
  </r>
  <r>
    <x v="3"/>
    <x v="1"/>
    <m/>
    <m/>
    <n v="21.501170078906828"/>
    <s v="GN"/>
    <d v="2021-11-01T00:00:00"/>
    <x v="3"/>
    <x v="5"/>
  </r>
  <r>
    <x v="3"/>
    <x v="9"/>
    <m/>
    <m/>
    <n v="7.6311818181818181"/>
    <s v="BS"/>
    <d v="2021-11-01T00:00:00"/>
    <x v="3"/>
    <x v="5"/>
  </r>
  <r>
    <x v="3"/>
    <x v="9"/>
    <m/>
    <m/>
    <n v="5.3381674641148322"/>
    <s v="BS"/>
    <d v="2021-11-01T00:00:00"/>
    <x v="3"/>
    <x v="5"/>
  </r>
  <r>
    <x v="3"/>
    <x v="9"/>
    <m/>
    <m/>
    <n v="5.54066028708134"/>
    <s v="BS"/>
    <d v="2021-11-01T00:00:00"/>
    <x v="3"/>
    <x v="5"/>
  </r>
  <r>
    <x v="3"/>
    <x v="9"/>
    <m/>
    <m/>
    <n v="7.9900334928229659"/>
    <s v="BS"/>
    <d v="2021-11-01T00:00:00"/>
    <x v="3"/>
    <x v="5"/>
  </r>
  <r>
    <x v="3"/>
    <x v="9"/>
    <m/>
    <m/>
    <n v="6.7446937799043063"/>
    <s v="BS"/>
    <d v="2021-11-01T00:00:00"/>
    <x v="3"/>
    <x v="5"/>
  </r>
  <r>
    <x v="3"/>
    <x v="9"/>
    <m/>
    <m/>
    <n v="0.6268660287081339"/>
    <s v="BS"/>
    <d v="2021-11-01T00:00:00"/>
    <x v="3"/>
    <x v="5"/>
  </r>
  <r>
    <x v="3"/>
    <x v="9"/>
    <m/>
    <m/>
    <n v="5.3588851674641154"/>
    <s v="BS"/>
    <d v="2021-11-01T00:00:00"/>
    <x v="3"/>
    <x v="5"/>
  </r>
  <r>
    <x v="3"/>
    <x v="9"/>
    <m/>
    <m/>
    <n v="5.1717511961722487"/>
    <s v="BS"/>
    <d v="2021-11-01T00:00:00"/>
    <x v="3"/>
    <x v="5"/>
  </r>
  <r>
    <x v="3"/>
    <x v="9"/>
    <m/>
    <m/>
    <n v="4.9240191387559804"/>
    <s v="BS"/>
    <d v="2021-11-01T00:00:00"/>
    <x v="3"/>
    <x v="5"/>
  </r>
  <r>
    <x v="3"/>
    <x v="9"/>
    <m/>
    <m/>
    <n v="5.07787081339713"/>
    <s v="BS"/>
    <d v="2021-11-01T00:00:00"/>
    <x v="3"/>
    <x v="5"/>
  </r>
  <r>
    <x v="3"/>
    <x v="9"/>
    <m/>
    <m/>
    <n v="4.9461387559808614"/>
    <s v="BS"/>
    <d v="2021-11-01T00:00:00"/>
    <x v="3"/>
    <x v="5"/>
  </r>
  <r>
    <x v="3"/>
    <x v="9"/>
    <m/>
    <m/>
    <n v="4.5489473684210529"/>
    <s v="BS"/>
    <d v="2021-11-01T00:00:00"/>
    <x v="3"/>
    <x v="5"/>
  </r>
  <r>
    <x v="3"/>
    <x v="9"/>
    <m/>
    <m/>
    <n v="4.9457320574162678"/>
    <s v="BS"/>
    <d v="2021-11-01T00:00:00"/>
    <x v="3"/>
    <x v="5"/>
  </r>
  <r>
    <x v="3"/>
    <x v="9"/>
    <m/>
    <m/>
    <n v="4.8804210526315792"/>
    <s v="BS"/>
    <d v="2021-11-01T00:00:00"/>
    <x v="3"/>
    <x v="5"/>
  </r>
  <r>
    <x v="3"/>
    <x v="9"/>
    <m/>
    <m/>
    <n v="5.1394976076555023"/>
    <s v="BS"/>
    <d v="2021-11-01T00:00:00"/>
    <x v="3"/>
    <x v="5"/>
  </r>
  <r>
    <x v="3"/>
    <x v="9"/>
    <m/>
    <m/>
    <n v="4.7282392344497604"/>
    <s v="BS"/>
    <d v="2021-11-01T00:00:00"/>
    <x v="3"/>
    <x v="5"/>
  </r>
  <r>
    <x v="3"/>
    <x v="9"/>
    <m/>
    <m/>
    <n v="5.2584593301435412"/>
    <s v="BS"/>
    <d v="2021-11-01T00:00:00"/>
    <x v="3"/>
    <x v="5"/>
  </r>
  <r>
    <x v="3"/>
    <x v="9"/>
    <m/>
    <m/>
    <n v="0.9957799043062201"/>
    <s v="BS"/>
    <d v="2021-11-01T00:00:00"/>
    <x v="3"/>
    <x v="5"/>
  </r>
  <r>
    <x v="3"/>
    <x v="9"/>
    <m/>
    <m/>
    <n v="7.5641961722488036"/>
    <s v="BS"/>
    <d v="2021-11-01T00:00:00"/>
    <x v="3"/>
    <x v="5"/>
  </r>
  <r>
    <x v="3"/>
    <x v="9"/>
    <m/>
    <m/>
    <n v="7.7482727272727265"/>
    <s v="BS"/>
    <d v="2021-11-01T00:00:00"/>
    <x v="3"/>
    <x v="5"/>
  </r>
  <r>
    <x v="3"/>
    <x v="9"/>
    <m/>
    <m/>
    <n v="7.8583253588516753"/>
    <s v="BS"/>
    <d v="2021-11-01T00:00:00"/>
    <x v="3"/>
    <x v="5"/>
  </r>
  <r>
    <x v="3"/>
    <x v="9"/>
    <m/>
    <m/>
    <n v="7.371674641148326"/>
    <s v="BS"/>
    <d v="2021-11-01T00:00:00"/>
    <x v="3"/>
    <x v="5"/>
  </r>
  <r>
    <x v="3"/>
    <x v="9"/>
    <m/>
    <m/>
    <n v="7.6417559808612436"/>
    <s v="BS"/>
    <d v="2021-11-01T00:00:00"/>
    <x v="3"/>
    <x v="5"/>
  </r>
  <r>
    <x v="3"/>
    <x v="9"/>
    <m/>
    <m/>
    <n v="7.6362535885167464"/>
    <s v="BS"/>
    <d v="2021-11-01T00:00:00"/>
    <x v="3"/>
    <x v="5"/>
  </r>
  <r>
    <x v="3"/>
    <x v="9"/>
    <m/>
    <m/>
    <n v="7.5598947368421054"/>
    <s v="BS"/>
    <d v="2021-11-01T00:00:00"/>
    <x v="3"/>
    <x v="5"/>
  </r>
  <r>
    <x v="3"/>
    <x v="9"/>
    <m/>
    <m/>
    <n v="7.4134258373205739"/>
    <s v="BS"/>
    <d v="2021-11-01T00:00:00"/>
    <x v="3"/>
    <x v="5"/>
  </r>
  <r>
    <x v="3"/>
    <x v="9"/>
    <m/>
    <m/>
    <n v="8.5193350253807107"/>
    <s v="GN"/>
    <d v="2021-11-01T00:00:00"/>
    <x v="3"/>
    <x v="5"/>
  </r>
  <r>
    <x v="3"/>
    <x v="9"/>
    <m/>
    <m/>
    <n v="8.104446700507614"/>
    <s v="GN"/>
    <d v="2021-11-01T00:00:00"/>
    <x v="3"/>
    <x v="5"/>
  </r>
  <r>
    <x v="3"/>
    <x v="9"/>
    <m/>
    <m/>
    <n v="7.6136700507614217"/>
    <s v="GN"/>
    <d v="2021-11-01T00:00:00"/>
    <x v="3"/>
    <x v="5"/>
  </r>
  <r>
    <x v="3"/>
    <x v="9"/>
    <m/>
    <m/>
    <n v="8.5182944162436556"/>
    <s v="GN"/>
    <d v="2021-11-01T00:00:00"/>
    <x v="3"/>
    <x v="5"/>
  </r>
  <r>
    <x v="3"/>
    <x v="9"/>
    <m/>
    <m/>
    <n v="8.4090558375634519"/>
    <s v="GN"/>
    <d v="2021-11-01T00:00:00"/>
    <x v="3"/>
    <x v="5"/>
  </r>
  <r>
    <x v="3"/>
    <x v="9"/>
    <m/>
    <m/>
    <n v="8.6812639593908631"/>
    <s v="GN"/>
    <d v="2021-11-01T00:00:00"/>
    <x v="3"/>
    <x v="5"/>
  </r>
  <r>
    <x v="3"/>
    <x v="9"/>
    <m/>
    <m/>
    <n v="8.4732335025380721"/>
    <s v="GN"/>
    <d v="2021-11-01T00:00:00"/>
    <x v="3"/>
    <x v="5"/>
  </r>
  <r>
    <x v="3"/>
    <x v="9"/>
    <m/>
    <m/>
    <n v="7.8663654822335021"/>
    <s v="GN"/>
    <d v="2021-11-01T00:00:00"/>
    <x v="3"/>
    <x v="5"/>
  </r>
  <r>
    <x v="3"/>
    <x v="9"/>
    <m/>
    <m/>
    <n v="6.8257425742574256"/>
    <s v="GN"/>
    <d v="2021-11-01T00:00:00"/>
    <x v="3"/>
    <x v="5"/>
  </r>
  <r>
    <x v="3"/>
    <x v="9"/>
    <m/>
    <m/>
    <n v="7.383671617161716"/>
    <s v="GN"/>
    <d v="2021-11-01T00:00:00"/>
    <x v="3"/>
    <x v="5"/>
  </r>
  <r>
    <x v="3"/>
    <x v="9"/>
    <m/>
    <m/>
    <n v="7.7908952145214521"/>
    <s v="GN"/>
    <d v="2021-11-01T00:00:00"/>
    <x v="3"/>
    <x v="5"/>
  </r>
  <r>
    <x v="3"/>
    <x v="9"/>
    <m/>
    <m/>
    <n v="7.5118028052805279"/>
    <s v="GN"/>
    <d v="2021-11-01T00:00:00"/>
    <x v="3"/>
    <x v="5"/>
  </r>
  <r>
    <x v="3"/>
    <x v="9"/>
    <m/>
    <m/>
    <n v="7.4001031353135316"/>
    <s v="GN"/>
    <d v="2021-11-01T00:00:00"/>
    <x v="3"/>
    <x v="5"/>
  </r>
  <r>
    <x v="3"/>
    <x v="9"/>
    <m/>
    <m/>
    <n v="8.2451293103448275"/>
    <s v="GN"/>
    <d v="2021-11-01T00:00:00"/>
    <x v="3"/>
    <x v="5"/>
  </r>
  <r>
    <x v="3"/>
    <x v="9"/>
    <m/>
    <m/>
    <n v="7.8647931034482763"/>
    <s v="GN"/>
    <d v="2021-11-01T00:00:00"/>
    <x v="3"/>
    <x v="5"/>
  </r>
  <r>
    <x v="3"/>
    <x v="9"/>
    <m/>
    <m/>
    <n v="7.8282672413793097"/>
    <s v="GN"/>
    <d v="2021-11-01T00:00:00"/>
    <x v="3"/>
    <x v="5"/>
  </r>
  <r>
    <x v="3"/>
    <x v="9"/>
    <m/>
    <m/>
    <n v="7.3929137931034479"/>
    <s v="GN"/>
    <d v="2021-11-01T00:00:00"/>
    <x v="3"/>
    <x v="5"/>
  </r>
  <r>
    <x v="3"/>
    <x v="9"/>
    <m/>
    <m/>
    <n v="8.1783017241379312"/>
    <s v="GN"/>
    <d v="2021-11-01T00:00:00"/>
    <x v="3"/>
    <x v="5"/>
  </r>
  <r>
    <x v="3"/>
    <x v="9"/>
    <m/>
    <m/>
    <n v="7.79798275862069"/>
    <s v="GN"/>
    <d v="2021-11-01T00:00:00"/>
    <x v="3"/>
    <x v="5"/>
  </r>
  <r>
    <x v="3"/>
    <x v="9"/>
    <m/>
    <m/>
    <n v="7.3771379310344836"/>
    <s v="GN"/>
    <d v="2021-11-01T00:00:00"/>
    <x v="3"/>
    <x v="5"/>
  </r>
  <r>
    <x v="3"/>
    <x v="9"/>
    <m/>
    <m/>
    <n v="7.7892155172413791"/>
    <s v="GN"/>
    <d v="2021-11-01T00:00:00"/>
    <x v="3"/>
    <x v="5"/>
  </r>
  <r>
    <x v="3"/>
    <x v="9"/>
    <m/>
    <m/>
    <n v="8.2765086206896559"/>
    <s v="GN"/>
    <d v="2021-11-01T00:00:00"/>
    <x v="3"/>
    <x v="5"/>
  </r>
  <r>
    <x v="3"/>
    <x v="9"/>
    <m/>
    <m/>
    <n v="7.9311120689655175"/>
    <s v="GN"/>
    <d v="2021-11-01T00:00:00"/>
    <x v="3"/>
    <x v="5"/>
  </r>
  <r>
    <x v="3"/>
    <x v="9"/>
    <m/>
    <m/>
    <n v="8.4710431034482756"/>
    <s v="GN"/>
    <d v="2021-11-01T00:00:00"/>
    <x v="3"/>
    <x v="5"/>
  </r>
  <r>
    <x v="3"/>
    <x v="9"/>
    <m/>
    <m/>
    <n v="6.6300847457627121"/>
    <s v="GN"/>
    <d v="2021-11-01T00:00:00"/>
    <x v="3"/>
    <x v="5"/>
  </r>
  <r>
    <x v="3"/>
    <x v="9"/>
    <m/>
    <m/>
    <n v="6.2723983050847458"/>
    <s v="GN"/>
    <d v="2021-11-01T00:00:00"/>
    <x v="3"/>
    <x v="5"/>
  </r>
  <r>
    <x v="3"/>
    <x v="9"/>
    <m/>
    <m/>
    <n v="6.4738220338983048"/>
    <s v="GN"/>
    <d v="2021-11-01T00:00:00"/>
    <x v="3"/>
    <x v="5"/>
  </r>
  <r>
    <x v="3"/>
    <x v="9"/>
    <m/>
    <m/>
    <n v="6"/>
    <s v="GN"/>
    <d v="2021-11-01T00:00:00"/>
    <x v="3"/>
    <x v="5"/>
  </r>
  <r>
    <x v="3"/>
    <x v="9"/>
    <m/>
    <m/>
    <n v="5.8075254237288139"/>
    <s v="GN"/>
    <d v="2021-11-01T00:00:00"/>
    <x v="3"/>
    <x v="5"/>
  </r>
  <r>
    <x v="3"/>
    <x v="9"/>
    <m/>
    <m/>
    <n v="5.443525423728814"/>
    <s v="GN"/>
    <d v="2021-11-01T00:00:00"/>
    <x v="3"/>
    <x v="5"/>
  </r>
  <r>
    <x v="3"/>
    <x v="9"/>
    <m/>
    <m/>
    <n v="6.845550847457627"/>
    <s v="GN"/>
    <d v="2021-11-01T00:00:00"/>
    <x v="3"/>
    <x v="5"/>
  </r>
  <r>
    <x v="3"/>
    <x v="9"/>
    <m/>
    <m/>
    <n v="6.1735169491525426"/>
    <s v="GN"/>
    <d v="2021-11-01T00:00:00"/>
    <x v="3"/>
    <x v="5"/>
  </r>
  <r>
    <x v="3"/>
    <x v="9"/>
    <m/>
    <m/>
    <n v="5.9667288135593219"/>
    <s v="GN"/>
    <d v="2021-11-01T00:00:00"/>
    <x v="3"/>
    <x v="5"/>
  </r>
  <r>
    <x v="3"/>
    <x v="9"/>
    <m/>
    <m/>
    <n v="5.8465762711864402"/>
    <s v="GN"/>
    <d v="2021-11-01T00:00:00"/>
    <x v="3"/>
    <x v="5"/>
  </r>
  <r>
    <x v="3"/>
    <x v="9"/>
    <m/>
    <m/>
    <n v="5.6015338983050844"/>
    <s v="GN"/>
    <d v="2021-11-01T00:00:00"/>
    <x v="3"/>
    <x v="5"/>
  </r>
  <r>
    <x v="3"/>
    <x v="9"/>
    <m/>
    <m/>
    <n v="6.0008644067796606"/>
    <s v="GN"/>
    <d v="2021-11-01T00:00:00"/>
    <x v="3"/>
    <x v="5"/>
  </r>
  <r>
    <x v="3"/>
    <x v="9"/>
    <m/>
    <m/>
    <n v="6.3591864406779663"/>
    <s v="GN"/>
    <d v="2021-11-01T00:00:00"/>
    <x v="3"/>
    <x v="5"/>
  </r>
  <r>
    <x v="3"/>
    <x v="9"/>
    <m/>
    <m/>
    <n v="6.6172033898305092"/>
    <s v="GN"/>
    <d v="2021-11-01T00:00:00"/>
    <x v="3"/>
    <x v="5"/>
  </r>
  <r>
    <x v="3"/>
    <x v="9"/>
    <m/>
    <m/>
    <n v="6.0613050847457632"/>
    <s v="GN"/>
    <d v="2021-11-01T00:00:00"/>
    <x v="3"/>
    <x v="5"/>
  </r>
  <r>
    <x v="3"/>
    <x v="9"/>
    <m/>
    <m/>
    <n v="6.2385084745762711"/>
    <s v="GN"/>
    <d v="2021-11-01T00:00:00"/>
    <x v="3"/>
    <x v="5"/>
  </r>
  <r>
    <x v="3"/>
    <x v="9"/>
    <m/>
    <m/>
    <n v="6.3948644067796616"/>
    <s v="GN"/>
    <d v="2021-11-01T00:00:00"/>
    <x v="3"/>
    <x v="5"/>
  </r>
  <r>
    <x v="3"/>
    <x v="9"/>
    <m/>
    <m/>
    <n v="6.4069830508474572"/>
    <s v="GN"/>
    <d v="2021-11-01T00:00:00"/>
    <x v="3"/>
    <x v="5"/>
  </r>
  <r>
    <x v="3"/>
    <x v="9"/>
    <m/>
    <m/>
    <n v="6.0354491525423732"/>
    <s v="GN"/>
    <d v="2021-11-01T00:00:00"/>
    <x v="3"/>
    <x v="5"/>
  </r>
  <r>
    <x v="3"/>
    <x v="9"/>
    <m/>
    <m/>
    <n v="6.3151271186440674"/>
    <s v="GN"/>
    <d v="2021-11-01T00:00:00"/>
    <x v="3"/>
    <x v="5"/>
  </r>
  <r>
    <x v="3"/>
    <x v="9"/>
    <m/>
    <m/>
    <n v="6.3181949152542378"/>
    <s v="GN"/>
    <d v="2021-11-01T00:00:00"/>
    <x v="3"/>
    <x v="5"/>
  </r>
  <r>
    <x v="3"/>
    <x v="9"/>
    <m/>
    <m/>
    <n v="5.4416271186440675"/>
    <s v="GN"/>
    <d v="2021-11-01T00:00:00"/>
    <x v="3"/>
    <x v="5"/>
  </r>
  <r>
    <x v="3"/>
    <x v="9"/>
    <m/>
    <m/>
    <n v="6.1601016949152543"/>
    <s v="GN"/>
    <d v="2021-11-01T00:00:00"/>
    <x v="3"/>
    <x v="5"/>
  </r>
  <r>
    <x v="3"/>
    <x v="9"/>
    <m/>
    <m/>
    <n v="6.4166610169491527"/>
    <s v="GN"/>
    <d v="2021-11-01T00:00:00"/>
    <x v="3"/>
    <x v="5"/>
  </r>
  <r>
    <x v="3"/>
    <x v="9"/>
    <m/>
    <m/>
    <n v="6.6889067796610178"/>
    <s v="GN"/>
    <d v="2021-11-01T00:00:00"/>
    <x v="3"/>
    <x v="5"/>
  </r>
  <r>
    <x v="3"/>
    <x v="9"/>
    <m/>
    <m/>
    <n v="6.2241949152542375"/>
    <s v="GN"/>
    <d v="2021-11-01T00:00:00"/>
    <x v="3"/>
    <x v="5"/>
  </r>
  <r>
    <x v="3"/>
    <x v="9"/>
    <m/>
    <m/>
    <n v="6.0510593220338977"/>
    <s v="GN"/>
    <d v="2021-11-01T00:00:00"/>
    <x v="3"/>
    <x v="5"/>
  </r>
  <r>
    <x v="3"/>
    <x v="9"/>
    <m/>
    <m/>
    <n v="6.3345423728813559"/>
    <s v="GN"/>
    <d v="2021-11-01T00:00:00"/>
    <x v="3"/>
    <x v="5"/>
  </r>
  <r>
    <x v="3"/>
    <x v="9"/>
    <m/>
    <m/>
    <n v="6.3059067796610169"/>
    <s v="GN"/>
    <d v="2021-11-01T00:00:00"/>
    <x v="3"/>
    <x v="5"/>
  </r>
  <r>
    <x v="3"/>
    <x v="9"/>
    <m/>
    <m/>
    <n v="6.5102627118644065"/>
    <s v="GN"/>
    <d v="2021-11-01T00:00:00"/>
    <x v="3"/>
    <x v="5"/>
  </r>
  <r>
    <x v="3"/>
    <x v="9"/>
    <m/>
    <m/>
    <n v="6.3721864406779662"/>
    <s v="GN"/>
    <d v="2021-11-01T00:00:00"/>
    <x v="3"/>
    <x v="5"/>
  </r>
  <r>
    <x v="3"/>
    <x v="9"/>
    <m/>
    <m/>
    <n v="5.9061864406779661"/>
    <s v="GN"/>
    <d v="2021-11-01T00:00:00"/>
    <x v="3"/>
    <x v="5"/>
  </r>
  <r>
    <x v="3"/>
    <x v="9"/>
    <m/>
    <m/>
    <n v="6.1274915254237285"/>
    <s v="GN"/>
    <d v="2021-11-01T00:00:00"/>
    <x v="3"/>
    <x v="5"/>
  </r>
  <r>
    <x v="3"/>
    <x v="9"/>
    <m/>
    <m/>
    <n v="5.7975000000000003"/>
    <s v="GN"/>
    <d v="2021-11-01T00:00:00"/>
    <x v="3"/>
    <x v="5"/>
  </r>
  <r>
    <x v="3"/>
    <x v="9"/>
    <m/>
    <m/>
    <n v="5.7908050847457631"/>
    <s v="GN"/>
    <d v="2021-11-01T00:00:00"/>
    <x v="3"/>
    <x v="5"/>
  </r>
  <r>
    <x v="3"/>
    <x v="9"/>
    <m/>
    <m/>
    <n v="5.6017627118644073"/>
    <s v="GN"/>
    <d v="2021-11-01T00:00:00"/>
    <x v="3"/>
    <x v="5"/>
  </r>
  <r>
    <x v="3"/>
    <x v="9"/>
    <m/>
    <m/>
    <n v="5.6826440677966099"/>
    <s v="GN"/>
    <d v="2021-11-01T00:00:00"/>
    <x v="3"/>
    <x v="5"/>
  </r>
  <r>
    <x v="3"/>
    <x v="9"/>
    <m/>
    <m/>
    <n v="5.8474576271186445"/>
    <s v="GN"/>
    <d v="2021-11-01T00:00:00"/>
    <x v="3"/>
    <x v="5"/>
  </r>
  <r>
    <x v="3"/>
    <x v="9"/>
    <m/>
    <m/>
    <n v="6.6084083333333332"/>
    <s v="GN"/>
    <d v="2021-11-01T00:00:00"/>
    <x v="3"/>
    <x v="5"/>
  </r>
  <r>
    <x v="3"/>
    <x v="9"/>
    <m/>
    <m/>
    <n v="6.6701666666666659"/>
    <s v="GN"/>
    <d v="2021-11-01T00:00:00"/>
    <x v="3"/>
    <x v="5"/>
  </r>
  <r>
    <x v="3"/>
    <x v="9"/>
    <m/>
    <m/>
    <n v="6.0666666666666664"/>
    <s v="GN"/>
    <d v="2021-11-01T00:00:00"/>
    <x v="3"/>
    <x v="5"/>
  </r>
  <r>
    <x v="3"/>
    <x v="9"/>
    <m/>
    <m/>
    <n v="6.402166666666667"/>
    <s v="GN"/>
    <d v="2021-11-01T00:00:00"/>
    <x v="3"/>
    <x v="5"/>
  </r>
  <r>
    <x v="3"/>
    <x v="9"/>
    <m/>
    <m/>
    <n v="6.232266666666666"/>
    <s v="GN"/>
    <d v="2021-11-01T00:00:00"/>
    <x v="3"/>
    <x v="5"/>
  </r>
  <r>
    <x v="3"/>
    <x v="9"/>
    <m/>
    <m/>
    <n v="5.7883000000000004"/>
    <s v="GN"/>
    <d v="2021-11-01T00:00:00"/>
    <x v="3"/>
    <x v="5"/>
  </r>
  <r>
    <x v="3"/>
    <x v="9"/>
    <m/>
    <m/>
    <n v="5.1360416666666673"/>
    <s v="GN"/>
    <d v="2021-11-01T00:00:00"/>
    <x v="3"/>
    <x v="5"/>
  </r>
  <r>
    <x v="3"/>
    <x v="9"/>
    <m/>
    <m/>
    <n v="5.9935166666666664"/>
    <s v="GN"/>
    <d v="2021-11-01T00:00:00"/>
    <x v="3"/>
    <x v="5"/>
  </r>
  <r>
    <x v="3"/>
    <x v="9"/>
    <m/>
    <m/>
    <n v="5.9003749999999995"/>
    <s v="GN"/>
    <d v="2021-11-01T00:00:00"/>
    <x v="3"/>
    <x v="5"/>
  </r>
  <r>
    <x v="3"/>
    <x v="9"/>
    <m/>
    <m/>
    <n v="5.3334333333333328"/>
    <s v="GN"/>
    <d v="2021-11-01T00:00:00"/>
    <x v="3"/>
    <x v="5"/>
  </r>
  <r>
    <x v="3"/>
    <x v="9"/>
    <m/>
    <m/>
    <n v="6.061258333333333"/>
    <s v="GN"/>
    <d v="2021-11-01T00:00:00"/>
    <x v="3"/>
    <x v="5"/>
  </r>
  <r>
    <x v="3"/>
    <x v="9"/>
    <m/>
    <m/>
    <n v="5.9000916666666665"/>
    <s v="GN"/>
    <d v="2021-11-01T00:00:00"/>
    <x v="3"/>
    <x v="5"/>
  </r>
  <r>
    <x v="3"/>
    <x v="9"/>
    <m/>
    <m/>
    <n v="5.6381666666666668"/>
    <s v="GN"/>
    <d v="2021-11-01T00:00:00"/>
    <x v="3"/>
    <x v="5"/>
  </r>
  <r>
    <x v="3"/>
    <x v="9"/>
    <m/>
    <m/>
    <n v="5.8607916666666666"/>
    <s v="GN"/>
    <d v="2021-11-01T00:00:00"/>
    <x v="3"/>
    <x v="5"/>
  </r>
  <r>
    <x v="3"/>
    <x v="9"/>
    <m/>
    <m/>
    <n v="6.2405499999999998"/>
    <s v="GN"/>
    <d v="2021-11-01T00:00:00"/>
    <x v="3"/>
    <x v="5"/>
  </r>
  <r>
    <x v="3"/>
    <x v="9"/>
    <m/>
    <m/>
    <n v="6.6053833333333332"/>
    <s v="GN"/>
    <d v="2021-11-01T00:00:00"/>
    <x v="3"/>
    <x v="5"/>
  </r>
  <r>
    <x v="3"/>
    <x v="9"/>
    <m/>
    <m/>
    <n v="6.134783333333333"/>
    <s v="GN"/>
    <d v="2021-11-01T00:00:00"/>
    <x v="3"/>
    <x v="5"/>
  </r>
  <r>
    <x v="3"/>
    <x v="9"/>
    <m/>
    <m/>
    <n v="6.4708750000000004"/>
    <s v="GN"/>
    <d v="2021-11-01T00:00:00"/>
    <x v="3"/>
    <x v="5"/>
  </r>
  <r>
    <x v="3"/>
    <x v="9"/>
    <m/>
    <m/>
    <n v="5.954366666666667"/>
    <s v="GN"/>
    <d v="2021-11-01T00:00:00"/>
    <x v="3"/>
    <x v="5"/>
  </r>
  <r>
    <x v="3"/>
    <x v="9"/>
    <m/>
    <m/>
    <n v="5.7057500000000001"/>
    <s v="GN"/>
    <d v="2021-11-01T00:00:00"/>
    <x v="3"/>
    <x v="5"/>
  </r>
  <r>
    <x v="3"/>
    <x v="9"/>
    <m/>
    <m/>
    <n v="6.3056416666666673"/>
    <s v="GN"/>
    <d v="2021-11-01T00:00:00"/>
    <x v="3"/>
    <x v="5"/>
  </r>
  <r>
    <x v="3"/>
    <x v="9"/>
    <m/>
    <m/>
    <n v="6.4139583333333325"/>
    <s v="GN"/>
    <d v="2021-11-01T00:00:00"/>
    <x v="3"/>
    <x v="5"/>
  </r>
  <r>
    <x v="3"/>
    <x v="9"/>
    <m/>
    <m/>
    <n v="5.8781166666666671"/>
    <s v="GN"/>
    <d v="2021-11-01T00:00:00"/>
    <x v="3"/>
    <x v="5"/>
  </r>
  <r>
    <x v="3"/>
    <x v="9"/>
    <m/>
    <m/>
    <n v="5.7024333333333335"/>
    <s v="GN"/>
    <d v="2021-11-01T00:00:00"/>
    <x v="3"/>
    <x v="5"/>
  </r>
  <r>
    <x v="3"/>
    <x v="9"/>
    <m/>
    <m/>
    <n v="6.0962666666666667"/>
    <s v="GN"/>
    <d v="2021-11-01T00:00:00"/>
    <x v="3"/>
    <x v="5"/>
  </r>
  <r>
    <x v="3"/>
    <x v="9"/>
    <m/>
    <m/>
    <n v="6.3334250000000001"/>
    <s v="GN"/>
    <d v="2021-11-01T00:00:00"/>
    <x v="3"/>
    <x v="5"/>
  </r>
  <r>
    <x v="3"/>
    <x v="9"/>
    <m/>
    <m/>
    <n v="5.7675333333333336"/>
    <s v="GN"/>
    <d v="2021-11-01T00:00:00"/>
    <x v="3"/>
    <x v="5"/>
  </r>
  <r>
    <x v="3"/>
    <x v="9"/>
    <m/>
    <m/>
    <n v="6.2670250000000003"/>
    <s v="GN"/>
    <d v="2021-11-01T00:00:00"/>
    <x v="3"/>
    <x v="5"/>
  </r>
  <r>
    <x v="3"/>
    <x v="9"/>
    <m/>
    <m/>
    <n v="5.9446499999999993"/>
    <s v="GN"/>
    <d v="2021-11-01T00:00:00"/>
    <x v="3"/>
    <x v="5"/>
  </r>
  <r>
    <x v="3"/>
    <x v="9"/>
    <m/>
    <m/>
    <n v="6.7696250000000004"/>
    <s v="GN"/>
    <d v="2021-11-01T00:00:00"/>
    <x v="3"/>
    <x v="5"/>
  </r>
  <r>
    <x v="3"/>
    <x v="9"/>
    <m/>
    <m/>
    <n v="6.5010081967213118"/>
    <s v="GN"/>
    <d v="2021-11-01T00:00:00"/>
    <x v="3"/>
    <x v="5"/>
  </r>
  <r>
    <x v="3"/>
    <x v="9"/>
    <m/>
    <m/>
    <n v="6.9378196721311474"/>
    <s v="GN"/>
    <d v="2021-11-01T00:00:00"/>
    <x v="3"/>
    <x v="5"/>
  </r>
  <r>
    <x v="3"/>
    <x v="9"/>
    <m/>
    <m/>
    <n v="6.4914754098360659"/>
    <s v="GN"/>
    <d v="2021-11-01T00:00:00"/>
    <x v="3"/>
    <x v="5"/>
  </r>
  <r>
    <x v="3"/>
    <x v="9"/>
    <m/>
    <m/>
    <n v="6.1298360655737705"/>
    <s v="GN"/>
    <d v="2021-11-01T00:00:00"/>
    <x v="3"/>
    <x v="5"/>
  </r>
  <r>
    <x v="3"/>
    <x v="9"/>
    <m/>
    <m/>
    <n v="7.3829508196721312"/>
    <s v="GN"/>
    <d v="2021-11-01T00:00:00"/>
    <x v="3"/>
    <x v="5"/>
  </r>
  <r>
    <x v="3"/>
    <x v="9"/>
    <m/>
    <m/>
    <n v="6.5909016393442625"/>
    <s v="GN"/>
    <d v="2021-11-01T00:00:00"/>
    <x v="3"/>
    <x v="5"/>
  </r>
  <r>
    <x v="3"/>
    <x v="9"/>
    <m/>
    <m/>
    <n v="6.2463934426229502"/>
    <s v="GN"/>
    <d v="2021-11-01T00:00:00"/>
    <x v="3"/>
    <x v="5"/>
  </r>
  <r>
    <x v="3"/>
    <x v="9"/>
    <m/>
    <m/>
    <n v="6.8552786885245904"/>
    <s v="GN"/>
    <d v="2021-11-01T00:00:00"/>
    <x v="3"/>
    <x v="5"/>
  </r>
  <r>
    <x v="3"/>
    <x v="9"/>
    <m/>
    <m/>
    <n v="6.5295327868852455"/>
    <s v="GN"/>
    <d v="2021-11-01T00:00:00"/>
    <x v="3"/>
    <x v="5"/>
  </r>
  <r>
    <x v="3"/>
    <x v="9"/>
    <m/>
    <m/>
    <n v="6.4340000000000002"/>
    <s v="GN"/>
    <d v="2021-11-01T00:00:00"/>
    <x v="3"/>
    <x v="5"/>
  </r>
  <r>
    <x v="3"/>
    <x v="9"/>
    <m/>
    <m/>
    <n v="5.9694672131147541"/>
    <s v="GN"/>
    <d v="2021-11-01T00:00:00"/>
    <x v="3"/>
    <x v="5"/>
  </r>
  <r>
    <x v="3"/>
    <x v="9"/>
    <m/>
    <m/>
    <n v="7.1910983606557375"/>
    <s v="GN"/>
    <d v="2021-11-01T00:00:00"/>
    <x v="3"/>
    <x v="5"/>
  </r>
  <r>
    <x v="3"/>
    <x v="9"/>
    <m/>
    <m/>
    <n v="5.8754426229508194"/>
    <s v="GN"/>
    <d v="2021-11-01T00:00:00"/>
    <x v="3"/>
    <x v="5"/>
  </r>
  <r>
    <x v="3"/>
    <x v="9"/>
    <m/>
    <m/>
    <n v="6.441352459016394"/>
    <s v="GN"/>
    <d v="2021-11-01T00:00:00"/>
    <x v="3"/>
    <x v="5"/>
  </r>
  <r>
    <x v="3"/>
    <x v="9"/>
    <m/>
    <m/>
    <n v="6.2767868852459019"/>
    <s v="GN"/>
    <d v="2021-11-01T00:00:00"/>
    <x v="3"/>
    <x v="5"/>
  </r>
  <r>
    <x v="3"/>
    <x v="9"/>
    <m/>
    <m/>
    <n v="5.4114262295081961"/>
    <s v="GN"/>
    <d v="2021-11-01T00:00:00"/>
    <x v="3"/>
    <x v="5"/>
  </r>
  <r>
    <x v="3"/>
    <x v="9"/>
    <m/>
    <m/>
    <n v="6.2313196721311472"/>
    <s v="GN"/>
    <d v="2021-11-01T00:00:00"/>
    <x v="3"/>
    <x v="5"/>
  </r>
  <r>
    <x v="3"/>
    <x v="9"/>
    <m/>
    <m/>
    <n v="6.4970983606557375"/>
    <s v="GN"/>
    <d v="2021-11-01T00:00:00"/>
    <x v="3"/>
    <x v="5"/>
  </r>
  <r>
    <x v="3"/>
    <x v="9"/>
    <m/>
    <m/>
    <n v="5.9953360655737704"/>
    <s v="GN"/>
    <d v="2021-11-01T00:00:00"/>
    <x v="3"/>
    <x v="5"/>
  </r>
  <r>
    <x v="3"/>
    <x v="9"/>
    <m/>
    <m/>
    <n v="6.7645983606557376"/>
    <s v="GN"/>
    <d v="2021-11-01T00:00:00"/>
    <x v="3"/>
    <x v="5"/>
  </r>
  <r>
    <x v="3"/>
    <x v="9"/>
    <m/>
    <m/>
    <n v="6.8275491803278694"/>
    <s v="GN"/>
    <d v="2021-11-01T00:00:00"/>
    <x v="3"/>
    <x v="5"/>
  </r>
  <r>
    <x v="3"/>
    <x v="9"/>
    <m/>
    <m/>
    <n v="6.5758770491803276"/>
    <s v="GN"/>
    <d v="2021-11-01T00:00:00"/>
    <x v="3"/>
    <x v="5"/>
  </r>
  <r>
    <x v="3"/>
    <x v="9"/>
    <m/>
    <m/>
    <n v="6.2133333333333329"/>
    <s v="GN"/>
    <d v="2021-11-01T00:00:00"/>
    <x v="3"/>
    <x v="5"/>
  </r>
  <r>
    <x v="3"/>
    <x v="9"/>
    <m/>
    <m/>
    <n v="6.0805333333333333"/>
    <s v="GN"/>
    <d v="2021-11-01T00:00:00"/>
    <x v="3"/>
    <x v="5"/>
  </r>
  <r>
    <x v="3"/>
    <x v="9"/>
    <m/>
    <m/>
    <n v="5.6013866666666665"/>
    <s v="GN"/>
    <d v="2021-11-01T00:00:00"/>
    <x v="3"/>
    <x v="5"/>
  </r>
  <r>
    <x v="3"/>
    <x v="9"/>
    <m/>
    <m/>
    <n v="6.3209066666666667"/>
    <s v="GN"/>
    <d v="2021-11-01T00:00:00"/>
    <x v="3"/>
    <x v="5"/>
  </r>
  <r>
    <x v="3"/>
    <x v="9"/>
    <m/>
    <m/>
    <n v="5.6959999999999997"/>
    <s v="GN"/>
    <d v="2021-11-01T00:00:00"/>
    <x v="3"/>
    <x v="5"/>
  </r>
  <r>
    <x v="3"/>
    <x v="9"/>
    <m/>
    <m/>
    <n v="5.9995200000000004"/>
    <s v="GN"/>
    <d v="2021-11-01T00:00:00"/>
    <x v="3"/>
    <x v="5"/>
  </r>
  <r>
    <x v="3"/>
    <x v="9"/>
    <m/>
    <m/>
    <n v="6.40672"/>
    <s v="GN"/>
    <d v="2021-11-01T00:00:00"/>
    <x v="3"/>
    <x v="5"/>
  </r>
  <r>
    <x v="3"/>
    <x v="9"/>
    <m/>
    <m/>
    <n v="6.2825333333333333"/>
    <s v="GN"/>
    <d v="2021-11-01T00:00:00"/>
    <x v="3"/>
    <x v="5"/>
  </r>
  <r>
    <x v="3"/>
    <x v="9"/>
    <m/>
    <m/>
    <n v="6.5937866666666665"/>
    <s v="GN"/>
    <d v="2021-11-01T00:00:00"/>
    <x v="3"/>
    <x v="5"/>
  </r>
  <r>
    <x v="3"/>
    <x v="9"/>
    <m/>
    <m/>
    <n v="6.0858400000000001"/>
    <s v="GN"/>
    <d v="2021-11-01T00:00:00"/>
    <x v="3"/>
    <x v="5"/>
  </r>
  <r>
    <x v="3"/>
    <x v="9"/>
    <m/>
    <m/>
    <n v="6.24688"/>
    <s v="GN"/>
    <d v="2021-11-01T00:00:00"/>
    <x v="3"/>
    <x v="5"/>
  </r>
  <r>
    <x v="3"/>
    <x v="9"/>
    <m/>
    <m/>
    <n v="5.92096"/>
    <s v="GN"/>
    <d v="2021-11-01T00:00:00"/>
    <x v="3"/>
    <x v="5"/>
  </r>
  <r>
    <x v="3"/>
    <x v="9"/>
    <m/>
    <m/>
    <n v="6.3020266666666664"/>
    <s v="GN"/>
    <d v="2021-11-01T00:00:00"/>
    <x v="3"/>
    <x v="5"/>
  </r>
  <r>
    <x v="3"/>
    <x v="9"/>
    <m/>
    <m/>
    <n v="6.5228799999999998"/>
    <s v="GN"/>
    <d v="2021-11-01T00:00:00"/>
    <x v="3"/>
    <x v="5"/>
  </r>
  <r>
    <x v="3"/>
    <x v="9"/>
    <m/>
    <m/>
    <n v="6.1682933333333336"/>
    <s v="GN"/>
    <d v="2021-11-01T00:00:00"/>
    <x v="3"/>
    <x v="5"/>
  </r>
  <r>
    <x v="3"/>
    <x v="9"/>
    <m/>
    <m/>
    <n v="16.744271054065511"/>
    <s v="GN"/>
    <d v="2021-11-01T00:00:00"/>
    <x v="3"/>
    <x v="5"/>
  </r>
  <r>
    <x v="3"/>
    <x v="9"/>
    <m/>
    <m/>
    <n v="11.63571522366453"/>
    <s v="GN"/>
    <d v="2021-11-01T00:00:00"/>
    <x v="3"/>
    <x v="5"/>
  </r>
  <r>
    <x v="3"/>
    <x v="9"/>
    <m/>
    <m/>
    <n v="10.873529923631247"/>
    <s v="GN"/>
    <d v="2021-11-01T00:00:00"/>
    <x v="3"/>
    <x v="5"/>
  </r>
  <r>
    <x v="3"/>
    <x v="9"/>
    <m/>
    <m/>
    <n v="11.52620839302403"/>
    <s v="GN"/>
    <d v="2021-11-01T00:00:00"/>
    <x v="3"/>
    <x v="5"/>
  </r>
  <r>
    <x v="3"/>
    <x v="9"/>
    <m/>
    <m/>
    <n v="11.486011092190754"/>
    <s v="GN"/>
    <d v="2021-11-01T00:00:00"/>
    <x v="3"/>
    <x v="5"/>
  </r>
  <r>
    <x v="3"/>
    <x v="9"/>
    <m/>
    <m/>
    <n v="11.133374581197979"/>
    <s v="GN"/>
    <d v="2021-11-01T00:00:00"/>
    <x v="3"/>
    <x v="5"/>
  </r>
  <r>
    <x v="3"/>
    <x v="9"/>
    <m/>
    <m/>
    <n v="13.329618976287607"/>
    <s v="GN"/>
    <d v="2021-11-01T00:00:00"/>
    <x v="3"/>
    <x v="5"/>
  </r>
  <r>
    <x v="3"/>
    <x v="9"/>
    <m/>
    <m/>
    <n v="9.7501207926558067"/>
    <s v="GN"/>
    <d v="2021-11-01T00:00:00"/>
    <x v="3"/>
    <x v="5"/>
  </r>
  <r>
    <x v="3"/>
    <x v="9"/>
    <m/>
    <m/>
    <n v="11.904436422745176"/>
    <s v="GN"/>
    <d v="2021-11-01T00:00:00"/>
    <x v="3"/>
    <x v="5"/>
  </r>
  <r>
    <x v="3"/>
    <x v="9"/>
    <m/>
    <m/>
    <n v="8.6777194321020907"/>
    <s v="GN"/>
    <d v="2021-11-01T00:00:00"/>
    <x v="3"/>
    <x v="5"/>
  </r>
  <r>
    <x v="3"/>
    <x v="9"/>
    <m/>
    <m/>
    <n v="9.0369810495258882"/>
    <s v="GN"/>
    <d v="2021-11-01T00:00:00"/>
    <x v="3"/>
    <x v="5"/>
  </r>
  <r>
    <x v="3"/>
    <x v="9"/>
    <m/>
    <m/>
    <n v="7.3004168118770467"/>
    <s v="GN"/>
    <d v="2021-11-01T00:00:00"/>
    <x v="3"/>
    <x v="5"/>
  </r>
  <r>
    <x v="3"/>
    <x v="9"/>
    <m/>
    <m/>
    <n v="8.0054736333577168"/>
    <s v="GN"/>
    <d v="2021-11-01T00:00:00"/>
    <x v="3"/>
    <x v="5"/>
  </r>
  <r>
    <x v="3"/>
    <x v="9"/>
    <m/>
    <m/>
    <n v="7.9891669106551655"/>
    <s v="GN"/>
    <d v="2021-11-01T00:00:00"/>
    <x v="3"/>
    <x v="5"/>
  </r>
  <r>
    <x v="3"/>
    <x v="9"/>
    <m/>
    <m/>
    <n v="7.6528236435019243"/>
    <s v="GN"/>
    <d v="2021-11-01T00:00:00"/>
    <x v="3"/>
    <x v="5"/>
  </r>
  <r>
    <x v="3"/>
    <x v="9"/>
    <m/>
    <m/>
    <n v="8.367805120758721"/>
    <s v="GN"/>
    <d v="2021-11-01T00:00:00"/>
    <x v="3"/>
    <x v="5"/>
  </r>
  <r>
    <x v="3"/>
    <x v="7"/>
    <m/>
    <m/>
    <n v="16.76152272727273"/>
    <s v="GN"/>
    <d v="2021-11-01T00:00:00"/>
    <x v="3"/>
    <x v="5"/>
  </r>
  <r>
    <x v="3"/>
    <x v="7"/>
    <m/>
    <m/>
    <n v="15.803323848156445"/>
    <s v="GN"/>
    <d v="2021-11-01T00:00:00"/>
    <x v="3"/>
    <x v="5"/>
  </r>
  <r>
    <x v="3"/>
    <x v="7"/>
    <m/>
    <m/>
    <n v="11.63571522366453"/>
    <s v="GN"/>
    <d v="2021-11-01T00:00:00"/>
    <x v="3"/>
    <x v="5"/>
  </r>
  <r>
    <x v="3"/>
    <x v="7"/>
    <m/>
    <m/>
    <n v="10.873529923631247"/>
    <s v="GN"/>
    <d v="2021-11-01T00:00:00"/>
    <x v="3"/>
    <x v="5"/>
  </r>
  <r>
    <x v="3"/>
    <x v="7"/>
    <m/>
    <m/>
    <n v="11.52620839302403"/>
    <s v="GN"/>
    <d v="2021-11-01T00:00:00"/>
    <x v="3"/>
    <x v="5"/>
  </r>
  <r>
    <x v="3"/>
    <x v="7"/>
    <m/>
    <m/>
    <n v="11.486011092190754"/>
    <s v="GN"/>
    <d v="2021-11-01T00:00:00"/>
    <x v="3"/>
    <x v="5"/>
  </r>
  <r>
    <x v="3"/>
    <x v="7"/>
    <m/>
    <m/>
    <n v="11.133374581197979"/>
    <s v="GN"/>
    <d v="2021-11-01T00:00:00"/>
    <x v="3"/>
    <x v="5"/>
  </r>
  <r>
    <x v="3"/>
    <x v="7"/>
    <m/>
    <m/>
    <n v="13.329618976287607"/>
    <s v="GN"/>
    <d v="2021-11-01T00:00:00"/>
    <x v="3"/>
    <x v="5"/>
  </r>
  <r>
    <x v="3"/>
    <x v="7"/>
    <m/>
    <m/>
    <n v="9.7501207926558067"/>
    <s v="GN"/>
    <d v="2021-11-01T00:00:00"/>
    <x v="3"/>
    <x v="5"/>
  </r>
  <r>
    <x v="3"/>
    <x v="7"/>
    <m/>
    <m/>
    <n v="11.904436422745176"/>
    <s v="GN"/>
    <d v="2021-11-01T00:00:00"/>
    <x v="3"/>
    <x v="5"/>
  </r>
  <r>
    <x v="3"/>
    <x v="7"/>
    <m/>
    <m/>
    <n v="8.6777194321020907"/>
    <s v="GN"/>
    <d v="2021-11-01T00:00:00"/>
    <x v="3"/>
    <x v="5"/>
  </r>
  <r>
    <x v="3"/>
    <x v="7"/>
    <m/>
    <m/>
    <n v="9.0369810495258882"/>
    <s v="GN"/>
    <d v="2021-11-01T00:00:00"/>
    <x v="3"/>
    <x v="5"/>
  </r>
  <r>
    <x v="3"/>
    <x v="7"/>
    <m/>
    <m/>
    <n v="7.3004168118770467"/>
    <s v="GN"/>
    <d v="2021-11-01T00:00:00"/>
    <x v="3"/>
    <x v="5"/>
  </r>
  <r>
    <x v="3"/>
    <x v="7"/>
    <m/>
    <m/>
    <n v="8.0054736333577168"/>
    <s v="GN"/>
    <d v="2021-11-01T00:00:00"/>
    <x v="3"/>
    <x v="5"/>
  </r>
  <r>
    <x v="3"/>
    <x v="7"/>
    <m/>
    <m/>
    <n v="7.9891669106551655"/>
    <s v="GN"/>
    <d v="2021-11-01T00:00:00"/>
    <x v="3"/>
    <x v="5"/>
  </r>
  <r>
    <x v="3"/>
    <x v="7"/>
    <m/>
    <m/>
    <n v="7.6528236435019243"/>
    <s v="GN"/>
    <d v="2021-11-01T00:00:00"/>
    <x v="3"/>
    <x v="5"/>
  </r>
  <r>
    <x v="3"/>
    <x v="7"/>
    <m/>
    <m/>
    <n v="8.367805120758721"/>
    <s v="GN"/>
    <d v="2021-11-01T00:00:00"/>
    <x v="3"/>
    <x v="5"/>
  </r>
  <r>
    <x v="3"/>
    <x v="7"/>
    <m/>
    <m/>
    <n v="15.119817790735699"/>
    <s v="GN"/>
    <d v="2021-11-01T00:00:00"/>
    <x v="3"/>
    <x v="5"/>
  </r>
  <r>
    <x v="3"/>
    <x v="7"/>
    <m/>
    <m/>
    <n v="14.667916685492251"/>
    <s v="GN"/>
    <d v="2021-11-01T00:00:00"/>
    <x v="3"/>
    <x v="5"/>
  </r>
  <r>
    <x v="3"/>
    <x v="7"/>
    <m/>
    <m/>
    <n v="16.110530983021519"/>
    <s v="GN"/>
    <d v="2021-11-01T00:00:00"/>
    <x v="3"/>
    <x v="5"/>
  </r>
  <r>
    <x v="3"/>
    <x v="7"/>
    <m/>
    <m/>
    <n v="10.004975520892634"/>
    <s v="GN"/>
    <d v="2021-11-01T00:00:00"/>
    <x v="3"/>
    <x v="5"/>
  </r>
  <r>
    <x v="3"/>
    <x v="7"/>
    <m/>
    <m/>
    <n v="6.4071993410214159"/>
    <s v="GN"/>
    <d v="2021-11-01T00:00:00"/>
    <x v="3"/>
    <x v="5"/>
  </r>
  <r>
    <x v="3"/>
    <x v="7"/>
    <m/>
    <m/>
    <n v="6.0831466227347608"/>
    <s v="GN"/>
    <d v="2021-11-01T00:00:00"/>
    <x v="3"/>
    <x v="5"/>
  </r>
  <r>
    <x v="3"/>
    <x v="7"/>
    <m/>
    <m/>
    <n v="5.6680889621087314"/>
    <s v="GN"/>
    <d v="2021-11-01T00:00:00"/>
    <x v="3"/>
    <x v="5"/>
  </r>
  <r>
    <x v="3"/>
    <x v="7"/>
    <m/>
    <m/>
    <n v="6.1042421746293236"/>
    <s v="GN"/>
    <d v="2021-11-01T00:00:00"/>
    <x v="3"/>
    <x v="5"/>
  </r>
  <r>
    <x v="3"/>
    <x v="7"/>
    <m/>
    <m/>
    <n v="5.785123558484349"/>
    <s v="GN"/>
    <d v="2021-11-01T00:00:00"/>
    <x v="3"/>
    <x v="5"/>
  </r>
  <r>
    <x v="3"/>
    <x v="7"/>
    <m/>
    <m/>
    <n v="6.2560131795716636"/>
    <s v="GN"/>
    <d v="2021-11-01T00:00:00"/>
    <x v="3"/>
    <x v="5"/>
  </r>
  <r>
    <x v="3"/>
    <x v="7"/>
    <m/>
    <m/>
    <n v="6.3756672158154855"/>
    <s v="GN"/>
    <d v="2021-11-01T00:00:00"/>
    <x v="3"/>
    <x v="5"/>
  </r>
  <r>
    <x v="3"/>
    <x v="7"/>
    <m/>
    <m/>
    <n v="6.3858566721581553"/>
    <s v="GN"/>
    <d v="2021-11-01T00:00:00"/>
    <x v="3"/>
    <x v="5"/>
  </r>
  <r>
    <x v="3"/>
    <x v="7"/>
    <m/>
    <m/>
    <n v="6.4756425041186159"/>
    <s v="GN"/>
    <d v="2021-11-01T00:00:00"/>
    <x v="3"/>
    <x v="5"/>
  </r>
  <r>
    <x v="3"/>
    <x v="7"/>
    <m/>
    <m/>
    <n v="6.5851894563426683"/>
    <s v="GN"/>
    <d v="2021-11-01T00:00:00"/>
    <x v="3"/>
    <x v="5"/>
  </r>
  <r>
    <x v="3"/>
    <x v="7"/>
    <m/>
    <m/>
    <n v="6.4129077429983523"/>
    <s v="GN"/>
    <d v="2021-11-01T00:00:00"/>
    <x v="3"/>
    <x v="5"/>
  </r>
  <r>
    <x v="3"/>
    <x v="7"/>
    <m/>
    <m/>
    <n v="6.5755848434925861"/>
    <s v="GN"/>
    <d v="2021-11-01T00:00:00"/>
    <x v="3"/>
    <x v="5"/>
  </r>
  <r>
    <x v="3"/>
    <x v="7"/>
    <m/>
    <m/>
    <n v="7.0181630971993405"/>
    <s v="GN"/>
    <d v="2021-11-01T00:00:00"/>
    <x v="3"/>
    <x v="5"/>
  </r>
  <r>
    <x v="3"/>
    <x v="7"/>
    <m/>
    <m/>
    <n v="6.4501812191103784"/>
    <s v="GN"/>
    <d v="2021-11-01T00:00:00"/>
    <x v="3"/>
    <x v="5"/>
  </r>
  <r>
    <x v="3"/>
    <x v="7"/>
    <m/>
    <m/>
    <n v="6.3532619439868201"/>
    <s v="GN"/>
    <d v="2021-11-01T00:00:00"/>
    <x v="3"/>
    <x v="5"/>
  </r>
  <r>
    <x v="3"/>
    <x v="7"/>
    <m/>
    <m/>
    <n v="6.877578253706754"/>
    <s v="GN"/>
    <d v="2021-11-01T00:00:00"/>
    <x v="3"/>
    <x v="5"/>
  </r>
  <r>
    <x v="3"/>
    <x v="7"/>
    <m/>
    <m/>
    <n v="6.1755518945634265"/>
    <s v="GN"/>
    <d v="2021-11-01T00:00:00"/>
    <x v="3"/>
    <x v="5"/>
  </r>
  <r>
    <x v="3"/>
    <x v="7"/>
    <m/>
    <m/>
    <n v="6.3418121911037888"/>
    <s v="GN"/>
    <d v="2021-11-01T00:00:00"/>
    <x v="3"/>
    <x v="5"/>
  </r>
  <r>
    <x v="3"/>
    <x v="7"/>
    <m/>
    <m/>
    <n v="6.1258072487644153"/>
    <s v="GN"/>
    <d v="2021-11-01T00:00:00"/>
    <x v="3"/>
    <x v="5"/>
  </r>
  <r>
    <x v="3"/>
    <x v="7"/>
    <m/>
    <m/>
    <n v="6.6751317957166387"/>
    <s v="GN"/>
    <d v="2021-11-01T00:00:00"/>
    <x v="3"/>
    <x v="5"/>
  </r>
  <r>
    <x v="3"/>
    <x v="7"/>
    <m/>
    <m/>
    <n v="6.0594069192751228"/>
    <s v="GN"/>
    <d v="2021-11-01T00:00:00"/>
    <x v="3"/>
    <x v="5"/>
  </r>
  <r>
    <x v="3"/>
    <x v="7"/>
    <m/>
    <m/>
    <n v="6.6360461285008236"/>
    <s v="GN"/>
    <d v="2021-11-01T00:00:00"/>
    <x v="3"/>
    <x v="5"/>
  </r>
  <r>
    <x v="3"/>
    <x v="7"/>
    <m/>
    <m/>
    <n v="6.6046375617792421"/>
    <s v="GN"/>
    <d v="2021-11-01T00:00:00"/>
    <x v="3"/>
    <x v="5"/>
  </r>
  <r>
    <x v="3"/>
    <x v="7"/>
    <m/>
    <m/>
    <n v="6.2087397034596368"/>
    <s v="GN"/>
    <d v="2021-11-01T00:00:00"/>
    <x v="3"/>
    <x v="5"/>
  </r>
  <r>
    <x v="3"/>
    <x v="7"/>
    <m/>
    <m/>
    <n v="6.516112026359143"/>
    <s v="GN"/>
    <d v="2021-11-01T00:00:00"/>
    <x v="3"/>
    <x v="5"/>
  </r>
  <r>
    <x v="3"/>
    <x v="7"/>
    <m/>
    <m/>
    <n v="6.1536573311367375"/>
    <s v="GN"/>
    <d v="2021-11-01T00:00:00"/>
    <x v="3"/>
    <x v="5"/>
  </r>
  <r>
    <x v="3"/>
    <x v="7"/>
    <m/>
    <m/>
    <n v="6.0724958813838548"/>
    <s v="GN"/>
    <d v="2021-11-01T00:00:00"/>
    <x v="3"/>
    <x v="5"/>
  </r>
  <r>
    <x v="3"/>
    <x v="7"/>
    <m/>
    <m/>
    <n v="6.0696293245469519"/>
    <s v="GN"/>
    <d v="2021-11-01T00:00:00"/>
    <x v="3"/>
    <x v="5"/>
  </r>
  <r>
    <x v="3"/>
    <x v="7"/>
    <m/>
    <m/>
    <n v="6.3435914332784176"/>
    <s v="GN"/>
    <d v="2021-11-01T00:00:00"/>
    <x v="3"/>
    <x v="5"/>
  </r>
  <r>
    <x v="3"/>
    <x v="7"/>
    <m/>
    <m/>
    <n v="6.5493492586490936"/>
    <s v="GN"/>
    <d v="2021-11-01T00:00:00"/>
    <x v="3"/>
    <x v="5"/>
  </r>
  <r>
    <x v="3"/>
    <x v="7"/>
    <m/>
    <m/>
    <n v="6.4236161449752878"/>
    <s v="GN"/>
    <d v="2021-11-01T00:00:00"/>
    <x v="3"/>
    <x v="5"/>
  </r>
  <r>
    <x v="3"/>
    <x v="7"/>
    <m/>
    <m/>
    <n v="6.2283278418451395"/>
    <s v="GN"/>
    <d v="2021-11-01T00:00:00"/>
    <x v="3"/>
    <x v="5"/>
  </r>
  <r>
    <x v="3"/>
    <x v="7"/>
    <m/>
    <m/>
    <n v="5.4927265238879732"/>
    <s v="GN"/>
    <d v="2021-11-01T00:00:00"/>
    <x v="3"/>
    <x v="5"/>
  </r>
  <r>
    <x v="3"/>
    <x v="7"/>
    <m/>
    <m/>
    <n v="6.3585420098846788"/>
    <s v="GN"/>
    <d v="2021-11-01T00:00:00"/>
    <x v="3"/>
    <x v="5"/>
  </r>
  <r>
    <x v="3"/>
    <x v="7"/>
    <m/>
    <m/>
    <n v="6.1055930807248764"/>
    <s v="GN"/>
    <d v="2021-11-01T00:00:00"/>
    <x v="3"/>
    <x v="5"/>
  </r>
  <r>
    <x v="3"/>
    <x v="7"/>
    <m/>
    <m/>
    <n v="6.0845469522240521"/>
    <s v="GN"/>
    <d v="2021-11-01T00:00:00"/>
    <x v="3"/>
    <x v="5"/>
  </r>
  <r>
    <x v="3"/>
    <x v="7"/>
    <m/>
    <m/>
    <n v="6.1793080724876441"/>
    <s v="GN"/>
    <d v="2021-11-01T00:00:00"/>
    <x v="3"/>
    <x v="5"/>
  </r>
  <r>
    <x v="3"/>
    <x v="7"/>
    <m/>
    <m/>
    <n v="6.7711861614497533"/>
    <s v="GN"/>
    <d v="2021-11-01T00:00:00"/>
    <x v="3"/>
    <x v="5"/>
  </r>
  <r>
    <x v="3"/>
    <x v="7"/>
    <m/>
    <m/>
    <n v="8.3480951171028437"/>
    <s v="GN"/>
    <d v="2021-11-01T00:00:00"/>
    <x v="3"/>
    <x v="5"/>
  </r>
  <r>
    <x v="3"/>
    <x v="7"/>
    <m/>
    <m/>
    <n v="8.5653010891359393"/>
    <s v="GN"/>
    <d v="2021-11-01T00:00:00"/>
    <x v="3"/>
    <x v="5"/>
  </r>
  <r>
    <x v="3"/>
    <x v="7"/>
    <m/>
    <m/>
    <n v="11.722560430003547"/>
    <s v="GN"/>
    <d v="2021-11-01T00:00:00"/>
    <x v="3"/>
    <x v="5"/>
  </r>
  <r>
    <x v="3"/>
    <x v="7"/>
    <m/>
    <m/>
    <n v="6.1804843297096523"/>
    <s v="GN"/>
    <d v="2021-11-01T00:00:00"/>
    <x v="3"/>
    <x v="5"/>
  </r>
  <r>
    <x v="3"/>
    <x v="7"/>
    <m/>
    <m/>
    <n v="6.2950794195194089"/>
    <s v="GN"/>
    <d v="2021-11-01T00:00:00"/>
    <x v="3"/>
    <x v="5"/>
  </r>
  <r>
    <x v="3"/>
    <x v="7"/>
    <m/>
    <m/>
    <n v="6.2801688255910753"/>
    <s v="GN"/>
    <d v="2021-11-01T00:00:00"/>
    <x v="3"/>
    <x v="5"/>
  </r>
  <r>
    <x v="3"/>
    <x v="7"/>
    <m/>
    <m/>
    <n v="3.2060196078431376"/>
    <s v="GN"/>
    <d v="2021-11-01T00:00:00"/>
    <x v="3"/>
    <x v="5"/>
  </r>
  <r>
    <x v="3"/>
    <x v="7"/>
    <m/>
    <m/>
    <n v="5.8973529411764707"/>
    <s v="GN"/>
    <d v="2021-11-01T00:00:00"/>
    <x v="3"/>
    <x v="5"/>
  </r>
  <r>
    <x v="3"/>
    <x v="7"/>
    <m/>
    <m/>
    <n v="2.8772843137254904"/>
    <s v="GN"/>
    <d v="2021-11-01T00:00:00"/>
    <x v="3"/>
    <x v="5"/>
  </r>
  <r>
    <x v="3"/>
    <x v="7"/>
    <m/>
    <m/>
    <n v="3.7941470588235293"/>
    <s v="GN"/>
    <d v="2021-11-01T00:00:00"/>
    <x v="3"/>
    <x v="5"/>
  </r>
  <r>
    <x v="3"/>
    <x v="7"/>
    <m/>
    <m/>
    <n v="2.3597352941176473"/>
    <s v="GN"/>
    <d v="2021-11-01T00:00:00"/>
    <x v="3"/>
    <x v="5"/>
  </r>
  <r>
    <x v="3"/>
    <x v="7"/>
    <m/>
    <m/>
    <n v="2.9024264705882352"/>
    <s v="GN"/>
    <d v="2021-11-01T00:00:00"/>
    <x v="3"/>
    <x v="5"/>
  </r>
  <r>
    <x v="3"/>
    <x v="7"/>
    <m/>
    <m/>
    <n v="2.9659264705882351"/>
    <s v="GN"/>
    <d v="2021-11-01T00:00:00"/>
    <x v="3"/>
    <x v="5"/>
  </r>
  <r>
    <x v="3"/>
    <x v="7"/>
    <m/>
    <m/>
    <n v="3.6948088235294119"/>
    <s v="GN"/>
    <d v="2021-11-01T00:00:00"/>
    <x v="3"/>
    <x v="5"/>
  </r>
  <r>
    <x v="3"/>
    <x v="7"/>
    <m/>
    <m/>
    <n v="0.81061764705882355"/>
    <s v="GN"/>
    <d v="2021-11-01T00:00:00"/>
    <x v="3"/>
    <x v="5"/>
  </r>
  <r>
    <x v="3"/>
    <x v="7"/>
    <m/>
    <m/>
    <n v="5.1522009803921565"/>
    <s v="GN"/>
    <d v="2021-11-01T00:00:00"/>
    <x v="3"/>
    <x v="5"/>
  </r>
  <r>
    <x v="3"/>
    <x v="7"/>
    <m/>
    <m/>
    <n v="4.854593137254902"/>
    <s v="GN"/>
    <d v="2021-11-01T00:00:00"/>
    <x v="3"/>
    <x v="5"/>
  </r>
  <r>
    <x v="3"/>
    <x v="7"/>
    <m/>
    <m/>
    <n v="5.0300539215686282"/>
    <s v="GN"/>
    <d v="2021-11-01T00:00:00"/>
    <x v="3"/>
    <x v="5"/>
  </r>
  <r>
    <x v="3"/>
    <x v="7"/>
    <m/>
    <m/>
    <n v="4.9639215686274509"/>
    <s v="GN"/>
    <d v="2021-11-01T00:00:00"/>
    <x v="3"/>
    <x v="5"/>
  </r>
  <r>
    <x v="3"/>
    <x v="7"/>
    <m/>
    <m/>
    <n v="4.6515245098039211"/>
    <s v="GN"/>
    <d v="2021-11-01T00:00:00"/>
    <x v="3"/>
    <x v="5"/>
  </r>
  <r>
    <x v="3"/>
    <x v="7"/>
    <m/>
    <m/>
    <n v="5.3883039215686273"/>
    <s v="GN"/>
    <d v="2021-11-01T00:00:00"/>
    <x v="3"/>
    <x v="5"/>
  </r>
  <r>
    <x v="3"/>
    <x v="7"/>
    <m/>
    <m/>
    <n v="5.4518627450980395"/>
    <s v="GN"/>
    <d v="2021-11-01T00:00:00"/>
    <x v="3"/>
    <x v="5"/>
  </r>
  <r>
    <x v="3"/>
    <x v="7"/>
    <m/>
    <m/>
    <n v="5.1537303921568629"/>
    <s v="GN"/>
    <d v="2021-11-01T00:00:00"/>
    <x v="3"/>
    <x v="5"/>
  </r>
  <r>
    <x v="3"/>
    <x v="7"/>
    <m/>
    <m/>
    <n v="6.7690245098039217"/>
    <s v="GN"/>
    <d v="2021-11-01T00:00:00"/>
    <x v="3"/>
    <x v="5"/>
  </r>
  <r>
    <x v="3"/>
    <x v="7"/>
    <m/>
    <m/>
    <n v="8.0666382978723394"/>
    <s v="GN"/>
    <d v="2021-11-01T00:00:00"/>
    <x v="3"/>
    <x v="5"/>
  </r>
  <r>
    <x v="3"/>
    <x v="7"/>
    <m/>
    <m/>
    <n v="7.306829787234042"/>
    <s v="GN"/>
    <d v="2021-11-01T00:00:00"/>
    <x v="3"/>
    <x v="5"/>
  </r>
  <r>
    <x v="3"/>
    <x v="7"/>
    <m/>
    <m/>
    <n v="9.5108014184397156"/>
    <s v="GN"/>
    <d v="2021-11-01T00:00:00"/>
    <x v="3"/>
    <x v="5"/>
  </r>
  <r>
    <x v="3"/>
    <x v="7"/>
    <m/>
    <m/>
    <n v="10.053836879432623"/>
    <s v="GN"/>
    <d v="2021-11-01T00:00:00"/>
    <x v="3"/>
    <x v="5"/>
  </r>
  <r>
    <x v="3"/>
    <x v="7"/>
    <m/>
    <m/>
    <n v="7.6553475177304966"/>
    <s v="GN"/>
    <d v="2021-11-01T00:00:00"/>
    <x v="3"/>
    <x v="5"/>
  </r>
  <r>
    <x v="3"/>
    <x v="7"/>
    <m/>
    <m/>
    <n v="9.131801418439716"/>
    <s v="GN"/>
    <d v="2021-11-01T00:00:00"/>
    <x v="3"/>
    <x v="5"/>
  </r>
  <r>
    <x v="3"/>
    <x v="7"/>
    <m/>
    <m/>
    <n v="7.6603120567375891"/>
    <s v="GN"/>
    <d v="2021-11-01T00:00:00"/>
    <x v="3"/>
    <x v="5"/>
  </r>
  <r>
    <x v="3"/>
    <x v="7"/>
    <m/>
    <m/>
    <n v="7.3661276595744685"/>
    <s v="GN"/>
    <d v="2021-11-01T00:00:00"/>
    <x v="3"/>
    <x v="5"/>
  </r>
  <r>
    <x v="3"/>
    <x v="7"/>
    <m/>
    <m/>
    <n v="6.4687163120567384"/>
    <s v="GN"/>
    <d v="2021-11-01T00:00:00"/>
    <x v="3"/>
    <x v="5"/>
  </r>
  <r>
    <x v="3"/>
    <x v="7"/>
    <m/>
    <m/>
    <n v="6.6219432624113477"/>
    <s v="GN"/>
    <d v="2021-11-01T00:00:00"/>
    <x v="3"/>
    <x v="5"/>
  </r>
  <r>
    <x v="3"/>
    <x v="7"/>
    <m/>
    <m/>
    <n v="8.0102056737588665"/>
    <s v="GN"/>
    <d v="2021-11-01T00:00:00"/>
    <x v="3"/>
    <x v="5"/>
  </r>
  <r>
    <x v="3"/>
    <x v="7"/>
    <m/>
    <m/>
    <n v="6.8118368794326241"/>
    <s v="GN"/>
    <d v="2021-11-01T00:00:00"/>
    <x v="3"/>
    <x v="5"/>
  </r>
  <r>
    <x v="3"/>
    <x v="7"/>
    <m/>
    <m/>
    <n v="10.349822952190557"/>
    <s v="GN"/>
    <d v="2021-11-01T00:00:00"/>
    <x v="3"/>
    <x v="5"/>
  </r>
  <r>
    <x v="3"/>
    <x v="7"/>
    <m/>
    <m/>
    <n v="10.920748615686854"/>
    <s v="GN"/>
    <d v="2021-11-01T00:00:00"/>
    <x v="3"/>
    <x v="5"/>
  </r>
  <r>
    <x v="3"/>
    <x v="7"/>
    <m/>
    <m/>
    <n v="10.618750076423618"/>
    <s v="GN"/>
    <d v="2021-11-01T00:00:00"/>
    <x v="3"/>
    <x v="5"/>
  </r>
  <r>
    <x v="3"/>
    <x v="7"/>
    <m/>
    <m/>
    <n v="11.31383127973649"/>
    <s v="GN"/>
    <d v="2021-11-01T00:00:00"/>
    <x v="3"/>
    <x v="5"/>
  </r>
  <r>
    <x v="3"/>
    <x v="7"/>
    <m/>
    <m/>
    <n v="15.085323026496839"/>
    <s v="GN"/>
    <d v="2021-11-01T00:00:00"/>
    <x v="3"/>
    <x v="5"/>
  </r>
  <r>
    <x v="3"/>
    <x v="7"/>
    <m/>
    <m/>
    <n v="16.570859312951317"/>
    <s v="GN"/>
    <d v="2021-11-01T00:00:00"/>
    <x v="3"/>
    <x v="5"/>
  </r>
  <r>
    <x v="3"/>
    <x v="7"/>
    <m/>
    <m/>
    <n v="20.160238855714486"/>
    <s v="GN"/>
    <d v="2021-11-01T00:00:00"/>
    <x v="3"/>
    <x v="5"/>
  </r>
  <r>
    <x v="3"/>
    <x v="7"/>
    <m/>
    <m/>
    <n v="19.801055206701012"/>
    <s v="GN"/>
    <d v="2021-11-01T00:00:00"/>
    <x v="3"/>
    <x v="5"/>
  </r>
  <r>
    <x v="3"/>
    <x v="7"/>
    <m/>
    <m/>
    <n v="20.084089904245072"/>
    <s v="GN"/>
    <d v="2021-11-01T00:00:00"/>
    <x v="3"/>
    <x v="5"/>
  </r>
  <r>
    <x v="3"/>
    <x v="7"/>
    <m/>
    <m/>
    <n v="24.39334064180489"/>
    <s v="GN"/>
    <d v="2021-11-01T00:00:00"/>
    <x v="3"/>
    <x v="5"/>
  </r>
  <r>
    <x v="3"/>
    <x v="0"/>
    <m/>
    <m/>
    <n v="10.787844919724639"/>
    <s v="GN"/>
    <d v="2021-11-01T00:00:00"/>
    <x v="3"/>
    <x v="5"/>
  </r>
  <r>
    <x v="3"/>
    <x v="0"/>
    <m/>
    <m/>
    <n v="8.6799855976489138"/>
    <s v="GN"/>
    <d v="2021-11-01T00:00:00"/>
    <x v="3"/>
    <x v="5"/>
  </r>
  <r>
    <x v="3"/>
    <x v="0"/>
    <m/>
    <m/>
    <n v="10.560853038645702"/>
    <s v="GN"/>
    <d v="2021-11-01T00:00:00"/>
    <x v="3"/>
    <x v="5"/>
  </r>
  <r>
    <x v="3"/>
    <x v="0"/>
    <m/>
    <m/>
    <n v="13.206151083174319"/>
    <s v="GN"/>
    <d v="2021-11-01T00:00:00"/>
    <x v="3"/>
    <x v="5"/>
  </r>
  <r>
    <x v="3"/>
    <x v="0"/>
    <m/>
    <m/>
    <n v="11.610866786401955"/>
    <s v="GN"/>
    <d v="2021-11-01T00:00:00"/>
    <x v="3"/>
    <x v="5"/>
  </r>
  <r>
    <x v="3"/>
    <x v="0"/>
    <m/>
    <m/>
    <n v="13.126455815628658"/>
    <s v="GN"/>
    <d v="2021-11-01T00:00:00"/>
    <x v="3"/>
    <x v="5"/>
  </r>
  <r>
    <x v="3"/>
    <x v="0"/>
    <m/>
    <m/>
    <n v="11.079684592497221"/>
    <s v="GN"/>
    <d v="2021-11-01T00:00:00"/>
    <x v="3"/>
    <x v="5"/>
  </r>
  <r>
    <x v="3"/>
    <x v="0"/>
    <m/>
    <m/>
    <n v="8.4917493428736446"/>
    <s v="GN"/>
    <d v="2021-11-01T00:00:00"/>
    <x v="3"/>
    <x v="5"/>
  </r>
  <r>
    <x v="3"/>
    <x v="0"/>
    <m/>
    <m/>
    <n v="12.27972027972028"/>
    <s v="GN"/>
    <d v="2021-11-01T00:00:00"/>
    <x v="3"/>
    <x v="5"/>
  </r>
  <r>
    <x v="3"/>
    <x v="0"/>
    <m/>
    <m/>
    <n v="10.784284351280919"/>
    <s v="GN"/>
    <d v="2021-11-01T00:00:00"/>
    <x v="3"/>
    <x v="5"/>
  </r>
  <r>
    <x v="3"/>
    <x v="0"/>
    <m/>
    <m/>
    <n v="23.554532039810368"/>
    <s v="GN"/>
    <d v="2021-11-01T00:00:00"/>
    <x v="3"/>
    <x v="5"/>
  </r>
  <r>
    <x v="3"/>
    <x v="0"/>
    <m/>
    <m/>
    <n v="24.085505023546823"/>
    <s v="GN"/>
    <d v="2021-11-01T00:00:00"/>
    <x v="3"/>
    <x v="5"/>
  </r>
  <r>
    <x v="3"/>
    <x v="0"/>
    <m/>
    <m/>
    <n v="25.516842641317261"/>
    <s v="GN"/>
    <d v="2021-11-01T00:00:00"/>
    <x v="3"/>
    <x v="5"/>
  </r>
  <r>
    <x v="3"/>
    <x v="0"/>
    <m/>
    <m/>
    <n v="45.319547473432088"/>
    <s v="GN"/>
    <d v="2021-11-01T00:00:00"/>
    <x v="3"/>
    <x v="5"/>
  </r>
  <r>
    <x v="3"/>
    <x v="0"/>
    <m/>
    <m/>
    <n v="46.617505622278571"/>
    <s v="GN"/>
    <d v="2021-11-01T00:00:00"/>
    <x v="3"/>
    <x v="5"/>
  </r>
  <r>
    <x v="3"/>
    <x v="0"/>
    <m/>
    <m/>
    <n v="47.340111921654845"/>
    <s v="GN"/>
    <d v="2021-11-01T00:00:00"/>
    <x v="3"/>
    <x v="5"/>
  </r>
  <r>
    <x v="3"/>
    <x v="0"/>
    <m/>
    <m/>
    <n v="33.93993151648764"/>
    <s v="GN"/>
    <d v="2021-11-01T00:00:00"/>
    <x v="3"/>
    <x v="5"/>
  </r>
  <r>
    <x v="3"/>
    <x v="0"/>
    <m/>
    <m/>
    <n v="9.7294068553239406"/>
    <s v="GN"/>
    <d v="2021-11-01T00:00:00"/>
    <x v="3"/>
    <x v="5"/>
  </r>
  <r>
    <x v="3"/>
    <x v="0"/>
    <m/>
    <m/>
    <n v="8.1723786407766994"/>
    <s v="GN"/>
    <d v="2021-11-01T00:00:00"/>
    <x v="3"/>
    <x v="5"/>
  </r>
  <r>
    <x v="3"/>
    <x v="0"/>
    <m/>
    <m/>
    <n v="6.0017669902912623"/>
    <s v="GN"/>
    <d v="2021-11-01T00:00:00"/>
    <x v="3"/>
    <x v="5"/>
  </r>
  <r>
    <x v="3"/>
    <x v="0"/>
    <m/>
    <m/>
    <n v="7.3150291262135925"/>
    <s v="GN"/>
    <d v="2021-11-01T00:00:00"/>
    <x v="3"/>
    <x v="5"/>
  </r>
  <r>
    <x v="3"/>
    <x v="0"/>
    <m/>
    <m/>
    <n v="7.3689902912621355"/>
    <s v="GN"/>
    <d v="2021-11-01T00:00:00"/>
    <x v="3"/>
    <x v="5"/>
  </r>
  <r>
    <x v="3"/>
    <x v="0"/>
    <m/>
    <m/>
    <n v="7.8432330097087375"/>
    <s v="GN"/>
    <d v="2021-11-01T00:00:00"/>
    <x v="3"/>
    <x v="5"/>
  </r>
  <r>
    <x v="3"/>
    <x v="0"/>
    <m/>
    <m/>
    <n v="8.0970873786407775"/>
    <s v="GN"/>
    <d v="2021-11-01T00:00:00"/>
    <x v="3"/>
    <x v="5"/>
  </r>
  <r>
    <x v="3"/>
    <x v="0"/>
    <m/>
    <m/>
    <n v="7.4563689320388349"/>
    <s v="GN"/>
    <d v="2021-11-01T00:00:00"/>
    <x v="3"/>
    <x v="5"/>
  </r>
  <r>
    <x v="3"/>
    <x v="0"/>
    <m/>
    <m/>
    <n v="8.2445728155339815"/>
    <s v="GN"/>
    <d v="2021-11-01T00:00:00"/>
    <x v="3"/>
    <x v="5"/>
  </r>
  <r>
    <x v="3"/>
    <x v="0"/>
    <m/>
    <m/>
    <n v="7.7615728155339809"/>
    <s v="GN"/>
    <d v="2021-11-01T00:00:00"/>
    <x v="3"/>
    <x v="5"/>
  </r>
  <r>
    <x v="3"/>
    <x v="0"/>
    <m/>
    <m/>
    <n v="8.5088932038834955"/>
    <s v="GN"/>
    <d v="2021-11-01T00:00:00"/>
    <x v="3"/>
    <x v="5"/>
  </r>
  <r>
    <x v="3"/>
    <x v="0"/>
    <m/>
    <m/>
    <n v="8.897378640776699"/>
    <s v="GN"/>
    <d v="2021-11-01T00:00:00"/>
    <x v="3"/>
    <x v="5"/>
  </r>
  <r>
    <x v="3"/>
    <x v="0"/>
    <m/>
    <m/>
    <n v="8.4550873786407763"/>
    <s v="GN"/>
    <d v="2021-11-01T00:00:00"/>
    <x v="3"/>
    <x v="5"/>
  </r>
  <r>
    <x v="3"/>
    <x v="0"/>
    <m/>
    <m/>
    <n v="10.582281553398058"/>
    <s v="GN"/>
    <d v="2021-11-01T00:00:00"/>
    <x v="3"/>
    <x v="5"/>
  </r>
  <r>
    <x v="3"/>
    <x v="0"/>
    <m/>
    <m/>
    <n v="9.2991067961165044"/>
    <s v="GN"/>
    <d v="2021-11-01T00:00:00"/>
    <x v="3"/>
    <x v="5"/>
  </r>
  <r>
    <x v="3"/>
    <x v="0"/>
    <m/>
    <m/>
    <n v="7.1150291262135914"/>
    <s v="GN"/>
    <d v="2021-11-01T00:00:00"/>
    <x v="3"/>
    <x v="5"/>
  </r>
  <r>
    <x v="3"/>
    <x v="0"/>
    <m/>
    <m/>
    <n v="6.9122427184466018"/>
    <s v="GN"/>
    <d v="2021-11-01T00:00:00"/>
    <x v="3"/>
    <x v="5"/>
  </r>
  <r>
    <x v="3"/>
    <x v="0"/>
    <m/>
    <m/>
    <n v="7.0776116504854372"/>
    <s v="GN"/>
    <d v="2021-11-01T00:00:00"/>
    <x v="3"/>
    <x v="5"/>
  </r>
  <r>
    <x v="3"/>
    <x v="0"/>
    <m/>
    <m/>
    <n v="7.1600326530612248"/>
    <s v="GN"/>
    <d v="2021-11-01T00:00:00"/>
    <x v="3"/>
    <x v="5"/>
  </r>
  <r>
    <x v="3"/>
    <x v="0"/>
    <m/>
    <m/>
    <n v="6.0076326530612238"/>
    <s v="GN"/>
    <d v="2021-11-01T00:00:00"/>
    <x v="3"/>
    <x v="5"/>
  </r>
  <r>
    <x v="3"/>
    <x v="0"/>
    <m/>
    <m/>
    <n v="5.7769142857142857"/>
    <s v="GN"/>
    <d v="2021-11-01T00:00:00"/>
    <x v="3"/>
    <x v="5"/>
  </r>
  <r>
    <x v="3"/>
    <x v="0"/>
    <m/>
    <m/>
    <n v="6.0411673469387752"/>
    <s v="GN"/>
    <d v="2021-11-01T00:00:00"/>
    <x v="3"/>
    <x v="5"/>
  </r>
  <r>
    <x v="3"/>
    <x v="0"/>
    <m/>
    <m/>
    <n v="4.8670612244897962"/>
    <s v="GN"/>
    <d v="2021-11-01T00:00:00"/>
    <x v="3"/>
    <x v="5"/>
  </r>
  <r>
    <x v="3"/>
    <x v="0"/>
    <m/>
    <m/>
    <n v="6.4884326530612242"/>
    <s v="GN"/>
    <d v="2021-11-01T00:00:00"/>
    <x v="3"/>
    <x v="5"/>
  </r>
  <r>
    <x v="3"/>
    <x v="0"/>
    <m/>
    <m/>
    <n v="6.1445061224489796"/>
    <s v="GN"/>
    <d v="2021-11-01T00:00:00"/>
    <x v="3"/>
    <x v="5"/>
  </r>
  <r>
    <x v="3"/>
    <x v="0"/>
    <m/>
    <m/>
    <n v="5.7877061224489799"/>
    <s v="GN"/>
    <d v="2021-11-01T00:00:00"/>
    <x v="3"/>
    <x v="5"/>
  </r>
  <r>
    <x v="3"/>
    <x v="0"/>
    <m/>
    <m/>
    <n v="7.7412571428571431"/>
    <s v="GN"/>
    <d v="2021-11-01T00:00:00"/>
    <x v="3"/>
    <x v="5"/>
  </r>
  <r>
    <x v="3"/>
    <x v="0"/>
    <m/>
    <m/>
    <n v="7.6116000000000001"/>
    <s v="GN"/>
    <d v="2021-11-01T00:00:00"/>
    <x v="3"/>
    <x v="5"/>
  </r>
  <r>
    <x v="3"/>
    <x v="0"/>
    <m/>
    <m/>
    <n v="7.9349632653061226"/>
    <s v="GN"/>
    <d v="2021-11-01T00:00:00"/>
    <x v="3"/>
    <x v="5"/>
  </r>
  <r>
    <x v="3"/>
    <x v="0"/>
    <m/>
    <m/>
    <n v="6.1343428571428573"/>
    <s v="GN"/>
    <d v="2021-11-01T00:00:00"/>
    <x v="3"/>
    <x v="5"/>
  </r>
  <r>
    <x v="3"/>
    <x v="0"/>
    <m/>
    <m/>
    <n v="5.8833551020408166"/>
    <s v="GN"/>
    <d v="2021-11-01T00:00:00"/>
    <x v="3"/>
    <x v="5"/>
  </r>
  <r>
    <x v="3"/>
    <x v="0"/>
    <m/>
    <m/>
    <n v="5.9102040816326529"/>
    <s v="GN"/>
    <d v="2021-11-01T00:00:00"/>
    <x v="3"/>
    <x v="5"/>
  </r>
  <r>
    <x v="3"/>
    <x v="0"/>
    <m/>
    <m/>
    <n v="6.3142122448979592"/>
    <s v="GN"/>
    <d v="2021-11-01T00:00:00"/>
    <x v="3"/>
    <x v="5"/>
  </r>
  <r>
    <x v="3"/>
    <x v="0"/>
    <m/>
    <m/>
    <n v="7.8612571428571432"/>
    <s v="GN"/>
    <d v="2021-11-01T00:00:00"/>
    <x v="3"/>
    <x v="5"/>
  </r>
  <r>
    <x v="3"/>
    <x v="0"/>
    <m/>
    <m/>
    <n v="7.5457551020408165"/>
    <s v="GN"/>
    <d v="2021-11-01T00:00:00"/>
    <x v="3"/>
    <x v="5"/>
  </r>
  <r>
    <x v="3"/>
    <x v="0"/>
    <m/>
    <m/>
    <n v="8.2364081632653061"/>
    <s v="GN"/>
    <d v="2021-11-01T00:00:00"/>
    <x v="3"/>
    <x v="5"/>
  </r>
  <r>
    <x v="3"/>
    <x v="0"/>
    <m/>
    <m/>
    <n v="7.7717061224489798"/>
    <s v="GN"/>
    <d v="2021-11-01T00:00:00"/>
    <x v="3"/>
    <x v="5"/>
  </r>
  <r>
    <x v="3"/>
    <x v="0"/>
    <m/>
    <m/>
    <n v="7.0244329268292685"/>
    <s v="GN"/>
    <d v="2021-11-01T00:00:00"/>
    <x v="3"/>
    <x v="5"/>
  </r>
  <r>
    <x v="3"/>
    <x v="0"/>
    <m/>
    <m/>
    <n v="7.1820060975609756"/>
    <s v="GN"/>
    <d v="2021-11-01T00:00:00"/>
    <x v="3"/>
    <x v="5"/>
  </r>
  <r>
    <x v="3"/>
    <x v="0"/>
    <m/>
    <m/>
    <n v="6.4163048780487797"/>
    <s v="GN"/>
    <d v="2021-11-01T00:00:00"/>
    <x v="3"/>
    <x v="5"/>
  </r>
  <r>
    <x v="3"/>
    <x v="0"/>
    <m/>
    <m/>
    <n v="6.170780487804878"/>
    <s v="GN"/>
    <d v="2021-11-01T00:00:00"/>
    <x v="3"/>
    <x v="5"/>
  </r>
  <r>
    <x v="3"/>
    <x v="0"/>
    <m/>
    <m/>
    <n v="6.2207073170731713"/>
    <s v="GN"/>
    <d v="2021-11-01T00:00:00"/>
    <x v="3"/>
    <x v="5"/>
  </r>
  <r>
    <x v="3"/>
    <x v="0"/>
    <m/>
    <m/>
    <n v="7.1977682926829267"/>
    <s v="GN"/>
    <d v="2021-11-01T00:00:00"/>
    <x v="3"/>
    <x v="5"/>
  </r>
  <r>
    <x v="3"/>
    <x v="0"/>
    <m/>
    <m/>
    <n v="6.1707317073170733"/>
    <s v="GN"/>
    <d v="2021-11-01T00:00:00"/>
    <x v="3"/>
    <x v="5"/>
  </r>
  <r>
    <x v="3"/>
    <x v="0"/>
    <m/>
    <m/>
    <n v="6.1359756097560973"/>
    <s v="GN"/>
    <d v="2021-11-01T00:00:00"/>
    <x v="3"/>
    <x v="5"/>
  </r>
  <r>
    <x v="3"/>
    <x v="0"/>
    <m/>
    <m/>
    <n v="7.3177256097560974"/>
    <s v="GN"/>
    <d v="2021-11-01T00:00:00"/>
    <x v="3"/>
    <x v="5"/>
  </r>
  <r>
    <x v="3"/>
    <x v="0"/>
    <m/>
    <m/>
    <n v="8.2688658536585375"/>
    <s v="GN"/>
    <d v="2021-11-01T00:00:00"/>
    <x v="3"/>
    <x v="5"/>
  </r>
  <r>
    <x v="3"/>
    <x v="0"/>
    <m/>
    <m/>
    <n v="8.6829634146341466"/>
    <s v="GN"/>
    <d v="2021-11-01T00:00:00"/>
    <x v="3"/>
    <x v="5"/>
  </r>
  <r>
    <x v="3"/>
    <x v="0"/>
    <m/>
    <m/>
    <n v="5.1350686274509805"/>
    <s v="GN"/>
    <d v="2021-11-01T00:00:00"/>
    <x v="3"/>
    <x v="5"/>
  </r>
  <r>
    <x v="3"/>
    <x v="0"/>
    <m/>
    <m/>
    <n v="6.3530098039215686"/>
    <s v="GN"/>
    <d v="2021-11-01T00:00:00"/>
    <x v="3"/>
    <x v="5"/>
  </r>
  <r>
    <x v="3"/>
    <x v="0"/>
    <m/>
    <m/>
    <n v="4.1827058823529413"/>
    <s v="GN"/>
    <d v="2021-11-01T00:00:00"/>
    <x v="3"/>
    <x v="5"/>
  </r>
  <r>
    <x v="3"/>
    <x v="0"/>
    <m/>
    <m/>
    <n v="5.1444754901960783"/>
    <s v="GN"/>
    <d v="2021-11-01T00:00:00"/>
    <x v="3"/>
    <x v="5"/>
  </r>
  <r>
    <x v="3"/>
    <x v="0"/>
    <m/>
    <m/>
    <n v="6.1086813725490199"/>
    <s v="GN"/>
    <d v="2021-11-01T00:00:00"/>
    <x v="3"/>
    <x v="5"/>
  </r>
  <r>
    <x v="3"/>
    <x v="0"/>
    <m/>
    <m/>
    <n v="45.147878105910991"/>
    <s v="GN"/>
    <d v="2021-11-01T00:00:00"/>
    <x v="3"/>
    <x v="5"/>
  </r>
  <r>
    <x v="3"/>
    <x v="0"/>
    <m/>
    <m/>
    <n v="33.904466000768338"/>
    <s v="GN"/>
    <d v="2021-11-01T00:00:00"/>
    <x v="3"/>
    <x v="5"/>
  </r>
  <r>
    <x v="3"/>
    <x v="0"/>
    <m/>
    <m/>
    <n v="40.427062400707023"/>
    <s v="GN"/>
    <d v="2021-11-01T00:00:00"/>
    <x v="3"/>
    <x v="5"/>
  </r>
  <r>
    <x v="3"/>
    <x v="0"/>
    <m/>
    <m/>
    <n v="35.59092232444393"/>
    <s v="GN"/>
    <d v="2021-11-01T00:00:00"/>
    <x v="3"/>
    <x v="5"/>
  </r>
  <r>
    <x v="3"/>
    <x v="0"/>
    <m/>
    <m/>
    <n v="25.080803167267959"/>
    <s v="GN"/>
    <d v="2021-11-01T00:00:00"/>
    <x v="3"/>
    <x v="5"/>
  </r>
  <r>
    <x v="3"/>
    <x v="0"/>
    <m/>
    <m/>
    <n v="34.003169785568041"/>
    <s v="GN"/>
    <d v="2021-11-01T00:00:00"/>
    <x v="3"/>
    <x v="5"/>
  </r>
  <r>
    <x v="3"/>
    <x v="0"/>
    <m/>
    <m/>
    <n v="37.345580175383652"/>
    <s v="GN"/>
    <d v="2021-11-01T00:00:00"/>
    <x v="3"/>
    <x v="5"/>
  </r>
  <r>
    <x v="3"/>
    <x v="0"/>
    <m/>
    <m/>
    <n v="10.384932692307691"/>
    <s v="GN"/>
    <d v="2021-11-01T00:00:00"/>
    <x v="3"/>
    <x v="5"/>
  </r>
  <r>
    <x v="3"/>
    <x v="0"/>
    <m/>
    <m/>
    <n v="7.6173557692307696"/>
    <s v="GN"/>
    <d v="2021-11-01T00:00:00"/>
    <x v="3"/>
    <x v="5"/>
  </r>
  <r>
    <x v="3"/>
    <x v="0"/>
    <m/>
    <m/>
    <n v="7.3856250000000001"/>
    <s v="GN"/>
    <d v="2021-11-01T00:00:00"/>
    <x v="3"/>
    <x v="5"/>
  </r>
  <r>
    <x v="3"/>
    <x v="0"/>
    <m/>
    <m/>
    <n v="6.5185961538461532"/>
    <s v="GN"/>
    <d v="2021-11-01T00:00:00"/>
    <x v="3"/>
    <x v="5"/>
  </r>
  <r>
    <x v="3"/>
    <x v="0"/>
    <m/>
    <m/>
    <n v="6.9734903846153848"/>
    <s v="GN"/>
    <d v="2021-11-01T00:00:00"/>
    <x v="3"/>
    <x v="5"/>
  </r>
  <r>
    <x v="3"/>
    <x v="0"/>
    <m/>
    <m/>
    <n v="6.578759615384616"/>
    <s v="GN"/>
    <d v="2021-11-01T00:00:00"/>
    <x v="3"/>
    <x v="5"/>
  </r>
  <r>
    <x v="3"/>
    <x v="0"/>
    <m/>
    <m/>
    <n v="7.8237403846153848"/>
    <s v="GN"/>
    <d v="2021-11-01T00:00:00"/>
    <x v="3"/>
    <x v="5"/>
  </r>
  <r>
    <x v="3"/>
    <x v="0"/>
    <m/>
    <m/>
    <n v="6.5544230769230767"/>
    <s v="GN"/>
    <d v="2021-11-01T00:00:00"/>
    <x v="3"/>
    <x v="5"/>
  </r>
  <r>
    <x v="3"/>
    <x v="0"/>
    <m/>
    <m/>
    <n v="7.1020192307692307"/>
    <s v="GN"/>
    <d v="2021-11-01T00:00:00"/>
    <x v="3"/>
    <x v="5"/>
  </r>
  <r>
    <x v="3"/>
    <x v="0"/>
    <m/>
    <m/>
    <n v="7.1483173076923077"/>
    <s v="GN"/>
    <d v="2021-11-01T00:00:00"/>
    <x v="3"/>
    <x v="5"/>
  </r>
  <r>
    <x v="3"/>
    <x v="0"/>
    <m/>
    <m/>
    <n v="6.0334711538461541"/>
    <s v="GN"/>
    <d v="2021-11-01T00:00:00"/>
    <x v="3"/>
    <x v="5"/>
  </r>
  <r>
    <x v="3"/>
    <x v="0"/>
    <m/>
    <m/>
    <n v="8.3946730769230768"/>
    <s v="GN"/>
    <d v="2021-11-01T00:00:00"/>
    <x v="3"/>
    <x v="5"/>
  </r>
  <r>
    <x v="3"/>
    <x v="0"/>
    <m/>
    <m/>
    <n v="8.4445865384615377"/>
    <s v="GN"/>
    <d v="2021-11-01T00:00:00"/>
    <x v="3"/>
    <x v="5"/>
  </r>
  <r>
    <x v="3"/>
    <x v="0"/>
    <m/>
    <m/>
    <n v="8.3728461538461527"/>
    <s v="GN"/>
    <d v="2021-11-01T00:00:00"/>
    <x v="3"/>
    <x v="5"/>
  </r>
  <r>
    <x v="3"/>
    <x v="0"/>
    <m/>
    <m/>
    <n v="8.5696826923076923"/>
    <s v="GN"/>
    <d v="2021-11-01T00:00:00"/>
    <x v="3"/>
    <x v="5"/>
  </r>
  <r>
    <x v="3"/>
    <x v="0"/>
    <m/>
    <m/>
    <n v="7.1255288461538457"/>
    <s v="GN"/>
    <d v="2021-11-01T00:00:00"/>
    <x v="3"/>
    <x v="5"/>
  </r>
  <r>
    <x v="3"/>
    <x v="0"/>
    <m/>
    <m/>
    <n v="7.3092403846153839"/>
    <s v="GN"/>
    <d v="2021-11-01T00:00:00"/>
    <x v="3"/>
    <x v="5"/>
  </r>
  <r>
    <x v="3"/>
    <x v="0"/>
    <m/>
    <m/>
    <n v="8.264557692307692"/>
    <s v="GN"/>
    <d v="2021-11-01T00:00:00"/>
    <x v="3"/>
    <x v="5"/>
  </r>
  <r>
    <x v="3"/>
    <x v="0"/>
    <m/>
    <m/>
    <n v="6.924038461538462"/>
    <s v="GN"/>
    <d v="2021-11-01T00:00:00"/>
    <x v="3"/>
    <x v="5"/>
  </r>
  <r>
    <x v="3"/>
    <x v="0"/>
    <m/>
    <m/>
    <n v="6.8541057692307694"/>
    <s v="GN"/>
    <d v="2021-11-01T00:00:00"/>
    <x v="3"/>
    <x v="5"/>
  </r>
  <r>
    <x v="3"/>
    <x v="0"/>
    <m/>
    <m/>
    <n v="8.1520865384615391"/>
    <s v="GN"/>
    <d v="2021-11-01T00:00:00"/>
    <x v="3"/>
    <x v="5"/>
  </r>
  <r>
    <x v="3"/>
    <x v="0"/>
    <m/>
    <m/>
    <n v="7.0466153846153841"/>
    <s v="GN"/>
    <d v="2021-11-01T00:00:00"/>
    <x v="3"/>
    <x v="5"/>
  </r>
  <r>
    <x v="3"/>
    <x v="0"/>
    <m/>
    <m/>
    <n v="6.492692307692308"/>
    <s v="GN"/>
    <d v="2021-11-01T00:00:00"/>
    <x v="3"/>
    <x v="5"/>
  </r>
  <r>
    <x v="3"/>
    <x v="0"/>
    <m/>
    <m/>
    <n v="6.8196634615384619"/>
    <s v="GN"/>
    <d v="2021-11-01T00:00:00"/>
    <x v="3"/>
    <x v="5"/>
  </r>
  <r>
    <x v="3"/>
    <x v="0"/>
    <m/>
    <m/>
    <n v="6.2308365384615376"/>
    <s v="GN"/>
    <d v="2021-11-01T00:00:00"/>
    <x v="3"/>
    <x v="5"/>
  </r>
  <r>
    <x v="3"/>
    <x v="0"/>
    <m/>
    <m/>
    <n v="7.325139784946237"/>
    <s v="GN"/>
    <d v="2021-11-01T00:00:00"/>
    <x v="3"/>
    <x v="5"/>
  </r>
  <r>
    <x v="3"/>
    <x v="0"/>
    <m/>
    <m/>
    <n v="6.6458709677419359"/>
    <s v="GN"/>
    <d v="2021-11-01T00:00:00"/>
    <x v="3"/>
    <x v="5"/>
  </r>
  <r>
    <x v="3"/>
    <x v="0"/>
    <m/>
    <m/>
    <n v="6.7871612903225804"/>
    <s v="GN"/>
    <d v="2021-11-01T00:00:00"/>
    <x v="3"/>
    <x v="5"/>
  </r>
  <r>
    <x v="3"/>
    <x v="0"/>
    <m/>
    <m/>
    <n v="6.8076774193548388"/>
    <s v="GN"/>
    <d v="2021-11-01T00:00:00"/>
    <x v="3"/>
    <x v="5"/>
  </r>
  <r>
    <x v="3"/>
    <x v="0"/>
    <m/>
    <m/>
    <n v="8.9053333333333331"/>
    <s v="GN"/>
    <d v="2021-11-01T00:00:00"/>
    <x v="3"/>
    <x v="5"/>
  </r>
  <r>
    <x v="3"/>
    <x v="0"/>
    <m/>
    <m/>
    <n v="10.355645161290322"/>
    <s v="GN"/>
    <d v="2021-11-01T00:00:00"/>
    <x v="3"/>
    <x v="5"/>
  </r>
  <r>
    <x v="3"/>
    <x v="0"/>
    <m/>
    <m/>
    <n v="9.7818602150537632"/>
    <s v="GN"/>
    <d v="2021-11-01T00:00:00"/>
    <x v="3"/>
    <x v="5"/>
  </r>
  <r>
    <x v="3"/>
    <x v="0"/>
    <m/>
    <m/>
    <n v="9.5841182795698927"/>
    <s v="GN"/>
    <d v="2021-11-01T00:00:00"/>
    <x v="3"/>
    <x v="5"/>
  </r>
  <r>
    <x v="3"/>
    <x v="0"/>
    <m/>
    <m/>
    <n v="9.5188064516129032"/>
    <s v="GN"/>
    <d v="2021-11-01T00:00:00"/>
    <x v="3"/>
    <x v="5"/>
  </r>
  <r>
    <x v="3"/>
    <x v="0"/>
    <m/>
    <m/>
    <n v="7.7838279569892466"/>
    <s v="GN"/>
    <d v="2021-11-01T00:00:00"/>
    <x v="3"/>
    <x v="5"/>
  </r>
  <r>
    <x v="3"/>
    <x v="0"/>
    <m/>
    <m/>
    <n v="7.5526559139784952"/>
    <s v="GN"/>
    <d v="2021-11-01T00:00:00"/>
    <x v="3"/>
    <x v="5"/>
  </r>
  <r>
    <x v="3"/>
    <x v="0"/>
    <m/>
    <m/>
    <n v="7.129032258064516"/>
    <s v="GN"/>
    <d v="2021-11-01T00:00:00"/>
    <x v="3"/>
    <x v="5"/>
  </r>
  <r>
    <x v="3"/>
    <x v="0"/>
    <m/>
    <m/>
    <n v="6.0330322580645159"/>
    <s v="GN"/>
    <d v="2021-11-01T00:00:00"/>
    <x v="3"/>
    <x v="5"/>
  </r>
  <r>
    <x v="3"/>
    <x v="0"/>
    <m/>
    <m/>
    <n v="7.1302043010752696"/>
    <s v="GN"/>
    <d v="2021-11-01T00:00:00"/>
    <x v="3"/>
    <x v="5"/>
  </r>
  <r>
    <x v="3"/>
    <x v="0"/>
    <m/>
    <m/>
    <n v="7.495129032258065"/>
    <s v="GN"/>
    <d v="2021-11-01T00:00:00"/>
    <x v="3"/>
    <x v="5"/>
  </r>
  <r>
    <x v="3"/>
    <x v="0"/>
    <m/>
    <m/>
    <n v="10.68331182795699"/>
    <s v="GN"/>
    <d v="2021-11-01T00:00:00"/>
    <x v="3"/>
    <x v="5"/>
  </r>
  <r>
    <x v="3"/>
    <x v="0"/>
    <m/>
    <m/>
    <n v="10.67747311827957"/>
    <s v="GN"/>
    <d v="2021-11-01T00:00:00"/>
    <x v="3"/>
    <x v="5"/>
  </r>
  <r>
    <x v="3"/>
    <x v="0"/>
    <m/>
    <m/>
    <n v="11.044322580645161"/>
    <s v="GN"/>
    <d v="2021-11-01T00:00:00"/>
    <x v="3"/>
    <x v="5"/>
  </r>
  <r>
    <x v="3"/>
    <x v="0"/>
    <m/>
    <m/>
    <n v="8.1936129032258069"/>
    <s v="GN"/>
    <d v="2021-11-01T00:00:00"/>
    <x v="3"/>
    <x v="5"/>
  </r>
  <r>
    <x v="3"/>
    <x v="0"/>
    <m/>
    <m/>
    <n v="5.6241075268817209"/>
    <s v="GN"/>
    <d v="2021-11-01T00:00:00"/>
    <x v="3"/>
    <x v="5"/>
  </r>
  <r>
    <x v="3"/>
    <x v="0"/>
    <m/>
    <m/>
    <n v="5.847612903225806"/>
    <s v="GN"/>
    <d v="2021-11-01T00:00:00"/>
    <x v="3"/>
    <x v="5"/>
  </r>
  <r>
    <x v="3"/>
    <x v="0"/>
    <m/>
    <m/>
    <n v="7.4823440860215049"/>
    <s v="GN"/>
    <d v="2021-11-01T00:00:00"/>
    <x v="3"/>
    <x v="5"/>
  </r>
  <r>
    <x v="3"/>
    <x v="0"/>
    <m/>
    <m/>
    <n v="6.6167526881720429"/>
    <s v="GN"/>
    <d v="2021-11-01T00:00:00"/>
    <x v="3"/>
    <x v="5"/>
  </r>
  <r>
    <x v="3"/>
    <x v="0"/>
    <m/>
    <m/>
    <n v="6.0124731182795692"/>
    <s v="GN"/>
    <d v="2021-11-01T00:00:00"/>
    <x v="3"/>
    <x v="5"/>
  </r>
  <r>
    <x v="3"/>
    <x v="0"/>
    <m/>
    <m/>
    <n v="6.8018602150537628"/>
    <s v="GN"/>
    <d v="2021-11-01T00:00:00"/>
    <x v="3"/>
    <x v="5"/>
  </r>
  <r>
    <x v="3"/>
    <x v="0"/>
    <m/>
    <m/>
    <n v="7.4254130434782608"/>
    <s v="GN"/>
    <d v="2021-11-01T00:00:00"/>
    <x v="3"/>
    <x v="5"/>
  </r>
  <r>
    <x v="3"/>
    <x v="0"/>
    <m/>
    <m/>
    <n v="7.7509999999999994"/>
    <s v="GN"/>
    <d v="2021-11-01T00:00:00"/>
    <x v="3"/>
    <x v="5"/>
  </r>
  <r>
    <x v="3"/>
    <x v="0"/>
    <m/>
    <m/>
    <n v="10.234195652173913"/>
    <s v="GN"/>
    <d v="2021-11-01T00:00:00"/>
    <x v="3"/>
    <x v="5"/>
  </r>
  <r>
    <x v="3"/>
    <x v="0"/>
    <m/>
    <m/>
    <n v="10.684760869565219"/>
    <s v="GN"/>
    <d v="2021-11-01T00:00:00"/>
    <x v="3"/>
    <x v="5"/>
  </r>
  <r>
    <x v="3"/>
    <x v="0"/>
    <m/>
    <m/>
    <n v="7.0808913043478263"/>
    <s v="GN"/>
    <d v="2021-11-01T00:00:00"/>
    <x v="3"/>
    <x v="5"/>
  </r>
  <r>
    <x v="3"/>
    <x v="0"/>
    <m/>
    <m/>
    <n v="8.8710652173913047"/>
    <s v="GN"/>
    <d v="2021-11-01T00:00:00"/>
    <x v="3"/>
    <x v="5"/>
  </r>
  <r>
    <x v="3"/>
    <x v="0"/>
    <m/>
    <m/>
    <n v="8.1259130434782598"/>
    <s v="GN"/>
    <d v="2021-11-01T00:00:00"/>
    <x v="3"/>
    <x v="5"/>
  </r>
  <r>
    <x v="3"/>
    <x v="0"/>
    <m/>
    <m/>
    <n v="7.785565217391305"/>
    <s v="GN"/>
    <d v="2021-11-01T00:00:00"/>
    <x v="3"/>
    <x v="5"/>
  </r>
  <r>
    <x v="3"/>
    <x v="0"/>
    <m/>
    <m/>
    <n v="7.7035217391304354"/>
    <s v="GN"/>
    <d v="2021-11-01T00:00:00"/>
    <x v="3"/>
    <x v="5"/>
  </r>
  <r>
    <x v="3"/>
    <x v="0"/>
    <m/>
    <m/>
    <n v="6.9762065217391305"/>
    <s v="GN"/>
    <d v="2021-11-01T00:00:00"/>
    <x v="3"/>
    <x v="5"/>
  </r>
  <r>
    <x v="3"/>
    <x v="0"/>
    <m/>
    <m/>
    <n v="6.331467391304348"/>
    <s v="GN"/>
    <d v="2021-11-01T00:00:00"/>
    <x v="3"/>
    <x v="5"/>
  </r>
  <r>
    <x v="3"/>
    <x v="0"/>
    <m/>
    <m/>
    <n v="6.7854347826086956"/>
    <s v="GN"/>
    <d v="2021-11-01T00:00:00"/>
    <x v="3"/>
    <x v="5"/>
  </r>
  <r>
    <x v="3"/>
    <x v="0"/>
    <m/>
    <m/>
    <n v="7.9619347826086964"/>
    <s v="GN"/>
    <d v="2021-11-01T00:00:00"/>
    <x v="3"/>
    <x v="5"/>
  </r>
  <r>
    <x v="3"/>
    <x v="0"/>
    <m/>
    <m/>
    <n v="7.9565217391304346"/>
    <s v="BS"/>
    <d v="2021-11-01T00:00:00"/>
    <x v="3"/>
    <x v="5"/>
  </r>
  <r>
    <x v="3"/>
    <x v="0"/>
    <m/>
    <m/>
    <n v="6.7783695652173916"/>
    <s v="BS"/>
    <d v="2021-11-01T00:00:00"/>
    <x v="3"/>
    <x v="5"/>
  </r>
  <r>
    <x v="3"/>
    <x v="0"/>
    <m/>
    <m/>
    <n v="7.4079891304347827"/>
    <s v="BS"/>
    <d v="2021-11-01T00:00:00"/>
    <x v="3"/>
    <x v="5"/>
  </r>
  <r>
    <x v="3"/>
    <x v="0"/>
    <m/>
    <m/>
    <n v="7.5515000000000008"/>
    <s v="BS"/>
    <d v="2021-11-01T00:00:00"/>
    <x v="3"/>
    <x v="5"/>
  </r>
  <r>
    <x v="3"/>
    <x v="0"/>
    <m/>
    <m/>
    <n v="7.5553695652173918"/>
    <s v="BS"/>
    <d v="2021-11-01T00:00:00"/>
    <x v="3"/>
    <x v="5"/>
  </r>
  <r>
    <x v="3"/>
    <x v="0"/>
    <m/>
    <m/>
    <n v="3.5154845912870045"/>
    <s v="BS"/>
    <d v="2021-11-01T00:00:00"/>
    <x v="3"/>
    <x v="5"/>
  </r>
  <r>
    <x v="3"/>
    <x v="0"/>
    <m/>
    <m/>
    <n v="13.327954181583305"/>
    <s v="BS"/>
    <d v="2021-11-01T00:00:00"/>
    <x v="3"/>
    <x v="5"/>
  </r>
  <r>
    <x v="3"/>
    <x v="0"/>
    <m/>
    <m/>
    <n v="11.32525446431327"/>
    <s v="BS"/>
    <d v="2021-11-01T00:00:00"/>
    <x v="3"/>
    <x v="5"/>
  </r>
  <r>
    <x v="3"/>
    <x v="0"/>
    <m/>
    <m/>
    <n v="13.167618239333386"/>
    <s v="BS"/>
    <d v="2021-11-01T00:00:00"/>
    <x v="3"/>
    <x v="5"/>
  </r>
  <r>
    <x v="3"/>
    <x v="0"/>
    <m/>
    <m/>
    <n v="10.3469609375"/>
    <s v="BS"/>
    <d v="2021-11-01T00:00:00"/>
    <x v="3"/>
    <x v="5"/>
  </r>
  <r>
    <x v="3"/>
    <x v="0"/>
    <m/>
    <m/>
    <n v="11.693890625"/>
    <s v="BS"/>
    <d v="2021-11-01T00:00:00"/>
    <x v="3"/>
    <x v="5"/>
  </r>
  <r>
    <x v="3"/>
    <x v="0"/>
    <m/>
    <m/>
    <n v="9.6580703124999996"/>
    <s v="BS"/>
    <d v="2021-11-01T00:00:00"/>
    <x v="3"/>
    <x v="5"/>
  </r>
  <r>
    <x v="3"/>
    <x v="0"/>
    <m/>
    <m/>
    <n v="10.0954921875"/>
    <s v="BS"/>
    <d v="2021-11-01T00:00:00"/>
    <x v="3"/>
    <x v="5"/>
  </r>
  <r>
    <x v="3"/>
    <x v="0"/>
    <m/>
    <m/>
    <n v="11.9493125"/>
    <s v="BS"/>
    <d v="2021-11-01T00:00:00"/>
    <x v="3"/>
    <x v="5"/>
  </r>
  <r>
    <x v="3"/>
    <x v="0"/>
    <m/>
    <m/>
    <n v="6.1420130718954242"/>
    <s v="BS"/>
    <d v="2021-11-01T00:00:00"/>
    <x v="3"/>
    <x v="5"/>
  </r>
  <r>
    <x v="3"/>
    <x v="0"/>
    <m/>
    <m/>
    <n v="6.5165228758169933"/>
    <s v="BS"/>
    <d v="2021-11-01T00:00:00"/>
    <x v="3"/>
    <x v="5"/>
  </r>
  <r>
    <x v="3"/>
    <x v="0"/>
    <m/>
    <m/>
    <n v="6.0717254901960791"/>
    <s v="BS"/>
    <d v="2021-11-01T00:00:00"/>
    <x v="3"/>
    <x v="5"/>
  </r>
  <r>
    <x v="3"/>
    <x v="0"/>
    <m/>
    <m/>
    <n v="6.3270130718954247"/>
    <s v="BS"/>
    <d v="2021-11-01T00:00:00"/>
    <x v="3"/>
    <x v="5"/>
  </r>
  <r>
    <x v="3"/>
    <x v="0"/>
    <m/>
    <m/>
    <n v="6.2671503267973856"/>
    <s v="BS"/>
    <d v="2021-11-01T00:00:00"/>
    <x v="3"/>
    <x v="5"/>
  </r>
  <r>
    <x v="3"/>
    <x v="0"/>
    <m/>
    <m/>
    <n v="6.3529934640522878"/>
    <s v="BS"/>
    <d v="2021-11-01T00:00:00"/>
    <x v="3"/>
    <x v="5"/>
  </r>
  <r>
    <x v="3"/>
    <x v="0"/>
    <m/>
    <m/>
    <n v="6.6087973856209148"/>
    <s v="BS"/>
    <d v="2021-11-01T00:00:00"/>
    <x v="3"/>
    <x v="5"/>
  </r>
  <r>
    <x v="3"/>
    <x v="0"/>
    <m/>
    <m/>
    <n v="5.7901241830065358"/>
    <s v="BS"/>
    <d v="2021-11-01T00:00:00"/>
    <x v="3"/>
    <x v="5"/>
  </r>
  <r>
    <x v="3"/>
    <x v="0"/>
    <m/>
    <m/>
    <n v="5.6405816993464057"/>
    <s v="BS"/>
    <d v="2021-11-01T00:00:00"/>
    <x v="3"/>
    <x v="5"/>
  </r>
  <r>
    <x v="3"/>
    <x v="0"/>
    <m/>
    <m/>
    <n v="6.2374183006535953"/>
    <s v="BS"/>
    <d v="2021-11-01T00:00:00"/>
    <x v="3"/>
    <x v="5"/>
  </r>
  <r>
    <x v="3"/>
    <x v="0"/>
    <m/>
    <m/>
    <n v="5.8048627450980392"/>
    <s v="BS"/>
    <d v="2021-11-01T00:00:00"/>
    <x v="3"/>
    <x v="5"/>
  </r>
  <r>
    <x v="3"/>
    <x v="0"/>
    <m/>
    <m/>
    <n v="5.8818888888888887"/>
    <s v="BS"/>
    <d v="2021-11-01T00:00:00"/>
    <x v="3"/>
    <x v="5"/>
  </r>
  <r>
    <x v="3"/>
    <x v="0"/>
    <m/>
    <m/>
    <n v="5.8921633986928104"/>
    <s v="BS"/>
    <d v="2021-11-01T00:00:00"/>
    <x v="3"/>
    <x v="5"/>
  </r>
  <r>
    <x v="3"/>
    <x v="0"/>
    <m/>
    <m/>
    <n v="6.7554372759856633"/>
    <s v="BS"/>
    <d v="2021-11-01T00:00:00"/>
    <x v="3"/>
    <x v="5"/>
  </r>
  <r>
    <x v="3"/>
    <x v="0"/>
    <m/>
    <m/>
    <n v="6.3335627240143371"/>
    <s v="BS"/>
    <d v="2021-11-01T00:00:00"/>
    <x v="3"/>
    <x v="5"/>
  </r>
  <r>
    <x v="3"/>
    <x v="0"/>
    <m/>
    <m/>
    <n v="6.0687168458781366"/>
    <s v="BS"/>
    <d v="2021-11-01T00:00:00"/>
    <x v="3"/>
    <x v="5"/>
  </r>
  <r>
    <x v="3"/>
    <x v="0"/>
    <m/>
    <m/>
    <n v="5.8737060931899636"/>
    <s v="BS"/>
    <d v="2021-11-01T00:00:00"/>
    <x v="3"/>
    <x v="5"/>
  </r>
  <r>
    <x v="3"/>
    <x v="0"/>
    <m/>
    <m/>
    <n v="9.2149666666666672"/>
    <s v="BS"/>
    <d v="2021-11-01T00:00:00"/>
    <x v="3"/>
    <x v="5"/>
  </r>
  <r>
    <x v="3"/>
    <x v="0"/>
    <m/>
    <m/>
    <n v="9.8752833333333339"/>
    <s v="BS"/>
    <d v="2021-11-01T00:00:00"/>
    <x v="3"/>
    <x v="5"/>
  </r>
  <r>
    <x v="3"/>
    <x v="0"/>
    <m/>
    <m/>
    <n v="10.702133333333334"/>
    <s v="BS"/>
    <d v="2021-11-01T00:00:00"/>
    <x v="3"/>
    <x v="5"/>
  </r>
  <r>
    <x v="3"/>
    <x v="0"/>
    <m/>
    <m/>
    <n v="10.778683333333333"/>
    <s v="BS"/>
    <d v="2021-11-01T00:00:00"/>
    <x v="3"/>
    <x v="5"/>
  </r>
  <r>
    <x v="3"/>
    <x v="0"/>
    <m/>
    <m/>
    <n v="9.4369583333333331"/>
    <s v="BS"/>
    <d v="2021-11-01T00:00:00"/>
    <x v="3"/>
    <x v="5"/>
  </r>
  <r>
    <x v="3"/>
    <x v="0"/>
    <m/>
    <m/>
    <n v="9.8140499999999999"/>
    <s v="BS"/>
    <d v="2021-11-01T00:00:00"/>
    <x v="3"/>
    <x v="5"/>
  </r>
  <r>
    <x v="3"/>
    <x v="0"/>
    <m/>
    <m/>
    <n v="9.8732000000000006"/>
    <s v="BS"/>
    <d v="2021-11-01T00:00:00"/>
    <x v="3"/>
    <x v="5"/>
  </r>
  <r>
    <x v="3"/>
    <x v="0"/>
    <m/>
    <m/>
    <n v="9.2003416666666666"/>
    <s v="BS"/>
    <d v="2021-11-01T00:00:00"/>
    <x v="3"/>
    <x v="5"/>
  </r>
  <r>
    <x v="3"/>
    <x v="0"/>
    <m/>
    <m/>
    <n v="9.5005250000000014"/>
    <s v="BS"/>
    <d v="2021-11-01T00:00:00"/>
    <x v="3"/>
    <x v="5"/>
  </r>
  <r>
    <x v="3"/>
    <x v="0"/>
    <m/>
    <m/>
    <n v="9.7051833333333342"/>
    <s v="BS"/>
    <d v="2021-11-01T00:00:00"/>
    <x v="3"/>
    <x v="5"/>
  </r>
  <r>
    <x v="3"/>
    <x v="0"/>
    <m/>
    <m/>
    <n v="9.5877499999999998"/>
    <s v="BS"/>
    <d v="2021-11-01T00:00:00"/>
    <x v="3"/>
    <x v="5"/>
  </r>
  <r>
    <x v="3"/>
    <x v="0"/>
    <m/>
    <m/>
    <n v="13.785264568485358"/>
    <s v="BS"/>
    <d v="2021-11-01T00:00:00"/>
    <x v="3"/>
    <x v="5"/>
  </r>
  <r>
    <x v="3"/>
    <x v="0"/>
    <m/>
    <m/>
    <n v="7.7618392857142862"/>
    <s v="BS"/>
    <d v="2021-11-01T00:00:00"/>
    <x v="3"/>
    <x v="5"/>
  </r>
  <r>
    <x v="3"/>
    <x v="0"/>
    <m/>
    <m/>
    <n v="8.9668482142857151"/>
    <s v="BS"/>
    <d v="2021-11-01T00:00:00"/>
    <x v="3"/>
    <x v="5"/>
  </r>
  <r>
    <x v="3"/>
    <x v="0"/>
    <m/>
    <m/>
    <n v="7.5275000000000007"/>
    <s v="BS"/>
    <d v="2021-11-01T00:00:00"/>
    <x v="3"/>
    <x v="5"/>
  </r>
  <r>
    <x v="3"/>
    <x v="0"/>
    <m/>
    <m/>
    <n v="8.6472857142857134"/>
    <s v="BS"/>
    <d v="2021-11-01T00:00:00"/>
    <x v="3"/>
    <x v="5"/>
  </r>
  <r>
    <x v="3"/>
    <x v="0"/>
    <m/>
    <m/>
    <n v="8.1519375000000007"/>
    <s v="BS"/>
    <d v="2021-11-01T00:00:00"/>
    <x v="3"/>
    <x v="5"/>
  </r>
  <r>
    <x v="3"/>
    <x v="0"/>
    <m/>
    <m/>
    <n v="8.1975803571428578"/>
    <s v="BS"/>
    <d v="2021-11-01T00:00:00"/>
    <x v="3"/>
    <x v="5"/>
  </r>
  <r>
    <x v="3"/>
    <x v="0"/>
    <m/>
    <m/>
    <n v="8.3663749999999997"/>
    <s v="BS"/>
    <d v="2021-11-01T00:00:00"/>
    <x v="3"/>
    <x v="5"/>
  </r>
  <r>
    <x v="3"/>
    <x v="0"/>
    <m/>
    <m/>
    <n v="8.2438928571428569"/>
    <s v="BS"/>
    <d v="2021-11-01T00:00:00"/>
    <x v="3"/>
    <x v="5"/>
  </r>
  <r>
    <x v="3"/>
    <x v="0"/>
    <m/>
    <m/>
    <n v="8.0721428571428575"/>
    <s v="BS"/>
    <d v="2021-11-01T00:00:00"/>
    <x v="3"/>
    <x v="5"/>
  </r>
  <r>
    <x v="3"/>
    <x v="0"/>
    <m/>
    <m/>
    <n v="7.7150267857142856"/>
    <s v="BS"/>
    <d v="2021-11-01T00:00:00"/>
    <x v="3"/>
    <x v="5"/>
  </r>
  <r>
    <x v="3"/>
    <x v="0"/>
    <m/>
    <m/>
    <n v="7.9118214285714288"/>
    <s v="BS"/>
    <d v="2021-11-01T00:00:00"/>
    <x v="3"/>
    <x v="5"/>
  </r>
  <r>
    <x v="3"/>
    <x v="0"/>
    <m/>
    <m/>
    <n v="8.250080357142858"/>
    <s v="BS"/>
    <d v="2021-11-01T00:00:00"/>
    <x v="3"/>
    <x v="5"/>
  </r>
  <r>
    <x v="3"/>
    <x v="0"/>
    <m/>
    <m/>
    <n v="8.0360357142857133"/>
    <s v="BS"/>
    <d v="2021-11-01T00:00:00"/>
    <x v="3"/>
    <x v="5"/>
  </r>
  <r>
    <x v="3"/>
    <x v="0"/>
    <m/>
    <m/>
    <n v="8.5060714285714276"/>
    <s v="BS"/>
    <d v="2021-11-01T00:00:00"/>
    <x v="3"/>
    <x v="5"/>
  </r>
  <r>
    <x v="3"/>
    <x v="0"/>
    <m/>
    <m/>
    <n v="8.0809821428571436"/>
    <s v="BS"/>
    <d v="2021-11-01T00:00:00"/>
    <x v="3"/>
    <x v="5"/>
  </r>
  <r>
    <x v="3"/>
    <x v="0"/>
    <m/>
    <m/>
    <n v="7.8543035714285718"/>
    <s v="BS"/>
    <d v="2021-11-01T00:00:00"/>
    <x v="3"/>
    <x v="5"/>
  </r>
  <r>
    <x v="3"/>
    <x v="0"/>
    <m/>
    <m/>
    <n v="8.5548214285714277"/>
    <s v="BS"/>
    <d v="2021-11-01T00:00:00"/>
    <x v="3"/>
    <x v="5"/>
  </r>
  <r>
    <x v="3"/>
    <x v="0"/>
    <m/>
    <m/>
    <n v="8.2666071428571435"/>
    <s v="BS"/>
    <d v="2021-11-01T00:00:00"/>
    <x v="3"/>
    <x v="5"/>
  </r>
  <r>
    <x v="3"/>
    <x v="0"/>
    <m/>
    <m/>
    <n v="7.3676249999999994"/>
    <s v="BS"/>
    <d v="2021-11-01T00:00:00"/>
    <x v="3"/>
    <x v="5"/>
  </r>
  <r>
    <x v="3"/>
    <x v="0"/>
    <m/>
    <m/>
    <n v="8.7604910714285715"/>
    <s v="BS"/>
    <d v="2021-11-01T00:00:00"/>
    <x v="3"/>
    <x v="5"/>
  </r>
  <r>
    <x v="3"/>
    <x v="0"/>
    <m/>
    <m/>
    <n v="8.5207589285714285"/>
    <s v="BS"/>
    <d v="2021-11-01T00:00:00"/>
    <x v="3"/>
    <x v="5"/>
  </r>
  <r>
    <x v="3"/>
    <x v="0"/>
    <m/>
    <m/>
    <n v="8.0563214285714277"/>
    <s v="BS"/>
    <d v="2021-11-01T00:00:00"/>
    <x v="3"/>
    <x v="5"/>
  </r>
  <r>
    <x v="3"/>
    <x v="0"/>
    <m/>
    <m/>
    <n v="7.3465625000000001"/>
    <s v="BS"/>
    <d v="2021-11-01T00:00:00"/>
    <x v="3"/>
    <x v="5"/>
  </r>
  <r>
    <x v="3"/>
    <x v="0"/>
    <m/>
    <m/>
    <n v="8.0764821428571434"/>
    <s v="BS"/>
    <d v="2021-11-01T00:00:00"/>
    <x v="3"/>
    <x v="5"/>
  </r>
  <r>
    <x v="3"/>
    <x v="0"/>
    <m/>
    <m/>
    <n v="8.7546607142857145"/>
    <s v="BS"/>
    <d v="2021-11-01T00:00:00"/>
    <x v="3"/>
    <x v="5"/>
  </r>
  <r>
    <x v="3"/>
    <x v="0"/>
    <m/>
    <m/>
    <n v="8.1165803571428565"/>
    <s v="BS"/>
    <d v="2021-11-01T00:00:00"/>
    <x v="3"/>
    <x v="5"/>
  </r>
  <r>
    <x v="3"/>
    <x v="0"/>
    <m/>
    <m/>
    <n v="8.6178035714285706"/>
    <s v="BS"/>
    <d v="2021-11-01T00:00:00"/>
    <x v="3"/>
    <x v="5"/>
  </r>
  <r>
    <x v="3"/>
    <x v="0"/>
    <m/>
    <m/>
    <n v="12.197584339858393"/>
    <s v="BS"/>
    <d v="2021-11-01T00:00:00"/>
    <x v="3"/>
    <x v="5"/>
  </r>
  <r>
    <x v="3"/>
    <x v="4"/>
    <m/>
    <m/>
    <n v="21.068083333333334"/>
    <s v="GN"/>
    <d v="2021-11-01T00:00:00"/>
    <x v="3"/>
    <x v="5"/>
  </r>
  <r>
    <x v="3"/>
    <x v="4"/>
    <m/>
    <m/>
    <n v="13.697830882352941"/>
    <s v="GN"/>
    <d v="2021-11-01T00:00:00"/>
    <x v="3"/>
    <x v="5"/>
  </r>
  <r>
    <x v="3"/>
    <x v="4"/>
    <m/>
    <m/>
    <n v="13.894808823529411"/>
    <s v="GN"/>
    <d v="2021-11-01T00:00:00"/>
    <x v="3"/>
    <x v="5"/>
  </r>
  <r>
    <x v="3"/>
    <x v="4"/>
    <m/>
    <m/>
    <n v="6.3590797872340428"/>
    <s v="GN"/>
    <d v="2021-11-01T00:00:00"/>
    <x v="3"/>
    <x v="5"/>
  </r>
  <r>
    <x v="3"/>
    <x v="4"/>
    <m/>
    <m/>
    <n v="6.1944521276595745"/>
    <s v="GN"/>
    <d v="2021-11-01T00:00:00"/>
    <x v="3"/>
    <x v="5"/>
  </r>
  <r>
    <x v="3"/>
    <x v="4"/>
    <m/>
    <m/>
    <n v="6.4591968085106384"/>
    <s v="GN"/>
    <d v="2021-11-01T00:00:00"/>
    <x v="3"/>
    <x v="5"/>
  </r>
  <r>
    <x v="3"/>
    <x v="4"/>
    <m/>
    <m/>
    <n v="5.4413723404255316"/>
    <s v="GN"/>
    <d v="2021-11-01T00:00:00"/>
    <x v="3"/>
    <x v="5"/>
  </r>
  <r>
    <x v="3"/>
    <x v="4"/>
    <m/>
    <m/>
    <n v="6.1757606382978718"/>
    <s v="GN"/>
    <d v="2021-11-01T00:00:00"/>
    <x v="3"/>
    <x v="5"/>
  </r>
  <r>
    <x v="3"/>
    <x v="4"/>
    <m/>
    <m/>
    <n v="6.610159574468085"/>
    <s v="GN"/>
    <d v="2021-11-01T00:00:00"/>
    <x v="3"/>
    <x v="5"/>
  </r>
  <r>
    <x v="3"/>
    <x v="4"/>
    <m/>
    <m/>
    <n v="6.8026648936170213"/>
    <s v="GN"/>
    <d v="2021-11-01T00:00:00"/>
    <x v="3"/>
    <x v="5"/>
  </r>
  <r>
    <x v="3"/>
    <x v="4"/>
    <m/>
    <m/>
    <n v="8.3518297872340419"/>
    <s v="GN"/>
    <d v="2021-11-01T00:00:00"/>
    <x v="3"/>
    <x v="5"/>
  </r>
  <r>
    <x v="3"/>
    <x v="4"/>
    <m/>
    <m/>
    <n v="7.3581648936170216"/>
    <s v="GN"/>
    <d v="2021-11-01T00:00:00"/>
    <x v="3"/>
    <x v="5"/>
  </r>
  <r>
    <x v="3"/>
    <x v="4"/>
    <m/>
    <m/>
    <n v="13.963345819747159"/>
    <s v="GN"/>
    <d v="2021-11-01T00:00:00"/>
    <x v="3"/>
    <x v="5"/>
  </r>
  <r>
    <x v="3"/>
    <x v="4"/>
    <m/>
    <m/>
    <n v="21.402569638697738"/>
    <s v="GN"/>
    <d v="2021-11-01T00:00:00"/>
    <x v="3"/>
    <x v="5"/>
  </r>
  <r>
    <x v="3"/>
    <x v="4"/>
    <m/>
    <m/>
    <n v="21.328139458206145"/>
    <s v="GN"/>
    <d v="2021-11-01T00:00:00"/>
    <x v="3"/>
    <x v="5"/>
  </r>
  <r>
    <x v="3"/>
    <x v="4"/>
    <m/>
    <m/>
    <n v="18.192914348922049"/>
    <s v="GN"/>
    <d v="2021-11-01T00:00:00"/>
    <x v="3"/>
    <x v="5"/>
  </r>
  <r>
    <x v="3"/>
    <x v="4"/>
    <m/>
    <m/>
    <n v="10.158898876404495"/>
    <s v="GN"/>
    <d v="2021-11-01T00:00:00"/>
    <x v="3"/>
    <x v="5"/>
  </r>
  <r>
    <x v="3"/>
    <x v="4"/>
    <m/>
    <m/>
    <n v="10.928831460674157"/>
    <s v="GN"/>
    <d v="2021-11-01T00:00:00"/>
    <x v="3"/>
    <x v="5"/>
  </r>
  <r>
    <x v="3"/>
    <x v="4"/>
    <m/>
    <m/>
    <n v="10.337078651685394"/>
    <s v="GN"/>
    <d v="2021-11-01T00:00:00"/>
    <x v="3"/>
    <x v="5"/>
  </r>
  <r>
    <x v="3"/>
    <x v="4"/>
    <m/>
    <m/>
    <n v="9.9375617977528083"/>
    <s v="GN"/>
    <d v="2021-11-01T00:00:00"/>
    <x v="3"/>
    <x v="5"/>
  </r>
  <r>
    <x v="3"/>
    <x v="4"/>
    <m/>
    <m/>
    <n v="10.427842696629213"/>
    <s v="GN"/>
    <d v="2021-11-01T00:00:00"/>
    <x v="3"/>
    <x v="5"/>
  </r>
  <r>
    <x v="3"/>
    <x v="4"/>
    <m/>
    <m/>
    <n v="10.544573033707865"/>
    <s v="GN"/>
    <d v="2021-11-01T00:00:00"/>
    <x v="3"/>
    <x v="5"/>
  </r>
  <r>
    <x v="3"/>
    <x v="4"/>
    <m/>
    <m/>
    <n v="9.8529550561797752"/>
    <s v="GN"/>
    <d v="2021-11-01T00:00:00"/>
    <x v="3"/>
    <x v="5"/>
  </r>
  <r>
    <x v="3"/>
    <x v="4"/>
    <m/>
    <m/>
    <n v="9.7978539325842693"/>
    <s v="GN"/>
    <d v="2021-11-01T00:00:00"/>
    <x v="3"/>
    <x v="5"/>
  </r>
  <r>
    <x v="3"/>
    <x v="4"/>
    <m/>
    <m/>
    <n v="9.7792808988764044"/>
    <s v="GN"/>
    <d v="2021-11-01T00:00:00"/>
    <x v="3"/>
    <x v="5"/>
  </r>
  <r>
    <x v="3"/>
    <x v="4"/>
    <m/>
    <m/>
    <n v="9.8426966292134832"/>
    <s v="GN"/>
    <d v="2021-11-01T00:00:00"/>
    <x v="3"/>
    <x v="5"/>
  </r>
  <r>
    <x v="3"/>
    <x v="4"/>
    <m/>
    <m/>
    <n v="9.5070786516853936"/>
    <s v="GN"/>
    <d v="2021-11-01T00:00:00"/>
    <x v="3"/>
    <x v="5"/>
  </r>
  <r>
    <x v="3"/>
    <x v="4"/>
    <m/>
    <m/>
    <n v="9.0141235955056178"/>
    <s v="GN"/>
    <d v="2021-11-01T00:00:00"/>
    <x v="3"/>
    <x v="5"/>
  </r>
  <r>
    <x v="3"/>
    <x v="4"/>
    <m/>
    <m/>
    <n v="9.9206853932584274"/>
    <s v="GN"/>
    <d v="2021-11-01T00:00:00"/>
    <x v="3"/>
    <x v="5"/>
  </r>
  <r>
    <x v="3"/>
    <x v="4"/>
    <m/>
    <m/>
    <n v="9.5366741573033718"/>
    <s v="GN"/>
    <d v="2021-11-01T00:00:00"/>
    <x v="3"/>
    <x v="5"/>
  </r>
  <r>
    <x v="3"/>
    <x v="4"/>
    <m/>
    <m/>
    <n v="9.5409101123595494"/>
    <s v="GN"/>
    <d v="2021-11-01T00:00:00"/>
    <x v="3"/>
    <x v="5"/>
  </r>
  <r>
    <x v="3"/>
    <x v="4"/>
    <m/>
    <m/>
    <n v="12.012033707865168"/>
    <s v="GN"/>
    <d v="2021-11-01T00:00:00"/>
    <x v="3"/>
    <x v="5"/>
  </r>
  <r>
    <x v="3"/>
    <x v="4"/>
    <m/>
    <m/>
    <n v="10.917280898876404"/>
    <s v="GN"/>
    <d v="2021-11-01T00:00:00"/>
    <x v="3"/>
    <x v="5"/>
  </r>
  <r>
    <x v="3"/>
    <x v="4"/>
    <m/>
    <m/>
    <n v="1.4382471910112358"/>
    <s v="GN"/>
    <d v="2021-11-01T00:00:00"/>
    <x v="3"/>
    <x v="5"/>
  </r>
  <r>
    <x v="3"/>
    <x v="4"/>
    <m/>
    <m/>
    <n v="8.9316179775280897"/>
    <s v="GN"/>
    <d v="2021-11-01T00:00:00"/>
    <x v="3"/>
    <x v="5"/>
  </r>
  <r>
    <x v="3"/>
    <x v="4"/>
    <m/>
    <m/>
    <n v="9.1695280898876401"/>
    <s v="GN"/>
    <d v="2021-11-01T00:00:00"/>
    <x v="3"/>
    <x v="5"/>
  </r>
  <r>
    <x v="3"/>
    <x v="4"/>
    <m/>
    <m/>
    <n v="9.5734606741573032"/>
    <s v="GN"/>
    <d v="2021-11-01T00:00:00"/>
    <x v="3"/>
    <x v="5"/>
  </r>
  <r>
    <x v="3"/>
    <x v="4"/>
    <m/>
    <m/>
    <n v="10.078348314606741"/>
    <s v="GN"/>
    <d v="2021-11-01T00:00:00"/>
    <x v="3"/>
    <x v="5"/>
  </r>
  <r>
    <x v="3"/>
    <x v="4"/>
    <m/>
    <m/>
    <n v="9.3110786516853938"/>
    <s v="GN"/>
    <d v="2021-11-01T00:00:00"/>
    <x v="3"/>
    <x v="5"/>
  </r>
  <r>
    <x v="3"/>
    <x v="4"/>
    <m/>
    <m/>
    <n v="10.057876404494381"/>
    <s v="GN"/>
    <d v="2021-11-01T00:00:00"/>
    <x v="3"/>
    <x v="5"/>
  </r>
  <r>
    <x v="3"/>
    <x v="4"/>
    <m/>
    <m/>
    <n v="11.151865168539326"/>
    <s v="GN"/>
    <d v="2021-11-01T00:00:00"/>
    <x v="3"/>
    <x v="5"/>
  </r>
  <r>
    <x v="3"/>
    <x v="4"/>
    <m/>
    <m/>
    <n v="10.686516853932584"/>
    <s v="GN"/>
    <d v="2021-11-01T00:00:00"/>
    <x v="3"/>
    <x v="5"/>
  </r>
  <r>
    <x v="3"/>
    <x v="4"/>
    <m/>
    <m/>
    <n v="11.264685393258427"/>
    <s v="GN"/>
    <d v="2021-11-01T00:00:00"/>
    <x v="3"/>
    <x v="5"/>
  </r>
  <r>
    <x v="3"/>
    <x v="4"/>
    <m/>
    <m/>
    <n v="11.101213483146068"/>
    <s v="GN"/>
    <d v="2021-11-01T00:00:00"/>
    <x v="3"/>
    <x v="5"/>
  </r>
  <r>
    <x v="3"/>
    <x v="4"/>
    <m/>
    <m/>
    <n v="11.375134831460674"/>
    <s v="GN"/>
    <d v="2021-11-01T00:00:00"/>
    <x v="3"/>
    <x v="5"/>
  </r>
  <r>
    <x v="3"/>
    <x v="4"/>
    <m/>
    <m/>
    <n v="10.058786516853932"/>
    <s v="GN"/>
    <d v="2021-11-01T00:00:00"/>
    <x v="3"/>
    <x v="5"/>
  </r>
  <r>
    <x v="3"/>
    <x v="4"/>
    <m/>
    <m/>
    <n v="10.535662921348314"/>
    <s v="GN"/>
    <d v="2021-11-01T00:00:00"/>
    <x v="3"/>
    <x v="5"/>
  </r>
  <r>
    <x v="3"/>
    <x v="4"/>
    <m/>
    <m/>
    <n v="11.031853932584269"/>
    <s v="GN"/>
    <d v="2021-11-01T00:00:00"/>
    <x v="3"/>
    <x v="5"/>
  </r>
  <r>
    <x v="3"/>
    <x v="4"/>
    <m/>
    <m/>
    <n v="11.420067415730337"/>
    <s v="GN"/>
    <d v="2021-11-01T00:00:00"/>
    <x v="3"/>
    <x v="5"/>
  </r>
  <r>
    <x v="3"/>
    <x v="4"/>
    <m/>
    <m/>
    <n v="11.101123595505618"/>
    <s v="GN"/>
    <d v="2021-11-01T00:00:00"/>
    <x v="3"/>
    <x v="5"/>
  </r>
  <r>
    <x v="3"/>
    <x v="4"/>
    <m/>
    <m/>
    <n v="9.3033707865168545"/>
    <s v="GN"/>
    <d v="2021-11-01T00:00:00"/>
    <x v="3"/>
    <x v="5"/>
  </r>
  <r>
    <x v="3"/>
    <x v="4"/>
    <m/>
    <m/>
    <n v="9.1275842696629219"/>
    <s v="GN"/>
    <d v="2021-11-01T00:00:00"/>
    <x v="3"/>
    <x v="5"/>
  </r>
  <r>
    <x v="3"/>
    <x v="4"/>
    <m/>
    <m/>
    <n v="9.5348764044943817"/>
    <s v="GN"/>
    <d v="2021-11-01T00:00:00"/>
    <x v="3"/>
    <x v="5"/>
  </r>
  <r>
    <x v="3"/>
    <x v="4"/>
    <m/>
    <m/>
    <n v="8.9659213483146072"/>
    <s v="GN"/>
    <d v="2021-11-01T00:00:00"/>
    <x v="3"/>
    <x v="5"/>
  </r>
  <r>
    <x v="3"/>
    <x v="4"/>
    <m/>
    <m/>
    <n v="9.3591123595505614"/>
    <s v="GN"/>
    <d v="2021-11-01T00:00:00"/>
    <x v="3"/>
    <x v="5"/>
  </r>
  <r>
    <x v="3"/>
    <x v="4"/>
    <m/>
    <m/>
    <n v="9.7834157303370795"/>
    <s v="GN"/>
    <d v="2021-11-01T00:00:00"/>
    <x v="3"/>
    <x v="5"/>
  </r>
  <r>
    <x v="3"/>
    <x v="4"/>
    <m/>
    <m/>
    <n v="18.953943262411347"/>
    <s v="GN"/>
    <d v="2021-11-01T00:00:00"/>
    <x v="3"/>
    <x v="5"/>
  </r>
  <r>
    <x v="3"/>
    <x v="4"/>
    <m/>
    <m/>
    <n v="21.305645390070922"/>
    <s v="GN"/>
    <d v="2021-11-01T00:00:00"/>
    <x v="3"/>
    <x v="5"/>
  </r>
  <r>
    <x v="3"/>
    <x v="4"/>
    <m/>
    <m/>
    <n v="20.74086524822695"/>
    <s v="GN"/>
    <d v="2021-11-01T00:00:00"/>
    <x v="3"/>
    <x v="5"/>
  </r>
  <r>
    <x v="3"/>
    <x v="4"/>
    <m/>
    <m/>
    <n v="16.186869461896976"/>
    <s v="GN"/>
    <d v="2021-11-01T00:00:00"/>
    <x v="3"/>
    <x v="5"/>
  </r>
  <r>
    <x v="3"/>
    <x v="4"/>
    <m/>
    <m/>
    <n v="15.026125617632363"/>
    <s v="GN"/>
    <d v="2021-11-01T00:00:00"/>
    <x v="3"/>
    <x v="5"/>
  </r>
  <r>
    <x v="3"/>
    <x v="4"/>
    <m/>
    <m/>
    <n v="15.123714843749999"/>
    <s v="GN"/>
    <d v="2021-11-01T00:00:00"/>
    <x v="3"/>
    <x v="5"/>
  </r>
  <r>
    <x v="3"/>
    <x v="4"/>
    <m/>
    <m/>
    <n v="14.701542024372452"/>
    <s v="GN"/>
    <d v="2021-11-01T00:00:00"/>
    <x v="3"/>
    <x v="5"/>
  </r>
  <r>
    <x v="3"/>
    <x v="4"/>
    <m/>
    <m/>
    <n v="15.003042657541567"/>
    <s v="GN"/>
    <d v="2021-11-01T00:00:00"/>
    <x v="3"/>
    <x v="5"/>
  </r>
  <r>
    <x v="3"/>
    <x v="4"/>
    <m/>
    <m/>
    <n v="17.053901041666666"/>
    <s v="GN"/>
    <d v="2021-11-01T00:00:00"/>
    <x v="3"/>
    <x v="5"/>
  </r>
  <r>
    <x v="3"/>
    <x v="4"/>
    <m/>
    <m/>
    <n v="16.187612801545541"/>
    <s v="GN"/>
    <d v="2021-11-01T00:00:00"/>
    <x v="3"/>
    <x v="5"/>
  </r>
  <r>
    <x v="3"/>
    <x v="4"/>
    <m/>
    <m/>
    <n v="12.701302631578947"/>
    <s v="GN"/>
    <d v="2021-11-01T00:00:00"/>
    <x v="3"/>
    <x v="5"/>
  </r>
  <r>
    <x v="3"/>
    <x v="4"/>
    <m/>
    <m/>
    <n v="13.195743836135119"/>
    <s v="GN"/>
    <d v="2021-11-01T00:00:00"/>
    <x v="3"/>
    <x v="5"/>
  </r>
  <r>
    <x v="3"/>
    <x v="4"/>
    <m/>
    <m/>
    <n v="15.169253029480918"/>
    <s v="GN"/>
    <d v="2021-11-01T00:00:00"/>
    <x v="3"/>
    <x v="5"/>
  </r>
  <r>
    <x v="3"/>
    <x v="4"/>
    <m/>
    <m/>
    <n v="9.5407058823529418"/>
    <s v="GN"/>
    <d v="2021-11-01T00:00:00"/>
    <x v="3"/>
    <x v="5"/>
  </r>
  <r>
    <x v="3"/>
    <x v="4"/>
    <m/>
    <m/>
    <n v="9.3962254901960787"/>
    <s v="GN"/>
    <d v="2021-11-01T00:00:00"/>
    <x v="3"/>
    <x v="5"/>
  </r>
  <r>
    <x v="3"/>
    <x v="4"/>
    <m/>
    <m/>
    <n v="9.1048823529411766"/>
    <s v="GN"/>
    <d v="2021-11-01T00:00:00"/>
    <x v="3"/>
    <x v="5"/>
  </r>
  <r>
    <x v="3"/>
    <x v="4"/>
    <m/>
    <m/>
    <n v="10.215362745098041"/>
    <s v="GN"/>
    <d v="2021-11-01T00:00:00"/>
    <x v="3"/>
    <x v="5"/>
  </r>
  <r>
    <x v="3"/>
    <x v="4"/>
    <m/>
    <m/>
    <n v="9.3271568627450989"/>
    <s v="GN"/>
    <d v="2021-11-01T00:00:00"/>
    <x v="3"/>
    <x v="5"/>
  </r>
  <r>
    <x v="3"/>
    <x v="4"/>
    <m/>
    <m/>
    <n v="9.7255686274509809"/>
    <s v="GN"/>
    <d v="2021-11-01T00:00:00"/>
    <x v="3"/>
    <x v="5"/>
  </r>
  <r>
    <x v="3"/>
    <x v="4"/>
    <m/>
    <m/>
    <n v="10.084607843137256"/>
    <s v="GN"/>
    <d v="2021-11-01T00:00:00"/>
    <x v="3"/>
    <x v="5"/>
  </r>
  <r>
    <x v="3"/>
    <x v="4"/>
    <m/>
    <m/>
    <n v="9.7666764705882354"/>
    <s v="GN"/>
    <d v="2021-11-01T00:00:00"/>
    <x v="3"/>
    <x v="5"/>
  </r>
  <r>
    <x v="3"/>
    <x v="4"/>
    <m/>
    <m/>
    <n v="8.7058823529411757"/>
    <s v="GN"/>
    <d v="2021-11-01T00:00:00"/>
    <x v="3"/>
    <x v="5"/>
  </r>
  <r>
    <x v="3"/>
    <x v="4"/>
    <m/>
    <m/>
    <n v="8.7472941176470584"/>
    <s v="GN"/>
    <d v="2021-11-01T00:00:00"/>
    <x v="3"/>
    <x v="5"/>
  </r>
  <r>
    <x v="3"/>
    <x v="4"/>
    <m/>
    <m/>
    <n v="8.7102058823529411"/>
    <s v="GN"/>
    <d v="2021-11-01T00:00:00"/>
    <x v="3"/>
    <x v="5"/>
  </r>
  <r>
    <x v="3"/>
    <x v="4"/>
    <m/>
    <m/>
    <n v="7.9495686274509803"/>
    <s v="GN"/>
    <d v="2021-11-01T00:00:00"/>
    <x v="3"/>
    <x v="5"/>
  </r>
  <r>
    <x v="3"/>
    <x v="4"/>
    <m/>
    <m/>
    <n v="8.3588333333333331"/>
    <s v="GN"/>
    <d v="2021-11-01T00:00:00"/>
    <x v="3"/>
    <x v="5"/>
  </r>
  <r>
    <x v="3"/>
    <x v="4"/>
    <m/>
    <m/>
    <n v="8.7599411764705888"/>
    <s v="GN"/>
    <d v="2021-11-01T00:00:00"/>
    <x v="3"/>
    <x v="5"/>
  </r>
  <r>
    <x v="3"/>
    <x v="4"/>
    <m/>
    <m/>
    <n v="8.3925196078431377"/>
    <s v="GN"/>
    <d v="2021-11-01T00:00:00"/>
    <x v="3"/>
    <x v="5"/>
  </r>
  <r>
    <x v="3"/>
    <x v="4"/>
    <m/>
    <m/>
    <n v="8.1960784313725483"/>
    <s v="BS"/>
    <d v="2021-11-01T00:00:00"/>
    <x v="3"/>
    <x v="5"/>
  </r>
  <r>
    <x v="3"/>
    <x v="4"/>
    <m/>
    <m/>
    <n v="8.6674607843137252"/>
    <s v="BS"/>
    <d v="2021-11-01T00:00:00"/>
    <x v="3"/>
    <x v="5"/>
  </r>
  <r>
    <x v="3"/>
    <x v="4"/>
    <m/>
    <m/>
    <n v="8.479480392156864"/>
    <s v="BS"/>
    <d v="2021-11-01T00:00:00"/>
    <x v="3"/>
    <x v="5"/>
  </r>
  <r>
    <x v="3"/>
    <x v="4"/>
    <m/>
    <m/>
    <n v="8.2982647058823531"/>
    <s v="BS"/>
    <d v="2021-11-01T00:00:00"/>
    <x v="3"/>
    <x v="5"/>
  </r>
  <r>
    <x v="3"/>
    <x v="4"/>
    <m/>
    <m/>
    <n v="8.1969215686274506"/>
    <s v="BS"/>
    <d v="2021-11-01T00:00:00"/>
    <x v="3"/>
    <x v="5"/>
  </r>
  <r>
    <x v="3"/>
    <x v="4"/>
    <m/>
    <m/>
    <n v="8.4013137254901959"/>
    <s v="BS"/>
    <d v="2021-11-01T00:00:00"/>
    <x v="3"/>
    <x v="5"/>
  </r>
  <r>
    <x v="3"/>
    <x v="4"/>
    <m/>
    <m/>
    <n v="8.6006666666666671"/>
    <s v="BS"/>
    <d v="2021-11-01T00:00:00"/>
    <x v="3"/>
    <x v="5"/>
  </r>
  <r>
    <x v="3"/>
    <x v="4"/>
    <m/>
    <m/>
    <n v="8.5748823529411773"/>
    <s v="BS"/>
    <d v="2021-11-01T00:00:00"/>
    <x v="3"/>
    <x v="5"/>
  </r>
  <r>
    <x v="3"/>
    <x v="4"/>
    <m/>
    <m/>
    <n v="8.7577549019607854"/>
    <s v="BS"/>
    <d v="2021-11-01T00:00:00"/>
    <x v="3"/>
    <x v="5"/>
  </r>
  <r>
    <x v="3"/>
    <x v="4"/>
    <m/>
    <m/>
    <n v="8.5120588235294115"/>
    <s v="BS"/>
    <d v="2021-11-01T00:00:00"/>
    <x v="3"/>
    <x v="5"/>
  </r>
  <r>
    <x v="3"/>
    <x v="4"/>
    <m/>
    <m/>
    <n v="8.1577156862745088"/>
    <s v="BS"/>
    <d v="2021-11-01T00:00:00"/>
    <x v="3"/>
    <x v="5"/>
  </r>
  <r>
    <x v="3"/>
    <x v="4"/>
    <m/>
    <m/>
    <n v="8.588598039215686"/>
    <s v="BS"/>
    <d v="2021-11-01T00:00:00"/>
    <x v="3"/>
    <x v="5"/>
  </r>
  <r>
    <x v="3"/>
    <x v="4"/>
    <m/>
    <m/>
    <n v="15.312895505435664"/>
    <s v="BS"/>
    <d v="2021-11-01T00:00:00"/>
    <x v="3"/>
    <x v="5"/>
  </r>
  <r>
    <x v="3"/>
    <x v="4"/>
    <m/>
    <m/>
    <n v="11.777108024691358"/>
    <s v="BS"/>
    <d v="2021-11-01T00:00:00"/>
    <x v="3"/>
    <x v="5"/>
  </r>
  <r>
    <x v="3"/>
    <x v="4"/>
    <m/>
    <m/>
    <n v="12.252441890833117"/>
    <s v="BS"/>
    <d v="2021-11-01T00:00:00"/>
    <x v="3"/>
    <x v="5"/>
  </r>
  <r>
    <x v="3"/>
    <x v="4"/>
    <m/>
    <m/>
    <n v="11.861769068623623"/>
    <s v="BS"/>
    <d v="2021-11-01T00:00:00"/>
    <x v="3"/>
    <x v="5"/>
  </r>
  <r>
    <x v="3"/>
    <x v="4"/>
    <m/>
    <m/>
    <n v="22.560372670807453"/>
    <s v="BS"/>
    <d v="2021-11-01T00:00:00"/>
    <x v="3"/>
    <x v="5"/>
  </r>
  <r>
    <x v="3"/>
    <x v="4"/>
    <m/>
    <m/>
    <n v="27.068590084712852"/>
    <s v="BS"/>
    <d v="2021-11-01T00:00:00"/>
    <x v="3"/>
    <x v="5"/>
  </r>
  <r>
    <x v="3"/>
    <x v="4"/>
    <m/>
    <m/>
    <n v="6.3511904761904763"/>
    <s v="BS"/>
    <d v="2021-11-01T00:00:00"/>
    <x v="3"/>
    <x v="5"/>
  </r>
  <r>
    <x v="3"/>
    <x v="4"/>
    <m/>
    <m/>
    <n v="6.0642380952380952"/>
    <s v="BS"/>
    <d v="2021-11-01T00:00:00"/>
    <x v="3"/>
    <x v="5"/>
  </r>
  <r>
    <x v="3"/>
    <x v="4"/>
    <m/>
    <m/>
    <n v="6.9646190476190482"/>
    <s v="BS"/>
    <d v="2021-11-01T00:00:00"/>
    <x v="3"/>
    <x v="5"/>
  </r>
  <r>
    <x v="3"/>
    <x v="4"/>
    <m/>
    <m/>
    <n v="5.8126468253968255"/>
    <s v="BS"/>
    <d v="2021-11-01T00:00:00"/>
    <x v="3"/>
    <x v="5"/>
  </r>
  <r>
    <x v="3"/>
    <x v="4"/>
    <m/>
    <m/>
    <n v="6.5645992063492065"/>
    <s v="BS"/>
    <d v="2021-11-01T00:00:00"/>
    <x v="3"/>
    <x v="5"/>
  </r>
  <r>
    <x v="3"/>
    <x v="4"/>
    <m/>
    <m/>
    <n v="7.4458265313743697"/>
    <s v="BS"/>
    <d v="2021-11-01T00:00:00"/>
    <x v="3"/>
    <x v="5"/>
  </r>
  <r>
    <x v="3"/>
    <x v="4"/>
    <m/>
    <m/>
    <n v="10.607985010539464"/>
    <s v="BS"/>
    <d v="2021-11-01T00:00:00"/>
    <x v="3"/>
    <x v="5"/>
  </r>
  <r>
    <x v="3"/>
    <x v="4"/>
    <m/>
    <m/>
    <n v="7.2235206611570248"/>
    <s v="BS"/>
    <d v="2021-11-01T00:00:00"/>
    <x v="3"/>
    <x v="5"/>
  </r>
  <r>
    <x v="3"/>
    <x v="4"/>
    <m/>
    <m/>
    <n v="8.3400165289256201"/>
    <s v="BS"/>
    <d v="2021-11-01T00:00:00"/>
    <x v="3"/>
    <x v="5"/>
  </r>
  <r>
    <x v="3"/>
    <x v="4"/>
    <m/>
    <m/>
    <n v="7.2396694214876032"/>
    <s v="BS"/>
    <d v="2021-11-01T00:00:00"/>
    <x v="3"/>
    <x v="5"/>
  </r>
  <r>
    <x v="3"/>
    <x v="4"/>
    <m/>
    <m/>
    <n v="7.2894214876033052"/>
    <s v="BS"/>
    <d v="2021-11-01T00:00:00"/>
    <x v="3"/>
    <x v="5"/>
  </r>
  <r>
    <x v="3"/>
    <x v="4"/>
    <m/>
    <m/>
    <n v="7.8503884297520665"/>
    <s v="BS"/>
    <d v="2021-11-01T00:00:00"/>
    <x v="3"/>
    <x v="5"/>
  </r>
  <r>
    <x v="3"/>
    <x v="4"/>
    <m/>
    <m/>
    <n v="7.1902561983471074"/>
    <s v="BS"/>
    <d v="2021-11-01T00:00:00"/>
    <x v="3"/>
    <x v="5"/>
  </r>
  <r>
    <x v="3"/>
    <x v="4"/>
    <m/>
    <m/>
    <n v="7.0524876033057851"/>
    <s v="BS"/>
    <d v="2021-11-01T00:00:00"/>
    <x v="3"/>
    <x v="5"/>
  </r>
  <r>
    <x v="3"/>
    <x v="4"/>
    <m/>
    <m/>
    <n v="7.4485867768595044"/>
    <s v="BS"/>
    <d v="2021-11-01T00:00:00"/>
    <x v="3"/>
    <x v="5"/>
  </r>
  <r>
    <x v="3"/>
    <x v="4"/>
    <m/>
    <m/>
    <n v="7.7623471074380168"/>
    <s v="BS"/>
    <d v="2021-11-01T00:00:00"/>
    <x v="3"/>
    <x v="5"/>
  </r>
  <r>
    <x v="3"/>
    <x v="4"/>
    <m/>
    <m/>
    <n v="7.4974462809917357"/>
    <s v="BS"/>
    <d v="2021-11-01T00:00:00"/>
    <x v="3"/>
    <x v="5"/>
  </r>
  <r>
    <x v="3"/>
    <x v="4"/>
    <m/>
    <m/>
    <n v="6.700826446280991"/>
    <s v="BS"/>
    <d v="2021-11-01T00:00:00"/>
    <x v="3"/>
    <x v="5"/>
  </r>
  <r>
    <x v="3"/>
    <x v="4"/>
    <m/>
    <m/>
    <n v="7.0617190082644621"/>
    <s v="BS"/>
    <d v="2021-11-01T00:00:00"/>
    <x v="3"/>
    <x v="5"/>
  </r>
  <r>
    <x v="3"/>
    <x v="4"/>
    <m/>
    <m/>
    <n v="6.7445289256198349"/>
    <s v="BS"/>
    <d v="2021-11-01T00:00:00"/>
    <x v="3"/>
    <x v="5"/>
  </r>
  <r>
    <x v="3"/>
    <x v="4"/>
    <m/>
    <m/>
    <n v="6.3664462809917355"/>
    <s v="BS"/>
    <d v="2021-11-01T00:00:00"/>
    <x v="3"/>
    <x v="5"/>
  </r>
  <r>
    <x v="3"/>
    <x v="4"/>
    <m/>
    <m/>
    <n v="6.5941074380165281"/>
    <s v="BS"/>
    <d v="2021-11-01T00:00:00"/>
    <x v="3"/>
    <x v="5"/>
  </r>
  <r>
    <x v="3"/>
    <x v="4"/>
    <m/>
    <m/>
    <n v="7.686586776859504"/>
    <s v="BS"/>
    <d v="2021-11-01T00:00:00"/>
    <x v="3"/>
    <x v="5"/>
  </r>
  <r>
    <x v="3"/>
    <x v="4"/>
    <m/>
    <m/>
    <n v="7.5534876033057854"/>
    <s v="BS"/>
    <d v="2021-11-01T00:00:00"/>
    <x v="3"/>
    <x v="5"/>
  </r>
  <r>
    <x v="3"/>
    <x v="4"/>
    <m/>
    <m/>
    <n v="6.5522148760330579"/>
    <s v="BS"/>
    <d v="2021-11-01T00:00:00"/>
    <x v="3"/>
    <x v="5"/>
  </r>
  <r>
    <x v="3"/>
    <x v="4"/>
    <m/>
    <m/>
    <n v="6.6971487603305784"/>
    <s v="BS"/>
    <d v="2021-11-01T00:00:00"/>
    <x v="3"/>
    <x v="5"/>
  </r>
  <r>
    <x v="3"/>
    <x v="4"/>
    <m/>
    <m/>
    <n v="6.9069917355371899"/>
    <s v="BS"/>
    <d v="2021-11-01T00:00:00"/>
    <x v="3"/>
    <x v="5"/>
  </r>
  <r>
    <x v="3"/>
    <x v="4"/>
    <m/>
    <m/>
    <n v="7.652446280991736"/>
    <s v="BS"/>
    <d v="2021-11-01T00:00:00"/>
    <x v="3"/>
    <x v="5"/>
  </r>
  <r>
    <x v="3"/>
    <x v="4"/>
    <m/>
    <m/>
    <n v="8.0056198347107426"/>
    <s v="BS"/>
    <d v="2021-11-01T00:00:00"/>
    <x v="3"/>
    <x v="5"/>
  </r>
  <r>
    <x v="3"/>
    <x v="4"/>
    <m/>
    <m/>
    <n v="6.9485206611570245"/>
    <s v="BS"/>
    <d v="2021-11-01T00:00:00"/>
    <x v="3"/>
    <x v="5"/>
  </r>
  <r>
    <x v="3"/>
    <x v="4"/>
    <m/>
    <m/>
    <n v="6.4493305785123969"/>
    <s v="BS"/>
    <d v="2021-11-01T00:00:00"/>
    <x v="3"/>
    <x v="5"/>
  </r>
  <r>
    <x v="3"/>
    <x v="4"/>
    <m/>
    <m/>
    <n v="6.7503636363636366"/>
    <s v="BS"/>
    <d v="2021-11-01T00:00:00"/>
    <x v="3"/>
    <x v="5"/>
  </r>
  <r>
    <x v="3"/>
    <x v="4"/>
    <m/>
    <m/>
    <n v="5.4070082644628101"/>
    <s v="BS"/>
    <d v="2021-11-01T00:00:00"/>
    <x v="3"/>
    <x v="5"/>
  </r>
  <r>
    <x v="3"/>
    <x v="4"/>
    <m/>
    <m/>
    <n v="6.2431028037383172"/>
    <s v="BS"/>
    <d v="2021-11-01T00:00:00"/>
    <x v="3"/>
    <x v="5"/>
  </r>
  <r>
    <x v="3"/>
    <x v="4"/>
    <m/>
    <m/>
    <n v="6.0565327102803739"/>
    <s v="BS"/>
    <d v="2021-11-01T00:00:00"/>
    <x v="3"/>
    <x v="5"/>
  </r>
  <r>
    <x v="3"/>
    <x v="4"/>
    <m/>
    <m/>
    <n v="6.8411214953271031"/>
    <s v="BS"/>
    <d v="2021-11-01T00:00:00"/>
    <x v="3"/>
    <x v="5"/>
  </r>
  <r>
    <x v="3"/>
    <x v="4"/>
    <m/>
    <m/>
    <n v="6.7374859813084109"/>
    <s v="BS"/>
    <d v="2021-11-01T00:00:00"/>
    <x v="3"/>
    <x v="5"/>
  </r>
  <r>
    <x v="3"/>
    <x v="4"/>
    <m/>
    <m/>
    <n v="7.1837943925233647"/>
    <s v="BS"/>
    <d v="2021-11-01T00:00:00"/>
    <x v="3"/>
    <x v="5"/>
  </r>
  <r>
    <x v="3"/>
    <x v="4"/>
    <m/>
    <m/>
    <n v="7.142635514018691"/>
    <s v="BS"/>
    <d v="2021-11-01T00:00:00"/>
    <x v="3"/>
    <x v="5"/>
  </r>
  <r>
    <x v="3"/>
    <x v="4"/>
    <m/>
    <m/>
    <n v="6.7766728971962618"/>
    <s v="BS"/>
    <d v="2021-11-01T00:00:00"/>
    <x v="3"/>
    <x v="5"/>
  </r>
  <r>
    <x v="3"/>
    <x v="4"/>
    <m/>
    <m/>
    <n v="7.2921121495327101"/>
    <s v="BS"/>
    <d v="2021-11-01T00:00:00"/>
    <x v="3"/>
    <x v="5"/>
  </r>
  <r>
    <x v="3"/>
    <x v="4"/>
    <m/>
    <m/>
    <n v="7.3721682242990658"/>
    <s v="BS"/>
    <d v="2021-11-01T00:00:00"/>
    <x v="3"/>
    <x v="5"/>
  </r>
  <r>
    <x v="3"/>
    <x v="4"/>
    <m/>
    <m/>
    <n v="6.2821495327102808"/>
    <s v="BS"/>
    <d v="2021-11-01T00:00:00"/>
    <x v="3"/>
    <x v="5"/>
  </r>
  <r>
    <x v="3"/>
    <x v="4"/>
    <m/>
    <m/>
    <n v="5.2817570093457951"/>
    <s v="BS"/>
    <d v="2021-11-01T00:00:00"/>
    <x v="3"/>
    <x v="5"/>
  </r>
  <r>
    <x v="3"/>
    <x v="4"/>
    <m/>
    <m/>
    <n v="6.3605233644859815"/>
    <s v="BS"/>
    <d v="2021-11-01T00:00:00"/>
    <x v="3"/>
    <x v="5"/>
  </r>
  <r>
    <x v="3"/>
    <x v="4"/>
    <m/>
    <m/>
    <n v="6.2804859813084111"/>
    <s v="BS"/>
    <d v="2021-11-01T00:00:00"/>
    <x v="3"/>
    <x v="5"/>
  </r>
  <r>
    <x v="3"/>
    <x v="4"/>
    <m/>
    <m/>
    <n v="7.1872990654205609"/>
    <s v="BS"/>
    <d v="2021-11-01T00:00:00"/>
    <x v="3"/>
    <x v="5"/>
  </r>
  <r>
    <x v="3"/>
    <x v="4"/>
    <m/>
    <m/>
    <n v="6.6914859813084115"/>
    <s v="BS"/>
    <d v="2021-11-01T00:00:00"/>
    <x v="3"/>
    <x v="5"/>
  </r>
  <r>
    <x v="3"/>
    <x v="4"/>
    <m/>
    <m/>
    <n v="6.4390280373831779"/>
    <s v="BS"/>
    <d v="2021-11-01T00:00:00"/>
    <x v="3"/>
    <x v="5"/>
  </r>
  <r>
    <x v="3"/>
    <x v="4"/>
    <m/>
    <m/>
    <n v="6.3288037383177569"/>
    <s v="BS"/>
    <d v="2021-11-01T00:00:00"/>
    <x v="3"/>
    <x v="5"/>
  </r>
  <r>
    <x v="3"/>
    <x v="4"/>
    <m/>
    <m/>
    <n v="6.323177570093458"/>
    <s v="BS"/>
    <d v="2021-11-01T00:00:00"/>
    <x v="3"/>
    <x v="5"/>
  </r>
  <r>
    <x v="3"/>
    <x v="4"/>
    <m/>
    <m/>
    <n v="6.5056355140186914"/>
    <s v="BS"/>
    <d v="2021-11-01T00:00:00"/>
    <x v="3"/>
    <x v="5"/>
  </r>
  <r>
    <x v="3"/>
    <x v="4"/>
    <m/>
    <m/>
    <n v="6.1073177570093451"/>
    <s v="BS"/>
    <d v="2021-11-01T00:00:00"/>
    <x v="3"/>
    <x v="5"/>
  </r>
  <r>
    <x v="3"/>
    <x v="4"/>
    <m/>
    <m/>
    <n v="7.6926728971962612"/>
    <s v="BS"/>
    <d v="2021-11-01T00:00:00"/>
    <x v="3"/>
    <x v="5"/>
  </r>
  <r>
    <x v="3"/>
    <x v="4"/>
    <m/>
    <m/>
    <n v="9.3383925233644849"/>
    <s v="BS"/>
    <d v="2021-11-01T00:00:00"/>
    <x v="3"/>
    <x v="5"/>
  </r>
  <r>
    <x v="3"/>
    <x v="4"/>
    <m/>
    <m/>
    <n v="10.780943925233645"/>
    <s v="BS"/>
    <d v="2021-11-01T00:00:00"/>
    <x v="3"/>
    <x v="5"/>
  </r>
  <r>
    <x v="3"/>
    <x v="4"/>
    <m/>
    <m/>
    <n v="8.562056074766355"/>
    <s v="BS"/>
    <d v="2021-11-01T00:00:00"/>
    <x v="3"/>
    <x v="5"/>
  </r>
  <r>
    <x v="3"/>
    <x v="4"/>
    <m/>
    <m/>
    <n v="8.4697476635514022"/>
    <s v="BS"/>
    <d v="2021-11-01T00:00:00"/>
    <x v="3"/>
    <x v="5"/>
  </r>
  <r>
    <x v="3"/>
    <x v="4"/>
    <m/>
    <m/>
    <n v="8.638429906542056"/>
    <s v="BS"/>
    <d v="2021-11-01T00:00:00"/>
    <x v="3"/>
    <x v="5"/>
  </r>
  <r>
    <x v="3"/>
    <x v="4"/>
    <m/>
    <m/>
    <n v="7.0655233644859807"/>
    <s v="BS"/>
    <d v="2021-11-01T00:00:00"/>
    <x v="3"/>
    <x v="5"/>
  </r>
  <r>
    <x v="3"/>
    <x v="4"/>
    <m/>
    <m/>
    <n v="7.2523364485981308"/>
    <s v="BS"/>
    <d v="2021-11-01T00:00:00"/>
    <x v="3"/>
    <x v="5"/>
  </r>
  <r>
    <x v="3"/>
    <x v="4"/>
    <m/>
    <m/>
    <n v="7.0379719626168225"/>
    <s v="BS"/>
    <d v="2021-11-01T00:00:00"/>
    <x v="3"/>
    <x v="5"/>
  </r>
  <r>
    <x v="3"/>
    <x v="4"/>
    <m/>
    <m/>
    <n v="6.9485420560747668"/>
    <s v="BS"/>
    <d v="2021-11-01T00:00:00"/>
    <x v="3"/>
    <x v="5"/>
  </r>
  <r>
    <x v="3"/>
    <x v="4"/>
    <m/>
    <m/>
    <n v="9.6305652173913039"/>
    <s v="BS"/>
    <d v="2021-11-01T00:00:00"/>
    <x v="3"/>
    <x v="5"/>
  </r>
  <r>
    <x v="3"/>
    <x v="4"/>
    <m/>
    <m/>
    <n v="8.4638188405797106"/>
    <s v="BS"/>
    <d v="2021-11-01T00:00:00"/>
    <x v="3"/>
    <x v="5"/>
  </r>
  <r>
    <x v="3"/>
    <x v="4"/>
    <m/>
    <m/>
    <n v="6.9594782608695649"/>
    <s v="BS"/>
    <d v="2021-11-01T00:00:00"/>
    <x v="3"/>
    <x v="5"/>
  </r>
  <r>
    <x v="3"/>
    <x v="4"/>
    <m/>
    <m/>
    <n v="7.5955869565217391"/>
    <s v="BS"/>
    <d v="2021-11-01T00:00:00"/>
    <x v="3"/>
    <x v="5"/>
  </r>
  <r>
    <x v="3"/>
    <x v="4"/>
    <m/>
    <m/>
    <n v="7.2430144927536224"/>
    <s v="BS"/>
    <d v="2021-11-01T00:00:00"/>
    <x v="3"/>
    <x v="5"/>
  </r>
  <r>
    <x v="3"/>
    <x v="4"/>
    <m/>
    <m/>
    <n v="7.8166376811594196"/>
    <s v="BS"/>
    <d v="2021-11-01T00:00:00"/>
    <x v="3"/>
    <x v="5"/>
  </r>
  <r>
    <x v="3"/>
    <x v="4"/>
    <m/>
    <m/>
    <n v="6.960384057971015"/>
    <s v="BS"/>
    <d v="2021-11-01T00:00:00"/>
    <x v="3"/>
    <x v="5"/>
  </r>
  <r>
    <x v="3"/>
    <x v="4"/>
    <m/>
    <m/>
    <n v="7.27536231884058"/>
    <s v="BS"/>
    <d v="2021-11-01T00:00:00"/>
    <x v="3"/>
    <x v="5"/>
  </r>
  <r>
    <x v="3"/>
    <x v="4"/>
    <m/>
    <m/>
    <n v="8.6468695652173917"/>
    <s v="BS"/>
    <d v="2021-11-01T00:00:00"/>
    <x v="3"/>
    <x v="5"/>
  </r>
  <r>
    <x v="3"/>
    <x v="4"/>
    <m/>
    <m/>
    <n v="8.8437608695652177"/>
    <s v="BS"/>
    <d v="2021-11-01T00:00:00"/>
    <x v="3"/>
    <x v="5"/>
  </r>
  <r>
    <x v="3"/>
    <x v="4"/>
    <m/>
    <m/>
    <n v="7.1893405797101453"/>
    <s v="BS"/>
    <d v="2021-11-01T00:00:00"/>
    <x v="3"/>
    <x v="5"/>
  </r>
  <r>
    <x v="3"/>
    <x v="4"/>
    <m/>
    <m/>
    <n v="9.5663188405797097"/>
    <s v="BS"/>
    <d v="2021-11-01T00:00:00"/>
    <x v="3"/>
    <x v="5"/>
  </r>
  <r>
    <x v="3"/>
    <x v="4"/>
    <m/>
    <m/>
    <n v="7.8126594202898545"/>
    <s v="BS"/>
    <d v="2021-11-01T00:00:00"/>
    <x v="3"/>
    <x v="5"/>
  </r>
  <r>
    <x v="3"/>
    <x v="4"/>
    <m/>
    <m/>
    <n v="10.028985507246377"/>
    <s v="BS"/>
    <d v="2021-11-01T00:00:00"/>
    <x v="3"/>
    <x v="5"/>
  </r>
  <r>
    <x v="3"/>
    <x v="4"/>
    <m/>
    <m/>
    <n v="7.8615434782608702"/>
    <s v="BS"/>
    <d v="2021-11-01T00:00:00"/>
    <x v="3"/>
    <x v="5"/>
  </r>
  <r>
    <x v="3"/>
    <x v="4"/>
    <m/>
    <m/>
    <n v="7.2232101449275365"/>
    <s v="BS"/>
    <d v="2021-11-01T00:00:00"/>
    <x v="3"/>
    <x v="5"/>
  </r>
  <r>
    <x v="3"/>
    <x v="4"/>
    <m/>
    <m/>
    <n v="7.8314492753623188"/>
    <s v="BS"/>
    <d v="2021-11-01T00:00:00"/>
    <x v="3"/>
    <x v="5"/>
  </r>
  <r>
    <x v="3"/>
    <x v="5"/>
    <m/>
    <m/>
    <n v="21.068083333333334"/>
    <s v="GN"/>
    <d v="2021-11-01T00:00:00"/>
    <x v="3"/>
    <x v="5"/>
  </r>
  <r>
    <x v="3"/>
    <x v="5"/>
    <m/>
    <m/>
    <n v="13.697830882352941"/>
    <s v="GN"/>
    <d v="2021-11-01T00:00:00"/>
    <x v="3"/>
    <x v="5"/>
  </r>
  <r>
    <x v="3"/>
    <x v="5"/>
    <m/>
    <m/>
    <n v="13.894808823529411"/>
    <s v="GN"/>
    <d v="2021-11-01T00:00:00"/>
    <x v="3"/>
    <x v="5"/>
  </r>
  <r>
    <x v="3"/>
    <x v="5"/>
    <m/>
    <m/>
    <n v="6.3533347504915776"/>
    <s v="GN"/>
    <d v="2021-11-01T00:00:00"/>
    <x v="3"/>
    <x v="5"/>
  </r>
  <r>
    <x v="3"/>
    <x v="5"/>
    <m/>
    <m/>
    <n v="6.1888558218632097"/>
    <s v="GN"/>
    <d v="2021-11-01T00:00:00"/>
    <x v="3"/>
    <x v="5"/>
  </r>
  <r>
    <x v="3"/>
    <x v="5"/>
    <m/>
    <m/>
    <n v="6.4533613222086412"/>
    <s v="GN"/>
    <d v="2021-11-01T00:00:00"/>
    <x v="3"/>
    <x v="5"/>
  </r>
  <r>
    <x v="3"/>
    <x v="5"/>
    <m/>
    <m/>
    <n v="5.4364563958122973"/>
    <s v="GN"/>
    <d v="2021-11-01T00:00:00"/>
    <x v="3"/>
    <x v="5"/>
  </r>
  <r>
    <x v="3"/>
    <x v="5"/>
    <m/>
    <m/>
    <n v="6.1701812191103791"/>
    <s v="GN"/>
    <d v="2021-11-01T00:00:00"/>
    <x v="3"/>
    <x v="5"/>
  </r>
  <r>
    <x v="3"/>
    <x v="5"/>
    <m/>
    <m/>
    <n v="6.6041877026093436"/>
    <s v="BS"/>
    <d v="2021-11-01T00:00:00"/>
    <x v="3"/>
    <x v="5"/>
  </r>
  <r>
    <x v="3"/>
    <x v="5"/>
    <m/>
    <m/>
    <n v="6.7965191050645704"/>
    <s v="BS"/>
    <d v="2021-11-01T00:00:00"/>
    <x v="3"/>
    <x v="5"/>
  </r>
  <r>
    <x v="3"/>
    <x v="5"/>
    <m/>
    <m/>
    <n v="8.3442844236594578"/>
    <s v="BS"/>
    <d v="2021-11-01T00:00:00"/>
    <x v="3"/>
    <x v="5"/>
  </r>
  <r>
    <x v="3"/>
    <x v="5"/>
    <m/>
    <m/>
    <n v="7.3515172450443753"/>
    <s v="BS"/>
    <d v="2021-11-01T00:00:00"/>
    <x v="3"/>
    <x v="5"/>
  </r>
  <r>
    <x v="3"/>
    <x v="5"/>
    <m/>
    <m/>
    <n v="13.963345819747159"/>
    <s v="BS"/>
    <d v="2021-11-01T00:00:00"/>
    <x v="3"/>
    <x v="5"/>
  </r>
  <r>
    <x v="3"/>
    <x v="5"/>
    <m/>
    <m/>
    <n v="21.407351063829786"/>
    <s v="BS"/>
    <d v="2021-11-01T00:00:00"/>
    <x v="3"/>
    <x v="5"/>
  </r>
  <r>
    <x v="3"/>
    <x v="5"/>
    <m/>
    <m/>
    <n v="21.332904255319146"/>
    <s v="BS"/>
    <d v="2021-11-01T00:00:00"/>
    <x v="3"/>
    <x v="5"/>
  </r>
  <r>
    <x v="3"/>
    <x v="5"/>
    <m/>
    <m/>
    <n v="18.196978723404257"/>
    <s v="BS"/>
    <d v="2021-11-01T00:00:00"/>
    <x v="3"/>
    <x v="5"/>
  </r>
  <r>
    <x v="3"/>
    <x v="5"/>
    <m/>
    <m/>
    <n v="10.158898876404495"/>
    <s v="BS"/>
    <d v="2021-11-01T00:00:00"/>
    <x v="3"/>
    <x v="5"/>
  </r>
  <r>
    <x v="3"/>
    <x v="5"/>
    <m/>
    <m/>
    <n v="10.928831460674157"/>
    <s v="BS"/>
    <d v="2021-11-01T00:00:00"/>
    <x v="3"/>
    <x v="5"/>
  </r>
  <r>
    <x v="3"/>
    <x v="5"/>
    <m/>
    <m/>
    <n v="10.337078651685394"/>
    <s v="BS"/>
    <d v="2021-11-01T00:00:00"/>
    <x v="3"/>
    <x v="5"/>
  </r>
  <r>
    <x v="3"/>
    <x v="5"/>
    <m/>
    <m/>
    <n v="9.9375617977528083"/>
    <s v="BS"/>
    <d v="2021-11-01T00:00:00"/>
    <x v="3"/>
    <x v="5"/>
  </r>
  <r>
    <x v="3"/>
    <x v="5"/>
    <m/>
    <m/>
    <n v="10.427842696629213"/>
    <s v="BS"/>
    <d v="2021-11-01T00:00:00"/>
    <x v="3"/>
    <x v="5"/>
  </r>
  <r>
    <x v="3"/>
    <x v="5"/>
    <m/>
    <m/>
    <n v="10.544573033707865"/>
    <s v="BS"/>
    <d v="2021-11-01T00:00:00"/>
    <x v="3"/>
    <x v="5"/>
  </r>
  <r>
    <x v="3"/>
    <x v="5"/>
    <m/>
    <m/>
    <n v="9.8529550561797752"/>
    <s v="BS"/>
    <d v="2021-11-01T00:00:00"/>
    <x v="3"/>
    <x v="5"/>
  </r>
  <r>
    <x v="3"/>
    <x v="5"/>
    <m/>
    <m/>
    <n v="9.7978539325842693"/>
    <s v="BS"/>
    <d v="2021-11-01T00:00:00"/>
    <x v="3"/>
    <x v="5"/>
  </r>
  <r>
    <x v="3"/>
    <x v="5"/>
    <m/>
    <m/>
    <n v="9.7792808988764044"/>
    <s v="BS"/>
    <d v="2021-11-01T00:00:00"/>
    <x v="3"/>
    <x v="5"/>
  </r>
  <r>
    <x v="3"/>
    <x v="5"/>
    <m/>
    <m/>
    <n v="9.8426966292134832"/>
    <s v="BS"/>
    <d v="2021-11-01T00:00:00"/>
    <x v="3"/>
    <x v="5"/>
  </r>
  <r>
    <x v="3"/>
    <x v="5"/>
    <m/>
    <m/>
    <n v="9.5070786516853936"/>
    <s v="BS"/>
    <d v="2021-11-01T00:00:00"/>
    <x v="3"/>
    <x v="5"/>
  </r>
  <r>
    <x v="3"/>
    <x v="5"/>
    <m/>
    <m/>
    <n v="9.0141235955056178"/>
    <s v="BS"/>
    <d v="2021-11-01T00:00:00"/>
    <x v="3"/>
    <x v="5"/>
  </r>
  <r>
    <x v="3"/>
    <x v="5"/>
    <m/>
    <m/>
    <n v="9.9206853932584274"/>
    <s v="BS"/>
    <d v="2021-11-01T00:00:00"/>
    <x v="3"/>
    <x v="5"/>
  </r>
  <r>
    <x v="3"/>
    <x v="5"/>
    <m/>
    <m/>
    <n v="9.5366741573033718"/>
    <s v="BS"/>
    <d v="2021-11-01T00:00:00"/>
    <x v="3"/>
    <x v="5"/>
  </r>
  <r>
    <x v="3"/>
    <x v="5"/>
    <m/>
    <m/>
    <n v="9.5409101123595494"/>
    <s v="BS"/>
    <d v="2021-11-01T00:00:00"/>
    <x v="3"/>
    <x v="5"/>
  </r>
  <r>
    <x v="3"/>
    <x v="5"/>
    <m/>
    <m/>
    <n v="12.012033707865168"/>
    <s v="BS"/>
    <d v="2021-11-01T00:00:00"/>
    <x v="3"/>
    <x v="5"/>
  </r>
  <r>
    <x v="3"/>
    <x v="5"/>
    <m/>
    <m/>
    <n v="10.917280898876404"/>
    <s v="BS"/>
    <d v="2021-11-01T00:00:00"/>
    <x v="3"/>
    <x v="5"/>
  </r>
  <r>
    <x v="3"/>
    <x v="5"/>
    <m/>
    <m/>
    <n v="6.2102656249999999"/>
    <s v="BS"/>
    <d v="2021-11-01T00:00:00"/>
    <x v="3"/>
    <x v="5"/>
  </r>
  <r>
    <x v="3"/>
    <x v="5"/>
    <m/>
    <m/>
    <n v="6.3756874999999997"/>
    <s v="BS"/>
    <d v="2021-11-01T00:00:00"/>
    <x v="3"/>
    <x v="5"/>
  </r>
  <r>
    <x v="3"/>
    <x v="5"/>
    <m/>
    <m/>
    <n v="6.6565468750000001"/>
    <s v="BS"/>
    <d v="2021-11-01T00:00:00"/>
    <x v="3"/>
    <x v="5"/>
  </r>
  <r>
    <x v="3"/>
    <x v="5"/>
    <m/>
    <m/>
    <n v="7.0076015624999997"/>
    <s v="BS"/>
    <d v="2021-11-01T00:00:00"/>
    <x v="3"/>
    <x v="5"/>
  </r>
  <r>
    <x v="3"/>
    <x v="5"/>
    <m/>
    <m/>
    <n v="6.4741093750000003"/>
    <s v="BS"/>
    <d v="2021-11-01T00:00:00"/>
    <x v="3"/>
    <x v="5"/>
  </r>
  <r>
    <x v="3"/>
    <x v="5"/>
    <m/>
    <m/>
    <n v="6.9933671874999996"/>
    <s v="BS"/>
    <d v="2021-11-01T00:00:00"/>
    <x v="3"/>
    <x v="5"/>
  </r>
  <r>
    <x v="3"/>
    <x v="5"/>
    <m/>
    <m/>
    <n v="7.7540312499999997"/>
    <s v="BS"/>
    <d v="2021-11-01T00:00:00"/>
    <x v="3"/>
    <x v="5"/>
  </r>
  <r>
    <x v="3"/>
    <x v="5"/>
    <m/>
    <m/>
    <n v="7.4304687500000002"/>
    <s v="BS"/>
    <d v="2021-11-01T00:00:00"/>
    <x v="3"/>
    <x v="5"/>
  </r>
  <r>
    <x v="3"/>
    <x v="5"/>
    <m/>
    <m/>
    <n v="7.8324765625000001"/>
    <s v="BS"/>
    <d v="2021-11-01T00:00:00"/>
    <x v="3"/>
    <x v="5"/>
  </r>
  <r>
    <x v="3"/>
    <x v="5"/>
    <m/>
    <m/>
    <n v="7.7188125000000003"/>
    <s v="BS"/>
    <d v="2021-11-01T00:00:00"/>
    <x v="3"/>
    <x v="5"/>
  </r>
  <r>
    <x v="3"/>
    <x v="5"/>
    <m/>
    <m/>
    <n v="7.9092734374999996"/>
    <s v="BS"/>
    <d v="2021-11-01T00:00:00"/>
    <x v="3"/>
    <x v="5"/>
  </r>
  <r>
    <x v="3"/>
    <x v="5"/>
    <m/>
    <m/>
    <n v="6.9939999999999998"/>
    <s v="BS"/>
    <d v="2021-11-01T00:00:00"/>
    <x v="3"/>
    <x v="5"/>
  </r>
  <r>
    <x v="3"/>
    <x v="5"/>
    <m/>
    <m/>
    <n v="7.3255781249999998"/>
    <s v="BS"/>
    <d v="2021-11-01T00:00:00"/>
    <x v="3"/>
    <x v="5"/>
  </r>
  <r>
    <x v="3"/>
    <x v="5"/>
    <m/>
    <m/>
    <n v="7.6705859375000003"/>
    <s v="BS"/>
    <d v="2021-11-01T00:00:00"/>
    <x v="3"/>
    <x v="5"/>
  </r>
  <r>
    <x v="3"/>
    <x v="5"/>
    <m/>
    <m/>
    <n v="7.9405156249999997"/>
    <s v="BS"/>
    <d v="2021-11-01T00:00:00"/>
    <x v="3"/>
    <x v="5"/>
  </r>
  <r>
    <x v="3"/>
    <x v="5"/>
    <m/>
    <m/>
    <n v="7.71875"/>
    <s v="BS"/>
    <d v="2021-11-01T00:00:00"/>
    <x v="3"/>
    <x v="5"/>
  </r>
  <r>
    <x v="3"/>
    <x v="5"/>
    <m/>
    <m/>
    <n v="6.46875"/>
    <s v="BS"/>
    <d v="2021-11-01T00:00:00"/>
    <x v="3"/>
    <x v="5"/>
  </r>
  <r>
    <x v="3"/>
    <x v="5"/>
    <m/>
    <m/>
    <n v="6.3465234375000001"/>
    <s v="BS"/>
    <d v="2021-11-01T00:00:00"/>
    <x v="3"/>
    <x v="5"/>
  </r>
  <r>
    <x v="3"/>
    <x v="5"/>
    <m/>
    <m/>
    <n v="6.6297187500000003"/>
    <s v="BS"/>
    <d v="2021-11-01T00:00:00"/>
    <x v="3"/>
    <x v="5"/>
  </r>
  <r>
    <x v="3"/>
    <x v="5"/>
    <m/>
    <m/>
    <n v="6.2341171874999999"/>
    <s v="BS"/>
    <d v="2021-11-01T00:00:00"/>
    <x v="3"/>
    <x v="5"/>
  </r>
  <r>
    <x v="3"/>
    <x v="5"/>
    <m/>
    <m/>
    <n v="6.5075078125000001"/>
    <s v="BS"/>
    <d v="2021-11-01T00:00:00"/>
    <x v="3"/>
    <x v="5"/>
  </r>
  <r>
    <x v="3"/>
    <x v="5"/>
    <m/>
    <m/>
    <n v="6.8025312500000004"/>
    <s v="BS"/>
    <d v="2021-11-01T00:00:00"/>
    <x v="3"/>
    <x v="5"/>
  </r>
  <r>
    <x v="3"/>
    <x v="5"/>
    <m/>
    <m/>
    <n v="18.953943262411347"/>
    <s v="BS"/>
    <d v="2021-11-01T00:00:00"/>
    <x v="3"/>
    <x v="5"/>
  </r>
  <r>
    <x v="3"/>
    <x v="5"/>
    <m/>
    <m/>
    <n v="21.305645390070922"/>
    <s v="BS"/>
    <d v="2021-11-01T00:00:00"/>
    <x v="3"/>
    <x v="5"/>
  </r>
  <r>
    <x v="3"/>
    <x v="5"/>
    <m/>
    <m/>
    <n v="20.74086524822695"/>
    <s v="BS"/>
    <d v="2021-11-01T00:00:00"/>
    <x v="3"/>
    <x v="5"/>
  </r>
  <r>
    <x v="3"/>
    <x v="5"/>
    <m/>
    <m/>
    <n v="16.186869461896976"/>
    <s v="BS"/>
    <d v="2021-11-01T00:00:00"/>
    <x v="3"/>
    <x v="5"/>
  </r>
  <r>
    <x v="3"/>
    <x v="5"/>
    <m/>
    <m/>
    <n v="15.026125617632363"/>
    <s v="BS"/>
    <d v="2021-11-01T00:00:00"/>
    <x v="3"/>
    <x v="5"/>
  </r>
  <r>
    <x v="3"/>
    <x v="5"/>
    <m/>
    <m/>
    <n v="15.123714843749999"/>
    <s v="BS"/>
    <d v="2021-11-01T00:00:00"/>
    <x v="3"/>
    <x v="5"/>
  </r>
  <r>
    <x v="3"/>
    <x v="5"/>
    <m/>
    <m/>
    <n v="14.701542024372452"/>
    <s v="BS"/>
    <d v="2021-11-01T00:00:00"/>
    <x v="3"/>
    <x v="5"/>
  </r>
  <r>
    <x v="3"/>
    <x v="5"/>
    <m/>
    <m/>
    <n v="15.003042657541567"/>
    <s v="BS"/>
    <d v="2021-11-01T00:00:00"/>
    <x v="3"/>
    <x v="5"/>
  </r>
  <r>
    <x v="3"/>
    <x v="5"/>
    <m/>
    <m/>
    <n v="17.053901041666666"/>
    <s v="BS"/>
    <d v="2021-11-01T00:00:00"/>
    <x v="3"/>
    <x v="5"/>
  </r>
  <r>
    <x v="3"/>
    <x v="5"/>
    <m/>
    <m/>
    <n v="16.187612801545541"/>
    <s v="BS"/>
    <d v="2021-11-01T00:00:00"/>
    <x v="3"/>
    <x v="5"/>
  </r>
  <r>
    <x v="3"/>
    <x v="5"/>
    <m/>
    <m/>
    <n v="12.701302631578947"/>
    <s v="BS"/>
    <d v="2021-11-01T00:00:00"/>
    <x v="3"/>
    <x v="5"/>
  </r>
  <r>
    <x v="3"/>
    <x v="5"/>
    <m/>
    <m/>
    <n v="13.195743836135119"/>
    <s v="BS"/>
    <d v="2021-11-01T00:00:00"/>
    <x v="3"/>
    <x v="5"/>
  </r>
  <r>
    <x v="3"/>
    <x v="5"/>
    <m/>
    <m/>
    <n v="15.169253029480918"/>
    <s v="BS"/>
    <d v="2021-11-01T00:00:00"/>
    <x v="3"/>
    <x v="5"/>
  </r>
  <r>
    <x v="3"/>
    <x v="5"/>
    <m/>
    <m/>
    <n v="9.5407058823529418"/>
    <s v="BS"/>
    <d v="2021-11-01T00:00:00"/>
    <x v="3"/>
    <x v="5"/>
  </r>
  <r>
    <x v="3"/>
    <x v="5"/>
    <m/>
    <m/>
    <n v="9.3962254901960787"/>
    <s v="BS"/>
    <d v="2021-11-01T00:00:00"/>
    <x v="3"/>
    <x v="5"/>
  </r>
  <r>
    <x v="3"/>
    <x v="5"/>
    <m/>
    <m/>
    <n v="9.1048823529411766"/>
    <s v="BS"/>
    <d v="2021-11-01T00:00:00"/>
    <x v="3"/>
    <x v="5"/>
  </r>
  <r>
    <x v="3"/>
    <x v="5"/>
    <m/>
    <m/>
    <n v="10.215362745098041"/>
    <s v="BS"/>
    <d v="2021-11-01T00:00:00"/>
    <x v="3"/>
    <x v="5"/>
  </r>
  <r>
    <x v="3"/>
    <x v="5"/>
    <m/>
    <m/>
    <n v="9.3271568627450989"/>
    <s v="BS"/>
    <d v="2021-11-01T00:00:00"/>
    <x v="3"/>
    <x v="5"/>
  </r>
  <r>
    <x v="3"/>
    <x v="5"/>
    <m/>
    <m/>
    <n v="9.7255686274509809"/>
    <s v="BS"/>
    <d v="2021-11-01T00:00:00"/>
    <x v="3"/>
    <x v="5"/>
  </r>
  <r>
    <x v="3"/>
    <x v="5"/>
    <m/>
    <m/>
    <n v="10.084607843137256"/>
    <s v="BS"/>
    <d v="2021-11-01T00:00:00"/>
    <x v="3"/>
    <x v="5"/>
  </r>
  <r>
    <x v="3"/>
    <x v="5"/>
    <m/>
    <m/>
    <n v="9.7666764705882354"/>
    <s v="BS"/>
    <d v="2021-11-01T00:00:00"/>
    <x v="3"/>
    <x v="5"/>
  </r>
  <r>
    <x v="3"/>
    <x v="5"/>
    <m/>
    <m/>
    <n v="8.7058823529411757"/>
    <s v="BS"/>
    <d v="2021-11-01T00:00:00"/>
    <x v="3"/>
    <x v="5"/>
  </r>
  <r>
    <x v="3"/>
    <x v="5"/>
    <m/>
    <m/>
    <n v="8.7472941176470584"/>
    <s v="BS"/>
    <d v="2021-11-01T00:00:00"/>
    <x v="3"/>
    <x v="5"/>
  </r>
  <r>
    <x v="3"/>
    <x v="5"/>
    <m/>
    <m/>
    <n v="8.7102058823529411"/>
    <s v="BS"/>
    <d v="2021-11-01T00:00:00"/>
    <x v="3"/>
    <x v="5"/>
  </r>
  <r>
    <x v="3"/>
    <x v="5"/>
    <m/>
    <m/>
    <n v="7.9495686274509803"/>
    <s v="BS"/>
    <d v="2021-11-01T00:00:00"/>
    <x v="3"/>
    <x v="5"/>
  </r>
  <r>
    <x v="3"/>
    <x v="5"/>
    <m/>
    <m/>
    <n v="8.3588333333333331"/>
    <s v="BS"/>
    <d v="2021-11-01T00:00:00"/>
    <x v="3"/>
    <x v="5"/>
  </r>
  <r>
    <x v="3"/>
    <x v="5"/>
    <m/>
    <m/>
    <n v="8.7599411764705888"/>
    <s v="BS"/>
    <d v="2021-11-01T00:00:00"/>
    <x v="3"/>
    <x v="5"/>
  </r>
  <r>
    <x v="3"/>
    <x v="5"/>
    <m/>
    <m/>
    <n v="8.3925196078431377"/>
    <s v="BS"/>
    <d v="2021-11-01T00:00:00"/>
    <x v="3"/>
    <x v="5"/>
  </r>
  <r>
    <x v="3"/>
    <x v="5"/>
    <m/>
    <m/>
    <n v="8.1960784313725483"/>
    <s v="BS"/>
    <d v="2021-11-01T00:00:00"/>
    <x v="3"/>
    <x v="5"/>
  </r>
  <r>
    <x v="3"/>
    <x v="5"/>
    <m/>
    <m/>
    <n v="8.6674607843137252"/>
    <s v="BS"/>
    <d v="2021-11-01T00:00:00"/>
    <x v="3"/>
    <x v="5"/>
  </r>
  <r>
    <x v="3"/>
    <x v="5"/>
    <m/>
    <m/>
    <n v="8.479480392156864"/>
    <s v="BS"/>
    <d v="2021-11-01T00:00:00"/>
    <x v="3"/>
    <x v="5"/>
  </r>
  <r>
    <x v="3"/>
    <x v="5"/>
    <m/>
    <m/>
    <n v="8.2982647058823531"/>
    <s v="BS"/>
    <d v="2021-11-01T00:00:00"/>
    <x v="3"/>
    <x v="5"/>
  </r>
  <r>
    <x v="3"/>
    <x v="5"/>
    <m/>
    <m/>
    <n v="8.1969215686274506"/>
    <s v="BS"/>
    <d v="2021-11-01T00:00:00"/>
    <x v="3"/>
    <x v="5"/>
  </r>
  <r>
    <x v="3"/>
    <x v="5"/>
    <m/>
    <m/>
    <n v="8.4013137254901959"/>
    <s v="BS"/>
    <d v="2021-11-01T00:00:00"/>
    <x v="3"/>
    <x v="5"/>
  </r>
  <r>
    <x v="3"/>
    <x v="5"/>
    <m/>
    <m/>
    <n v="8.6006666666666671"/>
    <s v="BS"/>
    <d v="2021-11-01T00:00:00"/>
    <x v="3"/>
    <x v="5"/>
  </r>
  <r>
    <x v="3"/>
    <x v="5"/>
    <m/>
    <m/>
    <n v="8.5748823529411773"/>
    <s v="BS"/>
    <d v="2021-11-01T00:00:00"/>
    <x v="3"/>
    <x v="5"/>
  </r>
  <r>
    <x v="3"/>
    <x v="5"/>
    <m/>
    <m/>
    <n v="8.7577549019607854"/>
    <s v="BS"/>
    <d v="2021-11-01T00:00:00"/>
    <x v="3"/>
    <x v="5"/>
  </r>
  <r>
    <x v="3"/>
    <x v="5"/>
    <m/>
    <m/>
    <n v="8.5120588235294115"/>
    <s v="BS"/>
    <d v="2021-11-01T00:00:00"/>
    <x v="3"/>
    <x v="5"/>
  </r>
  <r>
    <x v="3"/>
    <x v="5"/>
    <m/>
    <m/>
    <n v="8.1577156862745088"/>
    <s v="BS"/>
    <d v="2021-11-01T00:00:00"/>
    <x v="3"/>
    <x v="5"/>
  </r>
  <r>
    <x v="3"/>
    <x v="5"/>
    <m/>
    <m/>
    <n v="8.588598039215686"/>
    <s v="BS"/>
    <d v="2021-11-01T00:00:00"/>
    <x v="3"/>
    <x v="5"/>
  </r>
  <r>
    <x v="3"/>
    <x v="5"/>
    <m/>
    <m/>
    <n v="15.312895505435664"/>
    <s v="BS"/>
    <d v="2021-11-01T00:00:00"/>
    <x v="3"/>
    <x v="5"/>
  </r>
  <r>
    <x v="3"/>
    <x v="5"/>
    <m/>
    <m/>
    <n v="11.777108024691358"/>
    <s v="BS"/>
    <d v="2021-11-01T00:00:00"/>
    <x v="3"/>
    <x v="5"/>
  </r>
  <r>
    <x v="3"/>
    <x v="5"/>
    <m/>
    <m/>
    <n v="12.252441890833117"/>
    <s v="BS"/>
    <d v="2021-11-01T00:00:00"/>
    <x v="3"/>
    <x v="5"/>
  </r>
  <r>
    <x v="3"/>
    <x v="5"/>
    <m/>
    <m/>
    <n v="11.861769068623623"/>
    <s v="BS"/>
    <d v="2021-11-01T00:00:00"/>
    <x v="3"/>
    <x v="5"/>
  </r>
  <r>
    <x v="3"/>
    <x v="5"/>
    <m/>
    <m/>
    <n v="22.560372670807453"/>
    <s v="BS"/>
    <d v="2021-11-01T00:00:00"/>
    <x v="3"/>
    <x v="5"/>
  </r>
  <r>
    <x v="3"/>
    <x v="5"/>
    <m/>
    <m/>
    <n v="27.068590084712852"/>
    <s v="BS"/>
    <d v="2021-11-01T00:00:00"/>
    <x v="3"/>
    <x v="5"/>
  </r>
  <r>
    <x v="3"/>
    <x v="5"/>
    <m/>
    <m/>
    <n v="6.3511904761904763"/>
    <s v="BS"/>
    <d v="2021-11-01T00:00:00"/>
    <x v="3"/>
    <x v="5"/>
  </r>
  <r>
    <x v="3"/>
    <x v="5"/>
    <m/>
    <m/>
    <n v="6.0642380952380952"/>
    <s v="BS"/>
    <d v="2021-11-01T00:00:00"/>
    <x v="3"/>
    <x v="5"/>
  </r>
  <r>
    <x v="3"/>
    <x v="5"/>
    <m/>
    <m/>
    <n v="6.9646190476190482"/>
    <s v="BS"/>
    <d v="2021-11-01T00:00:00"/>
    <x v="3"/>
    <x v="5"/>
  </r>
  <r>
    <x v="3"/>
    <x v="5"/>
    <m/>
    <m/>
    <n v="5.8126468253968255"/>
    <s v="BS"/>
    <d v="2021-11-01T00:00:00"/>
    <x v="3"/>
    <x v="5"/>
  </r>
  <r>
    <x v="3"/>
    <x v="5"/>
    <m/>
    <m/>
    <n v="6.5645992063492065"/>
    <s v="BS"/>
    <d v="2021-11-01T00:00:00"/>
    <x v="3"/>
    <x v="5"/>
  </r>
  <r>
    <x v="3"/>
    <x v="5"/>
    <m/>
    <m/>
    <n v="7.4458265313743697"/>
    <s v="BS"/>
    <d v="2021-11-01T00:00:00"/>
    <x v="3"/>
    <x v="5"/>
  </r>
  <r>
    <x v="3"/>
    <x v="5"/>
    <m/>
    <m/>
    <n v="10.607985010539464"/>
    <s v="BS"/>
    <d v="2021-11-01T00:00:00"/>
    <x v="3"/>
    <x v="5"/>
  </r>
  <r>
    <x v="3"/>
    <x v="5"/>
    <m/>
    <m/>
    <n v="7.2235206611570248"/>
    <s v="BS"/>
    <d v="2021-11-01T00:00:00"/>
    <x v="3"/>
    <x v="5"/>
  </r>
  <r>
    <x v="3"/>
    <x v="5"/>
    <m/>
    <m/>
    <n v="8.3400165289256201"/>
    <s v="BS"/>
    <d v="2021-11-01T00:00:00"/>
    <x v="3"/>
    <x v="5"/>
  </r>
  <r>
    <x v="3"/>
    <x v="5"/>
    <m/>
    <m/>
    <n v="7.2396694214876032"/>
    <s v="BS"/>
    <d v="2021-11-01T00:00:00"/>
    <x v="3"/>
    <x v="5"/>
  </r>
  <r>
    <x v="3"/>
    <x v="5"/>
    <m/>
    <m/>
    <n v="7.2894214876033052"/>
    <s v="BS"/>
    <d v="2021-11-01T00:00:00"/>
    <x v="3"/>
    <x v="5"/>
  </r>
  <r>
    <x v="3"/>
    <x v="5"/>
    <m/>
    <m/>
    <n v="7.8503884297520665"/>
    <s v="BS"/>
    <d v="2021-11-01T00:00:00"/>
    <x v="3"/>
    <x v="5"/>
  </r>
  <r>
    <x v="3"/>
    <x v="5"/>
    <m/>
    <m/>
    <n v="7.1902561983471074"/>
    <s v="BS"/>
    <d v="2021-11-01T00:00:00"/>
    <x v="3"/>
    <x v="5"/>
  </r>
  <r>
    <x v="3"/>
    <x v="5"/>
    <m/>
    <m/>
    <n v="7.0524876033057851"/>
    <s v="BS"/>
    <d v="2021-11-01T00:00:00"/>
    <x v="3"/>
    <x v="5"/>
  </r>
  <r>
    <x v="3"/>
    <x v="5"/>
    <m/>
    <m/>
    <n v="7.4485867768595044"/>
    <s v="BS"/>
    <d v="2021-11-01T00:00:00"/>
    <x v="3"/>
    <x v="5"/>
  </r>
  <r>
    <x v="3"/>
    <x v="5"/>
    <m/>
    <m/>
    <n v="7.7623471074380168"/>
    <s v="BS"/>
    <d v="2021-11-01T00:00:00"/>
    <x v="3"/>
    <x v="5"/>
  </r>
  <r>
    <x v="3"/>
    <x v="5"/>
    <m/>
    <m/>
    <n v="7.4974462809917357"/>
    <s v="BS"/>
    <d v="2021-11-01T00:00:00"/>
    <x v="3"/>
    <x v="5"/>
  </r>
  <r>
    <x v="3"/>
    <x v="5"/>
    <m/>
    <m/>
    <n v="6.700826446280991"/>
    <s v="BS"/>
    <d v="2021-11-01T00:00:00"/>
    <x v="3"/>
    <x v="5"/>
  </r>
  <r>
    <x v="3"/>
    <x v="5"/>
    <m/>
    <m/>
    <n v="7.0617190082644621"/>
    <s v="BS"/>
    <d v="2021-11-01T00:00:00"/>
    <x v="3"/>
    <x v="5"/>
  </r>
  <r>
    <x v="3"/>
    <x v="5"/>
    <m/>
    <m/>
    <n v="6.7445289256198349"/>
    <s v="BS"/>
    <d v="2021-11-01T00:00:00"/>
    <x v="3"/>
    <x v="5"/>
  </r>
  <r>
    <x v="3"/>
    <x v="5"/>
    <m/>
    <m/>
    <n v="6.3664462809917355"/>
    <s v="BS"/>
    <d v="2021-11-01T00:00:00"/>
    <x v="3"/>
    <x v="5"/>
  </r>
  <r>
    <x v="3"/>
    <x v="5"/>
    <m/>
    <m/>
    <n v="6.5941074380165281"/>
    <s v="BS"/>
    <d v="2021-11-01T00:00:00"/>
    <x v="3"/>
    <x v="5"/>
  </r>
  <r>
    <x v="3"/>
    <x v="5"/>
    <m/>
    <m/>
    <n v="7.686586776859504"/>
    <s v="BS"/>
    <d v="2021-11-01T00:00:00"/>
    <x v="3"/>
    <x v="5"/>
  </r>
  <r>
    <x v="3"/>
    <x v="5"/>
    <m/>
    <m/>
    <n v="7.5534876033057854"/>
    <s v="BS"/>
    <d v="2021-11-01T00:00:00"/>
    <x v="3"/>
    <x v="5"/>
  </r>
  <r>
    <x v="3"/>
    <x v="5"/>
    <m/>
    <m/>
    <n v="6.5522148760330579"/>
    <s v="BS"/>
    <d v="2021-11-01T00:00:00"/>
    <x v="3"/>
    <x v="5"/>
  </r>
  <r>
    <x v="3"/>
    <x v="5"/>
    <m/>
    <m/>
    <n v="6.6971487603305784"/>
    <s v="BS"/>
    <d v="2021-11-01T00:00:00"/>
    <x v="3"/>
    <x v="5"/>
  </r>
  <r>
    <x v="3"/>
    <x v="5"/>
    <m/>
    <m/>
    <n v="6.9069917355371899"/>
    <s v="BS"/>
    <d v="2021-11-01T00:00:00"/>
    <x v="3"/>
    <x v="5"/>
  </r>
  <r>
    <x v="3"/>
    <x v="5"/>
    <m/>
    <m/>
    <n v="7.652446280991736"/>
    <s v="BS"/>
    <d v="2021-11-01T00:00:00"/>
    <x v="3"/>
    <x v="5"/>
  </r>
  <r>
    <x v="3"/>
    <x v="5"/>
    <m/>
    <m/>
    <n v="8.0056198347107426"/>
    <s v="BS"/>
    <d v="2021-11-01T00:00:00"/>
    <x v="3"/>
    <x v="5"/>
  </r>
  <r>
    <x v="3"/>
    <x v="5"/>
    <m/>
    <m/>
    <n v="6.9485206611570245"/>
    <s v="BS"/>
    <d v="2021-11-01T00:00:00"/>
    <x v="3"/>
    <x v="5"/>
  </r>
  <r>
    <x v="3"/>
    <x v="5"/>
    <m/>
    <m/>
    <n v="6.4493305785123969"/>
    <s v="BS"/>
    <d v="2021-11-01T00:00:00"/>
    <x v="3"/>
    <x v="5"/>
  </r>
  <r>
    <x v="3"/>
    <x v="5"/>
    <m/>
    <m/>
    <n v="6.7503636363636366"/>
    <s v="BS"/>
    <d v="2021-11-01T00:00:00"/>
    <x v="3"/>
    <x v="5"/>
  </r>
  <r>
    <x v="3"/>
    <x v="5"/>
    <m/>
    <m/>
    <n v="5.4070082644628101"/>
    <s v="BS"/>
    <d v="2021-11-01T00:00:00"/>
    <x v="3"/>
    <x v="5"/>
  </r>
  <r>
    <x v="3"/>
    <x v="5"/>
    <m/>
    <m/>
    <n v="6.2431028037383172"/>
    <s v="BS"/>
    <d v="2021-11-01T00:00:00"/>
    <x v="3"/>
    <x v="5"/>
  </r>
  <r>
    <x v="3"/>
    <x v="5"/>
    <m/>
    <m/>
    <n v="6.0565327102803739"/>
    <s v="BS"/>
    <d v="2021-11-01T00:00:00"/>
    <x v="3"/>
    <x v="5"/>
  </r>
  <r>
    <x v="3"/>
    <x v="5"/>
    <m/>
    <m/>
    <n v="6.8411214953271031"/>
    <s v="BS"/>
    <d v="2021-11-01T00:00:00"/>
    <x v="3"/>
    <x v="5"/>
  </r>
  <r>
    <x v="3"/>
    <x v="5"/>
    <m/>
    <m/>
    <n v="6.7374859813084109"/>
    <s v="BS"/>
    <d v="2021-11-01T00:00:00"/>
    <x v="3"/>
    <x v="5"/>
  </r>
  <r>
    <x v="3"/>
    <x v="5"/>
    <m/>
    <m/>
    <n v="7.1837943925233647"/>
    <s v="BS"/>
    <d v="2021-11-01T00:00:00"/>
    <x v="3"/>
    <x v="5"/>
  </r>
  <r>
    <x v="3"/>
    <x v="5"/>
    <m/>
    <m/>
    <n v="7.142635514018691"/>
    <s v="BS"/>
    <d v="2021-11-01T00:00:00"/>
    <x v="3"/>
    <x v="5"/>
  </r>
  <r>
    <x v="3"/>
    <x v="5"/>
    <m/>
    <m/>
    <n v="6.7766728971962618"/>
    <s v="BS"/>
    <d v="2021-11-01T00:00:00"/>
    <x v="3"/>
    <x v="5"/>
  </r>
  <r>
    <x v="3"/>
    <x v="5"/>
    <m/>
    <m/>
    <n v="7.2921121495327101"/>
    <s v="BS"/>
    <d v="2021-11-01T00:00:00"/>
    <x v="3"/>
    <x v="5"/>
  </r>
  <r>
    <x v="3"/>
    <x v="5"/>
    <m/>
    <m/>
    <n v="7.3721682242990658"/>
    <s v="BS"/>
    <d v="2021-11-01T00:00:00"/>
    <x v="3"/>
    <x v="5"/>
  </r>
  <r>
    <x v="3"/>
    <x v="5"/>
    <m/>
    <m/>
    <n v="6.2821495327102808"/>
    <s v="BS"/>
    <d v="2021-11-01T00:00:00"/>
    <x v="3"/>
    <x v="5"/>
  </r>
  <r>
    <x v="3"/>
    <x v="5"/>
    <m/>
    <m/>
    <n v="5.2817570093457951"/>
    <s v="BS"/>
    <d v="2021-11-01T00:00:00"/>
    <x v="3"/>
    <x v="5"/>
  </r>
  <r>
    <x v="3"/>
    <x v="5"/>
    <m/>
    <m/>
    <n v="6.3605233644859815"/>
    <s v="BS"/>
    <d v="2021-11-01T00:00:00"/>
    <x v="3"/>
    <x v="5"/>
  </r>
  <r>
    <x v="3"/>
    <x v="5"/>
    <m/>
    <m/>
    <n v="6.2804859813084111"/>
    <s v="BS"/>
    <d v="2021-11-01T00:00:00"/>
    <x v="3"/>
    <x v="5"/>
  </r>
  <r>
    <x v="3"/>
    <x v="5"/>
    <m/>
    <m/>
    <n v="7.1872990654205609"/>
    <s v="BS"/>
    <d v="2021-11-01T00:00:00"/>
    <x v="3"/>
    <x v="5"/>
  </r>
  <r>
    <x v="3"/>
    <x v="5"/>
    <m/>
    <m/>
    <n v="6.6914859813084115"/>
    <s v="BS"/>
    <d v="2021-11-01T00:00:00"/>
    <x v="3"/>
    <x v="5"/>
  </r>
  <r>
    <x v="3"/>
    <x v="5"/>
    <m/>
    <m/>
    <n v="6.4390280373831779"/>
    <s v="BS"/>
    <d v="2021-11-01T00:00:00"/>
    <x v="3"/>
    <x v="5"/>
  </r>
  <r>
    <x v="3"/>
    <x v="5"/>
    <m/>
    <m/>
    <n v="6.3288037383177569"/>
    <s v="BS"/>
    <d v="2021-11-01T00:00:00"/>
    <x v="3"/>
    <x v="5"/>
  </r>
  <r>
    <x v="3"/>
    <x v="5"/>
    <m/>
    <m/>
    <n v="6.323177570093458"/>
    <s v="BS"/>
    <d v="2021-11-01T00:00:00"/>
    <x v="3"/>
    <x v="5"/>
  </r>
  <r>
    <x v="3"/>
    <x v="5"/>
    <m/>
    <m/>
    <n v="6.5056355140186914"/>
    <s v="BS"/>
    <d v="2021-11-01T00:00:00"/>
    <x v="3"/>
    <x v="5"/>
  </r>
  <r>
    <x v="3"/>
    <x v="5"/>
    <m/>
    <m/>
    <n v="6.1073177570093451"/>
    <s v="BS"/>
    <d v="2021-11-01T00:00:00"/>
    <x v="3"/>
    <x v="5"/>
  </r>
  <r>
    <x v="3"/>
    <x v="5"/>
    <m/>
    <m/>
    <n v="7.6926728971962612"/>
    <s v="BS"/>
    <d v="2021-11-01T00:00:00"/>
    <x v="3"/>
    <x v="5"/>
  </r>
  <r>
    <x v="3"/>
    <x v="5"/>
    <m/>
    <m/>
    <n v="9.3383925233644849"/>
    <s v="BS"/>
    <d v="2021-11-01T00:00:00"/>
    <x v="3"/>
    <x v="5"/>
  </r>
  <r>
    <x v="3"/>
    <x v="5"/>
    <m/>
    <m/>
    <n v="10.780943925233645"/>
    <s v="BS"/>
    <d v="2021-11-01T00:00:00"/>
    <x v="3"/>
    <x v="5"/>
  </r>
  <r>
    <x v="3"/>
    <x v="5"/>
    <m/>
    <m/>
    <n v="8.562056074766355"/>
    <s v="BS"/>
    <d v="2021-11-01T00:00:00"/>
    <x v="3"/>
    <x v="5"/>
  </r>
  <r>
    <x v="3"/>
    <x v="5"/>
    <m/>
    <m/>
    <n v="8.4697476635514022"/>
    <s v="BS"/>
    <d v="2021-11-01T00:00:00"/>
    <x v="3"/>
    <x v="5"/>
  </r>
  <r>
    <x v="3"/>
    <x v="5"/>
    <m/>
    <m/>
    <n v="8.638429906542056"/>
    <s v="BS"/>
    <d v="2021-11-01T00:00:00"/>
    <x v="3"/>
    <x v="5"/>
  </r>
  <r>
    <x v="3"/>
    <x v="5"/>
    <m/>
    <m/>
    <n v="7.0655233644859807"/>
    <s v="BS"/>
    <d v="2021-11-01T00:00:00"/>
    <x v="3"/>
    <x v="5"/>
  </r>
  <r>
    <x v="3"/>
    <x v="5"/>
    <m/>
    <m/>
    <n v="7.2523364485981308"/>
    <s v="BS"/>
    <d v="2021-11-01T00:00:00"/>
    <x v="3"/>
    <x v="5"/>
  </r>
  <r>
    <x v="3"/>
    <x v="5"/>
    <m/>
    <m/>
    <n v="7.0379719626168225"/>
    <s v="BS"/>
    <d v="2021-11-01T00:00:00"/>
    <x v="3"/>
    <x v="5"/>
  </r>
  <r>
    <x v="3"/>
    <x v="5"/>
    <m/>
    <m/>
    <n v="6.9485420560747668"/>
    <s v="BS"/>
    <d v="2021-11-01T00:00:00"/>
    <x v="3"/>
    <x v="5"/>
  </r>
  <r>
    <x v="3"/>
    <x v="5"/>
    <m/>
    <m/>
    <n v="9.6305652173913039"/>
    <s v="BS"/>
    <d v="2021-11-01T00:00:00"/>
    <x v="3"/>
    <x v="5"/>
  </r>
  <r>
    <x v="3"/>
    <x v="5"/>
    <m/>
    <m/>
    <n v="8.4638188405797106"/>
    <s v="BS"/>
    <d v="2021-11-01T00:00:00"/>
    <x v="3"/>
    <x v="5"/>
  </r>
  <r>
    <x v="3"/>
    <x v="5"/>
    <m/>
    <m/>
    <n v="6.9594782608695649"/>
    <s v="BS"/>
    <d v="2021-11-01T00:00:00"/>
    <x v="3"/>
    <x v="5"/>
  </r>
  <r>
    <x v="3"/>
    <x v="5"/>
    <m/>
    <m/>
    <n v="7.5955869565217391"/>
    <s v="BS"/>
    <d v="2021-11-01T00:00:00"/>
    <x v="3"/>
    <x v="5"/>
  </r>
  <r>
    <x v="3"/>
    <x v="5"/>
    <m/>
    <m/>
    <n v="7.2430144927536224"/>
    <s v="BS"/>
    <d v="2021-11-01T00:00:00"/>
    <x v="3"/>
    <x v="5"/>
  </r>
  <r>
    <x v="3"/>
    <x v="5"/>
    <m/>
    <m/>
    <n v="7.8166376811594196"/>
    <s v="BS"/>
    <d v="2021-11-01T00:00:00"/>
    <x v="3"/>
    <x v="5"/>
  </r>
  <r>
    <x v="3"/>
    <x v="5"/>
    <m/>
    <m/>
    <n v="6.960384057971015"/>
    <s v="BS"/>
    <d v="2021-11-01T00:00:00"/>
    <x v="3"/>
    <x v="5"/>
  </r>
  <r>
    <x v="3"/>
    <x v="5"/>
    <m/>
    <m/>
    <n v="7.27536231884058"/>
    <s v="BS"/>
    <d v="2021-11-01T00:00:00"/>
    <x v="3"/>
    <x v="5"/>
  </r>
  <r>
    <x v="3"/>
    <x v="5"/>
    <m/>
    <m/>
    <n v="8.6468695652173917"/>
    <s v="BS"/>
    <d v="2021-11-01T00:00:00"/>
    <x v="3"/>
    <x v="5"/>
  </r>
  <r>
    <x v="3"/>
    <x v="5"/>
    <m/>
    <m/>
    <n v="8.8437608695652177"/>
    <s v="BS"/>
    <d v="2021-11-01T00:00:00"/>
    <x v="3"/>
    <x v="5"/>
  </r>
  <r>
    <x v="3"/>
    <x v="5"/>
    <m/>
    <m/>
    <n v="7.1893405797101453"/>
    <s v="BS"/>
    <d v="2021-11-01T00:00:00"/>
    <x v="3"/>
    <x v="5"/>
  </r>
  <r>
    <x v="3"/>
    <x v="5"/>
    <m/>
    <m/>
    <n v="9.5663188405797097"/>
    <s v="BS"/>
    <d v="2021-11-01T00:00:00"/>
    <x v="3"/>
    <x v="5"/>
  </r>
  <r>
    <x v="3"/>
    <x v="5"/>
    <m/>
    <m/>
    <n v="7.8126594202898545"/>
    <s v="BS"/>
    <d v="2021-11-01T00:00:00"/>
    <x v="3"/>
    <x v="5"/>
  </r>
  <r>
    <x v="3"/>
    <x v="5"/>
    <m/>
    <m/>
    <n v="10.028985507246377"/>
    <s v="BS"/>
    <d v="2021-11-01T00:00:00"/>
    <x v="3"/>
    <x v="5"/>
  </r>
  <r>
    <x v="3"/>
    <x v="5"/>
    <m/>
    <m/>
    <n v="7.8615434782608702"/>
    <s v="BS"/>
    <d v="2021-11-01T00:00:00"/>
    <x v="3"/>
    <x v="5"/>
  </r>
  <r>
    <x v="3"/>
    <x v="5"/>
    <m/>
    <m/>
    <n v="7.2232101449275365"/>
    <s v="BS"/>
    <d v="2021-11-01T00:00:00"/>
    <x v="3"/>
    <x v="5"/>
  </r>
  <r>
    <x v="3"/>
    <x v="5"/>
    <m/>
    <m/>
    <n v="7.8314492753623188"/>
    <s v="BS"/>
    <d v="2021-11-01T00:00:00"/>
    <x v="3"/>
    <x v="5"/>
  </r>
  <r>
    <x v="3"/>
    <x v="5"/>
    <m/>
    <m/>
    <n v="6.9856717557251908"/>
    <s v="BS"/>
    <d v="2021-11-01T00:00:00"/>
    <x v="3"/>
    <x v="5"/>
  </r>
  <r>
    <x v="3"/>
    <x v="5"/>
    <m/>
    <m/>
    <n v="6.9871335877862588"/>
    <s v="BS"/>
    <d v="2021-11-01T00:00:00"/>
    <x v="3"/>
    <x v="5"/>
  </r>
  <r>
    <x v="3"/>
    <x v="5"/>
    <m/>
    <m/>
    <n v="10.054052601741569"/>
    <s v="BS"/>
    <d v="2021-11-01T00:00:00"/>
    <x v="3"/>
    <x v="5"/>
  </r>
  <r>
    <x v="3"/>
    <x v="5"/>
    <m/>
    <m/>
    <n v="8.7052684210526312"/>
    <s v="BS"/>
    <d v="2021-11-01T00:00:00"/>
    <x v="3"/>
    <x v="5"/>
  </r>
  <r>
    <x v="3"/>
    <x v="5"/>
    <m/>
    <m/>
    <n v="7.9675635593220342"/>
    <s v="BS"/>
    <d v="2021-11-01T00:00:00"/>
    <x v="3"/>
    <x v="5"/>
  </r>
  <r>
    <x v="3"/>
    <x v="5"/>
    <m/>
    <m/>
    <n v="7.7878008474576275"/>
    <s v="BS"/>
    <d v="2021-11-01T00:00:00"/>
    <x v="3"/>
    <x v="5"/>
  </r>
  <r>
    <x v="3"/>
    <x v="5"/>
    <m/>
    <m/>
    <n v="7.7975127118644068"/>
    <s v="BS"/>
    <d v="2021-11-01T00:00:00"/>
    <x v="3"/>
    <x v="5"/>
  </r>
  <r>
    <x v="3"/>
    <x v="5"/>
    <m/>
    <m/>
    <n v="13.340737037037036"/>
    <s v="BS"/>
    <d v="2021-11-01T00:00:00"/>
    <x v="3"/>
    <x v="5"/>
  </r>
  <r>
    <x v="3"/>
    <x v="5"/>
    <m/>
    <m/>
    <n v="4.6169319162415752"/>
    <s v="BS"/>
    <d v="2021-11-01T00:00:00"/>
    <x v="3"/>
    <x v="5"/>
  </r>
  <r>
    <x v="3"/>
    <x v="5"/>
    <m/>
    <m/>
    <n v="5.2543719756633056"/>
    <s v="BS"/>
    <d v="2021-11-01T00:00:00"/>
    <x v="3"/>
    <x v="5"/>
  </r>
  <r>
    <x v="3"/>
    <x v="5"/>
    <m/>
    <m/>
    <n v="8.733625"/>
    <s v="BS"/>
    <d v="2021-11-01T00:00:00"/>
    <x v="3"/>
    <x v="5"/>
  </r>
  <r>
    <x v="3"/>
    <x v="5"/>
    <m/>
    <m/>
    <n v="9.2833303571428569"/>
    <s v="BS"/>
    <d v="2021-11-01T00:00:00"/>
    <x v="3"/>
    <x v="5"/>
  </r>
  <r>
    <x v="3"/>
    <x v="5"/>
    <m/>
    <m/>
    <n v="6.8604910714285712"/>
    <s v="BS"/>
    <d v="2021-11-01T00:00:00"/>
    <x v="3"/>
    <x v="5"/>
  </r>
  <r>
    <x v="3"/>
    <x v="5"/>
    <m/>
    <m/>
    <n v="6.1756071428571433"/>
    <s v="BS"/>
    <d v="2021-11-01T00:00:00"/>
    <x v="3"/>
    <x v="5"/>
  </r>
  <r>
    <x v="3"/>
    <x v="5"/>
    <m/>
    <m/>
    <n v="7.5030624999999995"/>
    <s v="BS"/>
    <d v="2021-11-01T00:00:00"/>
    <x v="3"/>
    <x v="5"/>
  </r>
  <r>
    <x v="3"/>
    <x v="5"/>
    <m/>
    <m/>
    <n v="6.4661874999999993"/>
    <s v="BS"/>
    <d v="2021-11-01T00:00:00"/>
    <x v="3"/>
    <x v="5"/>
  </r>
  <r>
    <x v="3"/>
    <x v="5"/>
    <m/>
    <m/>
    <n v="6.4830267857142863"/>
    <s v="BS"/>
    <d v="2021-11-01T00:00:00"/>
    <x v="3"/>
    <x v="5"/>
  </r>
  <r>
    <x v="3"/>
    <x v="5"/>
    <m/>
    <m/>
    <n v="6.1080803571428577"/>
    <s v="BS"/>
    <d v="2021-11-01T00:00:00"/>
    <x v="3"/>
    <x v="5"/>
  </r>
  <r>
    <x v="3"/>
    <x v="5"/>
    <m/>
    <m/>
    <n v="6.6964285714285712"/>
    <s v="BS"/>
    <d v="2021-11-01T00:00:00"/>
    <x v="3"/>
    <x v="5"/>
  </r>
  <r>
    <x v="3"/>
    <x v="5"/>
    <m/>
    <m/>
    <n v="6.6964285714285712"/>
    <s v="BS"/>
    <d v="2021-11-01T00:00:00"/>
    <x v="3"/>
    <x v="5"/>
  </r>
  <r>
    <x v="3"/>
    <x v="5"/>
    <m/>
    <m/>
    <n v="6.5359375000000002"/>
    <s v="BS"/>
    <d v="2021-11-01T00:00:00"/>
    <x v="3"/>
    <x v="5"/>
  </r>
  <r>
    <x v="3"/>
    <x v="5"/>
    <m/>
    <m/>
    <n v="6.2724375000000006"/>
    <s v="BS"/>
    <d v="2021-11-01T00:00:00"/>
    <x v="3"/>
    <x v="5"/>
  </r>
  <r>
    <x v="3"/>
    <x v="5"/>
    <m/>
    <m/>
    <n v="7.1412946428571429"/>
    <s v="BS"/>
    <d v="2021-11-01T00:00:00"/>
    <x v="3"/>
    <x v="5"/>
  </r>
  <r>
    <x v="3"/>
    <x v="5"/>
    <m/>
    <m/>
    <n v="7.3977053571428568"/>
    <s v="BS"/>
    <d v="2021-11-01T00:00:00"/>
    <x v="3"/>
    <x v="5"/>
  </r>
  <r>
    <x v="3"/>
    <x v="5"/>
    <m/>
    <m/>
    <n v="6.6534374999999999"/>
    <s v="BS"/>
    <d v="2021-11-01T00:00:00"/>
    <x v="3"/>
    <x v="5"/>
  </r>
  <r>
    <x v="3"/>
    <x v="5"/>
    <m/>
    <m/>
    <n v="7.668017857142857"/>
    <s v="BS"/>
    <d v="2021-11-01T00:00:00"/>
    <x v="3"/>
    <x v="5"/>
  </r>
  <r>
    <x v="3"/>
    <x v="5"/>
    <m/>
    <m/>
    <n v="7.1493303571428575"/>
    <s v="BS"/>
    <d v="2021-11-01T00:00:00"/>
    <x v="3"/>
    <x v="5"/>
  </r>
  <r>
    <x v="3"/>
    <x v="5"/>
    <m/>
    <m/>
    <n v="7.4789285714285709"/>
    <s v="BS"/>
    <d v="2021-11-01T00:00:00"/>
    <x v="3"/>
    <x v="5"/>
  </r>
  <r>
    <x v="3"/>
    <x v="5"/>
    <m/>
    <m/>
    <n v="6.6566696428571435"/>
    <s v="BS"/>
    <d v="2021-11-01T00:00:00"/>
    <x v="3"/>
    <x v="5"/>
  </r>
  <r>
    <x v="3"/>
    <x v="5"/>
    <m/>
    <m/>
    <n v="3.9935"/>
    <s v="BS"/>
    <d v="2021-11-01T00:00:00"/>
    <x v="3"/>
    <x v="5"/>
  </r>
  <r>
    <x v="3"/>
    <x v="5"/>
    <m/>
    <m/>
    <n v="4.6270357142857135"/>
    <s v="BS"/>
    <d v="2021-11-01T00:00:00"/>
    <x v="3"/>
    <x v="5"/>
  </r>
  <r>
    <x v="3"/>
    <x v="5"/>
    <m/>
    <m/>
    <n v="6.6998571428571427"/>
    <s v="BS"/>
    <d v="2021-11-01T00:00:00"/>
    <x v="3"/>
    <x v="5"/>
  </r>
  <r>
    <x v="3"/>
    <x v="5"/>
    <m/>
    <m/>
    <n v="6.6983571428571427"/>
    <s v="BS"/>
    <d v="2021-11-01T00:00:00"/>
    <x v="3"/>
    <x v="5"/>
  </r>
  <r>
    <x v="3"/>
    <x v="5"/>
    <m/>
    <m/>
    <n v="6.8290446428571423"/>
    <s v="BS"/>
    <d v="2021-11-01T00:00:00"/>
    <x v="3"/>
    <x v="5"/>
  </r>
  <r>
    <x v="3"/>
    <x v="5"/>
    <m/>
    <m/>
    <n v="8.5608749999999993"/>
    <s v="BS"/>
    <d v="2021-11-01T00:00:00"/>
    <x v="3"/>
    <x v="5"/>
  </r>
  <r>
    <x v="3"/>
    <x v="5"/>
    <m/>
    <m/>
    <n v="9.2142857142857135"/>
    <s v="BS"/>
    <d v="2021-11-01T00:00:00"/>
    <x v="3"/>
    <x v="5"/>
  </r>
  <r>
    <x v="3"/>
    <x v="5"/>
    <m/>
    <m/>
    <n v="8.1107232142857146"/>
    <s v="BS"/>
    <d v="2021-11-01T00:00:00"/>
    <x v="3"/>
    <x v="5"/>
  </r>
  <r>
    <x v="3"/>
    <x v="5"/>
    <m/>
    <m/>
    <n v="6.5464642857142854"/>
    <s v="BS"/>
    <d v="2021-11-01T00:00:00"/>
    <x v="3"/>
    <x v="5"/>
  </r>
  <r>
    <x v="3"/>
    <x v="5"/>
    <m/>
    <m/>
    <n v="6.2760892857142858"/>
    <s v="BS"/>
    <d v="2021-11-01T00:00:00"/>
    <x v="3"/>
    <x v="5"/>
  </r>
  <r>
    <x v="3"/>
    <x v="5"/>
    <m/>
    <m/>
    <n v="9.8391923683752474"/>
    <s v="BS"/>
    <d v="2021-11-01T00:00:00"/>
    <x v="3"/>
    <x v="5"/>
  </r>
  <r>
    <x v="3"/>
    <x v="5"/>
    <m/>
    <m/>
    <n v="12.49417172593235"/>
    <s v="BS"/>
    <d v="2021-11-01T00:00:00"/>
    <x v="3"/>
    <x v="5"/>
  </r>
  <r>
    <x v="3"/>
    <x v="5"/>
    <m/>
    <m/>
    <n v="16.824243107020575"/>
    <s v="BS"/>
    <d v="2021-11-01T00:00:00"/>
    <x v="3"/>
    <x v="5"/>
  </r>
  <r>
    <x v="3"/>
    <x v="5"/>
    <m/>
    <m/>
    <n v="28.150647536820717"/>
    <s v="BS"/>
    <d v="2021-11-01T00:00:00"/>
    <x v="3"/>
    <x v="5"/>
  </r>
  <r>
    <x v="3"/>
    <x v="5"/>
    <m/>
    <m/>
    <n v="32.796405172413792"/>
    <s v="BS"/>
    <d v="2021-11-01T00:00:00"/>
    <x v="3"/>
    <x v="5"/>
  </r>
  <r>
    <x v="3"/>
    <x v="5"/>
    <m/>
    <m/>
    <n v="32.328124198978109"/>
    <s v="BS"/>
    <d v="2021-11-01T00:00:00"/>
    <x v="3"/>
    <x v="5"/>
  </r>
  <r>
    <x v="3"/>
    <x v="5"/>
    <m/>
    <m/>
    <n v="15.09939040123855"/>
    <s v="BS"/>
    <d v="2021-11-01T00:00:00"/>
    <x v="3"/>
    <x v="5"/>
  </r>
  <r>
    <x v="3"/>
    <x v="5"/>
    <m/>
    <m/>
    <n v="23.863288627124611"/>
    <s v="BS"/>
    <d v="2021-11-01T00:00:00"/>
    <x v="3"/>
    <x v="5"/>
  </r>
  <r>
    <x v="3"/>
    <x v="5"/>
    <m/>
    <m/>
    <n v="21.351128048780488"/>
    <s v="BS"/>
    <d v="2021-11-01T00:00:00"/>
    <x v="3"/>
    <x v="5"/>
  </r>
  <r>
    <x v="3"/>
    <x v="5"/>
    <m/>
    <m/>
    <n v="41.850571871559225"/>
    <s v="BS"/>
    <d v="2021-11-01T00:00:00"/>
    <x v="3"/>
    <x v="5"/>
  </r>
  <r>
    <x v="3"/>
    <x v="5"/>
    <m/>
    <m/>
    <n v="37.335540816326528"/>
    <s v="BS"/>
    <d v="2021-11-01T00:00:00"/>
    <x v="3"/>
    <x v="5"/>
  </r>
  <r>
    <x v="3"/>
    <x v="6"/>
    <m/>
    <m/>
    <n v="21.068083333333334"/>
    <s v="BS"/>
    <d v="2021-11-01T00:00:00"/>
    <x v="3"/>
    <x v="5"/>
  </r>
  <r>
    <x v="3"/>
    <x v="6"/>
    <m/>
    <m/>
    <n v="13.697830882352941"/>
    <s v="BS"/>
    <d v="2021-11-01T00:00:00"/>
    <x v="3"/>
    <x v="5"/>
  </r>
  <r>
    <x v="3"/>
    <x v="6"/>
    <m/>
    <m/>
    <n v="13.894808823529411"/>
    <s v="BS"/>
    <d v="2021-11-01T00:00:00"/>
    <x v="3"/>
    <x v="5"/>
  </r>
  <r>
    <x v="3"/>
    <x v="6"/>
    <m/>
    <m/>
    <n v="10.13141525423729"/>
    <s v="BS"/>
    <d v="2021-11-01T00:00:00"/>
    <x v="3"/>
    <x v="5"/>
  </r>
  <r>
    <x v="3"/>
    <x v="6"/>
    <m/>
    <m/>
    <n v="9.8691271186440677"/>
    <s v="BS"/>
    <d v="2021-11-01T00:00:00"/>
    <x v="3"/>
    <x v="5"/>
  </r>
  <r>
    <x v="3"/>
    <x v="6"/>
    <m/>
    <m/>
    <n v="10.290923728813558"/>
    <s v="BS"/>
    <d v="2021-11-01T00:00:00"/>
    <x v="3"/>
    <x v="5"/>
  </r>
  <r>
    <x v="3"/>
    <x v="6"/>
    <m/>
    <m/>
    <n v="8.669305084745762"/>
    <s v="BS"/>
    <d v="2021-11-01T00:00:00"/>
    <x v="3"/>
    <x v="5"/>
  </r>
  <r>
    <x v="3"/>
    <x v="6"/>
    <m/>
    <m/>
    <n v="9.8393474576271185"/>
    <s v="BS"/>
    <d v="2021-11-01T00:00:00"/>
    <x v="3"/>
    <x v="5"/>
  </r>
  <r>
    <x v="3"/>
    <x v="6"/>
    <m/>
    <m/>
    <n v="10.531440677966103"/>
    <s v="BS"/>
    <d v="2021-11-01T00:00:00"/>
    <x v="3"/>
    <x v="5"/>
  </r>
  <r>
    <x v="3"/>
    <x v="6"/>
    <m/>
    <m/>
    <n v="10.838144067796611"/>
    <s v="BS"/>
    <d v="2021-11-01T00:00:00"/>
    <x v="3"/>
    <x v="5"/>
  </r>
  <r>
    <x v="3"/>
    <x v="6"/>
    <m/>
    <m/>
    <n v="13.306305084745762"/>
    <s v="BS"/>
    <d v="2021-11-01T00:00:00"/>
    <x v="3"/>
    <x v="5"/>
  </r>
  <r>
    <x v="3"/>
    <x v="6"/>
    <m/>
    <m/>
    <n v="11.723177966101694"/>
    <s v="BS"/>
    <d v="2021-11-01T00:00:00"/>
    <x v="3"/>
    <x v="5"/>
  </r>
  <r>
    <x v="3"/>
    <x v="6"/>
    <m/>
    <m/>
    <n v="13.963345819747159"/>
    <s v="BS"/>
    <d v="2021-11-01T00:00:00"/>
    <x v="3"/>
    <x v="5"/>
  </r>
  <r>
    <x v="3"/>
    <x v="6"/>
    <m/>
    <m/>
    <n v="21.407351063829786"/>
    <s v="BS"/>
    <d v="2021-11-01T00:00:00"/>
    <x v="3"/>
    <x v="5"/>
  </r>
  <r>
    <x v="3"/>
    <x v="6"/>
    <m/>
    <m/>
    <n v="21.332904255319146"/>
    <s v="BS"/>
    <d v="2021-11-01T00:00:00"/>
    <x v="3"/>
    <x v="5"/>
  </r>
  <r>
    <x v="3"/>
    <x v="6"/>
    <m/>
    <m/>
    <n v="18.196978723404257"/>
    <s v="BS"/>
    <d v="2021-11-01T00:00:00"/>
    <x v="3"/>
    <x v="5"/>
  </r>
  <r>
    <x v="3"/>
    <x v="6"/>
    <m/>
    <m/>
    <n v="10.158898876404495"/>
    <s v="BS"/>
    <d v="2021-11-01T00:00:00"/>
    <x v="3"/>
    <x v="5"/>
  </r>
  <r>
    <x v="3"/>
    <x v="6"/>
    <m/>
    <m/>
    <n v="10.928831460674157"/>
    <s v="BS"/>
    <d v="2021-11-01T00:00:00"/>
    <x v="3"/>
    <x v="5"/>
  </r>
  <r>
    <x v="3"/>
    <x v="6"/>
    <m/>
    <m/>
    <n v="10.337078651685394"/>
    <s v="BS"/>
    <d v="2021-11-01T00:00:00"/>
    <x v="3"/>
    <x v="5"/>
  </r>
  <r>
    <x v="3"/>
    <x v="6"/>
    <m/>
    <m/>
    <n v="9.9375617977528083"/>
    <s v="BS"/>
    <d v="2021-11-01T00:00:00"/>
    <x v="3"/>
    <x v="5"/>
  </r>
  <r>
    <x v="3"/>
    <x v="6"/>
    <m/>
    <m/>
    <n v="10.427842696629213"/>
    <s v="BS"/>
    <d v="2021-11-01T00:00:00"/>
    <x v="3"/>
    <x v="5"/>
  </r>
  <r>
    <x v="3"/>
    <x v="6"/>
    <m/>
    <m/>
    <n v="10.544573033707865"/>
    <s v="BS"/>
    <d v="2021-11-01T00:00:00"/>
    <x v="3"/>
    <x v="5"/>
  </r>
  <r>
    <x v="3"/>
    <x v="6"/>
    <m/>
    <m/>
    <n v="9.8529550561797752"/>
    <s v="BS"/>
    <d v="2021-11-01T00:00:00"/>
    <x v="3"/>
    <x v="5"/>
  </r>
  <r>
    <x v="3"/>
    <x v="6"/>
    <m/>
    <m/>
    <n v="9.7978539325842693"/>
    <s v="BS"/>
    <d v="2021-11-01T00:00:00"/>
    <x v="3"/>
    <x v="5"/>
  </r>
  <r>
    <x v="3"/>
    <x v="6"/>
    <m/>
    <m/>
    <n v="9.7792808988764044"/>
    <s v="BS"/>
    <d v="2021-11-01T00:00:00"/>
    <x v="3"/>
    <x v="5"/>
  </r>
  <r>
    <x v="3"/>
    <x v="6"/>
    <m/>
    <m/>
    <n v="9.8426966292134832"/>
    <s v="BS"/>
    <d v="2021-11-01T00:00:00"/>
    <x v="3"/>
    <x v="5"/>
  </r>
  <r>
    <x v="3"/>
    <x v="6"/>
    <m/>
    <m/>
    <n v="9.5070786516853936"/>
    <s v="BS"/>
    <d v="2021-11-01T00:00:00"/>
    <x v="3"/>
    <x v="5"/>
  </r>
  <r>
    <x v="3"/>
    <x v="6"/>
    <m/>
    <m/>
    <n v="9.0141235955056178"/>
    <s v="BS"/>
    <d v="2021-11-01T00:00:00"/>
    <x v="3"/>
    <x v="5"/>
  </r>
  <r>
    <x v="3"/>
    <x v="6"/>
    <m/>
    <m/>
    <n v="9.9206853932584274"/>
    <s v="BS"/>
    <d v="2021-11-01T00:00:00"/>
    <x v="3"/>
    <x v="5"/>
  </r>
  <r>
    <x v="3"/>
    <x v="6"/>
    <m/>
    <m/>
    <n v="9.5366741573033718"/>
    <s v="BS"/>
    <d v="2021-11-01T00:00:00"/>
    <x v="3"/>
    <x v="5"/>
  </r>
  <r>
    <x v="3"/>
    <x v="6"/>
    <m/>
    <m/>
    <n v="9.5409101123595494"/>
    <s v="BS"/>
    <d v="2021-11-01T00:00:00"/>
    <x v="3"/>
    <x v="5"/>
  </r>
  <r>
    <x v="3"/>
    <x v="6"/>
    <m/>
    <m/>
    <n v="12.012033707865168"/>
    <s v="BS"/>
    <d v="2021-11-01T00:00:00"/>
    <x v="3"/>
    <x v="5"/>
  </r>
  <r>
    <x v="3"/>
    <x v="6"/>
    <m/>
    <m/>
    <n v="10.917280898876404"/>
    <s v="BS"/>
    <d v="2021-11-01T00:00:00"/>
    <x v="3"/>
    <x v="5"/>
  </r>
  <r>
    <x v="3"/>
    <x v="6"/>
    <m/>
    <m/>
    <n v="6.2102656249999999"/>
    <s v="BS"/>
    <d v="2021-11-01T00:00:00"/>
    <x v="3"/>
    <x v="5"/>
  </r>
  <r>
    <x v="3"/>
    <x v="6"/>
    <m/>
    <m/>
    <n v="6.3756874999999997"/>
    <s v="BS"/>
    <d v="2021-11-01T00:00:00"/>
    <x v="3"/>
    <x v="5"/>
  </r>
  <r>
    <x v="3"/>
    <x v="6"/>
    <m/>
    <m/>
    <n v="6.6565468750000001"/>
    <s v="BS"/>
    <d v="2021-11-01T00:00:00"/>
    <x v="3"/>
    <x v="5"/>
  </r>
  <r>
    <x v="3"/>
    <x v="6"/>
    <m/>
    <m/>
    <n v="7.0076015624999997"/>
    <s v="BS"/>
    <d v="2021-11-01T00:00:00"/>
    <x v="3"/>
    <x v="5"/>
  </r>
  <r>
    <x v="3"/>
    <x v="6"/>
    <m/>
    <m/>
    <n v="6.4741093750000003"/>
    <s v="BS"/>
    <d v="2021-11-01T00:00:00"/>
    <x v="3"/>
    <x v="5"/>
  </r>
  <r>
    <x v="3"/>
    <x v="6"/>
    <m/>
    <m/>
    <n v="6.9933671874999996"/>
    <s v="BS"/>
    <d v="2021-11-01T00:00:00"/>
    <x v="3"/>
    <x v="5"/>
  </r>
  <r>
    <x v="3"/>
    <x v="6"/>
    <m/>
    <m/>
    <n v="7.7540312499999997"/>
    <s v="BS"/>
    <d v="2021-11-01T00:00:00"/>
    <x v="3"/>
    <x v="5"/>
  </r>
  <r>
    <x v="3"/>
    <x v="6"/>
    <m/>
    <m/>
    <n v="7.4304687500000002"/>
    <s v="BS"/>
    <d v="2021-11-01T00:00:00"/>
    <x v="3"/>
    <x v="5"/>
  </r>
  <r>
    <x v="3"/>
    <x v="6"/>
    <m/>
    <m/>
    <n v="7.8324765625000001"/>
    <s v="BS"/>
    <d v="2021-11-01T00:00:00"/>
    <x v="3"/>
    <x v="5"/>
  </r>
  <r>
    <x v="3"/>
    <x v="6"/>
    <m/>
    <m/>
    <n v="7.7188125000000003"/>
    <s v="BS"/>
    <d v="2021-11-01T00:00:00"/>
    <x v="3"/>
    <x v="5"/>
  </r>
  <r>
    <x v="3"/>
    <x v="6"/>
    <m/>
    <m/>
    <n v="7.9092734374999996"/>
    <s v="BS"/>
    <d v="2021-11-01T00:00:00"/>
    <x v="3"/>
    <x v="5"/>
  </r>
  <r>
    <x v="3"/>
    <x v="6"/>
    <m/>
    <m/>
    <n v="6.9939999999999998"/>
    <s v="BS"/>
    <d v="2021-11-01T00:00:00"/>
    <x v="3"/>
    <x v="5"/>
  </r>
  <r>
    <x v="3"/>
    <x v="6"/>
    <m/>
    <m/>
    <n v="7.3255781249999998"/>
    <s v="BS"/>
    <d v="2021-11-01T00:00:00"/>
    <x v="3"/>
    <x v="5"/>
  </r>
  <r>
    <x v="3"/>
    <x v="6"/>
    <m/>
    <m/>
    <n v="7.6705859375000003"/>
    <s v="BS"/>
    <d v="2021-11-01T00:00:00"/>
    <x v="3"/>
    <x v="5"/>
  </r>
  <r>
    <x v="3"/>
    <x v="6"/>
    <m/>
    <m/>
    <n v="7.9405156249999997"/>
    <s v="BS"/>
    <d v="2021-11-01T00:00:00"/>
    <x v="3"/>
    <x v="5"/>
  </r>
  <r>
    <x v="3"/>
    <x v="6"/>
    <m/>
    <m/>
    <n v="7.71875"/>
    <s v="BS"/>
    <d v="2021-11-01T00:00:00"/>
    <x v="3"/>
    <x v="5"/>
  </r>
  <r>
    <x v="3"/>
    <x v="6"/>
    <m/>
    <m/>
    <n v="6.46875"/>
    <s v="BS"/>
    <d v="2021-11-01T00:00:00"/>
    <x v="3"/>
    <x v="5"/>
  </r>
  <r>
    <x v="3"/>
    <x v="6"/>
    <m/>
    <m/>
    <n v="6.3465234375000001"/>
    <s v="BS"/>
    <d v="2021-11-01T00:00:00"/>
    <x v="3"/>
    <x v="5"/>
  </r>
  <r>
    <x v="3"/>
    <x v="6"/>
    <m/>
    <m/>
    <n v="6.6297187500000003"/>
    <s v="BS"/>
    <d v="2021-11-01T00:00:00"/>
    <x v="3"/>
    <x v="5"/>
  </r>
  <r>
    <x v="3"/>
    <x v="6"/>
    <m/>
    <m/>
    <n v="6.2341171874999999"/>
    <s v="BS"/>
    <d v="2021-11-01T00:00:00"/>
    <x v="3"/>
    <x v="5"/>
  </r>
  <r>
    <x v="3"/>
    <x v="6"/>
    <m/>
    <m/>
    <n v="6.5075078125000001"/>
    <s v="BS"/>
    <d v="2021-11-01T00:00:00"/>
    <x v="3"/>
    <x v="5"/>
  </r>
  <r>
    <x v="3"/>
    <x v="6"/>
    <m/>
    <m/>
    <n v="6.8025312500000004"/>
    <s v="BS"/>
    <d v="2021-11-01T00:00:00"/>
    <x v="3"/>
    <x v="5"/>
  </r>
  <r>
    <x v="3"/>
    <x v="6"/>
    <m/>
    <m/>
    <n v="18.953943262411347"/>
    <s v="BS"/>
    <d v="2021-11-01T00:00:00"/>
    <x v="3"/>
    <x v="5"/>
  </r>
  <r>
    <x v="3"/>
    <x v="6"/>
    <m/>
    <m/>
    <n v="21.305645390070922"/>
    <s v="BS"/>
    <d v="2021-11-01T00:00:00"/>
    <x v="3"/>
    <x v="5"/>
  </r>
  <r>
    <x v="3"/>
    <x v="6"/>
    <m/>
    <m/>
    <n v="20.74086524822695"/>
    <s v="BS"/>
    <d v="2021-11-01T00:00:00"/>
    <x v="3"/>
    <x v="5"/>
  </r>
  <r>
    <x v="3"/>
    <x v="6"/>
    <m/>
    <m/>
    <n v="16.186869461896976"/>
    <s v="BS"/>
    <d v="2021-11-01T00:00:00"/>
    <x v="3"/>
    <x v="5"/>
  </r>
  <r>
    <x v="3"/>
    <x v="6"/>
    <m/>
    <m/>
    <n v="15.026125617632363"/>
    <s v="BS"/>
    <d v="2021-11-01T00:00:00"/>
    <x v="3"/>
    <x v="5"/>
  </r>
  <r>
    <x v="3"/>
    <x v="6"/>
    <m/>
    <m/>
    <n v="15.123714843749999"/>
    <s v="BS"/>
    <d v="2021-11-01T00:00:00"/>
    <x v="3"/>
    <x v="5"/>
  </r>
  <r>
    <x v="3"/>
    <x v="6"/>
    <m/>
    <m/>
    <n v="14.701542024372452"/>
    <s v="BS"/>
    <d v="2021-11-01T00:00:00"/>
    <x v="3"/>
    <x v="5"/>
  </r>
  <r>
    <x v="3"/>
    <x v="6"/>
    <m/>
    <m/>
    <n v="15.003042657541567"/>
    <s v="BS"/>
    <d v="2021-11-01T00:00:00"/>
    <x v="3"/>
    <x v="5"/>
  </r>
  <r>
    <x v="3"/>
    <x v="6"/>
    <m/>
    <m/>
    <n v="17.053901041666666"/>
    <s v="BS"/>
    <d v="2021-11-01T00:00:00"/>
    <x v="3"/>
    <x v="5"/>
  </r>
  <r>
    <x v="3"/>
    <x v="6"/>
    <m/>
    <m/>
    <n v="16.187612801545541"/>
    <s v="BS"/>
    <d v="2021-11-01T00:00:00"/>
    <x v="3"/>
    <x v="5"/>
  </r>
  <r>
    <x v="3"/>
    <x v="6"/>
    <m/>
    <m/>
    <n v="12.701302631578947"/>
    <s v="BS"/>
    <d v="2021-11-01T00:00:00"/>
    <x v="3"/>
    <x v="5"/>
  </r>
  <r>
    <x v="3"/>
    <x v="6"/>
    <m/>
    <m/>
    <n v="13.195743836135119"/>
    <s v="BS"/>
    <d v="2021-11-01T00:00:00"/>
    <x v="3"/>
    <x v="5"/>
  </r>
  <r>
    <x v="3"/>
    <x v="6"/>
    <m/>
    <m/>
    <n v="15.169253029480918"/>
    <s v="BS"/>
    <d v="2021-11-01T00:00:00"/>
    <x v="3"/>
    <x v="5"/>
  </r>
  <r>
    <x v="3"/>
    <x v="6"/>
    <m/>
    <m/>
    <n v="9.5407058823529418"/>
    <s v="BS"/>
    <d v="2021-11-01T00:00:00"/>
    <x v="3"/>
    <x v="5"/>
  </r>
  <r>
    <x v="3"/>
    <x v="6"/>
    <m/>
    <m/>
    <n v="9.3962254901960787"/>
    <s v="GN"/>
    <d v="2021-11-01T00:00:00"/>
    <x v="3"/>
    <x v="5"/>
  </r>
  <r>
    <x v="3"/>
    <x v="6"/>
    <m/>
    <m/>
    <n v="9.1048823529411766"/>
    <s v="GN"/>
    <d v="2021-11-01T00:00:00"/>
    <x v="3"/>
    <x v="5"/>
  </r>
  <r>
    <x v="3"/>
    <x v="6"/>
    <m/>
    <m/>
    <n v="10.215362745098041"/>
    <s v="GN"/>
    <d v="2021-11-01T00:00:00"/>
    <x v="3"/>
    <x v="5"/>
  </r>
  <r>
    <x v="3"/>
    <x v="6"/>
    <m/>
    <m/>
    <n v="9.3271568627450989"/>
    <s v="GN"/>
    <d v="2021-11-01T00:00:00"/>
    <x v="3"/>
    <x v="5"/>
  </r>
  <r>
    <x v="3"/>
    <x v="6"/>
    <m/>
    <m/>
    <n v="9.7255686274509809"/>
    <s v="GN"/>
    <d v="2021-11-01T00:00:00"/>
    <x v="3"/>
    <x v="5"/>
  </r>
  <r>
    <x v="3"/>
    <x v="6"/>
    <m/>
    <m/>
    <n v="10.084607843137256"/>
    <s v="GN"/>
    <d v="2021-11-01T00:00:00"/>
    <x v="3"/>
    <x v="5"/>
  </r>
  <r>
    <x v="3"/>
    <x v="6"/>
    <m/>
    <m/>
    <n v="9.7666764705882354"/>
    <s v="GN"/>
    <d v="2021-11-01T00:00:00"/>
    <x v="3"/>
    <x v="5"/>
  </r>
  <r>
    <x v="3"/>
    <x v="6"/>
    <m/>
    <m/>
    <n v="8.7058823529411757"/>
    <s v="GN"/>
    <d v="2021-11-01T00:00:00"/>
    <x v="3"/>
    <x v="5"/>
  </r>
  <r>
    <x v="3"/>
    <x v="6"/>
    <m/>
    <m/>
    <n v="8.7472941176470584"/>
    <s v="GN"/>
    <d v="2021-11-01T00:00:00"/>
    <x v="3"/>
    <x v="5"/>
  </r>
  <r>
    <x v="3"/>
    <x v="6"/>
    <m/>
    <m/>
    <n v="8.7102058823529411"/>
    <s v="GN"/>
    <d v="2021-11-01T00:00:00"/>
    <x v="3"/>
    <x v="5"/>
  </r>
  <r>
    <x v="3"/>
    <x v="6"/>
    <m/>
    <m/>
    <n v="7.9495686274509803"/>
    <s v="GN"/>
    <d v="2021-11-01T00:00:00"/>
    <x v="3"/>
    <x v="5"/>
  </r>
  <r>
    <x v="3"/>
    <x v="6"/>
    <m/>
    <m/>
    <n v="8.3588333333333331"/>
    <s v="GN"/>
    <d v="2021-11-01T00:00:00"/>
    <x v="3"/>
    <x v="5"/>
  </r>
  <r>
    <x v="3"/>
    <x v="6"/>
    <m/>
    <m/>
    <n v="8.7599411764705888"/>
    <s v="GN"/>
    <d v="2021-11-01T00:00:00"/>
    <x v="3"/>
    <x v="5"/>
  </r>
  <r>
    <x v="3"/>
    <x v="6"/>
    <m/>
    <m/>
    <n v="8.3925196078431377"/>
    <s v="GN"/>
    <d v="2021-11-01T00:00:00"/>
    <x v="3"/>
    <x v="5"/>
  </r>
  <r>
    <x v="3"/>
    <x v="6"/>
    <m/>
    <m/>
    <n v="8.1960784313725483"/>
    <s v="GN"/>
    <d v="2021-11-01T00:00:00"/>
    <x v="3"/>
    <x v="5"/>
  </r>
  <r>
    <x v="3"/>
    <x v="6"/>
    <m/>
    <m/>
    <n v="8.6674607843137252"/>
    <s v="GN"/>
    <d v="2021-11-01T00:00:00"/>
    <x v="3"/>
    <x v="5"/>
  </r>
  <r>
    <x v="3"/>
    <x v="6"/>
    <m/>
    <m/>
    <n v="8.479480392156864"/>
    <s v="GN"/>
    <d v="2021-11-01T00:00:00"/>
    <x v="3"/>
    <x v="5"/>
  </r>
  <r>
    <x v="3"/>
    <x v="6"/>
    <m/>
    <m/>
    <n v="8.2982647058823531"/>
    <s v="GN"/>
    <d v="2021-11-01T00:00:00"/>
    <x v="3"/>
    <x v="5"/>
  </r>
  <r>
    <x v="3"/>
    <x v="6"/>
    <m/>
    <m/>
    <n v="8.1969215686274506"/>
    <s v="GN"/>
    <d v="2021-11-01T00:00:00"/>
    <x v="3"/>
    <x v="5"/>
  </r>
  <r>
    <x v="3"/>
    <x v="6"/>
    <m/>
    <m/>
    <n v="8.4013137254901959"/>
    <s v="GN"/>
    <d v="2021-11-01T00:00:00"/>
    <x v="3"/>
    <x v="5"/>
  </r>
  <r>
    <x v="3"/>
    <x v="6"/>
    <m/>
    <m/>
    <n v="8.6006666666666671"/>
    <s v="GN"/>
    <d v="2021-11-01T00:00:00"/>
    <x v="3"/>
    <x v="5"/>
  </r>
  <r>
    <x v="3"/>
    <x v="6"/>
    <m/>
    <m/>
    <n v="8.5748823529411773"/>
    <s v="GN"/>
    <d v="2021-11-01T00:00:00"/>
    <x v="3"/>
    <x v="5"/>
  </r>
  <r>
    <x v="3"/>
    <x v="6"/>
    <m/>
    <m/>
    <n v="8.7577549019607854"/>
    <s v="GN"/>
    <d v="2021-11-01T00:00:00"/>
    <x v="3"/>
    <x v="5"/>
  </r>
  <r>
    <x v="3"/>
    <x v="6"/>
    <m/>
    <m/>
    <n v="8.5120588235294115"/>
    <s v="GN"/>
    <d v="2021-11-01T00:00:00"/>
    <x v="3"/>
    <x v="5"/>
  </r>
  <r>
    <x v="3"/>
    <x v="6"/>
    <m/>
    <m/>
    <n v="8.1577156862745088"/>
    <s v="GN"/>
    <d v="2021-11-01T00:00:00"/>
    <x v="3"/>
    <x v="5"/>
  </r>
  <r>
    <x v="3"/>
    <x v="6"/>
    <m/>
    <m/>
    <n v="8.588598039215686"/>
    <s v="GN"/>
    <d v="2021-11-01T00:00:00"/>
    <x v="3"/>
    <x v="5"/>
  </r>
  <r>
    <x v="3"/>
    <x v="6"/>
    <m/>
    <m/>
    <n v="15.312895505435664"/>
    <s v="GN"/>
    <d v="2021-11-01T00:00:00"/>
    <x v="3"/>
    <x v="5"/>
  </r>
  <r>
    <x v="3"/>
    <x v="6"/>
    <m/>
    <m/>
    <n v="11.777108024691358"/>
    <s v="GN"/>
    <d v="2021-11-01T00:00:00"/>
    <x v="3"/>
    <x v="5"/>
  </r>
  <r>
    <x v="3"/>
    <x v="6"/>
    <m/>
    <m/>
    <n v="12.252441890833117"/>
    <s v="GN"/>
    <d v="2021-11-01T00:00:00"/>
    <x v="3"/>
    <x v="5"/>
  </r>
  <r>
    <x v="3"/>
    <x v="6"/>
    <m/>
    <m/>
    <n v="11.861769068623623"/>
    <s v="GN"/>
    <d v="2021-11-01T00:00:00"/>
    <x v="3"/>
    <x v="5"/>
  </r>
  <r>
    <x v="3"/>
    <x v="6"/>
    <m/>
    <m/>
    <n v="22.560372670807453"/>
    <s v="GN"/>
    <d v="2021-11-01T00:00:00"/>
    <x v="3"/>
    <x v="5"/>
  </r>
  <r>
    <x v="3"/>
    <x v="6"/>
    <m/>
    <m/>
    <n v="27.068590084712852"/>
    <s v="GN"/>
    <d v="2021-11-01T00:00:00"/>
    <x v="3"/>
    <x v="5"/>
  </r>
  <r>
    <x v="3"/>
    <x v="6"/>
    <m/>
    <m/>
    <n v="6.3511904761904763"/>
    <s v="GN"/>
    <d v="2021-11-01T00:00:00"/>
    <x v="3"/>
    <x v="5"/>
  </r>
  <r>
    <x v="3"/>
    <x v="6"/>
    <m/>
    <m/>
    <n v="6.0642380952380952"/>
    <s v="GN"/>
    <d v="2021-11-01T00:00:00"/>
    <x v="3"/>
    <x v="5"/>
  </r>
  <r>
    <x v="3"/>
    <x v="6"/>
    <m/>
    <m/>
    <n v="6.9646190476190482"/>
    <s v="GN"/>
    <d v="2021-11-01T00:00:00"/>
    <x v="3"/>
    <x v="5"/>
  </r>
  <r>
    <x v="3"/>
    <x v="6"/>
    <m/>
    <m/>
    <n v="5.8126468253968255"/>
    <s v="GN"/>
    <d v="2021-11-01T00:00:00"/>
    <x v="3"/>
    <x v="5"/>
  </r>
  <r>
    <x v="3"/>
    <x v="6"/>
    <m/>
    <m/>
    <n v="6.5645992063492065"/>
    <s v="GN"/>
    <d v="2021-11-01T00:00:00"/>
    <x v="3"/>
    <x v="5"/>
  </r>
  <r>
    <x v="3"/>
    <x v="6"/>
    <m/>
    <m/>
    <n v="7.4458265313743697"/>
    <s v="GN"/>
    <d v="2021-11-01T00:00:00"/>
    <x v="3"/>
    <x v="5"/>
  </r>
  <r>
    <x v="3"/>
    <x v="6"/>
    <m/>
    <m/>
    <n v="10.607985010539464"/>
    <s v="GN"/>
    <d v="2021-11-01T00:00:00"/>
    <x v="3"/>
    <x v="5"/>
  </r>
  <r>
    <x v="3"/>
    <x v="6"/>
    <m/>
    <m/>
    <n v="7.1878782894736846"/>
    <s v="GN"/>
    <d v="2021-11-01T00:00:00"/>
    <x v="3"/>
    <x v="5"/>
  </r>
  <r>
    <x v="3"/>
    <x v="6"/>
    <m/>
    <m/>
    <n v="8.2988651315789479"/>
    <s v="GN"/>
    <d v="2021-11-01T00:00:00"/>
    <x v="3"/>
    <x v="5"/>
  </r>
  <r>
    <x v="3"/>
    <x v="6"/>
    <m/>
    <m/>
    <n v="7.2039473684210531"/>
    <s v="GN"/>
    <d v="2021-11-01T00:00:00"/>
    <x v="3"/>
    <x v="5"/>
  </r>
  <r>
    <x v="3"/>
    <x v="6"/>
    <m/>
    <m/>
    <n v="7.2534539473684214"/>
    <s v="GN"/>
    <d v="2021-11-01T00:00:00"/>
    <x v="3"/>
    <x v="5"/>
  </r>
  <r>
    <x v="3"/>
    <x v="6"/>
    <m/>
    <m/>
    <n v="7.8116529605263167"/>
    <s v="GN"/>
    <d v="2021-11-01T00:00:00"/>
    <x v="3"/>
    <x v="5"/>
  </r>
  <r>
    <x v="3"/>
    <x v="6"/>
    <m/>
    <m/>
    <n v="7.1547779605263155"/>
    <s v="GN"/>
    <d v="2021-11-01T00:00:00"/>
    <x v="3"/>
    <x v="5"/>
  </r>
  <r>
    <x v="3"/>
    <x v="6"/>
    <m/>
    <m/>
    <n v="7.0176891447368428"/>
    <s v="GN"/>
    <d v="2021-11-01T00:00:00"/>
    <x v="3"/>
    <x v="5"/>
  </r>
  <r>
    <x v="3"/>
    <x v="6"/>
    <m/>
    <m/>
    <n v="7.4118338815789473"/>
    <s v="GN"/>
    <d v="2021-11-01T00:00:00"/>
    <x v="3"/>
    <x v="5"/>
  </r>
  <r>
    <x v="3"/>
    <x v="6"/>
    <m/>
    <m/>
    <n v="7.7240460526315795"/>
    <s v="GN"/>
    <d v="2021-11-01T00:00:00"/>
    <x v="3"/>
    <x v="5"/>
  </r>
  <r>
    <x v="3"/>
    <x v="6"/>
    <m/>
    <m/>
    <n v="7.4604523026315794"/>
    <s v="GN"/>
    <d v="2021-11-01T00:00:00"/>
    <x v="3"/>
    <x v="5"/>
  </r>
  <r>
    <x v="3"/>
    <x v="6"/>
    <m/>
    <m/>
    <n v="6.6677631578947372"/>
    <s v="GN"/>
    <d v="2021-11-01T00:00:00"/>
    <x v="3"/>
    <x v="5"/>
  </r>
  <r>
    <x v="3"/>
    <x v="6"/>
    <m/>
    <m/>
    <n v="7.0268750000000004"/>
    <s v="GN"/>
    <d v="2021-11-01T00:00:00"/>
    <x v="3"/>
    <x v="5"/>
  </r>
  <r>
    <x v="3"/>
    <x v="6"/>
    <m/>
    <m/>
    <n v="6.7112499999999997"/>
    <s v="GN"/>
    <d v="2021-11-01T00:00:00"/>
    <x v="3"/>
    <x v="5"/>
  </r>
  <r>
    <x v="3"/>
    <x v="6"/>
    <m/>
    <m/>
    <n v="6.3350328947368428"/>
    <s v="GN"/>
    <d v="2021-11-01T00:00:00"/>
    <x v="3"/>
    <x v="5"/>
  </r>
  <r>
    <x v="3"/>
    <x v="6"/>
    <m/>
    <m/>
    <n v="6.56157072368421"/>
    <s v="GN"/>
    <d v="2021-11-01T00:00:00"/>
    <x v="3"/>
    <x v="5"/>
  </r>
  <r>
    <x v="3"/>
    <x v="6"/>
    <m/>
    <m/>
    <n v="7.6486595394736847"/>
    <s v="GN"/>
    <d v="2021-11-01T00:00:00"/>
    <x v="3"/>
    <x v="5"/>
  </r>
  <r>
    <x v="3"/>
    <x v="6"/>
    <m/>
    <m/>
    <n v="7.5162171052631583"/>
    <s v="GN"/>
    <d v="2021-11-01T00:00:00"/>
    <x v="3"/>
    <x v="5"/>
  </r>
  <r>
    <x v="3"/>
    <x v="6"/>
    <m/>
    <m/>
    <n v="6.5198848684210526"/>
    <s v="GN"/>
    <d v="2021-11-01T00:00:00"/>
    <x v="3"/>
    <x v="5"/>
  </r>
  <r>
    <x v="3"/>
    <x v="6"/>
    <m/>
    <m/>
    <n v="6.6641036184210529"/>
    <s v="GN"/>
    <d v="2021-11-01T00:00:00"/>
    <x v="3"/>
    <x v="5"/>
  </r>
  <r>
    <x v="3"/>
    <x v="6"/>
    <m/>
    <m/>
    <n v="6.8729111842105262"/>
    <s v="GN"/>
    <d v="2021-11-01T00:00:00"/>
    <x v="3"/>
    <x v="5"/>
  </r>
  <r>
    <x v="3"/>
    <x v="6"/>
    <m/>
    <m/>
    <n v="7.6146875000000005"/>
    <s v="GN"/>
    <d v="2021-11-01T00:00:00"/>
    <x v="3"/>
    <x v="5"/>
  </r>
  <r>
    <x v="3"/>
    <x v="6"/>
    <m/>
    <m/>
    <n v="7.9661184210526317"/>
    <s v="GN"/>
    <d v="2021-11-01T00:00:00"/>
    <x v="3"/>
    <x v="5"/>
  </r>
  <r>
    <x v="3"/>
    <x v="6"/>
    <m/>
    <m/>
    <n v="6.9142351973684208"/>
    <s v="GN"/>
    <d v="2021-11-01T00:00:00"/>
    <x v="3"/>
    <x v="5"/>
  </r>
  <r>
    <x v="3"/>
    <x v="6"/>
    <m/>
    <m/>
    <n v="6.4175082236842114"/>
    <s v="GN"/>
    <d v="2021-11-01T00:00:00"/>
    <x v="3"/>
    <x v="5"/>
  </r>
  <r>
    <x v="3"/>
    <x v="6"/>
    <m/>
    <m/>
    <n v="6.7170559210526317"/>
    <s v="GN"/>
    <d v="2021-11-01T00:00:00"/>
    <x v="3"/>
    <x v="5"/>
  </r>
  <r>
    <x v="3"/>
    <x v="6"/>
    <m/>
    <m/>
    <n v="5.3803289473684215"/>
    <s v="GN"/>
    <d v="2021-11-01T00:00:00"/>
    <x v="3"/>
    <x v="5"/>
  </r>
  <r>
    <x v="3"/>
    <x v="6"/>
    <m/>
    <m/>
    <n v="6.2431028037383172"/>
    <s v="GN"/>
    <d v="2021-11-01T00:00:00"/>
    <x v="3"/>
    <x v="5"/>
  </r>
  <r>
    <x v="3"/>
    <x v="6"/>
    <m/>
    <m/>
    <n v="6.0565327102803739"/>
    <s v="GN"/>
    <d v="2021-11-01T00:00:00"/>
    <x v="3"/>
    <x v="5"/>
  </r>
  <r>
    <x v="3"/>
    <x v="6"/>
    <m/>
    <m/>
    <n v="6.8411214953271031"/>
    <s v="GN"/>
    <d v="2021-11-01T00:00:00"/>
    <x v="3"/>
    <x v="5"/>
  </r>
  <r>
    <x v="3"/>
    <x v="6"/>
    <m/>
    <m/>
    <n v="6.7374859813084109"/>
    <s v="GN"/>
    <d v="2021-11-01T00:00:00"/>
    <x v="3"/>
    <x v="5"/>
  </r>
  <r>
    <x v="3"/>
    <x v="6"/>
    <m/>
    <m/>
    <n v="7.1837943925233647"/>
    <s v="GN"/>
    <d v="2021-11-01T00:00:00"/>
    <x v="3"/>
    <x v="5"/>
  </r>
  <r>
    <x v="3"/>
    <x v="6"/>
    <m/>
    <m/>
    <n v="7.142635514018691"/>
    <s v="GN"/>
    <d v="2021-11-01T00:00:00"/>
    <x v="3"/>
    <x v="5"/>
  </r>
  <r>
    <x v="3"/>
    <x v="6"/>
    <m/>
    <m/>
    <n v="6.7766728971962618"/>
    <s v="GN"/>
    <d v="2021-11-01T00:00:00"/>
    <x v="3"/>
    <x v="5"/>
  </r>
  <r>
    <x v="3"/>
    <x v="6"/>
    <m/>
    <m/>
    <n v="7.2921121495327101"/>
    <s v="GN"/>
    <d v="2021-11-01T00:00:00"/>
    <x v="3"/>
    <x v="5"/>
  </r>
  <r>
    <x v="3"/>
    <x v="6"/>
    <m/>
    <m/>
    <n v="7.3721682242990658"/>
    <s v="GN"/>
    <d v="2021-11-01T00:00:00"/>
    <x v="3"/>
    <x v="5"/>
  </r>
  <r>
    <x v="3"/>
    <x v="6"/>
    <m/>
    <m/>
    <n v="6.2821495327102808"/>
    <s v="GN"/>
    <d v="2021-11-01T00:00:00"/>
    <x v="3"/>
    <x v="5"/>
  </r>
  <r>
    <x v="3"/>
    <x v="6"/>
    <m/>
    <m/>
    <n v="5.2817570093457951"/>
    <s v="GN"/>
    <d v="2021-11-01T00:00:00"/>
    <x v="3"/>
    <x v="5"/>
  </r>
  <r>
    <x v="3"/>
    <x v="6"/>
    <m/>
    <m/>
    <n v="6.3605233644859815"/>
    <s v="GN"/>
    <d v="2021-11-01T00:00:00"/>
    <x v="3"/>
    <x v="5"/>
  </r>
  <r>
    <x v="3"/>
    <x v="6"/>
    <m/>
    <m/>
    <n v="6.2804859813084111"/>
    <s v="GN"/>
    <d v="2021-11-01T00:00:00"/>
    <x v="3"/>
    <x v="5"/>
  </r>
  <r>
    <x v="3"/>
    <x v="6"/>
    <m/>
    <m/>
    <n v="7.1872990654205609"/>
    <s v="GN"/>
    <d v="2021-11-01T00:00:00"/>
    <x v="3"/>
    <x v="5"/>
  </r>
  <r>
    <x v="3"/>
    <x v="6"/>
    <m/>
    <m/>
    <n v="6.6914859813084115"/>
    <s v="GN"/>
    <d v="2021-11-01T00:00:00"/>
    <x v="3"/>
    <x v="5"/>
  </r>
  <r>
    <x v="3"/>
    <x v="6"/>
    <m/>
    <m/>
    <n v="6.4390280373831779"/>
    <s v="GN"/>
    <d v="2021-11-01T00:00:00"/>
    <x v="3"/>
    <x v="5"/>
  </r>
  <r>
    <x v="3"/>
    <x v="6"/>
    <m/>
    <m/>
    <n v="6.3288037383177569"/>
    <s v="GN"/>
    <d v="2021-11-01T00:00:00"/>
    <x v="3"/>
    <x v="5"/>
  </r>
  <r>
    <x v="3"/>
    <x v="6"/>
    <m/>
    <m/>
    <n v="6.323177570093458"/>
    <s v="GN"/>
    <d v="2021-11-01T00:00:00"/>
    <x v="3"/>
    <x v="5"/>
  </r>
  <r>
    <x v="3"/>
    <x v="6"/>
    <m/>
    <m/>
    <n v="6.5056355140186914"/>
    <s v="GN"/>
    <d v="2021-11-01T00:00:00"/>
    <x v="3"/>
    <x v="5"/>
  </r>
  <r>
    <x v="3"/>
    <x v="6"/>
    <m/>
    <m/>
    <n v="6.1073177570093451"/>
    <s v="GN"/>
    <d v="2021-11-01T00:00:00"/>
    <x v="3"/>
    <x v="5"/>
  </r>
  <r>
    <x v="3"/>
    <x v="6"/>
    <m/>
    <m/>
    <n v="7.6926728971962612"/>
    <s v="GN"/>
    <d v="2021-11-01T00:00:00"/>
    <x v="3"/>
    <x v="5"/>
  </r>
  <r>
    <x v="3"/>
    <x v="6"/>
    <m/>
    <m/>
    <n v="9.3383925233644849"/>
    <s v="GN"/>
    <d v="2021-11-01T00:00:00"/>
    <x v="3"/>
    <x v="5"/>
  </r>
  <r>
    <x v="3"/>
    <x v="6"/>
    <m/>
    <m/>
    <n v="10.780943925233645"/>
    <s v="GN"/>
    <d v="2021-11-01T00:00:00"/>
    <x v="3"/>
    <x v="5"/>
  </r>
  <r>
    <x v="3"/>
    <x v="6"/>
    <m/>
    <m/>
    <n v="8.562056074766355"/>
    <s v="GN"/>
    <d v="2021-11-01T00:00:00"/>
    <x v="3"/>
    <x v="5"/>
  </r>
  <r>
    <x v="3"/>
    <x v="6"/>
    <m/>
    <m/>
    <n v="8.4697476635514022"/>
    <s v="GN"/>
    <d v="2021-11-01T00:00:00"/>
    <x v="3"/>
    <x v="5"/>
  </r>
  <r>
    <x v="3"/>
    <x v="6"/>
    <m/>
    <m/>
    <n v="8.638429906542056"/>
    <s v="GN"/>
    <d v="2021-11-01T00:00:00"/>
    <x v="3"/>
    <x v="5"/>
  </r>
  <r>
    <x v="3"/>
    <x v="6"/>
    <m/>
    <m/>
    <n v="7.0655233644859807"/>
    <s v="GN"/>
    <d v="2021-11-01T00:00:00"/>
    <x v="3"/>
    <x v="5"/>
  </r>
  <r>
    <x v="3"/>
    <x v="6"/>
    <m/>
    <m/>
    <n v="7.2523364485981308"/>
    <s v="GN"/>
    <d v="2021-11-01T00:00:00"/>
    <x v="3"/>
    <x v="5"/>
  </r>
  <r>
    <x v="3"/>
    <x v="6"/>
    <m/>
    <m/>
    <n v="7.0379719626168225"/>
    <s v="GN"/>
    <d v="2021-11-01T00:00:00"/>
    <x v="3"/>
    <x v="5"/>
  </r>
  <r>
    <x v="3"/>
    <x v="6"/>
    <m/>
    <m/>
    <n v="6.9485420560747668"/>
    <s v="GN"/>
    <d v="2021-11-01T00:00:00"/>
    <x v="3"/>
    <x v="5"/>
  </r>
  <r>
    <x v="3"/>
    <x v="6"/>
    <m/>
    <m/>
    <n v="9.6305652173913039"/>
    <s v="GN"/>
    <d v="2021-11-01T00:00:00"/>
    <x v="3"/>
    <x v="5"/>
  </r>
  <r>
    <x v="3"/>
    <x v="6"/>
    <m/>
    <m/>
    <n v="8.4638188405797106"/>
    <s v="GN"/>
    <d v="2021-11-01T00:00:00"/>
    <x v="3"/>
    <x v="5"/>
  </r>
  <r>
    <x v="3"/>
    <x v="6"/>
    <m/>
    <m/>
    <n v="6.9594782608695649"/>
    <s v="GN"/>
    <d v="2021-11-01T00:00:00"/>
    <x v="3"/>
    <x v="5"/>
  </r>
  <r>
    <x v="3"/>
    <x v="6"/>
    <m/>
    <m/>
    <n v="7.5955869565217391"/>
    <s v="GN"/>
    <d v="2021-11-01T00:00:00"/>
    <x v="3"/>
    <x v="5"/>
  </r>
  <r>
    <x v="3"/>
    <x v="6"/>
    <m/>
    <m/>
    <n v="7.2430144927536224"/>
    <s v="GN"/>
    <d v="2021-11-01T00:00:00"/>
    <x v="3"/>
    <x v="5"/>
  </r>
  <r>
    <x v="3"/>
    <x v="6"/>
    <m/>
    <m/>
    <n v="7.8166376811594196"/>
    <s v="GN"/>
    <d v="2021-11-01T00:00:00"/>
    <x v="3"/>
    <x v="5"/>
  </r>
  <r>
    <x v="3"/>
    <x v="6"/>
    <m/>
    <m/>
    <n v="6.960384057971015"/>
    <s v="GN"/>
    <d v="2021-11-01T00:00:00"/>
    <x v="3"/>
    <x v="5"/>
  </r>
  <r>
    <x v="3"/>
    <x v="6"/>
    <m/>
    <m/>
    <n v="7.27536231884058"/>
    <s v="GN"/>
    <d v="2021-11-01T00:00:00"/>
    <x v="3"/>
    <x v="5"/>
  </r>
  <r>
    <x v="3"/>
    <x v="6"/>
    <m/>
    <m/>
    <n v="8.6468695652173917"/>
    <s v="GN"/>
    <d v="2021-11-01T00:00:00"/>
    <x v="3"/>
    <x v="5"/>
  </r>
  <r>
    <x v="3"/>
    <x v="6"/>
    <m/>
    <m/>
    <n v="8.8437608695652177"/>
    <s v="GN"/>
    <d v="2021-11-01T00:00:00"/>
    <x v="3"/>
    <x v="5"/>
  </r>
  <r>
    <x v="3"/>
    <x v="6"/>
    <m/>
    <m/>
    <n v="7.1893405797101453"/>
    <s v="GN"/>
    <d v="2021-11-01T00:00:00"/>
    <x v="3"/>
    <x v="5"/>
  </r>
  <r>
    <x v="3"/>
    <x v="6"/>
    <m/>
    <m/>
    <n v="9.5663188405797097"/>
    <s v="GN"/>
    <d v="2021-11-01T00:00:00"/>
    <x v="3"/>
    <x v="5"/>
  </r>
  <r>
    <x v="3"/>
    <x v="6"/>
    <m/>
    <m/>
    <n v="7.8126594202898545"/>
    <s v="GN"/>
    <d v="2021-11-01T00:00:00"/>
    <x v="3"/>
    <x v="5"/>
  </r>
  <r>
    <x v="3"/>
    <x v="6"/>
    <m/>
    <m/>
    <n v="10.028985507246377"/>
    <s v="GN"/>
    <d v="2021-11-01T00:00:00"/>
    <x v="3"/>
    <x v="5"/>
  </r>
  <r>
    <x v="3"/>
    <x v="6"/>
    <m/>
    <m/>
    <n v="7.8615434782608702"/>
    <s v="GN"/>
    <d v="2021-11-01T00:00:00"/>
    <x v="3"/>
    <x v="5"/>
  </r>
  <r>
    <x v="3"/>
    <x v="6"/>
    <m/>
    <m/>
    <n v="7.2232101449275365"/>
    <s v="GN"/>
    <d v="2021-11-01T00:00:00"/>
    <x v="3"/>
    <x v="5"/>
  </r>
  <r>
    <x v="3"/>
    <x v="6"/>
    <m/>
    <m/>
    <n v="7.8314492753623188"/>
    <s v="GN"/>
    <d v="2021-11-01T00:00:00"/>
    <x v="3"/>
    <x v="5"/>
  </r>
  <r>
    <x v="3"/>
    <x v="6"/>
    <m/>
    <m/>
    <n v="6.9856717557251908"/>
    <s v="GN"/>
    <d v="2021-11-01T00:00:00"/>
    <x v="3"/>
    <x v="5"/>
  </r>
  <r>
    <x v="3"/>
    <x v="6"/>
    <m/>
    <m/>
    <n v="6.9871335877862588"/>
    <s v="GN"/>
    <d v="2021-11-01T00:00:00"/>
    <x v="3"/>
    <x v="5"/>
  </r>
  <r>
    <x v="3"/>
    <x v="6"/>
    <m/>
    <m/>
    <n v="10.054052601741569"/>
    <s v="GN"/>
    <d v="2021-11-01T00:00:00"/>
    <x v="3"/>
    <x v="5"/>
  </r>
  <r>
    <x v="3"/>
    <x v="6"/>
    <m/>
    <m/>
    <n v="8.7052684210526312"/>
    <s v="GN"/>
    <d v="2021-11-01T00:00:00"/>
    <x v="3"/>
    <x v="5"/>
  </r>
  <r>
    <x v="3"/>
    <x v="6"/>
    <m/>
    <m/>
    <n v="7.9675635593220342"/>
    <s v="GN"/>
    <d v="2021-11-01T00:00:00"/>
    <x v="3"/>
    <x v="5"/>
  </r>
  <r>
    <x v="3"/>
    <x v="6"/>
    <m/>
    <m/>
    <n v="7.7878008474576275"/>
    <s v="GN"/>
    <d v="2021-11-01T00:00:00"/>
    <x v="3"/>
    <x v="5"/>
  </r>
  <r>
    <x v="3"/>
    <x v="6"/>
    <m/>
    <m/>
    <n v="7.7975127118644068"/>
    <s v="GN"/>
    <d v="2021-11-01T00:00:00"/>
    <x v="3"/>
    <x v="5"/>
  </r>
  <r>
    <x v="3"/>
    <x v="6"/>
    <m/>
    <m/>
    <n v="13.340737037037036"/>
    <s v="GN"/>
    <d v="2021-11-01T00:00:00"/>
    <x v="3"/>
    <x v="5"/>
  </r>
  <r>
    <x v="3"/>
    <x v="6"/>
    <m/>
    <m/>
    <n v="4.6194043715846993"/>
    <s v="GN"/>
    <d v="2021-11-01T00:00:00"/>
    <x v="3"/>
    <x v="5"/>
  </r>
  <r>
    <x v="3"/>
    <x v="6"/>
    <m/>
    <m/>
    <n v="5.2571857923497269"/>
    <s v="GN"/>
    <d v="2021-11-01T00:00:00"/>
    <x v="3"/>
    <x v="5"/>
  </r>
  <r>
    <x v="3"/>
    <x v="6"/>
    <m/>
    <m/>
    <n v="8.733625"/>
    <s v="GN"/>
    <d v="2021-11-01T00:00:00"/>
    <x v="3"/>
    <x v="5"/>
  </r>
  <r>
    <x v="3"/>
    <x v="6"/>
    <m/>
    <m/>
    <n v="9.2833303571428569"/>
    <s v="GN"/>
    <d v="2021-11-01T00:00:00"/>
    <x v="3"/>
    <x v="5"/>
  </r>
  <r>
    <x v="3"/>
    <x v="6"/>
    <m/>
    <m/>
    <n v="6.8604910714285712"/>
    <s v="GN"/>
    <d v="2021-11-01T00:00:00"/>
    <x v="3"/>
    <x v="5"/>
  </r>
  <r>
    <x v="3"/>
    <x v="6"/>
    <m/>
    <m/>
    <n v="6.1756071428571433"/>
    <s v="GN"/>
    <d v="2021-11-01T00:00:00"/>
    <x v="3"/>
    <x v="5"/>
  </r>
  <r>
    <x v="3"/>
    <x v="6"/>
    <m/>
    <m/>
    <n v="7.5030624999999995"/>
    <s v="GN"/>
    <d v="2021-11-01T00:00:00"/>
    <x v="3"/>
    <x v="5"/>
  </r>
  <r>
    <x v="3"/>
    <x v="6"/>
    <m/>
    <m/>
    <n v="6.4661874999999993"/>
    <s v="GN"/>
    <d v="2021-11-01T00:00:00"/>
    <x v="3"/>
    <x v="5"/>
  </r>
  <r>
    <x v="3"/>
    <x v="6"/>
    <m/>
    <m/>
    <n v="6.4830267857142863"/>
    <s v="GN"/>
    <d v="2021-11-01T00:00:00"/>
    <x v="3"/>
    <x v="5"/>
  </r>
  <r>
    <x v="3"/>
    <x v="6"/>
    <m/>
    <m/>
    <n v="6.1080803571428577"/>
    <s v="GN"/>
    <d v="2021-11-01T00:00:00"/>
    <x v="3"/>
    <x v="5"/>
  </r>
  <r>
    <x v="3"/>
    <x v="6"/>
    <m/>
    <m/>
    <n v="6.6964285714285712"/>
    <s v="GN"/>
    <d v="2021-11-01T00:00:00"/>
    <x v="3"/>
    <x v="5"/>
  </r>
  <r>
    <x v="3"/>
    <x v="6"/>
    <m/>
    <m/>
    <n v="6.6964285714285712"/>
    <s v="GN"/>
    <d v="2021-11-01T00:00:00"/>
    <x v="3"/>
    <x v="5"/>
  </r>
  <r>
    <x v="3"/>
    <x v="6"/>
    <m/>
    <m/>
    <n v="6.5359375000000002"/>
    <s v="GN"/>
    <d v="2021-11-01T00:00:00"/>
    <x v="3"/>
    <x v="5"/>
  </r>
  <r>
    <x v="3"/>
    <x v="6"/>
    <m/>
    <m/>
    <n v="6.2724375000000006"/>
    <s v="GN"/>
    <d v="2021-11-01T00:00:00"/>
    <x v="3"/>
    <x v="5"/>
  </r>
  <r>
    <x v="3"/>
    <x v="6"/>
    <m/>
    <m/>
    <n v="7.1412946428571429"/>
    <s v="GN"/>
    <d v="2021-11-01T00:00:00"/>
    <x v="3"/>
    <x v="5"/>
  </r>
  <r>
    <x v="3"/>
    <x v="6"/>
    <m/>
    <m/>
    <n v="7.3977053571428568"/>
    <s v="GN"/>
    <d v="2021-11-01T00:00:00"/>
    <x v="3"/>
    <x v="5"/>
  </r>
  <r>
    <x v="3"/>
    <x v="6"/>
    <m/>
    <m/>
    <n v="6.6534374999999999"/>
    <s v="GN"/>
    <d v="2021-11-01T00:00:00"/>
    <x v="3"/>
    <x v="5"/>
  </r>
  <r>
    <x v="3"/>
    <x v="6"/>
    <m/>
    <m/>
    <n v="7.668017857142857"/>
    <s v="GN"/>
    <d v="2021-11-01T00:00:00"/>
    <x v="3"/>
    <x v="5"/>
  </r>
  <r>
    <x v="3"/>
    <x v="6"/>
    <m/>
    <m/>
    <n v="7.1493303571428575"/>
    <s v="GN"/>
    <d v="2021-11-01T00:00:00"/>
    <x v="3"/>
    <x v="5"/>
  </r>
  <r>
    <x v="3"/>
    <x v="6"/>
    <m/>
    <m/>
    <n v="7.4789285714285709"/>
    <s v="GN"/>
    <d v="2021-11-01T00:00:00"/>
    <x v="3"/>
    <x v="5"/>
  </r>
  <r>
    <x v="3"/>
    <x v="6"/>
    <m/>
    <m/>
    <n v="6.6566696428571435"/>
    <s v="GN"/>
    <d v="2021-11-01T00:00:00"/>
    <x v="3"/>
    <x v="5"/>
  </r>
  <r>
    <x v="3"/>
    <x v="6"/>
    <m/>
    <m/>
    <n v="3.9935"/>
    <s v="GN"/>
    <d v="2021-11-01T00:00:00"/>
    <x v="3"/>
    <x v="5"/>
  </r>
  <r>
    <x v="3"/>
    <x v="6"/>
    <m/>
    <m/>
    <n v="4.6270357142857135"/>
    <s v="GN"/>
    <d v="2021-11-01T00:00:00"/>
    <x v="3"/>
    <x v="5"/>
  </r>
  <r>
    <x v="3"/>
    <x v="6"/>
    <m/>
    <m/>
    <n v="6.6998571428571427"/>
    <s v="GN"/>
    <d v="2021-11-01T00:00:00"/>
    <x v="3"/>
    <x v="5"/>
  </r>
  <r>
    <x v="3"/>
    <x v="6"/>
    <m/>
    <m/>
    <n v="6.6983571428571427"/>
    <s v="GN"/>
    <d v="2021-11-01T00:00:00"/>
    <x v="3"/>
    <x v="5"/>
  </r>
  <r>
    <x v="3"/>
    <x v="6"/>
    <m/>
    <m/>
    <n v="6.8290446428571423"/>
    <s v="GN"/>
    <d v="2021-11-01T00:00:00"/>
    <x v="3"/>
    <x v="5"/>
  </r>
  <r>
    <x v="3"/>
    <x v="6"/>
    <m/>
    <m/>
    <n v="8.5608749999999993"/>
    <s v="GN"/>
    <d v="2021-11-01T00:00:00"/>
    <x v="3"/>
    <x v="5"/>
  </r>
  <r>
    <x v="3"/>
    <x v="6"/>
    <m/>
    <m/>
    <n v="9.2142857142857135"/>
    <s v="GN"/>
    <d v="2021-11-01T00:00:00"/>
    <x v="3"/>
    <x v="5"/>
  </r>
  <r>
    <x v="3"/>
    <x v="6"/>
    <m/>
    <m/>
    <n v="8.1107232142857146"/>
    <s v="GN"/>
    <d v="2021-11-01T00:00:00"/>
    <x v="3"/>
    <x v="5"/>
  </r>
  <r>
    <x v="3"/>
    <x v="6"/>
    <m/>
    <m/>
    <n v="6.5464642857142854"/>
    <s v="GN"/>
    <d v="2021-11-01T00:00:00"/>
    <x v="3"/>
    <x v="5"/>
  </r>
  <r>
    <x v="3"/>
    <x v="6"/>
    <m/>
    <m/>
    <n v="6.2760892857142858"/>
    <s v="GN"/>
    <d v="2021-11-01T00:00:00"/>
    <x v="3"/>
    <x v="5"/>
  </r>
  <r>
    <x v="3"/>
    <x v="6"/>
    <m/>
    <m/>
    <n v="9.8391923683752474"/>
    <s v="GN"/>
    <d v="2021-11-01T00:00:00"/>
    <x v="3"/>
    <x v="5"/>
  </r>
  <r>
    <x v="3"/>
    <x v="6"/>
    <m/>
    <m/>
    <n v="12.49417172593235"/>
    <s v="GN"/>
    <d v="2021-11-01T00:00:00"/>
    <x v="3"/>
    <x v="5"/>
  </r>
  <r>
    <x v="3"/>
    <x v="6"/>
    <m/>
    <m/>
    <n v="16.824243107020575"/>
    <s v="GN"/>
    <d v="2021-11-01T00:00:00"/>
    <x v="3"/>
    <x v="5"/>
  </r>
  <r>
    <x v="3"/>
    <x v="6"/>
    <m/>
    <m/>
    <n v="28.150647536820717"/>
    <s v="GN"/>
    <d v="2021-11-01T00:00:00"/>
    <x v="3"/>
    <x v="5"/>
  </r>
  <r>
    <x v="3"/>
    <x v="6"/>
    <m/>
    <m/>
    <n v="32.796405172413792"/>
    <s v="GN"/>
    <d v="2021-11-01T00:00:00"/>
    <x v="3"/>
    <x v="5"/>
  </r>
  <r>
    <x v="3"/>
    <x v="6"/>
    <m/>
    <m/>
    <n v="32.328124198978109"/>
    <s v="GN"/>
    <d v="2021-11-01T00:00:00"/>
    <x v="3"/>
    <x v="5"/>
  </r>
  <r>
    <x v="3"/>
    <x v="6"/>
    <m/>
    <m/>
    <n v="15.09939040123855"/>
    <s v="GN"/>
    <d v="2021-11-01T00:00:00"/>
    <x v="3"/>
    <x v="5"/>
  </r>
  <r>
    <x v="3"/>
    <x v="6"/>
    <m/>
    <m/>
    <n v="23.863288627124611"/>
    <s v="GN"/>
    <d v="2021-11-01T00:00:00"/>
    <x v="3"/>
    <x v="5"/>
  </r>
  <r>
    <x v="3"/>
    <x v="6"/>
    <m/>
    <m/>
    <n v="21.351128048780488"/>
    <s v="GN"/>
    <d v="2021-11-01T00:00:00"/>
    <x v="3"/>
    <x v="5"/>
  </r>
  <r>
    <x v="3"/>
    <x v="6"/>
    <m/>
    <m/>
    <n v="41.850571871559225"/>
    <s v="GN"/>
    <d v="2021-11-01T00:00:00"/>
    <x v="3"/>
    <x v="5"/>
  </r>
  <r>
    <x v="3"/>
    <x v="6"/>
    <m/>
    <m/>
    <n v="37.335540816326528"/>
    <s v="GN"/>
    <d v="2021-11-01T00:00:00"/>
    <x v="3"/>
    <x v="5"/>
  </r>
  <r>
    <x v="3"/>
    <x v="6"/>
    <m/>
    <m/>
    <n v="4.6487058823529406"/>
    <s v="GN"/>
    <d v="2021-11-01T00:00:00"/>
    <x v="3"/>
    <x v="5"/>
  </r>
  <r>
    <x v="3"/>
    <x v="6"/>
    <m/>
    <m/>
    <n v="6.8936352941176464"/>
    <s v="GN"/>
    <d v="2021-11-01T00:00:00"/>
    <x v="3"/>
    <x v="5"/>
  </r>
  <r>
    <x v="3"/>
    <x v="6"/>
    <m/>
    <m/>
    <n v="7.7414941176470595"/>
    <s v="GN"/>
    <d v="2021-11-01T00:00:00"/>
    <x v="3"/>
    <x v="5"/>
  </r>
  <r>
    <x v="3"/>
    <x v="6"/>
    <m/>
    <m/>
    <n v="2.1431176470588236"/>
    <s v="GN"/>
    <d v="2021-11-01T00:00:00"/>
    <x v="3"/>
    <x v="5"/>
  </r>
  <r>
    <x v="3"/>
    <x v="6"/>
    <m/>
    <m/>
    <n v="2.0236705882352943"/>
    <s v="GN"/>
    <d v="2021-11-01T00:00:00"/>
    <x v="3"/>
    <x v="5"/>
  </r>
  <r>
    <x v="3"/>
    <x v="6"/>
    <m/>
    <m/>
    <n v="1.7896235294117646"/>
    <s v="GN"/>
    <d v="2021-11-01T00:00:00"/>
    <x v="3"/>
    <x v="5"/>
  </r>
  <r>
    <x v="3"/>
    <x v="6"/>
    <m/>
    <m/>
    <n v="1.7462588235294116"/>
    <s v="GN"/>
    <d v="2021-11-01T00:00:00"/>
    <x v="3"/>
    <x v="5"/>
  </r>
  <r>
    <x v="3"/>
    <x v="6"/>
    <m/>
    <m/>
    <n v="1.6520941176470587"/>
    <s v="GN"/>
    <d v="2021-11-01T00:00:00"/>
    <x v="3"/>
    <x v="5"/>
  </r>
  <r>
    <x v="3"/>
    <x v="6"/>
    <m/>
    <m/>
    <n v="2.8160705882352941"/>
    <s v="GN"/>
    <d v="2021-11-01T00:00:00"/>
    <x v="3"/>
    <x v="5"/>
  </r>
  <r>
    <x v="3"/>
    <x v="6"/>
    <m/>
    <m/>
    <n v="19.508761120831998"/>
    <s v="GN"/>
    <d v="2021-11-01T00:00:00"/>
    <x v="3"/>
    <x v="5"/>
  </r>
  <r>
    <x v="3"/>
    <x v="6"/>
    <m/>
    <m/>
    <n v="7.8042206493735984"/>
    <s v="GN"/>
    <d v="2021-11-01T00:00:00"/>
    <x v="3"/>
    <x v="5"/>
  </r>
  <r>
    <x v="3"/>
    <x v="6"/>
    <m/>
    <m/>
    <n v="2.9999701492537314"/>
    <s v="GN"/>
    <d v="2021-11-01T00:00:00"/>
    <x v="3"/>
    <x v="5"/>
  </r>
  <r>
    <x v="3"/>
    <x v="6"/>
    <m/>
    <m/>
    <n v="4.0017910447761196"/>
    <s v="GN"/>
    <d v="2021-11-01T00:00:00"/>
    <x v="3"/>
    <x v="5"/>
  </r>
  <r>
    <x v="3"/>
    <x v="6"/>
    <m/>
    <m/>
    <n v="3.8898805970149257"/>
    <s v="GN"/>
    <d v="2021-11-01T00:00:00"/>
    <x v="3"/>
    <x v="5"/>
  </r>
  <r>
    <x v="3"/>
    <x v="6"/>
    <m/>
    <m/>
    <n v="4.2414328358208957"/>
    <s v="GN"/>
    <d v="2021-11-01T00:00:00"/>
    <x v="3"/>
    <x v="5"/>
  </r>
  <r>
    <x v="3"/>
    <x v="6"/>
    <m/>
    <m/>
    <n v="3.9539701492537311"/>
    <s v="GN"/>
    <d v="2021-11-01T00:00:00"/>
    <x v="3"/>
    <x v="5"/>
  </r>
  <r>
    <x v="3"/>
    <x v="6"/>
    <m/>
    <m/>
    <n v="3.4954626865671643"/>
    <s v="GN"/>
    <d v="2021-11-01T00:00:00"/>
    <x v="3"/>
    <x v="5"/>
  </r>
  <r>
    <x v="3"/>
    <x v="6"/>
    <m/>
    <m/>
    <n v="3.1096417910447762"/>
    <s v="GN"/>
    <d v="2021-11-01T00:00:00"/>
    <x v="3"/>
    <x v="5"/>
  </r>
  <r>
    <x v="3"/>
    <x v="6"/>
    <m/>
    <m/>
    <n v="3.8376417910447764"/>
    <s v="GN"/>
    <d v="2021-11-01T00:00:00"/>
    <x v="3"/>
    <x v="5"/>
  </r>
  <r>
    <x v="3"/>
    <x v="6"/>
    <m/>
    <m/>
    <n v="4.4791940298507464"/>
    <s v="GN"/>
    <d v="2021-11-01T00:00:00"/>
    <x v="3"/>
    <x v="5"/>
  </r>
  <r>
    <x v="3"/>
    <x v="6"/>
    <m/>
    <m/>
    <n v="3.4187761194029851"/>
    <s v="GN"/>
    <d v="2021-11-01T00:00:00"/>
    <x v="3"/>
    <x v="5"/>
  </r>
  <r>
    <x v="3"/>
    <x v="6"/>
    <m/>
    <m/>
    <n v="3.3732537313432838"/>
    <s v="GN"/>
    <d v="2021-11-01T00:00:00"/>
    <x v="3"/>
    <x v="5"/>
  </r>
  <r>
    <x v="3"/>
    <x v="6"/>
    <m/>
    <m/>
    <n v="2.7340597014925372"/>
    <s v="GN"/>
    <d v="2021-11-01T00:00:00"/>
    <x v="3"/>
    <x v="5"/>
  </r>
  <r>
    <x v="3"/>
    <x v="6"/>
    <m/>
    <m/>
    <n v="3.4015522388059702"/>
    <s v="GN"/>
    <d v="2021-11-01T00:00:00"/>
    <x v="3"/>
    <x v="5"/>
  </r>
  <r>
    <x v="3"/>
    <x v="6"/>
    <m/>
    <m/>
    <n v="4.3790149253731343"/>
    <s v="GN"/>
    <d v="2021-11-01T00:00:00"/>
    <x v="3"/>
    <x v="5"/>
  </r>
  <r>
    <x v="3"/>
    <x v="6"/>
    <m/>
    <m/>
    <n v="3.3540597014925373"/>
    <s v="GN"/>
    <d v="2021-11-01T00:00:00"/>
    <x v="3"/>
    <x v="5"/>
  </r>
  <r>
    <x v="3"/>
    <x v="6"/>
    <m/>
    <m/>
    <n v="4.9771940298507458"/>
    <s v="GN"/>
    <d v="2021-11-01T00:00:00"/>
    <x v="3"/>
    <x v="5"/>
  </r>
  <r>
    <x v="3"/>
    <x v="6"/>
    <m/>
    <m/>
    <n v="3.669223880597015"/>
    <s v="GN"/>
    <d v="2021-11-01T00:00:00"/>
    <x v="3"/>
    <x v="5"/>
  </r>
  <r>
    <x v="3"/>
    <x v="6"/>
    <m/>
    <m/>
    <n v="3.8581492537313431"/>
    <s v="GN"/>
    <d v="2021-11-01T00:00:00"/>
    <x v="3"/>
    <x v="5"/>
  </r>
  <r>
    <x v="3"/>
    <x v="6"/>
    <m/>
    <m/>
    <n v="3.3517910447761192"/>
    <s v="GN"/>
    <d v="2021-11-01T00:00:00"/>
    <x v="3"/>
    <x v="5"/>
  </r>
  <r>
    <x v="3"/>
    <x v="6"/>
    <m/>
    <m/>
    <n v="5.4627761194029842"/>
    <s v="GN"/>
    <d v="2021-11-01T00:00:00"/>
    <x v="3"/>
    <x v="5"/>
  </r>
  <r>
    <x v="3"/>
    <x v="6"/>
    <m/>
    <m/>
    <n v="3.4659104477611939"/>
    <s v="GN"/>
    <d v="2021-11-01T00:00:00"/>
    <x v="3"/>
    <x v="5"/>
  </r>
  <r>
    <x v="3"/>
    <x v="6"/>
    <m/>
    <m/>
    <n v="4.8988059701492546"/>
    <s v="GN"/>
    <d v="2021-11-01T00:00:00"/>
    <x v="3"/>
    <x v="5"/>
  </r>
  <r>
    <x v="3"/>
    <x v="6"/>
    <m/>
    <m/>
    <n v="3.9593731343283585"/>
    <s v="GN"/>
    <d v="2021-11-01T00:00:00"/>
    <x v="3"/>
    <x v="5"/>
  </r>
  <r>
    <x v="3"/>
    <x v="6"/>
    <m/>
    <m/>
    <n v="3.1506268656716419"/>
    <s v="GN"/>
    <d v="2021-11-01T00:00:00"/>
    <x v="3"/>
    <x v="5"/>
  </r>
  <r>
    <x v="3"/>
    <x v="6"/>
    <m/>
    <m/>
    <n v="4.0266567164179108"/>
    <s v="GN"/>
    <d v="2021-11-01T00:00:00"/>
    <x v="3"/>
    <x v="5"/>
  </r>
  <r>
    <x v="3"/>
    <x v="6"/>
    <m/>
    <m/>
    <n v="3.5999701492537315"/>
    <s v="GN"/>
    <d v="2021-11-01T00:00:00"/>
    <x v="3"/>
    <x v="5"/>
  </r>
  <r>
    <x v="3"/>
    <x v="6"/>
    <m/>
    <m/>
    <n v="3.3740597014925373"/>
    <s v="GN"/>
    <d v="2021-11-01T00:00:00"/>
    <x v="3"/>
    <x v="5"/>
  </r>
  <r>
    <x v="3"/>
    <x v="6"/>
    <m/>
    <m/>
    <n v="3.2734029850746271"/>
    <s v="GN"/>
    <d v="2021-11-01T00:00:00"/>
    <x v="3"/>
    <x v="5"/>
  </r>
  <r>
    <x v="3"/>
    <x v="6"/>
    <m/>
    <m/>
    <n v="2.0914626865671639"/>
    <s v="GN"/>
    <d v="2021-11-01T00:00:00"/>
    <x v="3"/>
    <x v="5"/>
  </r>
  <r>
    <x v="3"/>
    <x v="6"/>
    <m/>
    <m/>
    <n v="3.7701791044776121"/>
    <s v="GN"/>
    <d v="2021-11-01T00:00:00"/>
    <x v="3"/>
    <x v="5"/>
  </r>
  <r>
    <x v="3"/>
    <x v="6"/>
    <m/>
    <m/>
    <n v="4.6330149253731339"/>
    <s v="GN"/>
    <d v="2021-11-01T00:00:00"/>
    <x v="3"/>
    <x v="5"/>
  </r>
  <r>
    <x v="3"/>
    <x v="6"/>
    <m/>
    <m/>
    <n v="4.8171641791044779"/>
    <s v="GN"/>
    <d v="2021-11-01T00:00:00"/>
    <x v="3"/>
    <x v="5"/>
  </r>
  <r>
    <x v="3"/>
    <x v="6"/>
    <m/>
    <m/>
    <n v="3.7398208955223882"/>
    <s v="GN"/>
    <d v="2021-11-01T00:00:00"/>
    <x v="3"/>
    <x v="5"/>
  </r>
  <r>
    <x v="3"/>
    <x v="6"/>
    <m/>
    <m/>
    <n v="3.6000895522388059"/>
    <s v="GN"/>
    <d v="2021-11-01T00:00:00"/>
    <x v="3"/>
    <x v="5"/>
  </r>
  <r>
    <x v="3"/>
    <x v="6"/>
    <m/>
    <m/>
    <n v="3.2438507462686568"/>
    <s v="GN"/>
    <d v="2021-11-01T00:00:00"/>
    <x v="3"/>
    <x v="5"/>
  </r>
  <r>
    <x v="3"/>
    <x v="6"/>
    <m/>
    <m/>
    <n v="3.6953432835820896"/>
    <s v="GN"/>
    <d v="2021-11-01T00:00:00"/>
    <x v="3"/>
    <x v="5"/>
  </r>
  <r>
    <x v="3"/>
    <x v="6"/>
    <m/>
    <m/>
    <n v="3.642537313432836"/>
    <s v="GN"/>
    <d v="2021-11-01T00:00:00"/>
    <x v="3"/>
    <x v="5"/>
  </r>
  <r>
    <x v="3"/>
    <x v="6"/>
    <m/>
    <m/>
    <n v="4.4099402985074629"/>
    <s v="GN"/>
    <d v="2021-11-01T00:00:00"/>
    <x v="3"/>
    <x v="5"/>
  </r>
  <r>
    <x v="3"/>
    <x v="6"/>
    <m/>
    <m/>
    <n v="4.059820895522388"/>
    <s v="GN"/>
    <d v="2021-11-01T00:00:00"/>
    <x v="3"/>
    <x v="5"/>
  </r>
  <r>
    <x v="3"/>
    <x v="6"/>
    <m/>
    <m/>
    <n v="3.7836417910447762"/>
    <s v="GN"/>
    <d v="2021-11-01T00:00:00"/>
    <x v="3"/>
    <x v="5"/>
  </r>
  <r>
    <x v="3"/>
    <x v="6"/>
    <m/>
    <m/>
    <n v="3.7575223880597015"/>
    <s v="GN"/>
    <d v="2021-11-01T00:00:00"/>
    <x v="3"/>
    <x v="5"/>
  </r>
  <r>
    <x v="3"/>
    <x v="6"/>
    <m/>
    <m/>
    <n v="4.3514626865671646"/>
    <s v="GN"/>
    <d v="2021-11-01T00:00:00"/>
    <x v="3"/>
    <x v="5"/>
  </r>
  <r>
    <x v="3"/>
    <x v="6"/>
    <m/>
    <m/>
    <n v="4.7761194029850742"/>
    <s v="GN"/>
    <d v="2021-11-01T00:00:00"/>
    <x v="3"/>
    <x v="5"/>
  </r>
  <r>
    <x v="3"/>
    <x v="6"/>
    <m/>
    <m/>
    <n v="5.6425074626865674"/>
    <s v="GN"/>
    <d v="2021-11-01T00:00:00"/>
    <x v="3"/>
    <x v="5"/>
  </r>
  <r>
    <x v="3"/>
    <x v="6"/>
    <m/>
    <m/>
    <n v="4.4228358208955223"/>
    <s v="GN"/>
    <d v="2021-11-01T00:00:00"/>
    <x v="3"/>
    <x v="5"/>
  </r>
  <r>
    <x v="3"/>
    <x v="6"/>
    <m/>
    <m/>
    <n v="4.6960597014925378"/>
    <s v="GN"/>
    <d v="2021-11-01T00:00:00"/>
    <x v="3"/>
    <x v="5"/>
  </r>
  <r>
    <x v="3"/>
    <x v="6"/>
    <m/>
    <m/>
    <n v="4.6187761194029857"/>
    <s v="GN"/>
    <d v="2021-11-01T00:00:00"/>
    <x v="3"/>
    <x v="5"/>
  </r>
  <r>
    <x v="3"/>
    <x v="6"/>
    <m/>
    <m/>
    <n v="4.3754626865671646"/>
    <s v="GN"/>
    <d v="2021-11-01T00:00:00"/>
    <x v="3"/>
    <x v="5"/>
  </r>
  <r>
    <x v="3"/>
    <x v="6"/>
    <m/>
    <m/>
    <n v="5.3433731343283579"/>
    <s v="GN"/>
    <d v="2021-11-01T00:00:00"/>
    <x v="3"/>
    <x v="5"/>
  </r>
  <r>
    <x v="3"/>
    <x v="6"/>
    <m/>
    <m/>
    <n v="5.1392835820895524"/>
    <s v="GN"/>
    <d v="2021-11-01T00:00:00"/>
    <x v="3"/>
    <x v="5"/>
  </r>
  <r>
    <x v="3"/>
    <x v="6"/>
    <m/>
    <m/>
    <n v="6.2394626865671636"/>
    <s v="GN"/>
    <d v="2021-11-01T00:00:00"/>
    <x v="3"/>
    <x v="5"/>
  </r>
  <r>
    <x v="3"/>
    <x v="6"/>
    <m/>
    <m/>
    <n v="4.1843283582089557"/>
    <s v="GN"/>
    <d v="2021-11-01T00:00:00"/>
    <x v="3"/>
    <x v="5"/>
  </r>
  <r>
    <x v="3"/>
    <x v="6"/>
    <m/>
    <m/>
    <n v="6.6865671641791042"/>
    <s v="GN"/>
    <d v="2021-11-01T00:00:00"/>
    <x v="3"/>
    <x v="5"/>
  </r>
  <r>
    <x v="3"/>
    <x v="6"/>
    <m/>
    <m/>
    <n v="3.0838805970149252"/>
    <s v="GN"/>
    <d v="2021-11-01T00:00:00"/>
    <x v="3"/>
    <x v="5"/>
  </r>
  <r>
    <x v="3"/>
    <x v="6"/>
    <m/>
    <m/>
    <n v="10.806626865671641"/>
    <s v="GN"/>
    <d v="2021-11-01T00:00:00"/>
    <x v="3"/>
    <x v="5"/>
  </r>
  <r>
    <x v="3"/>
    <x v="6"/>
    <m/>
    <m/>
    <n v="9.7186865671641804"/>
    <s v="GN"/>
    <d v="2021-11-01T00:00:00"/>
    <x v="3"/>
    <x v="5"/>
  </r>
  <r>
    <x v="3"/>
    <x v="6"/>
    <m/>
    <m/>
    <n v="9.1579104477611946"/>
    <s v="GN"/>
    <d v="2021-11-01T00:00:00"/>
    <x v="3"/>
    <x v="5"/>
  </r>
  <r>
    <x v="3"/>
    <x v="6"/>
    <m/>
    <m/>
    <n v="8.6862985074626859"/>
    <s v="GN"/>
    <d v="2021-11-01T00:00:00"/>
    <x v="3"/>
    <x v="5"/>
  </r>
  <r>
    <x v="3"/>
    <x v="6"/>
    <m/>
    <m/>
    <n v="6.3905671641791049"/>
    <s v="GN"/>
    <d v="2021-11-01T00:00:00"/>
    <x v="3"/>
    <x v="5"/>
  </r>
  <r>
    <x v="3"/>
    <x v="6"/>
    <m/>
    <m/>
    <n v="3.9347878787878794"/>
    <s v="GN"/>
    <d v="2021-11-01T00:00:00"/>
    <x v="3"/>
    <x v="5"/>
  </r>
  <r>
    <x v="3"/>
    <x v="6"/>
    <m/>
    <m/>
    <n v="3.9610757575757574"/>
    <s v="GN"/>
    <d v="2021-11-01T00:00:00"/>
    <x v="3"/>
    <x v="5"/>
  </r>
  <r>
    <x v="3"/>
    <x v="6"/>
    <m/>
    <m/>
    <n v="3.5669242424242427"/>
    <s v="GN"/>
    <d v="2021-11-01T00:00:00"/>
    <x v="3"/>
    <x v="5"/>
  </r>
  <r>
    <x v="3"/>
    <x v="6"/>
    <m/>
    <m/>
    <n v="3.4752878787878787"/>
    <s v="GN"/>
    <d v="2021-11-01T00:00:00"/>
    <x v="3"/>
    <x v="5"/>
  </r>
  <r>
    <x v="3"/>
    <x v="6"/>
    <m/>
    <m/>
    <n v="3.8089393939393936"/>
    <s v="GN"/>
    <d v="2021-11-01T00:00:00"/>
    <x v="3"/>
    <x v="5"/>
  </r>
  <r>
    <x v="3"/>
    <x v="6"/>
    <m/>
    <m/>
    <n v="3.3355303030303034"/>
    <s v="GN"/>
    <d v="2021-11-01T00:00:00"/>
    <x v="3"/>
    <x v="5"/>
  </r>
  <r>
    <x v="3"/>
    <x v="6"/>
    <m/>
    <m/>
    <n v="3.1969696969696968"/>
    <s v="GN"/>
    <d v="2021-11-01T00:00:00"/>
    <x v="3"/>
    <x v="5"/>
  </r>
  <r>
    <x v="3"/>
    <x v="6"/>
    <m/>
    <m/>
    <n v="4.0456515151515147"/>
    <s v="GN"/>
    <d v="2021-11-01T00:00:00"/>
    <x v="3"/>
    <x v="5"/>
  </r>
  <r>
    <x v="3"/>
    <x v="6"/>
    <m/>
    <m/>
    <n v="3.9245909090909095"/>
    <s v="GN"/>
    <d v="2021-11-01T00:00:00"/>
    <x v="3"/>
    <x v="5"/>
  </r>
  <r>
    <x v="3"/>
    <x v="6"/>
    <m/>
    <m/>
    <n v="3.8894545454545457"/>
    <s v="GN"/>
    <d v="2021-11-01T00:00:00"/>
    <x v="3"/>
    <x v="5"/>
  </r>
  <r>
    <x v="3"/>
    <x v="6"/>
    <m/>
    <m/>
    <n v="3.9034848484848483"/>
    <s v="GN"/>
    <d v="2021-11-01T00:00:00"/>
    <x v="3"/>
    <x v="5"/>
  </r>
  <r>
    <x v="3"/>
    <x v="6"/>
    <m/>
    <m/>
    <n v="3.68630303030303"/>
    <s v="GN"/>
    <d v="2021-11-01T00:00:00"/>
    <x v="3"/>
    <x v="5"/>
  </r>
  <r>
    <x v="3"/>
    <x v="6"/>
    <m/>
    <m/>
    <n v="3.5947727272727272"/>
    <s v="GN"/>
    <d v="2021-11-01T00:00:00"/>
    <x v="3"/>
    <x v="5"/>
  </r>
  <r>
    <x v="3"/>
    <x v="6"/>
    <m/>
    <m/>
    <n v="3.976969696969697"/>
    <s v="GN"/>
    <d v="2021-11-01T00:00:00"/>
    <x v="3"/>
    <x v="5"/>
  </r>
  <r>
    <x v="3"/>
    <x v="6"/>
    <m/>
    <m/>
    <n v="3.7742121212121216"/>
    <s v="GN"/>
    <d v="2021-11-01T00:00:00"/>
    <x v="3"/>
    <x v="5"/>
  </r>
  <r>
    <x v="3"/>
    <x v="6"/>
    <m/>
    <m/>
    <n v="4.0634393939393938"/>
    <s v="GN"/>
    <d v="2021-11-01T00:00:00"/>
    <x v="3"/>
    <x v="5"/>
  </r>
  <r>
    <x v="3"/>
    <x v="6"/>
    <m/>
    <m/>
    <n v="4.3107272727272727"/>
    <s v="GN"/>
    <d v="2021-11-01T00:00:00"/>
    <x v="3"/>
    <x v="5"/>
  </r>
  <r>
    <x v="3"/>
    <x v="6"/>
    <m/>
    <m/>
    <n v="4.0313333333333334"/>
    <s v="GN"/>
    <d v="2021-11-01T00:00:00"/>
    <x v="3"/>
    <x v="5"/>
  </r>
  <r>
    <x v="3"/>
    <x v="6"/>
    <m/>
    <m/>
    <n v="4.1577272727272732"/>
    <s v="GN"/>
    <d v="2021-11-01T00:00:00"/>
    <x v="3"/>
    <x v="5"/>
  </r>
  <r>
    <x v="3"/>
    <x v="6"/>
    <m/>
    <m/>
    <n v="4.2015909090909096"/>
    <s v="GN"/>
    <d v="2021-11-01T00:00:00"/>
    <x v="3"/>
    <x v="5"/>
  </r>
  <r>
    <x v="3"/>
    <x v="6"/>
    <m/>
    <m/>
    <n v="2.7428030303030302"/>
    <s v="GN"/>
    <d v="2021-11-01T00:00:00"/>
    <x v="3"/>
    <x v="5"/>
  </r>
  <r>
    <x v="3"/>
    <x v="6"/>
    <m/>
    <m/>
    <n v="10.330848484848485"/>
    <s v="GN"/>
    <d v="2021-11-01T00:00:00"/>
    <x v="3"/>
    <x v="5"/>
  </r>
  <r>
    <x v="3"/>
    <x v="6"/>
    <m/>
    <m/>
    <n v="2.6969696969696968"/>
    <s v="GN"/>
    <d v="2021-11-01T00:00:00"/>
    <x v="3"/>
    <x v="5"/>
  </r>
  <r>
    <x v="3"/>
    <x v="6"/>
    <m/>
    <m/>
    <n v="9.6684545454545461"/>
    <s v="GN"/>
    <d v="2021-11-01T00:00:00"/>
    <x v="3"/>
    <x v="5"/>
  </r>
  <r>
    <x v="3"/>
    <x v="6"/>
    <m/>
    <m/>
    <n v="2.7424696969696969"/>
    <s v="GN"/>
    <d v="2021-11-01T00:00:00"/>
    <x v="3"/>
    <x v="5"/>
  </r>
  <r>
    <x v="3"/>
    <x v="6"/>
    <m/>
    <m/>
    <n v="12.0075"/>
    <s v="GN"/>
    <d v="2021-11-01T00:00:00"/>
    <x v="3"/>
    <x v="5"/>
  </r>
  <r>
    <x v="3"/>
    <x v="6"/>
    <m/>
    <m/>
    <n v="7.5758122474540395"/>
    <s v="GN"/>
    <d v="2021-11-01T00:00:00"/>
    <x v="3"/>
    <x v="5"/>
  </r>
  <r>
    <x v="3"/>
    <x v="6"/>
    <m/>
    <m/>
    <n v="3.7170679179621753"/>
    <s v="GN"/>
    <d v="2021-11-01T00:00:00"/>
    <x v="3"/>
    <x v="5"/>
  </r>
  <r>
    <x v="3"/>
    <x v="6"/>
    <m/>
    <m/>
    <n v="3.8025091575091574"/>
    <s v="GN"/>
    <d v="2021-11-01T00:00:00"/>
    <x v="3"/>
    <x v="5"/>
  </r>
  <r>
    <x v="3"/>
    <x v="6"/>
    <m/>
    <m/>
    <n v="3.4781684981684977"/>
    <s v="GN"/>
    <d v="2021-11-01T00:00:00"/>
    <x v="3"/>
    <x v="5"/>
  </r>
  <r>
    <x v="3"/>
    <x v="6"/>
    <m/>
    <m/>
    <n v="3.1868131868131866"/>
    <s v="GN"/>
    <d v="2021-11-01T00:00:00"/>
    <x v="3"/>
    <x v="5"/>
  </r>
  <r>
    <x v="3"/>
    <x v="6"/>
    <m/>
    <m/>
    <n v="3.2042307692307692"/>
    <s v="GN"/>
    <d v="2021-11-01T00:00:00"/>
    <x v="3"/>
    <x v="5"/>
  </r>
  <r>
    <x v="3"/>
    <x v="6"/>
    <m/>
    <m/>
    <n v="3.2458974358974357"/>
    <s v="GN"/>
    <d v="2021-11-01T00:00:00"/>
    <x v="3"/>
    <x v="5"/>
  </r>
  <r>
    <x v="3"/>
    <x v="6"/>
    <m/>
    <m/>
    <n v="3.4530036630036629"/>
    <s v="GN"/>
    <d v="2021-11-01T00:00:00"/>
    <x v="3"/>
    <x v="5"/>
  </r>
  <r>
    <x v="3"/>
    <x v="6"/>
    <m/>
    <m/>
    <n v="3.1452747252747253"/>
    <s v="GN"/>
    <d v="2021-11-01T00:00:00"/>
    <x v="3"/>
    <x v="5"/>
  </r>
  <r>
    <x v="3"/>
    <x v="6"/>
    <m/>
    <m/>
    <n v="2.942106227106227"/>
    <s v="GN"/>
    <d v="2021-11-01T00:00:00"/>
    <x v="3"/>
    <x v="5"/>
  </r>
  <r>
    <x v="3"/>
    <x v="6"/>
    <m/>
    <m/>
    <n v="3.2920695970695975"/>
    <s v="GN"/>
    <d v="2021-11-01T00:00:00"/>
    <x v="3"/>
    <x v="5"/>
  </r>
  <r>
    <x v="3"/>
    <x v="6"/>
    <m/>
    <m/>
    <n v="3.2082600732600732"/>
    <s v="GN"/>
    <d v="2021-11-01T00:00:00"/>
    <x v="3"/>
    <x v="5"/>
  </r>
  <r>
    <x v="3"/>
    <x v="6"/>
    <m/>
    <m/>
    <n v="3.1931684981684985"/>
    <s v="GN"/>
    <d v="2021-11-01T00:00:00"/>
    <x v="3"/>
    <x v="5"/>
  </r>
  <r>
    <x v="3"/>
    <x v="6"/>
    <m/>
    <m/>
    <n v="3.1931684981684985"/>
    <s v="GN"/>
    <d v="2021-11-01T00:00:00"/>
    <x v="3"/>
    <x v="5"/>
  </r>
  <r>
    <x v="3"/>
    <x v="6"/>
    <m/>
    <m/>
    <n v="2.8139010989010989"/>
    <s v="GN"/>
    <d v="2021-11-01T00:00:00"/>
    <x v="3"/>
    <x v="5"/>
  </r>
  <r>
    <x v="3"/>
    <x v="6"/>
    <m/>
    <m/>
    <n v="3.169340659340659"/>
    <s v="GN"/>
    <d v="2021-11-01T00:00:00"/>
    <x v="3"/>
    <x v="5"/>
  </r>
  <r>
    <x v="3"/>
    <x v="6"/>
    <m/>
    <m/>
    <n v="2.9035531135531132"/>
    <s v="GN"/>
    <d v="2021-11-01T00:00:00"/>
    <x v="3"/>
    <x v="5"/>
  </r>
  <r>
    <x v="3"/>
    <x v="6"/>
    <m/>
    <m/>
    <n v="2.7304761904761903"/>
    <s v="GN"/>
    <d v="2021-11-01T00:00:00"/>
    <x v="3"/>
    <x v="5"/>
  </r>
  <r>
    <x v="3"/>
    <x v="6"/>
    <m/>
    <m/>
    <n v="2.8539194139194142"/>
    <s v="GN"/>
    <d v="2021-11-01T00:00:00"/>
    <x v="3"/>
    <x v="5"/>
  </r>
  <r>
    <x v="3"/>
    <x v="6"/>
    <m/>
    <m/>
    <n v="2.7377655677655679"/>
    <s v="GN"/>
    <d v="2021-11-01T00:00:00"/>
    <x v="3"/>
    <x v="5"/>
  </r>
  <r>
    <x v="3"/>
    <x v="6"/>
    <m/>
    <m/>
    <n v="2.7069780219780215"/>
    <s v="GN"/>
    <d v="2021-11-01T00:00:00"/>
    <x v="3"/>
    <x v="5"/>
  </r>
  <r>
    <x v="3"/>
    <x v="6"/>
    <m/>
    <m/>
    <n v="2.9157692307692304"/>
    <s v="GN"/>
    <d v="2021-11-01T00:00:00"/>
    <x v="3"/>
    <x v="5"/>
  </r>
  <r>
    <x v="3"/>
    <x v="6"/>
    <m/>
    <m/>
    <n v="2.8390659340659341"/>
    <s v="GN"/>
    <d v="2021-11-01T00:00:00"/>
    <x v="3"/>
    <x v="5"/>
  </r>
  <r>
    <x v="3"/>
    <x v="6"/>
    <m/>
    <m/>
    <n v="2.9833333333333329"/>
    <s v="GN"/>
    <d v="2021-11-01T00:00:00"/>
    <x v="3"/>
    <x v="5"/>
  </r>
  <r>
    <x v="3"/>
    <x v="6"/>
    <m/>
    <m/>
    <n v="3.0638644688644687"/>
    <s v="GN"/>
    <d v="2021-11-01T00:00:00"/>
    <x v="3"/>
    <x v="5"/>
  </r>
  <r>
    <x v="3"/>
    <x v="6"/>
    <m/>
    <m/>
    <n v="2.9713736263736261"/>
    <s v="GN"/>
    <d v="2021-11-01T00:00:00"/>
    <x v="3"/>
    <x v="5"/>
  </r>
  <r>
    <x v="3"/>
    <x v="6"/>
    <m/>
    <m/>
    <n v="2.7352564102564103"/>
    <s v="GN"/>
    <d v="2021-11-01T00:00:00"/>
    <x v="3"/>
    <x v="5"/>
  </r>
  <r>
    <x v="3"/>
    <x v="6"/>
    <m/>
    <m/>
    <n v="2.8078754578754577"/>
    <s v="GN"/>
    <d v="2021-11-01T00:00:00"/>
    <x v="3"/>
    <x v="5"/>
  </r>
  <r>
    <x v="3"/>
    <x v="6"/>
    <m/>
    <m/>
    <n v="2.571996336996337"/>
    <s v="GN"/>
    <d v="2021-11-01T00:00:00"/>
    <x v="3"/>
    <x v="5"/>
  </r>
  <r>
    <x v="3"/>
    <x v="6"/>
    <m/>
    <m/>
    <n v="2.6383882783882786"/>
    <s v="GN"/>
    <d v="2021-11-01T00:00:00"/>
    <x v="3"/>
    <x v="5"/>
  </r>
  <r>
    <x v="3"/>
    <x v="6"/>
    <m/>
    <m/>
    <n v="2.7250549450549451"/>
    <s v="GN"/>
    <d v="2021-11-01T00:00:00"/>
    <x v="3"/>
    <x v="5"/>
  </r>
  <r>
    <x v="3"/>
    <x v="6"/>
    <m/>
    <m/>
    <n v="2.8214652014652013"/>
    <s v="GN"/>
    <d v="2021-11-01T00:00:00"/>
    <x v="3"/>
    <x v="5"/>
  </r>
  <r>
    <x v="3"/>
    <x v="6"/>
    <m/>
    <m/>
    <n v="2.5889010989010992"/>
    <s v="GN"/>
    <d v="2021-11-01T00:00:00"/>
    <x v="3"/>
    <x v="5"/>
  </r>
  <r>
    <x v="3"/>
    <x v="6"/>
    <m/>
    <m/>
    <n v="2.8670512820512819"/>
    <s v="GN"/>
    <d v="2021-11-01T00:00:00"/>
    <x v="3"/>
    <x v="5"/>
  </r>
  <r>
    <x v="3"/>
    <x v="6"/>
    <m/>
    <m/>
    <n v="2.8375824175824174"/>
    <s v="GN"/>
    <d v="2021-11-01T00:00:00"/>
    <x v="3"/>
    <x v="5"/>
  </r>
  <r>
    <x v="3"/>
    <x v="6"/>
    <m/>
    <m/>
    <n v="2.7421794871794876"/>
    <s v="GN"/>
    <d v="2021-11-01T00:00:00"/>
    <x v="3"/>
    <x v="5"/>
  </r>
  <r>
    <x v="3"/>
    <x v="6"/>
    <m/>
    <m/>
    <n v="2.564688644688645"/>
    <s v="GN"/>
    <d v="2021-11-01T00:00:00"/>
    <x v="3"/>
    <x v="5"/>
  </r>
  <r>
    <x v="3"/>
    <x v="6"/>
    <m/>
    <m/>
    <n v="2.8586080586080587"/>
    <s v="GN"/>
    <d v="2021-11-01T00:00:00"/>
    <x v="3"/>
    <x v="5"/>
  </r>
  <r>
    <x v="3"/>
    <x v="6"/>
    <m/>
    <m/>
    <n v="3.1752197802197801"/>
    <s v="GN"/>
    <d v="2021-11-01T00:00:00"/>
    <x v="3"/>
    <x v="5"/>
  </r>
  <r>
    <x v="3"/>
    <x v="6"/>
    <m/>
    <m/>
    <n v="2.6521978021978021"/>
    <s v="GN"/>
    <d v="2021-11-01T00:00:00"/>
    <x v="3"/>
    <x v="5"/>
  </r>
  <r>
    <x v="3"/>
    <x v="6"/>
    <m/>
    <m/>
    <n v="2.575128205128205"/>
    <s v="GN"/>
    <d v="2021-11-01T00:00:00"/>
    <x v="3"/>
    <x v="5"/>
  </r>
  <r>
    <x v="3"/>
    <x v="6"/>
    <m/>
    <m/>
    <n v="1.1574725274725275"/>
    <s v="GN"/>
    <d v="2021-11-01T00:00:00"/>
    <x v="3"/>
    <x v="5"/>
  </r>
  <r>
    <x v="3"/>
    <x v="6"/>
    <m/>
    <m/>
    <n v="10.275531135531136"/>
    <s v="GN"/>
    <d v="2021-11-01T00:00:00"/>
    <x v="3"/>
    <x v="5"/>
  </r>
  <r>
    <x v="3"/>
    <x v="6"/>
    <m/>
    <m/>
    <n v="0.45804029304029303"/>
    <s v="GN"/>
    <d v="2021-11-01T00:00:00"/>
    <x v="3"/>
    <x v="5"/>
  </r>
  <r>
    <x v="3"/>
    <x v="6"/>
    <m/>
    <m/>
    <n v="5.8485531135531135"/>
    <s v="GN"/>
    <d v="2021-11-01T00:00:00"/>
    <x v="3"/>
    <x v="5"/>
  </r>
  <r>
    <x v="3"/>
    <x v="6"/>
    <m/>
    <m/>
    <n v="6.0273076923076925"/>
    <s v="GN"/>
    <d v="2021-11-01T00:00:00"/>
    <x v="3"/>
    <x v="5"/>
  </r>
  <r>
    <x v="3"/>
    <x v="6"/>
    <m/>
    <m/>
    <n v="5.6033516483516479"/>
    <s v="GN"/>
    <d v="2021-11-01T00:00:00"/>
    <x v="3"/>
    <x v="5"/>
  </r>
  <r>
    <x v="3"/>
    <x v="6"/>
    <m/>
    <m/>
    <n v="5.5495787545787545"/>
    <s v="GN"/>
    <d v="2021-11-01T00:00:00"/>
    <x v="3"/>
    <x v="5"/>
  </r>
  <r>
    <x v="3"/>
    <x v="6"/>
    <m/>
    <m/>
    <n v="5.2266849816849819"/>
    <s v="GN"/>
    <d v="2021-11-01T00:00:00"/>
    <x v="3"/>
    <x v="5"/>
  </r>
  <r>
    <x v="3"/>
    <x v="6"/>
    <m/>
    <m/>
    <n v="4.8065018315018317"/>
    <s v="GN"/>
    <d v="2021-11-01T00:00:00"/>
    <x v="3"/>
    <x v="5"/>
  </r>
  <r>
    <x v="3"/>
    <x v="6"/>
    <m/>
    <m/>
    <n v="4.9537728937728938"/>
    <s v="GN"/>
    <d v="2021-11-01T00:00:00"/>
    <x v="3"/>
    <x v="5"/>
  </r>
  <r>
    <x v="3"/>
    <x v="6"/>
    <m/>
    <m/>
    <n v="4.9238827838827834"/>
    <s v="GN"/>
    <d v="2021-11-01T00:00:00"/>
    <x v="3"/>
    <x v="5"/>
  </r>
  <r>
    <x v="3"/>
    <x v="6"/>
    <m/>
    <m/>
    <n v="4.523479853479853"/>
    <s v="GN"/>
    <d v="2021-11-01T00:00:00"/>
    <x v="3"/>
    <x v="5"/>
  </r>
  <r>
    <x v="3"/>
    <x v="6"/>
    <m/>
    <m/>
    <n v="4.6729487179487181"/>
    <s v="GN"/>
    <d v="2021-11-01T00:00:00"/>
    <x v="3"/>
    <x v="5"/>
  </r>
  <r>
    <x v="3"/>
    <x v="6"/>
    <m/>
    <m/>
    <n v="4.7703479853479855"/>
    <s v="GN"/>
    <d v="2021-11-01T00:00:00"/>
    <x v="3"/>
    <x v="5"/>
  </r>
  <r>
    <x v="3"/>
    <x v="6"/>
    <m/>
    <m/>
    <n v="4.2818315018315021"/>
    <s v="GN"/>
    <d v="2021-11-01T00:00:00"/>
    <x v="3"/>
    <x v="5"/>
  </r>
  <r>
    <x v="3"/>
    <x v="6"/>
    <m/>
    <m/>
    <n v="3.6858241758241759"/>
    <s v="GN"/>
    <d v="2021-11-01T00:00:00"/>
    <x v="3"/>
    <x v="5"/>
  </r>
  <r>
    <x v="3"/>
    <x v="6"/>
    <m/>
    <m/>
    <n v="4.0852747252747257"/>
    <s v="GN"/>
    <d v="2021-11-01T00:00:00"/>
    <x v="3"/>
    <x v="5"/>
  </r>
  <r>
    <x v="3"/>
    <x v="6"/>
    <m/>
    <m/>
    <n v="4.194175824175824"/>
    <s v="GN"/>
    <d v="2021-11-01T00:00:00"/>
    <x v="3"/>
    <x v="5"/>
  </r>
  <r>
    <x v="3"/>
    <x v="6"/>
    <m/>
    <m/>
    <n v="9.3256425990318412"/>
    <s v="GN"/>
    <d v="2021-11-01T00:00:00"/>
    <x v="3"/>
    <x v="5"/>
  </r>
  <r>
    <x v="3"/>
    <x v="6"/>
    <m/>
    <m/>
    <n v="9.4785136679885422"/>
    <s v="GN"/>
    <d v="2021-11-01T00:00:00"/>
    <x v="3"/>
    <x v="5"/>
  </r>
  <r>
    <x v="3"/>
    <x v="6"/>
    <m/>
    <m/>
    <n v="9.1595889633246266"/>
    <s v="GN"/>
    <d v="2021-11-01T00:00:00"/>
    <x v="3"/>
    <x v="5"/>
  </r>
  <r>
    <x v="3"/>
    <x v="6"/>
    <m/>
    <m/>
    <n v="10.305541695504516"/>
    <s v="GN"/>
    <d v="2021-11-01T00:00:00"/>
    <x v="3"/>
    <x v="5"/>
  </r>
  <r>
    <x v="3"/>
    <x v="6"/>
    <m/>
    <m/>
    <n v="13.488150539327611"/>
    <s v="GN"/>
    <d v="2021-11-01T00:00:00"/>
    <x v="3"/>
    <x v="5"/>
  </r>
  <r>
    <x v="3"/>
    <x v="6"/>
    <m/>
    <m/>
    <n v="9.9170671677780913"/>
    <s v="GN"/>
    <d v="2021-11-01T00:00:00"/>
    <x v="3"/>
    <x v="5"/>
  </r>
  <r>
    <x v="3"/>
    <x v="6"/>
    <m/>
    <m/>
    <n v="12.459792696971748"/>
    <s v="GN"/>
    <d v="2021-11-01T00:00:00"/>
    <x v="3"/>
    <x v="5"/>
  </r>
  <r>
    <x v="3"/>
    <x v="6"/>
    <m/>
    <m/>
    <n v="12.839748755629296"/>
    <s v="GN"/>
    <d v="2021-11-01T00:00:00"/>
    <x v="3"/>
    <x v="5"/>
  </r>
  <r>
    <x v="3"/>
    <x v="6"/>
    <m/>
    <m/>
    <n v="10.061249682928892"/>
    <s v="GN"/>
    <d v="2021-11-01T00:00:00"/>
    <x v="3"/>
    <x v="5"/>
  </r>
  <r>
    <x v="3"/>
    <x v="6"/>
    <m/>
    <m/>
    <n v="6.8805999999999994"/>
    <s v="GN"/>
    <d v="2021-11-01T00:00:00"/>
    <x v="3"/>
    <x v="5"/>
  </r>
  <r>
    <x v="3"/>
    <x v="6"/>
    <m/>
    <m/>
    <n v="6.8883999999999999"/>
    <s v="GN"/>
    <d v="2021-11-01T00:00:00"/>
    <x v="3"/>
    <x v="5"/>
  </r>
  <r>
    <x v="3"/>
    <x v="6"/>
    <m/>
    <m/>
    <n v="8.82"/>
    <s v="GN"/>
    <d v="2021-11-01T00:00:00"/>
    <x v="3"/>
    <x v="5"/>
  </r>
  <r>
    <x v="3"/>
    <x v="6"/>
    <m/>
    <m/>
    <n v="6.9079499999999996"/>
    <s v="GN"/>
    <d v="2021-11-01T00:00:00"/>
    <x v="3"/>
    <x v="5"/>
  </r>
  <r>
    <x v="3"/>
    <x v="6"/>
    <m/>
    <m/>
    <n v="7.5995000000000008"/>
    <s v="GN"/>
    <d v="2021-11-01T00:00:00"/>
    <x v="3"/>
    <x v="5"/>
  </r>
  <r>
    <x v="3"/>
    <x v="6"/>
    <m/>
    <m/>
    <n v="6.4677999999999995"/>
    <s v="GN"/>
    <d v="2021-11-01T00:00:00"/>
    <x v="3"/>
    <x v="5"/>
  </r>
  <r>
    <x v="3"/>
    <x v="6"/>
    <m/>
    <m/>
    <n v="6.5"/>
    <s v="GN"/>
    <d v="2021-11-01T00:00:00"/>
    <x v="3"/>
    <x v="5"/>
  </r>
  <r>
    <x v="3"/>
    <x v="6"/>
    <m/>
    <m/>
    <n v="5.6920999999999999"/>
    <s v="GN"/>
    <d v="2021-11-01T00:00:00"/>
    <x v="3"/>
    <x v="5"/>
  </r>
  <r>
    <x v="3"/>
    <x v="6"/>
    <m/>
    <m/>
    <n v="6.1400500000000005"/>
    <s v="GN"/>
    <d v="2021-11-01T00:00:00"/>
    <x v="3"/>
    <x v="5"/>
  </r>
  <r>
    <x v="3"/>
    <x v="6"/>
    <m/>
    <m/>
    <n v="6.1032999999999999"/>
    <s v="GN"/>
    <d v="2021-11-01T00:00:00"/>
    <x v="3"/>
    <x v="5"/>
  </r>
  <r>
    <x v="3"/>
    <x v="6"/>
    <m/>
    <m/>
    <n v="4.5378999999999996"/>
    <s v="GN"/>
    <d v="2021-11-01T00:00:00"/>
    <x v="3"/>
    <x v="5"/>
  </r>
  <r>
    <x v="3"/>
    <x v="6"/>
    <m/>
    <m/>
    <n v="6.2116999999999996"/>
    <s v="GN"/>
    <d v="2021-11-01T00:00:00"/>
    <x v="3"/>
    <x v="5"/>
  </r>
  <r>
    <x v="3"/>
    <x v="6"/>
    <m/>
    <m/>
    <n v="5.84335"/>
    <s v="GN"/>
    <d v="2021-11-01T00:00:00"/>
    <x v="3"/>
    <x v="5"/>
  </r>
  <r>
    <x v="3"/>
    <x v="6"/>
    <m/>
    <m/>
    <n v="6.3389499999999996"/>
    <s v="GN"/>
    <d v="2021-11-01T00:00:00"/>
    <x v="3"/>
    <x v="5"/>
  </r>
  <r>
    <x v="3"/>
    <x v="6"/>
    <m/>
    <m/>
    <n v="6.8170500000000001"/>
    <s v="GN"/>
    <d v="2021-11-01T00:00:00"/>
    <x v="3"/>
    <x v="5"/>
  </r>
  <r>
    <x v="3"/>
    <x v="6"/>
    <m/>
    <m/>
    <n v="5.6679000000000004"/>
    <s v="GN"/>
    <d v="2021-11-01T00:00:00"/>
    <x v="3"/>
    <x v="5"/>
  </r>
  <r>
    <x v="3"/>
    <x v="6"/>
    <m/>
    <m/>
    <n v="6.8117500000000009"/>
    <s v="GN"/>
    <d v="2021-11-01T00:00:00"/>
    <x v="3"/>
    <x v="5"/>
  </r>
  <r>
    <x v="3"/>
    <x v="6"/>
    <m/>
    <m/>
    <n v="9.4625500000000002"/>
    <s v="GN"/>
    <d v="2021-11-01T00:00:00"/>
    <x v="3"/>
    <x v="5"/>
  </r>
  <r>
    <x v="3"/>
    <x v="6"/>
    <m/>
    <m/>
    <n v="7.1168999999999993"/>
    <s v="GN"/>
    <d v="2021-11-01T00:00:00"/>
    <x v="3"/>
    <x v="5"/>
  </r>
  <r>
    <x v="3"/>
    <x v="6"/>
    <m/>
    <m/>
    <n v="6.3002000000000002"/>
    <s v="GN"/>
    <d v="2021-11-01T00:00:00"/>
    <x v="3"/>
    <x v="5"/>
  </r>
  <r>
    <x v="4"/>
    <x v="10"/>
    <s v="Haplochromis"/>
    <m/>
    <n v="6.2124456521739129"/>
    <s v="GN"/>
    <d v="2022-03-01T00:00:00"/>
    <x v="4"/>
    <x v="0"/>
  </r>
  <r>
    <x v="4"/>
    <x v="10"/>
    <s v="Haplochromis"/>
    <m/>
    <n v="6.9586956521739136"/>
    <s v="GN"/>
    <d v="2022-03-01T00:00:00"/>
    <x v="4"/>
    <x v="0"/>
  </r>
  <r>
    <x v="4"/>
    <x v="10"/>
    <s v="Haplochromis"/>
    <m/>
    <n v="7.038913043478261"/>
    <s v="GN"/>
    <d v="2022-03-01T00:00:00"/>
    <x v="4"/>
    <x v="0"/>
  </r>
  <r>
    <x v="4"/>
    <x v="10"/>
    <s v="Haplochromis"/>
    <m/>
    <n v="6.6957934782608701"/>
    <s v="GN"/>
    <d v="2022-03-01T00:00:00"/>
    <x v="4"/>
    <x v="0"/>
  </r>
  <r>
    <x v="4"/>
    <x v="10"/>
    <s v="Haplochromis"/>
    <m/>
    <n v="6.6798913043478256"/>
    <s v="GN"/>
    <d v="2022-03-01T00:00:00"/>
    <x v="4"/>
    <x v="0"/>
  </r>
  <r>
    <x v="4"/>
    <x v="10"/>
    <s v="Haplochromis"/>
    <m/>
    <n v="7.218978260869565"/>
    <s v="GN"/>
    <d v="2022-03-01T00:00:00"/>
    <x v="4"/>
    <x v="0"/>
  </r>
  <r>
    <x v="4"/>
    <x v="10"/>
    <s v="Haplochromis"/>
    <m/>
    <n v="6.625902173913043"/>
    <s v="GN"/>
    <d v="2022-03-01T00:00:00"/>
    <x v="4"/>
    <x v="0"/>
  </r>
  <r>
    <x v="4"/>
    <x v="10"/>
    <s v="Haplochromis"/>
    <m/>
    <n v="6.5665869565217392"/>
    <s v="GN"/>
    <d v="2022-03-01T00:00:00"/>
    <x v="4"/>
    <x v="0"/>
  </r>
  <r>
    <x v="4"/>
    <x v="10"/>
    <s v="Haplochromis"/>
    <m/>
    <n v="6.3281847826086954"/>
    <s v="GN"/>
    <d v="2022-03-01T00:00:00"/>
    <x v="4"/>
    <x v="0"/>
  </r>
  <r>
    <x v="4"/>
    <x v="10"/>
    <s v="Haplochromis"/>
    <m/>
    <n v="6.9475652173913049"/>
    <s v="GN"/>
    <d v="2022-03-01T00:00:00"/>
    <x v="4"/>
    <x v="0"/>
  </r>
  <r>
    <x v="4"/>
    <x v="10"/>
    <s v="Haplochromis"/>
    <m/>
    <n v="6.4943695652173909"/>
    <s v="GN"/>
    <d v="2022-03-01T00:00:00"/>
    <x v="4"/>
    <x v="0"/>
  </r>
  <r>
    <x v="4"/>
    <x v="10"/>
    <s v="Haplochromis"/>
    <m/>
    <n v="6.456847826086956"/>
    <s v="GN"/>
    <d v="2022-03-01T00:00:00"/>
    <x v="4"/>
    <x v="0"/>
  </r>
  <r>
    <x v="4"/>
    <x v="10"/>
    <s v="Haplochromis"/>
    <m/>
    <n v="6.4726413043478255"/>
    <s v="GN"/>
    <d v="2022-03-01T00:00:00"/>
    <x v="4"/>
    <x v="0"/>
  </r>
  <r>
    <x v="4"/>
    <x v="10"/>
    <s v="Haplochromis"/>
    <m/>
    <n v="6.1325978260869558"/>
    <s v="GN"/>
    <d v="2022-03-01T00:00:00"/>
    <x v="4"/>
    <x v="0"/>
  </r>
  <r>
    <x v="4"/>
    <x v="10"/>
    <s v="Haplochromis"/>
    <m/>
    <n v="6.6247065217391299"/>
    <s v="GN"/>
    <d v="2022-03-01T00:00:00"/>
    <x v="4"/>
    <x v="0"/>
  </r>
  <r>
    <x v="4"/>
    <x v="10"/>
    <s v="Haplochromis"/>
    <m/>
    <n v="6.9931739130434778"/>
    <s v="GN"/>
    <d v="2022-03-01T00:00:00"/>
    <x v="4"/>
    <x v="0"/>
  </r>
  <r>
    <x v="4"/>
    <x v="10"/>
    <s v="Haplochromis"/>
    <m/>
    <n v="6.0474891304347826"/>
    <s v="GN"/>
    <d v="2022-03-01T00:00:00"/>
    <x v="4"/>
    <x v="0"/>
  </r>
  <r>
    <x v="4"/>
    <x v="10"/>
    <s v="Haplochromis"/>
    <m/>
    <n v="6.458576086956521"/>
    <s v="GN"/>
    <d v="2022-03-01T00:00:00"/>
    <x v="4"/>
    <x v="0"/>
  </r>
  <r>
    <x v="4"/>
    <x v="10"/>
    <s v="Haplochromis"/>
    <m/>
    <n v="5.9405108695652178"/>
    <s v="GN"/>
    <d v="2022-03-01T00:00:00"/>
    <x v="4"/>
    <x v="0"/>
  </r>
  <r>
    <x v="4"/>
    <x v="10"/>
    <s v="Haplochromis"/>
    <m/>
    <n v="6.1020978260869567"/>
    <s v="GN"/>
    <d v="2022-03-01T00:00:00"/>
    <x v="4"/>
    <x v="0"/>
  </r>
  <r>
    <x v="4"/>
    <x v="10"/>
    <s v="Haplochromis"/>
    <m/>
    <n v="6.1650326086956522"/>
    <s v="GN"/>
    <d v="2022-03-01T00:00:00"/>
    <x v="4"/>
    <x v="0"/>
  </r>
  <r>
    <x v="4"/>
    <x v="10"/>
    <s v="Haplochromis"/>
    <m/>
    <n v="6.3036956521739134"/>
    <s v="GN"/>
    <d v="2022-03-01T00:00:00"/>
    <x v="4"/>
    <x v="0"/>
  </r>
  <r>
    <x v="4"/>
    <x v="10"/>
    <s v="Haplochromis"/>
    <m/>
    <n v="7.2371521739130431"/>
    <s v="GN"/>
    <d v="2022-03-01T00:00:00"/>
    <x v="4"/>
    <x v="0"/>
  </r>
  <r>
    <x v="4"/>
    <x v="10"/>
    <s v="Haplochromis"/>
    <m/>
    <n v="5.8051739130434781"/>
    <s v="GN"/>
    <d v="2022-03-01T00:00:00"/>
    <x v="4"/>
    <x v="0"/>
  </r>
  <r>
    <x v="4"/>
    <x v="10"/>
    <s v="Haplochromis"/>
    <m/>
    <n v="6.9168152173913038"/>
    <s v="GN"/>
    <d v="2022-03-01T00:00:00"/>
    <x v="4"/>
    <x v="0"/>
  </r>
  <r>
    <x v="4"/>
    <x v="10"/>
    <s v="Haplochromis"/>
    <m/>
    <n v="6.4657391304347822"/>
    <s v="GN"/>
    <d v="2022-03-01T00:00:00"/>
    <x v="4"/>
    <x v="0"/>
  </r>
  <r>
    <x v="4"/>
    <x v="10"/>
    <s v="Haplochromis"/>
    <m/>
    <n v="6.7197608695652171"/>
    <s v="GN"/>
    <d v="2022-03-01T00:00:00"/>
    <x v="4"/>
    <x v="0"/>
  </r>
  <r>
    <x v="4"/>
    <x v="10"/>
    <s v="Haplochromis"/>
    <m/>
    <n v="6.9789456521739126"/>
    <s v="GN"/>
    <d v="2022-03-01T00:00:00"/>
    <x v="4"/>
    <x v="0"/>
  </r>
  <r>
    <x v="4"/>
    <x v="10"/>
    <s v="Haplochromis"/>
    <m/>
    <n v="6.7224565217391303"/>
    <s v="GN"/>
    <d v="2022-03-01T00:00:00"/>
    <x v="4"/>
    <x v="0"/>
  </r>
  <r>
    <x v="4"/>
    <x v="10"/>
    <s v="Haplochromis"/>
    <m/>
    <n v="6.0369239130434789"/>
    <s v="GN"/>
    <d v="2022-03-01T00:00:00"/>
    <x v="4"/>
    <x v="0"/>
  </r>
  <r>
    <x v="4"/>
    <x v="10"/>
    <s v="Haplochromis"/>
    <m/>
    <n v="7.2743695652173912"/>
    <s v="GN"/>
    <d v="2022-03-01T00:00:00"/>
    <x v="4"/>
    <x v="0"/>
  </r>
  <r>
    <x v="4"/>
    <x v="10"/>
    <s v="Haplochromis"/>
    <m/>
    <n v="6.6550543478260868"/>
    <s v="GN"/>
    <d v="2022-03-01T00:00:00"/>
    <x v="4"/>
    <x v="0"/>
  </r>
  <r>
    <x v="4"/>
    <x v="10"/>
    <s v="Haplochromis"/>
    <m/>
    <n v="6.3097608695652179"/>
    <s v="GN"/>
    <d v="2022-03-01T00:00:00"/>
    <x v="4"/>
    <x v="0"/>
  </r>
  <r>
    <x v="4"/>
    <x v="10"/>
    <s v="Haplochromis"/>
    <m/>
    <n v="6.4638478260869565"/>
    <s v="GN"/>
    <d v="2022-03-01T00:00:00"/>
    <x v="4"/>
    <x v="0"/>
  </r>
  <r>
    <x v="4"/>
    <x v="10"/>
    <s v="Haplochromis"/>
    <m/>
    <n v="6.1335543478260872"/>
    <s v="GN"/>
    <d v="2022-03-01T00:00:00"/>
    <x v="4"/>
    <x v="0"/>
  </r>
  <r>
    <x v="4"/>
    <x v="10"/>
    <s v="Haplochromis"/>
    <m/>
    <n v="5.8740000000000006"/>
    <s v="GN"/>
    <d v="2022-03-01T00:00:00"/>
    <x v="4"/>
    <x v="0"/>
  </r>
  <r>
    <x v="4"/>
    <x v="10"/>
    <s v="Haplochromis"/>
    <m/>
    <n v="6.1229673913043481"/>
    <s v="GN"/>
    <d v="2022-03-01T00:00:00"/>
    <x v="4"/>
    <x v="0"/>
  </r>
  <r>
    <x v="4"/>
    <x v="10"/>
    <s v="Haplochromis"/>
    <m/>
    <n v="6.3344891304347826"/>
    <s v="GN"/>
    <d v="2022-03-01T00:00:00"/>
    <x v="4"/>
    <x v="0"/>
  </r>
  <r>
    <x v="4"/>
    <x v="10"/>
    <s v="Haplochromis"/>
    <m/>
    <n v="6.6982065217391309"/>
    <s v="GN"/>
    <d v="2022-03-01T00:00:00"/>
    <x v="4"/>
    <x v="0"/>
  </r>
  <r>
    <x v="4"/>
    <x v="10"/>
    <s v="Haplochromis"/>
    <m/>
    <n v="6.3402717391304346"/>
    <s v="GN"/>
    <d v="2022-03-01T00:00:00"/>
    <x v="4"/>
    <x v="0"/>
  </r>
  <r>
    <x v="4"/>
    <x v="10"/>
    <s v="Haplochromis"/>
    <m/>
    <n v="6.4990326086956518"/>
    <s v="GN"/>
    <d v="2022-03-01T00:00:00"/>
    <x v="4"/>
    <x v="0"/>
  </r>
  <r>
    <x v="4"/>
    <x v="10"/>
    <s v="Haplochromis"/>
    <m/>
    <n v="6.3703913043478266"/>
    <s v="GN"/>
    <d v="2022-03-01T00:00:00"/>
    <x v="4"/>
    <x v="0"/>
  </r>
  <r>
    <x v="4"/>
    <x v="10"/>
    <s v="Haplochromis"/>
    <m/>
    <n v="6.7983478260869559"/>
    <s v="GN"/>
    <d v="2022-03-01T00:00:00"/>
    <x v="4"/>
    <x v="0"/>
  </r>
  <r>
    <x v="4"/>
    <x v="10"/>
    <s v="Haplochromis"/>
    <m/>
    <n v="7.0495869565217388"/>
    <s v="GN"/>
    <d v="2022-03-01T00:00:00"/>
    <x v="4"/>
    <x v="0"/>
  </r>
  <r>
    <x v="4"/>
    <x v="10"/>
    <s v="Haplochromis"/>
    <m/>
    <n v="7.2394239130434785"/>
    <s v="GN"/>
    <d v="2022-03-01T00:00:00"/>
    <x v="4"/>
    <x v="0"/>
  </r>
  <r>
    <x v="4"/>
    <x v="10"/>
    <s v="Haplochromis"/>
    <m/>
    <n v="6.2884021739130436"/>
    <s v="GN"/>
    <d v="2022-03-01T00:00:00"/>
    <x v="4"/>
    <x v="0"/>
  </r>
  <r>
    <x v="4"/>
    <x v="10"/>
    <s v="Haplochromis"/>
    <m/>
    <n v="7.0284456521739127"/>
    <s v="GN"/>
    <d v="2022-03-01T00:00:00"/>
    <x v="4"/>
    <x v="0"/>
  </r>
  <r>
    <x v="4"/>
    <x v="10"/>
    <s v="Haplochromis"/>
    <m/>
    <n v="7.5106304347826081"/>
    <s v="GN"/>
    <d v="2022-03-01T00:00:00"/>
    <x v="4"/>
    <x v="0"/>
  </r>
  <r>
    <x v="4"/>
    <x v="10"/>
    <s v="Haplochromis"/>
    <m/>
    <n v="6.525728260869565"/>
    <s v="GN"/>
    <d v="2022-03-01T00:00:00"/>
    <x v="4"/>
    <x v="0"/>
  </r>
  <r>
    <x v="4"/>
    <x v="10"/>
    <s v="Haplochromis"/>
    <m/>
    <n v="7.0257173913043474"/>
    <s v="GN"/>
    <d v="2022-03-01T00:00:00"/>
    <x v="4"/>
    <x v="0"/>
  </r>
  <r>
    <x v="4"/>
    <x v="10"/>
    <s v="Haplochromis"/>
    <m/>
    <n v="6.7754673913043471"/>
    <s v="GN"/>
    <d v="2022-03-01T00:00:00"/>
    <x v="4"/>
    <x v="0"/>
  </r>
  <r>
    <x v="4"/>
    <x v="10"/>
    <s v="Haplochromis"/>
    <m/>
    <n v="7.1516413043478266"/>
    <s v="GN"/>
    <d v="2022-03-01T00:00:00"/>
    <x v="4"/>
    <x v="0"/>
  </r>
  <r>
    <x v="4"/>
    <x v="10"/>
    <s v="Haplochromis"/>
    <m/>
    <n v="6.6695760869565222"/>
    <s v="GN"/>
    <d v="2022-03-01T00:00:00"/>
    <x v="4"/>
    <x v="0"/>
  </r>
  <r>
    <x v="4"/>
    <x v="10"/>
    <s v="Haplochromis"/>
    <m/>
    <n v="7.297434782608696"/>
    <s v="GN"/>
    <d v="2022-03-01T00:00:00"/>
    <x v="4"/>
    <x v="0"/>
  </r>
  <r>
    <x v="4"/>
    <x v="10"/>
    <s v="Haplochromis"/>
    <m/>
    <n v="10.384653846153846"/>
    <s v="GN"/>
    <d v="2022-03-01T00:00:00"/>
    <x v="4"/>
    <x v="0"/>
  </r>
  <r>
    <x v="4"/>
    <x v="10"/>
    <s v="Haplochromis"/>
    <m/>
    <n v="10.817653846153847"/>
    <s v="GN"/>
    <d v="2022-03-01T00:00:00"/>
    <x v="4"/>
    <x v="0"/>
  </r>
  <r>
    <x v="4"/>
    <x v="10"/>
    <s v="Haplochromis"/>
    <m/>
    <n v="11.234528846153847"/>
    <s v="GN"/>
    <d v="2022-03-01T00:00:00"/>
    <x v="4"/>
    <x v="0"/>
  </r>
  <r>
    <x v="4"/>
    <x v="10"/>
    <s v="Haplochromis"/>
    <m/>
    <n v="10.016634615384616"/>
    <s v="GN"/>
    <d v="2022-03-01T00:00:00"/>
    <x v="4"/>
    <x v="0"/>
  </r>
  <r>
    <x v="4"/>
    <x v="10"/>
    <s v="Haplochromis"/>
    <m/>
    <n v="11.087769230769229"/>
    <s v="GN"/>
    <d v="2022-03-01T00:00:00"/>
    <x v="4"/>
    <x v="0"/>
  </r>
  <r>
    <x v="4"/>
    <x v="10"/>
    <s v="Haplochromis"/>
    <m/>
    <n v="10.18285576923077"/>
    <s v="GN"/>
    <d v="2022-03-01T00:00:00"/>
    <x v="4"/>
    <x v="0"/>
  </r>
  <r>
    <x v="4"/>
    <x v="10"/>
    <s v="Haplochromis"/>
    <m/>
    <n v="10.514298076923078"/>
    <s v="GN"/>
    <d v="2022-03-01T00:00:00"/>
    <x v="4"/>
    <x v="0"/>
  </r>
  <r>
    <x v="4"/>
    <x v="10"/>
    <s v="Haplochromis"/>
    <m/>
    <n v="11.422817307692307"/>
    <s v="GN"/>
    <d v="2022-03-01T00:00:00"/>
    <x v="4"/>
    <x v="0"/>
  </r>
  <r>
    <x v="4"/>
    <x v="10"/>
    <s v="Haplochromis"/>
    <m/>
    <n v="10.673115384615384"/>
    <s v="GN"/>
    <d v="2022-03-01T00:00:00"/>
    <x v="4"/>
    <x v="0"/>
  </r>
  <r>
    <x v="4"/>
    <x v="10"/>
    <s v="Haplochromis"/>
    <m/>
    <n v="10.420211538461539"/>
    <s v="GN"/>
    <d v="2022-03-01T00:00:00"/>
    <x v="4"/>
    <x v="0"/>
  </r>
  <r>
    <x v="4"/>
    <x v="10"/>
    <s v="Haplochromis"/>
    <m/>
    <n v="10.220701923076923"/>
    <s v="GN"/>
    <d v="2022-03-01T00:00:00"/>
    <x v="4"/>
    <x v="0"/>
  </r>
  <r>
    <x v="4"/>
    <x v="10"/>
    <s v="Haplochromis"/>
    <m/>
    <n v="10.193144230769231"/>
    <s v="GN"/>
    <d v="2022-03-01T00:00:00"/>
    <x v="4"/>
    <x v="0"/>
  </r>
  <r>
    <x v="4"/>
    <x v="10"/>
    <s v="Haplochromis"/>
    <m/>
    <n v="9.9256346153846167"/>
    <s v="GN"/>
    <d v="2022-03-01T00:00:00"/>
    <x v="4"/>
    <x v="0"/>
  </r>
  <r>
    <x v="4"/>
    <x v="10"/>
    <s v="Haplochromis"/>
    <m/>
    <n v="9.8322692307692314"/>
    <s v="GN"/>
    <d v="2022-03-01T00:00:00"/>
    <x v="4"/>
    <x v="0"/>
  </r>
  <r>
    <x v="4"/>
    <x v="10"/>
    <s v="Haplochromis"/>
    <m/>
    <n v="2.0482788461538459"/>
    <s v="GN"/>
    <d v="2022-03-01T00:00:00"/>
    <x v="4"/>
    <x v="0"/>
  </r>
  <r>
    <x v="4"/>
    <x v="10"/>
    <s v="Haplochromis"/>
    <m/>
    <n v="31.135144230769228"/>
    <s v="GN"/>
    <d v="2022-03-01T00:00:00"/>
    <x v="4"/>
    <x v="0"/>
  </r>
  <r>
    <x v="4"/>
    <x v="10"/>
    <s v="Haplochromis"/>
    <m/>
    <n v="12.3751"/>
    <s v="GN"/>
    <d v="2022-03-01T00:00:00"/>
    <x v="4"/>
    <x v="0"/>
  </r>
  <r>
    <x v="4"/>
    <x v="10"/>
    <s v="Haplochromis"/>
    <m/>
    <n v="13.606641666666667"/>
    <s v="GN"/>
    <d v="2022-03-01T00:00:00"/>
    <x v="4"/>
    <x v="0"/>
  </r>
  <r>
    <x v="4"/>
    <x v="10"/>
    <s v="Haplochromis"/>
    <m/>
    <n v="11.112408333333333"/>
    <s v="GN"/>
    <d v="2022-03-01T00:00:00"/>
    <x v="4"/>
    <x v="0"/>
  </r>
  <r>
    <x v="4"/>
    <x v="10"/>
    <s v="Haplochromis"/>
    <m/>
    <n v="11.933491666666667"/>
    <s v="GN"/>
    <d v="2022-03-01T00:00:00"/>
    <x v="4"/>
    <x v="0"/>
  </r>
  <r>
    <x v="4"/>
    <x v="10"/>
    <s v="Haplochromis"/>
    <m/>
    <n v="11.753216666666667"/>
    <s v="GN"/>
    <d v="2022-03-01T00:00:00"/>
    <x v="4"/>
    <x v="0"/>
  </r>
  <r>
    <x v="4"/>
    <x v="10"/>
    <s v="Haplochromis"/>
    <m/>
    <n v="18.625066666666665"/>
    <s v="GN"/>
    <d v="2022-03-01T00:00:00"/>
    <x v="4"/>
    <x v="0"/>
  </r>
  <r>
    <x v="4"/>
    <x v="10"/>
    <s v="Haplochromis"/>
    <m/>
    <n v="6.6029440000000008"/>
    <s v="GN"/>
    <d v="2022-03-01T00:00:00"/>
    <x v="4"/>
    <x v="0"/>
  </r>
  <r>
    <x v="4"/>
    <x v="10"/>
    <s v="Haplochromis"/>
    <m/>
    <n v="6.1104520000000004"/>
    <s v="GN"/>
    <d v="2022-03-01T00:00:00"/>
    <x v="4"/>
    <x v="0"/>
  </r>
  <r>
    <x v="4"/>
    <x v="10"/>
    <s v="Haplochromis"/>
    <m/>
    <n v="6.4152319999999996"/>
    <s v="GN"/>
    <d v="2022-03-01T00:00:00"/>
    <x v="4"/>
    <x v="0"/>
  </r>
  <r>
    <x v="4"/>
    <x v="10"/>
    <s v="Haplochromis"/>
    <m/>
    <n v="6.0487600000000006"/>
    <s v="GN"/>
    <d v="2022-03-01T00:00:00"/>
    <x v="4"/>
    <x v="0"/>
  </r>
  <r>
    <x v="4"/>
    <x v="10"/>
    <s v="Haplochromis"/>
    <m/>
    <n v="11.810588888888889"/>
    <s v="GN"/>
    <d v="2022-03-01T00:00:00"/>
    <x v="4"/>
    <x v="0"/>
  </r>
  <r>
    <x v="4"/>
    <x v="10"/>
    <s v="Haplochromis"/>
    <m/>
    <n v="12.357144444444446"/>
    <s v="GN"/>
    <d v="2022-03-01T00:00:00"/>
    <x v="4"/>
    <x v="0"/>
  </r>
  <r>
    <x v="4"/>
    <x v="10"/>
    <s v="Haplochromis"/>
    <m/>
    <n v="12.868777777777778"/>
    <s v="GN"/>
    <d v="2022-03-01T00:00:00"/>
    <x v="4"/>
    <x v="0"/>
  </r>
  <r>
    <x v="4"/>
    <x v="10"/>
    <s v="Haplochromis"/>
    <m/>
    <n v="13.3094"/>
    <s v="GN"/>
    <d v="2022-03-01T00:00:00"/>
    <x v="4"/>
    <x v="0"/>
  </r>
  <r>
    <x v="4"/>
    <x v="10"/>
    <s v="Haplochromis"/>
    <m/>
    <n v="14.100044444444443"/>
    <s v="GN"/>
    <d v="2022-03-01T00:00:00"/>
    <x v="4"/>
    <x v="0"/>
  </r>
  <r>
    <x v="4"/>
    <x v="10"/>
    <s v="Haplochromis"/>
    <m/>
    <n v="11.933755555555555"/>
    <s v="GN"/>
    <d v="2022-03-01T00:00:00"/>
    <x v="4"/>
    <x v="0"/>
  </r>
  <r>
    <x v="4"/>
    <x v="10"/>
    <s v="Haplochromis"/>
    <m/>
    <n v="12.400177777777779"/>
    <s v="GN"/>
    <d v="2022-03-01T00:00:00"/>
    <x v="4"/>
    <x v="0"/>
  </r>
  <r>
    <x v="4"/>
    <x v="10"/>
    <s v="Haplochromis"/>
    <m/>
    <n v="12.269566666666666"/>
    <s v="GN"/>
    <d v="2022-03-01T00:00:00"/>
    <x v="4"/>
    <x v="0"/>
  </r>
  <r>
    <x v="4"/>
    <x v="10"/>
    <s v="Haplochromis"/>
    <m/>
    <n v="12.278255555555555"/>
    <s v="GN"/>
    <d v="2022-03-01T00:00:00"/>
    <x v="4"/>
    <x v="0"/>
  </r>
  <r>
    <x v="4"/>
    <x v="10"/>
    <s v="Haplochromis"/>
    <m/>
    <n v="12.93441111111111"/>
    <s v="GN"/>
    <d v="2022-03-01T00:00:00"/>
    <x v="4"/>
    <x v="0"/>
  </r>
  <r>
    <x v="4"/>
    <x v="10"/>
    <s v="Haplochromis"/>
    <m/>
    <n v="12.520555555555555"/>
    <s v="GN"/>
    <d v="2022-03-01T00:00:00"/>
    <x v="4"/>
    <x v="0"/>
  </r>
  <r>
    <x v="4"/>
    <x v="10"/>
    <s v="Haplochromis"/>
    <m/>
    <n v="12.049988888888889"/>
    <s v="GN"/>
    <d v="2022-03-01T00:00:00"/>
    <x v="4"/>
    <x v="0"/>
  </r>
  <r>
    <x v="4"/>
    <x v="10"/>
    <s v="Haplochromis"/>
    <m/>
    <n v="11.568399999999999"/>
    <s v="GN"/>
    <d v="2022-03-01T00:00:00"/>
    <x v="4"/>
    <x v="0"/>
  </r>
  <r>
    <x v="4"/>
    <x v="10"/>
    <s v="Haplochromis"/>
    <m/>
    <n v="12.537766666666666"/>
    <s v="GN"/>
    <d v="2022-03-01T00:00:00"/>
    <x v="4"/>
    <x v="0"/>
  </r>
  <r>
    <x v="4"/>
    <x v="10"/>
    <s v="Haplochromis"/>
    <m/>
    <n v="10.751999999999999"/>
    <s v="GN"/>
    <d v="2022-03-01T00:00:00"/>
    <x v="4"/>
    <x v="0"/>
  </r>
  <r>
    <x v="4"/>
    <x v="10"/>
    <s v="Haplochromis"/>
    <m/>
    <n v="12.305527777777778"/>
    <s v="GN"/>
    <d v="2022-03-01T00:00:00"/>
    <x v="4"/>
    <x v="0"/>
  </r>
  <r>
    <x v="4"/>
    <x v="10"/>
    <s v="Haplochromis"/>
    <m/>
    <n v="12.509067460317461"/>
    <s v="GN"/>
    <d v="2022-03-01T00:00:00"/>
    <x v="4"/>
    <x v="0"/>
  </r>
  <r>
    <x v="4"/>
    <x v="10"/>
    <s v="Haplochromis"/>
    <m/>
    <n v="12.516919117647058"/>
    <s v="GN"/>
    <d v="2022-03-01T00:00:00"/>
    <x v="4"/>
    <x v="0"/>
  </r>
  <r>
    <x v="4"/>
    <x v="10"/>
    <s v="Haplochromis"/>
    <m/>
    <n v="8.4187552083333337"/>
    <s v="GN"/>
    <d v="2022-03-01T00:00:00"/>
    <x v="4"/>
    <x v="0"/>
  </r>
  <r>
    <x v="4"/>
    <x v="10"/>
    <s v="Haplochromis"/>
    <m/>
    <n v="7.975359375"/>
    <s v="GN"/>
    <d v="2022-03-01T00:00:00"/>
    <x v="4"/>
    <x v="0"/>
  </r>
  <r>
    <x v="4"/>
    <x v="10"/>
    <s v="Haplochromis"/>
    <m/>
    <n v="8.1540364583333336"/>
    <s v="GN"/>
    <d v="2022-03-01T00:00:00"/>
    <x v="4"/>
    <x v="0"/>
  </r>
  <r>
    <x v="4"/>
    <x v="10"/>
    <s v="Haplochromis"/>
    <m/>
    <n v="7.2086041666666665"/>
    <s v="GN"/>
    <d v="2022-03-01T00:00:00"/>
    <x v="4"/>
    <x v="0"/>
  </r>
  <r>
    <x v="4"/>
    <x v="10"/>
    <s v="Haplochromis"/>
    <m/>
    <n v="7.0516458333333327"/>
    <s v="GN"/>
    <d v="2022-03-01T00:00:00"/>
    <x v="4"/>
    <x v="0"/>
  </r>
  <r>
    <x v="4"/>
    <x v="10"/>
    <s v="Haplochromis"/>
    <m/>
    <n v="7.5041666666666664"/>
    <s v="GN"/>
    <d v="2022-03-01T00:00:00"/>
    <x v="4"/>
    <x v="0"/>
  </r>
  <r>
    <x v="4"/>
    <x v="10"/>
    <s v="Haplochromis"/>
    <m/>
    <n v="7.8860104166666671"/>
    <s v="GN"/>
    <d v="2022-03-01T00:00:00"/>
    <x v="4"/>
    <x v="0"/>
  </r>
  <r>
    <x v="4"/>
    <x v="10"/>
    <s v="Haplochromis"/>
    <m/>
    <n v="7.8754375000000003"/>
    <s v="GN"/>
    <d v="2022-03-01T00:00:00"/>
    <x v="4"/>
    <x v="0"/>
  </r>
  <r>
    <x v="4"/>
    <x v="10"/>
    <s v="Haplochromis"/>
    <m/>
    <n v="8.0885937499999994"/>
    <s v="GN"/>
    <d v="2022-03-01T00:00:00"/>
    <x v="4"/>
    <x v="0"/>
  </r>
  <r>
    <x v="4"/>
    <x v="10"/>
    <s v="Haplochromis"/>
    <m/>
    <n v="8.5858645833333345"/>
    <s v="GN"/>
    <d v="2022-03-01T00:00:00"/>
    <x v="4"/>
    <x v="0"/>
  </r>
  <r>
    <x v="4"/>
    <x v="10"/>
    <s v="Haplochromis"/>
    <m/>
    <n v="8.3255208333333339"/>
    <s v="GN"/>
    <d v="2022-03-01T00:00:00"/>
    <x v="4"/>
    <x v="0"/>
  </r>
  <r>
    <x v="4"/>
    <x v="10"/>
    <s v="Haplochromis"/>
    <m/>
    <n v="8.5417708333333326"/>
    <s v="GN"/>
    <d v="2022-03-01T00:00:00"/>
    <x v="4"/>
    <x v="0"/>
  </r>
  <r>
    <x v="4"/>
    <x v="10"/>
    <s v="Haplochromis"/>
    <m/>
    <n v="7.8312291666666667"/>
    <s v="GN"/>
    <d v="2022-03-01T00:00:00"/>
    <x v="4"/>
    <x v="0"/>
  </r>
  <r>
    <x v="4"/>
    <x v="10"/>
    <s v="Haplochromis"/>
    <m/>
    <n v="7.2992812499999999"/>
    <s v="GN"/>
    <d v="2022-03-01T00:00:00"/>
    <x v="4"/>
    <x v="0"/>
  </r>
  <r>
    <x v="4"/>
    <x v="10"/>
    <s v="Haplochromis"/>
    <m/>
    <n v="8.4170833333333324"/>
    <s v="GN"/>
    <d v="2022-03-01T00:00:00"/>
    <x v="4"/>
    <x v="0"/>
  </r>
  <r>
    <x v="4"/>
    <x v="10"/>
    <s v="Haplochromis"/>
    <m/>
    <n v="8.0575208333333332"/>
    <s v="GN"/>
    <d v="2022-03-01T00:00:00"/>
    <x v="4"/>
    <x v="0"/>
  </r>
  <r>
    <x v="4"/>
    <x v="10"/>
    <s v="Haplochromis"/>
    <m/>
    <n v="7.7840833333333341"/>
    <s v="GN"/>
    <d v="2022-03-01T00:00:00"/>
    <x v="4"/>
    <x v="0"/>
  </r>
  <r>
    <x v="4"/>
    <x v="10"/>
    <s v="Haplochromis"/>
    <m/>
    <n v="7.0624687499999999"/>
    <s v="GN"/>
    <d v="2022-03-01T00:00:00"/>
    <x v="4"/>
    <x v="0"/>
  </r>
  <r>
    <x v="4"/>
    <x v="10"/>
    <s v="Haplochromis"/>
    <m/>
    <n v="7.8238020833333337"/>
    <s v="GN"/>
    <d v="2022-03-01T00:00:00"/>
    <x v="4"/>
    <x v="0"/>
  </r>
  <r>
    <x v="4"/>
    <x v="10"/>
    <s v="Haplochromis"/>
    <m/>
    <n v="7.7551458333333336"/>
    <s v="GN"/>
    <d v="2022-03-01T00:00:00"/>
    <x v="4"/>
    <x v="0"/>
  </r>
  <r>
    <x v="4"/>
    <x v="10"/>
    <s v="Haplochromis"/>
    <m/>
    <n v="7.4783229166666665"/>
    <s v="GN"/>
    <d v="2022-03-01T00:00:00"/>
    <x v="4"/>
    <x v="0"/>
  </r>
  <r>
    <x v="4"/>
    <x v="10"/>
    <s v="Haplochromis"/>
    <m/>
    <n v="8.0477083333333344"/>
    <s v="GN"/>
    <d v="2022-03-01T00:00:00"/>
    <x v="4"/>
    <x v="0"/>
  </r>
  <r>
    <x v="4"/>
    <x v="10"/>
    <s v="Haplochromis"/>
    <m/>
    <n v="8.0426354166666663"/>
    <s v="GN"/>
    <d v="2022-03-01T00:00:00"/>
    <x v="4"/>
    <x v="0"/>
  </r>
  <r>
    <x v="4"/>
    <x v="10"/>
    <s v="Haplochromis"/>
    <m/>
    <n v="7.5010416666666666"/>
    <s v="GN"/>
    <d v="2022-03-01T00:00:00"/>
    <x v="4"/>
    <x v="0"/>
  </r>
  <r>
    <x v="4"/>
    <x v="10"/>
    <s v="Haplochromis"/>
    <m/>
    <n v="7.666666666666667"/>
    <s v="GN"/>
    <d v="2022-03-01T00:00:00"/>
    <x v="4"/>
    <x v="0"/>
  </r>
  <r>
    <x v="4"/>
    <x v="10"/>
    <s v="Haplochromis"/>
    <m/>
    <n v="8.1302291666666662"/>
    <s v="GN"/>
    <d v="2022-03-01T00:00:00"/>
    <x v="4"/>
    <x v="0"/>
  </r>
  <r>
    <x v="4"/>
    <x v="10"/>
    <s v="Haplochromis"/>
    <m/>
    <n v="7.2558645833333335"/>
    <s v="GN"/>
    <d v="2022-03-01T00:00:00"/>
    <x v="4"/>
    <x v="0"/>
  </r>
  <r>
    <x v="4"/>
    <x v="10"/>
    <s v="Haplochromis"/>
    <m/>
    <n v="8.8897604166666664"/>
    <s v="GN"/>
    <d v="2022-03-01T00:00:00"/>
    <x v="4"/>
    <x v="0"/>
  </r>
  <r>
    <x v="4"/>
    <x v="10"/>
    <s v="Haplochromis"/>
    <m/>
    <n v="7.8134687499999993"/>
    <s v="GN"/>
    <d v="2022-03-01T00:00:00"/>
    <x v="4"/>
    <x v="0"/>
  </r>
  <r>
    <x v="4"/>
    <x v="10"/>
    <s v="Haplochromis"/>
    <m/>
    <n v="6.671875"/>
    <s v="GN"/>
    <d v="2022-03-01T00:00:00"/>
    <x v="4"/>
    <x v="0"/>
  </r>
  <r>
    <x v="4"/>
    <x v="10"/>
    <s v="Haplochromis"/>
    <m/>
    <n v="9.318624999999999"/>
    <s v="GN"/>
    <d v="2022-03-01T00:00:00"/>
    <x v="4"/>
    <x v="0"/>
  </r>
  <r>
    <x v="4"/>
    <x v="10"/>
    <s v="Haplochromis"/>
    <m/>
    <n v="8.3931145833333343"/>
    <s v="GN"/>
    <d v="2022-03-01T00:00:00"/>
    <x v="4"/>
    <x v="0"/>
  </r>
  <r>
    <x v="4"/>
    <x v="10"/>
    <s v="Haplochromis"/>
    <m/>
    <n v="7.7267812499999993"/>
    <s v="GN"/>
    <d v="2022-03-01T00:00:00"/>
    <x v="4"/>
    <x v="0"/>
  </r>
  <r>
    <x v="4"/>
    <x v="10"/>
    <s v="Haplochromis"/>
    <m/>
    <n v="8.1719791666666666"/>
    <s v="GN"/>
    <d v="2022-03-01T00:00:00"/>
    <x v="4"/>
    <x v="0"/>
  </r>
  <r>
    <x v="4"/>
    <x v="10"/>
    <s v="Haplochromis"/>
    <m/>
    <n v="7.840427083333334"/>
    <s v="GN"/>
    <d v="2022-03-01T00:00:00"/>
    <x v="4"/>
    <x v="0"/>
  </r>
  <r>
    <x v="4"/>
    <x v="10"/>
    <s v="Haplochromis"/>
    <m/>
    <n v="7.7590624999999998"/>
    <s v="GN"/>
    <d v="2022-03-01T00:00:00"/>
    <x v="4"/>
    <x v="0"/>
  </r>
  <r>
    <x v="4"/>
    <x v="10"/>
    <s v="Haplochromis"/>
    <m/>
    <n v="7.9324374999999998"/>
    <s v="GN"/>
    <d v="2022-03-01T00:00:00"/>
    <x v="4"/>
    <x v="0"/>
  </r>
  <r>
    <x v="4"/>
    <x v="10"/>
    <s v="Haplochromis"/>
    <m/>
    <n v="7.3219583333333338"/>
    <s v="GN"/>
    <d v="2022-03-01T00:00:00"/>
    <x v="4"/>
    <x v="0"/>
  </r>
  <r>
    <x v="4"/>
    <x v="10"/>
    <s v="Haplochromis"/>
    <m/>
    <n v="7.0050833333333342"/>
    <s v="GN"/>
    <d v="2022-03-01T00:00:00"/>
    <x v="4"/>
    <x v="0"/>
  </r>
  <r>
    <x v="4"/>
    <x v="10"/>
    <s v="Haplochromis"/>
    <m/>
    <n v="7.1182916666666669"/>
    <s v="GN"/>
    <d v="2022-03-01T00:00:00"/>
    <x v="4"/>
    <x v="0"/>
  </r>
  <r>
    <x v="4"/>
    <x v="10"/>
    <s v="Haplochromis"/>
    <m/>
    <n v="8.1595416666666676"/>
    <s v="GN"/>
    <d v="2022-03-01T00:00:00"/>
    <x v="4"/>
    <x v="0"/>
  </r>
  <r>
    <x v="4"/>
    <x v="10"/>
    <s v="Haplochromis"/>
    <m/>
    <n v="8.5834375000000005"/>
    <s v="GN"/>
    <d v="2022-03-01T00:00:00"/>
    <x v="4"/>
    <x v="0"/>
  </r>
  <r>
    <x v="4"/>
    <x v="10"/>
    <s v="Haplochromis"/>
    <m/>
    <n v="8.6514270833333331"/>
    <s v="GN"/>
    <d v="2022-03-01T00:00:00"/>
    <x v="4"/>
    <x v="0"/>
  </r>
  <r>
    <x v="4"/>
    <x v="10"/>
    <s v="Haplochromis"/>
    <m/>
    <n v="8.0598854166666669"/>
    <s v="GN"/>
    <d v="2022-03-01T00:00:00"/>
    <x v="4"/>
    <x v="0"/>
  </r>
  <r>
    <x v="4"/>
    <x v="10"/>
    <s v="Haplochromis"/>
    <m/>
    <n v="8.2548437500000009"/>
    <s v="GN"/>
    <d v="2022-03-01T00:00:00"/>
    <x v="4"/>
    <x v="0"/>
  </r>
  <r>
    <x v="4"/>
    <x v="10"/>
    <s v="Haplochromis"/>
    <m/>
    <n v="7.5250729166666668"/>
    <s v="GN"/>
    <d v="2022-03-01T00:00:00"/>
    <x v="4"/>
    <x v="0"/>
  </r>
  <r>
    <x v="4"/>
    <x v="10"/>
    <s v="Haplochromis"/>
    <m/>
    <n v="7.9679270833333335"/>
    <s v="GN"/>
    <d v="2022-03-01T00:00:00"/>
    <x v="4"/>
    <x v="0"/>
  </r>
  <r>
    <x v="4"/>
    <x v="10"/>
    <s v="Haplochromis"/>
    <m/>
    <n v="8.104354166666667"/>
    <s v="GN"/>
    <d v="2022-03-01T00:00:00"/>
    <x v="4"/>
    <x v="0"/>
  </r>
  <r>
    <x v="4"/>
    <x v="10"/>
    <s v="Haplochromis"/>
    <m/>
    <n v="4.2184270833333333"/>
    <s v="GN"/>
    <d v="2022-03-01T00:00:00"/>
    <x v="4"/>
    <x v="0"/>
  </r>
  <r>
    <x v="4"/>
    <x v="10"/>
    <s v="Haplochromis"/>
    <m/>
    <n v="8.016722267630362"/>
    <s v="GN"/>
    <d v="2022-03-01T00:00:00"/>
    <x v="4"/>
    <x v="0"/>
  </r>
  <r>
    <x v="4"/>
    <x v="10"/>
    <s v="Haplochromis"/>
    <m/>
    <n v="8.7700294117647051"/>
    <s v="GN"/>
    <d v="2022-03-01T00:00:00"/>
    <x v="4"/>
    <x v="0"/>
  </r>
  <r>
    <x v="4"/>
    <x v="10"/>
    <s v="Haplochromis"/>
    <m/>
    <n v="8.3349019607843129"/>
    <s v="GN"/>
    <d v="2022-03-01T00:00:00"/>
    <x v="4"/>
    <x v="0"/>
  </r>
  <r>
    <x v="4"/>
    <x v="10"/>
    <s v="Haplochromis"/>
    <m/>
    <n v="7.7869509803921568"/>
    <s v="GN"/>
    <d v="2022-03-01T00:00:00"/>
    <x v="4"/>
    <x v="0"/>
  </r>
  <r>
    <x v="4"/>
    <x v="10"/>
    <s v="Haplochromis"/>
    <m/>
    <n v="7.834352941176471"/>
    <s v="GN"/>
    <d v="2022-03-01T00:00:00"/>
    <x v="4"/>
    <x v="0"/>
  </r>
  <r>
    <x v="4"/>
    <x v="10"/>
    <s v="Haplochromis"/>
    <m/>
    <n v="8.1766862745098052"/>
    <s v="GN"/>
    <d v="2022-03-01T00:00:00"/>
    <x v="4"/>
    <x v="0"/>
  </r>
  <r>
    <x v="4"/>
    <x v="10"/>
    <s v="Haplochromis"/>
    <m/>
    <n v="7.2979117647058818"/>
    <s v="GN"/>
    <d v="2022-03-01T00:00:00"/>
    <x v="4"/>
    <x v="0"/>
  </r>
  <r>
    <x v="4"/>
    <x v="10"/>
    <s v="Haplochromis"/>
    <m/>
    <n v="7.7074509803921565"/>
    <s v="GN"/>
    <d v="2022-03-01T00:00:00"/>
    <x v="4"/>
    <x v="0"/>
  </r>
  <r>
    <x v="4"/>
    <x v="10"/>
    <s v="Haplochromis"/>
    <m/>
    <n v="7.6653627450980393"/>
    <s v="GN"/>
    <d v="2022-03-01T00:00:00"/>
    <x v="4"/>
    <x v="0"/>
  </r>
  <r>
    <x v="4"/>
    <x v="10"/>
    <s v="Haplochromis"/>
    <m/>
    <n v="8.0607549019607845"/>
    <s v="GN"/>
    <d v="2022-03-01T00:00:00"/>
    <x v="4"/>
    <x v="0"/>
  </r>
  <r>
    <x v="4"/>
    <x v="10"/>
    <s v="Haplochromis"/>
    <m/>
    <n v="8.6023235294117644"/>
    <s v="GN"/>
    <d v="2022-03-01T00:00:00"/>
    <x v="4"/>
    <x v="0"/>
  </r>
  <r>
    <x v="4"/>
    <x v="10"/>
    <s v="Haplochromis"/>
    <m/>
    <n v="8.8235294117647065"/>
    <s v="GN"/>
    <d v="2022-03-01T00:00:00"/>
    <x v="4"/>
    <x v="0"/>
  </r>
  <r>
    <x v="4"/>
    <x v="10"/>
    <s v="Haplochromis"/>
    <m/>
    <n v="7.9518431372549019"/>
    <s v="GN"/>
    <d v="2022-03-01T00:00:00"/>
    <x v="4"/>
    <x v="0"/>
  </r>
  <r>
    <x v="4"/>
    <x v="10"/>
    <s v="Haplochromis"/>
    <m/>
    <n v="7.5314803921568627"/>
    <s v="GN"/>
    <d v="2022-03-01T00:00:00"/>
    <x v="4"/>
    <x v="0"/>
  </r>
  <r>
    <x v="4"/>
    <x v="10"/>
    <s v="Haplochromis"/>
    <m/>
    <n v="7.6479607843137254"/>
    <s v="GN"/>
    <d v="2022-03-01T00:00:00"/>
    <x v="4"/>
    <x v="0"/>
  </r>
  <r>
    <x v="4"/>
    <x v="10"/>
    <s v="Haplochromis"/>
    <m/>
    <n v="7.7094705882352939"/>
    <s v="GN"/>
    <d v="2022-03-01T00:00:00"/>
    <x v="4"/>
    <x v="0"/>
  </r>
  <r>
    <x v="4"/>
    <x v="10"/>
    <s v="Haplochromis"/>
    <m/>
    <n v="7.4573725490196079"/>
    <s v="GN"/>
    <d v="2022-03-01T00:00:00"/>
    <x v="4"/>
    <x v="0"/>
  </r>
  <r>
    <x v="4"/>
    <x v="10"/>
    <s v="Haplochromis"/>
    <m/>
    <n v="7.7705000000000002"/>
    <s v="GN"/>
    <d v="2022-03-01T00:00:00"/>
    <x v="4"/>
    <x v="0"/>
  </r>
  <r>
    <x v="4"/>
    <x v="10"/>
    <s v="Haplochromis"/>
    <m/>
    <n v="7.006176470588235"/>
    <s v="GN"/>
    <d v="2022-03-01T00:00:00"/>
    <x v="4"/>
    <x v="0"/>
  </r>
  <r>
    <x v="4"/>
    <x v="10"/>
    <s v="Haplochromis"/>
    <m/>
    <n v="8.4519803921568624"/>
    <s v="GN"/>
    <d v="2022-03-01T00:00:00"/>
    <x v="4"/>
    <x v="0"/>
  </r>
  <r>
    <x v="4"/>
    <x v="10"/>
    <s v="Haplochromis"/>
    <m/>
    <n v="7.9490196078431365"/>
    <s v="GN"/>
    <d v="2022-03-01T00:00:00"/>
    <x v="4"/>
    <x v="0"/>
  </r>
  <r>
    <x v="4"/>
    <x v="10"/>
    <s v="Haplochromis"/>
    <m/>
    <n v="7.893098039215686"/>
    <s v="GN"/>
    <d v="2022-03-01T00:00:00"/>
    <x v="4"/>
    <x v="0"/>
  </r>
  <r>
    <x v="4"/>
    <x v="10"/>
    <s v="Haplochromis"/>
    <m/>
    <n v="8.242852941176471"/>
    <s v="GN"/>
    <d v="2022-03-01T00:00:00"/>
    <x v="4"/>
    <x v="0"/>
  </r>
  <r>
    <x v="4"/>
    <x v="10"/>
    <s v="Haplochromis"/>
    <m/>
    <n v="5.3790588235294114"/>
    <s v="GN"/>
    <d v="2022-03-01T00:00:00"/>
    <x v="4"/>
    <x v="0"/>
  </r>
  <r>
    <x v="4"/>
    <x v="10"/>
    <s v="Haplochromis"/>
    <m/>
    <n v="7.5964411764705879"/>
    <s v="GN"/>
    <d v="2022-03-01T00:00:00"/>
    <x v="4"/>
    <x v="0"/>
  </r>
  <r>
    <x v="4"/>
    <x v="10"/>
    <s v="Haplochromis"/>
    <m/>
    <n v="7.3719705882352944"/>
    <s v="GN"/>
    <d v="2022-03-01T00:00:00"/>
    <x v="4"/>
    <x v="0"/>
  </r>
  <r>
    <x v="4"/>
    <x v="10"/>
    <s v="Haplochromis"/>
    <m/>
    <n v="7.7756176470588239"/>
    <s v="GN"/>
    <d v="2022-03-01T00:00:00"/>
    <x v="4"/>
    <x v="0"/>
  </r>
  <r>
    <x v="4"/>
    <x v="10"/>
    <s v="Haplochromis"/>
    <m/>
    <n v="8.2974509803921563"/>
    <s v="GN"/>
    <d v="2022-03-01T00:00:00"/>
    <x v="4"/>
    <x v="0"/>
  </r>
  <r>
    <x v="4"/>
    <x v="10"/>
    <s v="Haplochromis"/>
    <m/>
    <n v="7.3288500000000001"/>
    <s v="GN"/>
    <d v="2022-03-01T00:00:00"/>
    <x v="4"/>
    <x v="0"/>
  </r>
  <r>
    <x v="4"/>
    <x v="10"/>
    <s v="Haplochromis"/>
    <m/>
    <n v="7.2217399999999996"/>
    <s v="GN"/>
    <d v="2022-03-01T00:00:00"/>
    <x v="4"/>
    <x v="0"/>
  </r>
  <r>
    <x v="4"/>
    <x v="10"/>
    <s v="Haplochromis"/>
    <m/>
    <n v="6.7628399999999997"/>
    <s v="GN"/>
    <d v="2022-03-01T00:00:00"/>
    <x v="4"/>
    <x v="0"/>
  </r>
  <r>
    <x v="4"/>
    <x v="10"/>
    <s v="Haplochromis"/>
    <m/>
    <n v="6.4500500000000001"/>
    <s v="GN"/>
    <d v="2022-03-01T00:00:00"/>
    <x v="4"/>
    <x v="0"/>
  </r>
  <r>
    <x v="4"/>
    <x v="10"/>
    <s v="Haplochromis"/>
    <m/>
    <n v="6.8494700000000002"/>
    <s v="GN"/>
    <d v="2022-03-01T00:00:00"/>
    <x v="4"/>
    <x v="0"/>
  </r>
  <r>
    <x v="4"/>
    <x v="10"/>
    <s v="Haplochromis"/>
    <m/>
    <n v="6.9315499999999997"/>
    <s v="GN"/>
    <d v="2022-03-01T00:00:00"/>
    <x v="4"/>
    <x v="0"/>
  </r>
  <r>
    <x v="4"/>
    <x v="10"/>
    <s v="Haplochromis"/>
    <m/>
    <n v="5.5897000000000006"/>
    <s v="GN"/>
    <d v="2022-03-01T00:00:00"/>
    <x v="4"/>
    <x v="0"/>
  </r>
  <r>
    <x v="4"/>
    <x v="10"/>
    <s v="Haplochromis"/>
    <m/>
    <n v="6.4977499999999999"/>
    <s v="GN"/>
    <d v="2022-03-01T00:00:00"/>
    <x v="4"/>
    <x v="0"/>
  </r>
  <r>
    <x v="4"/>
    <x v="10"/>
    <s v="Haplochromis"/>
    <m/>
    <n v="6.2432000000000007"/>
    <s v="GN"/>
    <d v="2022-03-01T00:00:00"/>
    <x v="4"/>
    <x v="0"/>
  </r>
  <r>
    <x v="4"/>
    <x v="10"/>
    <s v="Haplochromis"/>
    <m/>
    <n v="6.0411900000000003"/>
    <s v="GN"/>
    <d v="2022-03-01T00:00:00"/>
    <x v="4"/>
    <x v="0"/>
  </r>
  <r>
    <x v="4"/>
    <x v="10"/>
    <s v="Haplochromis"/>
    <m/>
    <n v="6.7742999999999993"/>
    <s v="GN"/>
    <d v="2022-03-01T00:00:00"/>
    <x v="4"/>
    <x v="0"/>
  </r>
  <r>
    <x v="4"/>
    <x v="10"/>
    <s v="Haplochromis"/>
    <m/>
    <n v="7.0041099999999998"/>
    <s v="GN"/>
    <d v="2022-03-01T00:00:00"/>
    <x v="4"/>
    <x v="0"/>
  </r>
  <r>
    <x v="4"/>
    <x v="10"/>
    <s v="Haplochromis"/>
    <m/>
    <n v="6.6174300000000006"/>
    <s v="GN"/>
    <d v="2022-03-01T00:00:00"/>
    <x v="4"/>
    <x v="0"/>
  </r>
  <r>
    <x v="4"/>
    <x v="10"/>
    <s v="Haplochromis"/>
    <m/>
    <n v="6.5873800000000005"/>
    <s v="GN"/>
    <d v="2022-03-01T00:00:00"/>
    <x v="4"/>
    <x v="0"/>
  </r>
  <r>
    <x v="4"/>
    <x v="10"/>
    <s v="Haplochromis"/>
    <m/>
    <n v="7.2718600000000002"/>
    <s v="GN"/>
    <d v="2022-03-01T00:00:00"/>
    <x v="4"/>
    <x v="0"/>
  </r>
  <r>
    <x v="4"/>
    <x v="10"/>
    <s v="Haplochromis"/>
    <m/>
    <n v="7.24"/>
    <s v="GN"/>
    <d v="2022-03-01T00:00:00"/>
    <x v="4"/>
    <x v="0"/>
  </r>
  <r>
    <x v="4"/>
    <x v="10"/>
    <s v="Haplochromis"/>
    <m/>
    <n v="5.6835199999999997"/>
    <s v="GN"/>
    <d v="2022-03-01T00:00:00"/>
    <x v="4"/>
    <x v="0"/>
  </r>
  <r>
    <x v="4"/>
    <x v="10"/>
    <s v="Haplochromis"/>
    <m/>
    <n v="6.4878999999999998"/>
    <s v="GN"/>
    <d v="2022-03-01T00:00:00"/>
    <x v="4"/>
    <x v="0"/>
  </r>
  <r>
    <x v="4"/>
    <x v="10"/>
    <s v="Haplochromis"/>
    <m/>
    <n v="6.0048000000000004"/>
    <s v="GN"/>
    <d v="2022-03-01T00:00:00"/>
    <x v="4"/>
    <x v="0"/>
  </r>
  <r>
    <x v="4"/>
    <x v="10"/>
    <s v="Haplochromis"/>
    <m/>
    <n v="6.5610999999999997"/>
    <s v="GN"/>
    <d v="2022-03-01T00:00:00"/>
    <x v="4"/>
    <x v="0"/>
  </r>
  <r>
    <x v="4"/>
    <x v="10"/>
    <s v="Haplochromis"/>
    <m/>
    <n v="6.4860500000000005"/>
    <s v="GN"/>
    <d v="2022-03-01T00:00:00"/>
    <x v="4"/>
    <x v="0"/>
  </r>
  <r>
    <x v="4"/>
    <x v="10"/>
    <s v="Haplochromis"/>
    <m/>
    <n v="6.7318899999999999"/>
    <s v="GN"/>
    <d v="2022-03-01T00:00:00"/>
    <x v="4"/>
    <x v="0"/>
  </r>
  <r>
    <x v="4"/>
    <x v="10"/>
    <s v="Haplochromis"/>
    <m/>
    <n v="6.8001199999999997"/>
    <s v="GN"/>
    <d v="2022-03-01T00:00:00"/>
    <x v="4"/>
    <x v="0"/>
  </r>
  <r>
    <x v="4"/>
    <x v="10"/>
    <s v="Haplochromis"/>
    <m/>
    <n v="6.4004999999999992"/>
    <s v="GN"/>
    <d v="2022-03-01T00:00:00"/>
    <x v="4"/>
    <x v="0"/>
  </r>
  <r>
    <x v="4"/>
    <x v="10"/>
    <s v="Haplochromis"/>
    <m/>
    <n v="6.2678899999999995"/>
    <s v="GN"/>
    <d v="2022-03-01T00:00:00"/>
    <x v="4"/>
    <x v="0"/>
  </r>
  <r>
    <x v="4"/>
    <x v="10"/>
    <s v="Haplochromis"/>
    <m/>
    <n v="6.7186900000000005"/>
    <s v="GN"/>
    <d v="2022-03-01T00:00:00"/>
    <x v="4"/>
    <x v="0"/>
  </r>
  <r>
    <x v="4"/>
    <x v="10"/>
    <s v="Haplochromis"/>
    <m/>
    <n v="6.9738899999999999"/>
    <s v="GN"/>
    <d v="2022-03-01T00:00:00"/>
    <x v="4"/>
    <x v="0"/>
  </r>
  <r>
    <x v="4"/>
    <x v="10"/>
    <s v="Haplochromis"/>
    <m/>
    <n v="6.3086000000000002"/>
    <s v="GN"/>
    <d v="2022-03-01T00:00:00"/>
    <x v="4"/>
    <x v="0"/>
  </r>
  <r>
    <x v="4"/>
    <x v="10"/>
    <s v="Haplochromis"/>
    <m/>
    <n v="6.4550099999999997"/>
    <s v="GN"/>
    <d v="2022-03-01T00:00:00"/>
    <x v="4"/>
    <x v="0"/>
  </r>
  <r>
    <x v="4"/>
    <x v="10"/>
    <s v="Haplochromis"/>
    <m/>
    <n v="7.0591800000000005"/>
    <s v="GN"/>
    <d v="2022-03-01T00:00:00"/>
    <x v="4"/>
    <x v="0"/>
  </r>
  <r>
    <x v="4"/>
    <x v="10"/>
    <s v="Haplochromis"/>
    <m/>
    <n v="6.7209500000000002"/>
    <s v="GN"/>
    <d v="2022-03-01T00:00:00"/>
    <x v="4"/>
    <x v="0"/>
  </r>
  <r>
    <x v="4"/>
    <x v="10"/>
    <s v="Haplochromis"/>
    <m/>
    <n v="8.8800900000000009"/>
    <s v="GN"/>
    <d v="2022-03-01T00:00:00"/>
    <x v="4"/>
    <x v="0"/>
  </r>
  <r>
    <x v="4"/>
    <x v="10"/>
    <s v="Haplochromis"/>
    <m/>
    <n v="5.5139777777777779"/>
    <s v="GN"/>
    <d v="2022-03-01T00:00:00"/>
    <x v="4"/>
    <x v="0"/>
  </r>
  <r>
    <x v="4"/>
    <x v="10"/>
    <s v="Haplochromis"/>
    <m/>
    <n v="5.9793888888888889"/>
    <s v="GN"/>
    <d v="2022-03-01T00:00:00"/>
    <x v="4"/>
    <x v="0"/>
  </r>
  <r>
    <x v="4"/>
    <x v="10"/>
    <s v="Haplochromis"/>
    <m/>
    <n v="5.8668333333333331"/>
    <s v="GN"/>
    <d v="2022-03-01T00:00:00"/>
    <x v="4"/>
    <x v="0"/>
  </r>
  <r>
    <x v="4"/>
    <x v="10"/>
    <s v="Haplochromis"/>
    <m/>
    <n v="5.9978555555555557"/>
    <s v="GN"/>
    <d v="2022-03-01T00:00:00"/>
    <x v="4"/>
    <x v="0"/>
  </r>
  <r>
    <x v="4"/>
    <x v="10"/>
    <s v="Haplochromis"/>
    <m/>
    <n v="6.023655555555556"/>
    <s v="GN"/>
    <d v="2022-03-01T00:00:00"/>
    <x v="4"/>
    <x v="0"/>
  </r>
  <r>
    <x v="4"/>
    <x v="10"/>
    <s v="Haplochromis"/>
    <m/>
    <n v="6.4446000000000003"/>
    <s v="GN"/>
    <d v="2022-03-01T00:00:00"/>
    <x v="4"/>
    <x v="0"/>
  </r>
  <r>
    <x v="4"/>
    <x v="10"/>
    <s v="Haplochromis"/>
    <m/>
    <n v="6.1463666666666663"/>
    <s v="GN"/>
    <d v="2022-03-01T00:00:00"/>
    <x v="4"/>
    <x v="0"/>
  </r>
  <r>
    <x v="4"/>
    <x v="10"/>
    <s v="Haplochromis"/>
    <m/>
    <n v="5.968977777777777"/>
    <s v="GN"/>
    <d v="2022-03-01T00:00:00"/>
    <x v="4"/>
    <x v="0"/>
  </r>
  <r>
    <x v="4"/>
    <x v="10"/>
    <s v="Haplochromis"/>
    <m/>
    <n v="5.333333333333333"/>
    <s v="GN"/>
    <d v="2022-03-01T00:00:00"/>
    <x v="4"/>
    <x v="0"/>
  </r>
  <r>
    <x v="4"/>
    <x v="10"/>
    <s v="Haplochromis"/>
    <m/>
    <n v="6.1856111111111112"/>
    <s v="GN"/>
    <d v="2022-03-01T00:00:00"/>
    <x v="4"/>
    <x v="0"/>
  </r>
  <r>
    <x v="4"/>
    <x v="10"/>
    <s v="Haplochromis"/>
    <m/>
    <n v="5.8769222222222224"/>
    <s v="GN"/>
    <d v="2022-03-01T00:00:00"/>
    <x v="4"/>
    <x v="0"/>
  </r>
  <r>
    <x v="4"/>
    <x v="10"/>
    <s v="Haplochromis"/>
    <m/>
    <n v="6.3681333333333328"/>
    <s v="GN"/>
    <d v="2022-03-01T00:00:00"/>
    <x v="4"/>
    <x v="0"/>
  </r>
  <r>
    <x v="4"/>
    <x v="10"/>
    <s v="Haplochromis"/>
    <m/>
    <n v="6.0720000000000001"/>
    <s v="GN"/>
    <d v="2022-03-01T00:00:00"/>
    <x v="4"/>
    <x v="0"/>
  </r>
  <r>
    <x v="4"/>
    <x v="10"/>
    <s v="Haplochromis"/>
    <m/>
    <n v="6.2236555555555562"/>
    <s v="GN"/>
    <d v="2022-03-01T00:00:00"/>
    <x v="4"/>
    <x v="0"/>
  </r>
  <r>
    <x v="4"/>
    <x v="10"/>
    <s v="Haplochromis"/>
    <m/>
    <n v="5.700677777777778"/>
    <s v="GN"/>
    <d v="2022-03-01T00:00:00"/>
    <x v="4"/>
    <x v="0"/>
  </r>
  <r>
    <x v="4"/>
    <x v="10"/>
    <s v="Haplochromis"/>
    <m/>
    <n v="6.2743888888888897"/>
    <s v="GN"/>
    <d v="2022-03-01T00:00:00"/>
    <x v="4"/>
    <x v="0"/>
  </r>
  <r>
    <x v="4"/>
    <x v="10"/>
    <s v="Haplochromis"/>
    <m/>
    <n v="6.2857111111111115"/>
    <s v="GN"/>
    <d v="2022-03-01T00:00:00"/>
    <x v="4"/>
    <x v="0"/>
  </r>
  <r>
    <x v="4"/>
    <x v="10"/>
    <s v="Haplochromis"/>
    <m/>
    <n v="5.791611111111111"/>
    <s v="GN"/>
    <d v="2022-03-01T00:00:00"/>
    <x v="4"/>
    <x v="0"/>
  </r>
  <r>
    <x v="4"/>
    <x v="10"/>
    <s v="Haplochromis"/>
    <m/>
    <n v="6.6672555555555553"/>
    <s v="GN"/>
    <d v="2022-03-01T00:00:00"/>
    <x v="4"/>
    <x v="0"/>
  </r>
  <r>
    <x v="4"/>
    <x v="10"/>
    <s v="Haplochromis"/>
    <m/>
    <n v="6.5339333333333327"/>
    <s v="GN"/>
    <d v="2022-03-01T00:00:00"/>
    <x v="4"/>
    <x v="0"/>
  </r>
  <r>
    <x v="4"/>
    <x v="10"/>
    <s v="Haplochromis"/>
    <m/>
    <n v="6.4963444444444454"/>
    <s v="GN"/>
    <d v="2022-03-01T00:00:00"/>
    <x v="4"/>
    <x v="0"/>
  </r>
  <r>
    <x v="4"/>
    <x v="10"/>
    <s v="Haplochromis"/>
    <m/>
    <n v="6.133977777777778"/>
    <s v="GN"/>
    <d v="2022-03-01T00:00:00"/>
    <x v="4"/>
    <x v="0"/>
  </r>
  <r>
    <x v="4"/>
    <x v="10"/>
    <s v="Haplochromis"/>
    <m/>
    <n v="5.7335111111111106"/>
    <s v="GN"/>
    <d v="2022-03-01T00:00:00"/>
    <x v="4"/>
    <x v="0"/>
  </r>
  <r>
    <x v="4"/>
    <x v="10"/>
    <s v="Haplochromis"/>
    <m/>
    <n v="6.8208777777777776"/>
    <s v="GN"/>
    <d v="2022-03-01T00:00:00"/>
    <x v="4"/>
    <x v="0"/>
  </r>
  <r>
    <x v="4"/>
    <x v="10"/>
    <s v="Haplochromis"/>
    <m/>
    <n v="5.9246333333333334"/>
    <s v="GN"/>
    <d v="2022-03-01T00:00:00"/>
    <x v="4"/>
    <x v="0"/>
  </r>
  <r>
    <x v="4"/>
    <x v="10"/>
    <s v="Haplochromis"/>
    <m/>
    <n v="5.8161111111111117"/>
    <s v="GN"/>
    <d v="2022-03-01T00:00:00"/>
    <x v="4"/>
    <x v="0"/>
  </r>
  <r>
    <x v="4"/>
    <x v="10"/>
    <s v="Haplochromis"/>
    <m/>
    <n v="6.0503222222222224"/>
    <s v="GN"/>
    <d v="2022-03-01T00:00:00"/>
    <x v="4"/>
    <x v="0"/>
  </r>
  <r>
    <x v="4"/>
    <x v="10"/>
    <s v="Haplochromis"/>
    <m/>
    <n v="6.7116999999999996"/>
    <s v="GN"/>
    <d v="2022-03-01T00:00:00"/>
    <x v="4"/>
    <x v="0"/>
  </r>
  <r>
    <x v="4"/>
    <x v="10"/>
    <s v="Haplochromis"/>
    <m/>
    <n v="6.3211222222222219"/>
    <s v="GN"/>
    <d v="2022-03-01T00:00:00"/>
    <x v="4"/>
    <x v="0"/>
  </r>
  <r>
    <x v="4"/>
    <x v="10"/>
    <s v="Haplochromis"/>
    <m/>
    <n v="5.3114333333333335"/>
    <s v="GN"/>
    <d v="2022-03-01T00:00:00"/>
    <x v="4"/>
    <x v="0"/>
  </r>
  <r>
    <x v="4"/>
    <x v="10"/>
    <s v="Haplochromis"/>
    <m/>
    <n v="6.0752444444444453"/>
    <s v="GN"/>
    <d v="2022-03-01T00:00:00"/>
    <x v="4"/>
    <x v="0"/>
  </r>
  <r>
    <x v="4"/>
    <x v="10"/>
    <s v="Haplochromis"/>
    <m/>
    <n v="6.510766666666667"/>
    <s v="GN"/>
    <d v="2022-03-01T00:00:00"/>
    <x v="4"/>
    <x v="0"/>
  </r>
  <r>
    <x v="4"/>
    <x v="10"/>
    <s v="Haplochromis"/>
    <m/>
    <n v="6.2792666666666666"/>
    <s v="GN"/>
    <d v="2022-03-01T00:00:00"/>
    <x v="4"/>
    <x v="0"/>
  </r>
  <r>
    <x v="4"/>
    <x v="10"/>
    <s v="Haplochromis"/>
    <m/>
    <n v="5.8264666666666658"/>
    <s v="GN"/>
    <d v="2022-03-01T00:00:00"/>
    <x v="4"/>
    <x v="0"/>
  </r>
  <r>
    <x v="4"/>
    <x v="10"/>
    <s v="Haplochromis"/>
    <m/>
    <n v="6.0026333333333328"/>
    <s v="GN"/>
    <d v="2022-03-01T00:00:00"/>
    <x v="4"/>
    <x v="0"/>
  </r>
  <r>
    <x v="4"/>
    <x v="10"/>
    <s v="Haplochromis"/>
    <m/>
    <n v="5.7784666666666666"/>
    <s v="GN"/>
    <d v="2022-03-01T00:00:00"/>
    <x v="4"/>
    <x v="0"/>
  </r>
  <r>
    <x v="4"/>
    <x v="10"/>
    <s v="Haplochromis"/>
    <m/>
    <n v="5.9570444444444446"/>
    <s v="GN"/>
    <d v="2022-03-01T00:00:00"/>
    <x v="4"/>
    <x v="0"/>
  </r>
  <r>
    <x v="4"/>
    <x v="10"/>
    <s v="Haplochromis"/>
    <m/>
    <n v="6.0485333333333342"/>
    <s v="GN"/>
    <d v="2022-03-01T00:00:00"/>
    <x v="4"/>
    <x v="0"/>
  </r>
  <r>
    <x v="4"/>
    <x v="10"/>
    <s v="Haplochromis"/>
    <m/>
    <n v="6.1084888888888891"/>
    <s v="GN"/>
    <d v="2022-03-01T00:00:00"/>
    <x v="4"/>
    <x v="0"/>
  </r>
  <r>
    <x v="4"/>
    <x v="10"/>
    <s v="Haplochromis"/>
    <m/>
    <n v="6.0485333333333342"/>
    <s v="GN"/>
    <d v="2022-03-01T00:00:00"/>
    <x v="4"/>
    <x v="0"/>
  </r>
  <r>
    <x v="4"/>
    <x v="10"/>
    <s v="Haplochromis"/>
    <m/>
    <n v="6.0446111111111112"/>
    <s v="GN"/>
    <d v="2022-03-01T00:00:00"/>
    <x v="4"/>
    <x v="0"/>
  </r>
  <r>
    <x v="4"/>
    <x v="10"/>
    <s v="Haplochromis"/>
    <m/>
    <n v="5.8896888888888892"/>
    <s v="GN"/>
    <d v="2022-03-01T00:00:00"/>
    <x v="4"/>
    <x v="0"/>
  </r>
  <r>
    <x v="4"/>
    <x v="10"/>
    <s v="Haplochromis"/>
    <m/>
    <n v="5.8264666666666658"/>
    <s v="GN"/>
    <d v="2022-03-01T00:00:00"/>
    <x v="4"/>
    <x v="0"/>
  </r>
  <r>
    <x v="4"/>
    <x v="10"/>
    <s v="Haplochromis"/>
    <m/>
    <n v="5.8237444444444435"/>
    <s v="GN"/>
    <d v="2022-03-01T00:00:00"/>
    <x v="4"/>
    <x v="0"/>
  </r>
  <r>
    <x v="4"/>
    <x v="10"/>
    <s v="Haplochromis"/>
    <m/>
    <n v="6.1121999999999996"/>
    <s v="GN"/>
    <d v="2022-03-01T00:00:00"/>
    <x v="4"/>
    <x v="0"/>
  </r>
  <r>
    <x v="4"/>
    <x v="10"/>
    <s v="Haplochromis"/>
    <m/>
    <n v="5.9151222222222222"/>
    <s v="GN"/>
    <d v="2022-03-01T00:00:00"/>
    <x v="4"/>
    <x v="0"/>
  </r>
  <r>
    <x v="4"/>
    <x v="10"/>
    <s v="Haplochromis"/>
    <m/>
    <n v="6.3211222222222219"/>
    <s v="GN"/>
    <d v="2022-03-01T00:00:00"/>
    <x v="4"/>
    <x v="0"/>
  </r>
  <r>
    <x v="4"/>
    <x v="10"/>
    <s v="Haplochromis"/>
    <m/>
    <n v="5.9636777777777779"/>
    <s v="GN"/>
    <d v="2022-03-01T00:00:00"/>
    <x v="4"/>
    <x v="0"/>
  </r>
  <r>
    <x v="4"/>
    <x v="10"/>
    <s v="Haplochromis"/>
    <m/>
    <n v="6.2691888888888885"/>
    <s v="GN"/>
    <d v="2022-03-01T00:00:00"/>
    <x v="4"/>
    <x v="0"/>
  </r>
  <r>
    <x v="4"/>
    <x v="10"/>
    <s v="Haplochromis"/>
    <m/>
    <n v="5.915288888888889"/>
    <s v="GN"/>
    <d v="2022-03-01T00:00:00"/>
    <x v="4"/>
    <x v="0"/>
  </r>
  <r>
    <x v="4"/>
    <x v="10"/>
    <s v="Haplochromis"/>
    <m/>
    <n v="6.0548888888888897"/>
    <s v="GN"/>
    <d v="2022-03-01T00:00:00"/>
    <x v="4"/>
    <x v="0"/>
  </r>
  <r>
    <x v="4"/>
    <x v="10"/>
    <s v="Haplochromis"/>
    <m/>
    <n v="5.913788888888889"/>
    <s v="GN"/>
    <d v="2022-03-01T00:00:00"/>
    <x v="4"/>
    <x v="0"/>
  </r>
  <r>
    <x v="4"/>
    <x v="10"/>
    <s v="Haplochromis"/>
    <m/>
    <n v="6.9813111111111112"/>
    <s v="GN"/>
    <d v="2022-03-01T00:00:00"/>
    <x v="4"/>
    <x v="0"/>
  </r>
  <r>
    <x v="4"/>
    <x v="10"/>
    <s v="Haplochromis"/>
    <m/>
    <n v="5.9336222222222217"/>
    <s v="GN"/>
    <d v="2022-03-01T00:00:00"/>
    <x v="4"/>
    <x v="0"/>
  </r>
  <r>
    <x v="4"/>
    <x v="10"/>
    <s v="Haplochromis"/>
    <m/>
    <n v="5.9272999999999998"/>
    <s v="GN"/>
    <d v="2022-03-01T00:00:00"/>
    <x v="4"/>
    <x v="0"/>
  </r>
  <r>
    <x v="4"/>
    <x v="10"/>
    <s v="Haplochromis"/>
    <m/>
    <n v="6.0890555555555554"/>
    <s v="GN"/>
    <d v="2022-03-01T00:00:00"/>
    <x v="4"/>
    <x v="0"/>
  </r>
  <r>
    <x v="4"/>
    <x v="10"/>
    <s v="Haplochromis"/>
    <m/>
    <n v="6.7183222222222225"/>
    <s v="GN"/>
    <d v="2022-03-01T00:00:00"/>
    <x v="4"/>
    <x v="0"/>
  </r>
  <r>
    <x v="4"/>
    <x v="10"/>
    <s v="Haplochromis"/>
    <m/>
    <n v="5.7887111111111116"/>
    <s v="GN"/>
    <d v="2022-03-01T00:00:00"/>
    <x v="4"/>
    <x v="0"/>
  </r>
  <r>
    <x v="4"/>
    <x v="10"/>
    <s v="Haplochromis"/>
    <m/>
    <n v="5.7839333333333327"/>
    <s v="GN"/>
    <d v="2022-03-01T00:00:00"/>
    <x v="4"/>
    <x v="0"/>
  </r>
  <r>
    <x v="4"/>
    <x v="10"/>
    <s v="Haplochromis"/>
    <m/>
    <n v="5.8950444444444443"/>
    <s v="GN"/>
    <d v="2022-03-01T00:00:00"/>
    <x v="4"/>
    <x v="0"/>
  </r>
  <r>
    <x v="4"/>
    <x v="10"/>
    <s v="Haplochromis"/>
    <m/>
    <n v="6.3631666666666664"/>
    <s v="GN"/>
    <d v="2022-03-01T00:00:00"/>
    <x v="4"/>
    <x v="0"/>
  </r>
  <r>
    <x v="4"/>
    <x v="10"/>
    <s v="Haplochromis"/>
    <m/>
    <n v="6.222377777777778"/>
    <s v="GN"/>
    <d v="2022-03-01T00:00:00"/>
    <x v="4"/>
    <x v="0"/>
  </r>
  <r>
    <x v="4"/>
    <x v="10"/>
    <s v="Haplochromis"/>
    <m/>
    <n v="6.9563666666666668"/>
    <s v="GN"/>
    <d v="2022-03-01T00:00:00"/>
    <x v="4"/>
    <x v="0"/>
  </r>
  <r>
    <x v="4"/>
    <x v="10"/>
    <s v="Haplochromis"/>
    <m/>
    <n v="6.0470555555555556"/>
    <s v="GN"/>
    <d v="2022-03-01T00:00:00"/>
    <x v="4"/>
    <x v="0"/>
  </r>
  <r>
    <x v="4"/>
    <x v="10"/>
    <s v="Haplochromis"/>
    <m/>
    <n v="5.700677777777778"/>
    <s v="GN"/>
    <d v="2022-03-01T00:00:00"/>
    <x v="4"/>
    <x v="0"/>
  </r>
  <r>
    <x v="4"/>
    <x v="10"/>
    <s v="Haplochromis"/>
    <m/>
    <n v="6.0419888888888886"/>
    <s v="GN"/>
    <d v="2022-03-01T00:00:00"/>
    <x v="4"/>
    <x v="0"/>
  </r>
  <r>
    <x v="4"/>
    <x v="10"/>
    <s v="Haplochromis"/>
    <m/>
    <n v="5.491366666666667"/>
    <s v="GN"/>
    <d v="2022-03-01T00:00:00"/>
    <x v="4"/>
    <x v="0"/>
  </r>
  <r>
    <x v="4"/>
    <x v="10"/>
    <s v="Haplochromis"/>
    <m/>
    <n v="6.2450333333333337"/>
    <s v="GN"/>
    <d v="2022-03-01T00:00:00"/>
    <x v="4"/>
    <x v="0"/>
  </r>
  <r>
    <x v="4"/>
    <x v="10"/>
    <s v="Haplochromis"/>
    <m/>
    <n v="6.1803333333333335"/>
    <s v="GN"/>
    <d v="2022-03-01T00:00:00"/>
    <x v="4"/>
    <x v="0"/>
  </r>
  <r>
    <x v="4"/>
    <x v="10"/>
    <s v="Haplochromis"/>
    <m/>
    <n v="6.135588888888889"/>
    <s v="GN"/>
    <d v="2022-03-01T00:00:00"/>
    <x v="4"/>
    <x v="0"/>
  </r>
  <r>
    <x v="4"/>
    <x v="10"/>
    <s v="Haplochromis"/>
    <m/>
    <n v="6.0971555555555561"/>
    <s v="GN"/>
    <d v="2022-03-01T00:00:00"/>
    <x v="4"/>
    <x v="0"/>
  </r>
  <r>
    <x v="4"/>
    <x v="10"/>
    <s v="Haplochromis"/>
    <m/>
    <n v="6.3631666666666664"/>
    <s v="GN"/>
    <d v="2022-03-01T00:00:00"/>
    <x v="4"/>
    <x v="0"/>
  </r>
  <r>
    <x v="4"/>
    <x v="10"/>
    <s v="Haplochromis"/>
    <m/>
    <n v="5.7772666666666659"/>
    <s v="GN"/>
    <d v="2022-03-01T00:00:00"/>
    <x v="4"/>
    <x v="0"/>
  </r>
  <r>
    <x v="4"/>
    <x v="10"/>
    <s v="Haplochromis"/>
    <m/>
    <n v="5.7448666666666668"/>
    <s v="GN"/>
    <d v="2022-03-01T00:00:00"/>
    <x v="4"/>
    <x v="0"/>
  </r>
  <r>
    <x v="4"/>
    <x v="1"/>
    <s v="Haplochromis"/>
    <m/>
    <n v="6.3650992063492069"/>
    <s v="GN"/>
    <d v="2022-03-01T00:00:00"/>
    <x v="4"/>
    <x v="0"/>
  </r>
  <r>
    <x v="4"/>
    <x v="1"/>
    <s v="Haplochromis"/>
    <m/>
    <n v="6.2070793650793652"/>
    <s v="GN"/>
    <d v="2022-03-01T00:00:00"/>
    <x v="4"/>
    <x v="0"/>
  </r>
  <r>
    <x v="4"/>
    <x v="1"/>
    <s v="Haplochromis"/>
    <m/>
    <n v="6.4724920634920631"/>
    <s v="GN"/>
    <d v="2022-03-01T00:00:00"/>
    <x v="4"/>
    <x v="0"/>
  </r>
  <r>
    <x v="4"/>
    <x v="1"/>
    <s v="Haplochromis"/>
    <m/>
    <n v="6.0067976190476191"/>
    <s v="GN"/>
    <d v="2022-03-01T00:00:00"/>
    <x v="4"/>
    <x v="0"/>
  </r>
  <r>
    <x v="4"/>
    <x v="1"/>
    <s v="Haplochromis"/>
    <m/>
    <n v="6.2937261904761908"/>
    <s v="GN"/>
    <d v="2022-03-01T00:00:00"/>
    <x v="4"/>
    <x v="0"/>
  </r>
  <r>
    <x v="4"/>
    <x v="1"/>
    <s v="Haplochromis"/>
    <m/>
    <n v="6.2853928571428579"/>
    <s v="GN"/>
    <d v="2022-03-01T00:00:00"/>
    <x v="4"/>
    <x v="0"/>
  </r>
  <r>
    <x v="4"/>
    <x v="1"/>
    <s v="Haplochromis"/>
    <m/>
    <n v="6.284531746031746"/>
    <s v="GN"/>
    <d v="2022-03-01T00:00:00"/>
    <x v="4"/>
    <x v="0"/>
  </r>
  <r>
    <x v="4"/>
    <x v="1"/>
    <s v="other"/>
    <m/>
    <n v="18.482250000000001"/>
    <s v="BS"/>
    <d v="2022-03-01T00:00:00"/>
    <x v="4"/>
    <x v="1"/>
  </r>
  <r>
    <x v="4"/>
    <x v="1"/>
    <s v="other"/>
    <m/>
    <n v="14.462572115384615"/>
    <s v="BS"/>
    <d v="2022-03-01T00:00:00"/>
    <x v="4"/>
    <x v="1"/>
  </r>
  <r>
    <x v="4"/>
    <x v="1"/>
    <s v="Haplochromis"/>
    <m/>
    <n v="12.032476562499999"/>
    <s v="BS"/>
    <d v="2022-03-01T00:00:00"/>
    <x v="4"/>
    <x v="0"/>
  </r>
  <r>
    <x v="4"/>
    <x v="1"/>
    <s v="Haplochromis"/>
    <m/>
    <n v="10.4616328125"/>
    <s v="BS"/>
    <d v="2022-03-01T00:00:00"/>
    <x v="4"/>
    <x v="0"/>
  </r>
  <r>
    <x v="4"/>
    <x v="1"/>
    <s v="tilapia"/>
    <m/>
    <n v="23.616636623899907"/>
    <s v="BS"/>
    <d v="2022-03-01T00:00:00"/>
    <x v="4"/>
    <x v="3"/>
  </r>
  <r>
    <x v="4"/>
    <x v="1"/>
    <s v="tilapia"/>
    <m/>
    <n v="30.64215541933239"/>
    <s v="BS"/>
    <d v="2022-03-01T00:00:00"/>
    <x v="4"/>
    <x v="3"/>
  </r>
  <r>
    <x v="4"/>
    <x v="1"/>
    <s v="Haplochromis"/>
    <m/>
    <n v="13.55233369398948"/>
    <s v="BS"/>
    <d v="2022-03-01T00:00:00"/>
    <x v="4"/>
    <x v="0"/>
  </r>
  <r>
    <x v="4"/>
    <x v="1"/>
    <s v="Haplochromis"/>
    <m/>
    <n v="10.714922077922077"/>
    <s v="BS"/>
    <d v="2022-03-01T00:00:00"/>
    <x v="4"/>
    <x v="0"/>
  </r>
  <r>
    <x v="4"/>
    <x v="1"/>
    <s v="Haplochromis"/>
    <m/>
    <n v="6.583465277777778"/>
    <s v="BS"/>
    <d v="2022-03-01T00:00:00"/>
    <x v="4"/>
    <x v="0"/>
  </r>
  <r>
    <x v="4"/>
    <x v="1"/>
    <s v="Haplochromis"/>
    <m/>
    <n v="6.3753055555555553"/>
    <s v="BS"/>
    <d v="2022-03-01T00:00:00"/>
    <x v="4"/>
    <x v="0"/>
  </r>
  <r>
    <x v="4"/>
    <x v="1"/>
    <s v="Haplochromis"/>
    <m/>
    <n v="6.049743055555556"/>
    <s v="BS"/>
    <d v="2022-03-01T00:00:00"/>
    <x v="4"/>
    <x v="0"/>
  </r>
  <r>
    <x v="4"/>
    <x v="1"/>
    <s v="Haplochromis"/>
    <m/>
    <n v="5.9404583333333338"/>
    <s v="BS"/>
    <d v="2022-03-01T00:00:00"/>
    <x v="4"/>
    <x v="0"/>
  </r>
  <r>
    <x v="4"/>
    <x v="1"/>
    <s v="Haplochromis"/>
    <m/>
    <n v="0.4591736111111111"/>
    <s v="BS"/>
    <d v="2022-03-01T00:00:00"/>
    <x v="4"/>
    <x v="0"/>
  </r>
  <r>
    <x v="4"/>
    <x v="1"/>
    <s v="Haplochromis"/>
    <m/>
    <n v="7.589681818181818"/>
    <s v="GN"/>
    <d v="2022-03-01T00:00:00"/>
    <x v="4"/>
    <x v="0"/>
  </r>
  <r>
    <x v="4"/>
    <x v="1"/>
    <s v="Haplochromis"/>
    <m/>
    <n v="8.9783409090909103"/>
    <s v="GN"/>
    <d v="2022-03-01T00:00:00"/>
    <x v="4"/>
    <x v="0"/>
  </r>
  <r>
    <x v="4"/>
    <x v="1"/>
    <s v="Haplochromis"/>
    <m/>
    <n v="7.880886363636364"/>
    <s v="GN"/>
    <d v="2022-03-01T00:00:00"/>
    <x v="4"/>
    <x v="0"/>
  </r>
  <r>
    <x v="4"/>
    <x v="1"/>
    <s v="Haplochromis"/>
    <m/>
    <n v="8.7542727272727276"/>
    <s v="GN"/>
    <d v="2022-03-01T00:00:00"/>
    <x v="4"/>
    <x v="0"/>
  </r>
  <r>
    <x v="4"/>
    <x v="1"/>
    <s v="Haplochromis"/>
    <m/>
    <n v="8.5463106060606062"/>
    <s v="GN"/>
    <d v="2022-03-01T00:00:00"/>
    <x v="4"/>
    <x v="0"/>
  </r>
  <r>
    <x v="4"/>
    <x v="1"/>
    <s v="Haplochromis"/>
    <m/>
    <n v="7.9422272727272727"/>
    <s v="GN"/>
    <d v="2022-03-01T00:00:00"/>
    <x v="4"/>
    <x v="0"/>
  </r>
  <r>
    <x v="4"/>
    <x v="1"/>
    <s v="Haplochromis"/>
    <m/>
    <n v="7.822939393939393"/>
    <s v="GN"/>
    <d v="2022-03-01T00:00:00"/>
    <x v="4"/>
    <x v="0"/>
  </r>
  <r>
    <x v="4"/>
    <x v="1"/>
    <s v="Haplochromis"/>
    <m/>
    <n v="7.6166136363636365"/>
    <s v="GN"/>
    <d v="2022-03-01T00:00:00"/>
    <x v="4"/>
    <x v="0"/>
  </r>
  <r>
    <x v="4"/>
    <x v="1"/>
    <s v="Haplochromis"/>
    <m/>
    <n v="8.3492424242424228"/>
    <s v="GN"/>
    <d v="2022-03-01T00:00:00"/>
    <x v="4"/>
    <x v="0"/>
  </r>
  <r>
    <x v="4"/>
    <x v="1"/>
    <s v="Haplochromis"/>
    <m/>
    <n v="8.6086742424242431"/>
    <s v="GN"/>
    <d v="2022-03-01T00:00:00"/>
    <x v="4"/>
    <x v="0"/>
  </r>
  <r>
    <x v="4"/>
    <x v="1"/>
    <s v="Haplochromis"/>
    <m/>
    <n v="7.7287575757575757"/>
    <s v="GN"/>
    <d v="2022-03-01T00:00:00"/>
    <x v="4"/>
    <x v="0"/>
  </r>
  <r>
    <x v="4"/>
    <x v="1"/>
    <s v="Haplochromis"/>
    <m/>
    <n v="7.9399166666666661"/>
    <s v="GN"/>
    <d v="2022-03-01T00:00:00"/>
    <x v="4"/>
    <x v="0"/>
  </r>
  <r>
    <x v="4"/>
    <x v="1"/>
    <s v="Haplochromis"/>
    <m/>
    <n v="8.2188863636363632"/>
    <s v="GN"/>
    <d v="2022-03-01T00:00:00"/>
    <x v="4"/>
    <x v="0"/>
  </r>
  <r>
    <x v="4"/>
    <x v="1"/>
    <s v="Haplochromis"/>
    <m/>
    <n v="8.1517424242424248"/>
    <s v="GN"/>
    <d v="2022-03-01T00:00:00"/>
    <x v="4"/>
    <x v="0"/>
  </r>
  <r>
    <x v="4"/>
    <x v="1"/>
    <s v="Haplochromis"/>
    <m/>
    <n v="8.5759696969696968"/>
    <s v="GN"/>
    <d v="2022-03-01T00:00:00"/>
    <x v="4"/>
    <x v="0"/>
  </r>
  <r>
    <x v="4"/>
    <x v="1"/>
    <s v="Haplochromis"/>
    <m/>
    <n v="8.5515227272727259"/>
    <s v="GN"/>
    <d v="2022-03-01T00:00:00"/>
    <x v="4"/>
    <x v="0"/>
  </r>
  <r>
    <x v="4"/>
    <x v="1"/>
    <s v="Haplochromis"/>
    <m/>
    <n v="8.2555057471264366"/>
    <s v="GN"/>
    <d v="2022-03-01T00:00:00"/>
    <x v="4"/>
    <x v="0"/>
  </r>
  <r>
    <x v="4"/>
    <x v="1"/>
    <s v="Haplochromis"/>
    <m/>
    <n v="6.2657183908045972"/>
    <s v="GN"/>
    <d v="2022-03-01T00:00:00"/>
    <x v="4"/>
    <x v="0"/>
  </r>
  <r>
    <x v="4"/>
    <x v="1"/>
    <s v="Haplochromis"/>
    <m/>
    <n v="5.556005747126437"/>
    <s v="GN"/>
    <d v="2022-03-01T00:00:00"/>
    <x v="4"/>
    <x v="0"/>
  </r>
  <r>
    <x v="4"/>
    <x v="1"/>
    <s v="Haplochromis"/>
    <m/>
    <n v="5.0989022988505743"/>
    <s v="GN"/>
    <d v="2022-03-01T00:00:00"/>
    <x v="4"/>
    <x v="0"/>
  </r>
  <r>
    <x v="4"/>
    <x v="1"/>
    <s v="Haplochromis"/>
    <m/>
    <n v="5.8702758620689659"/>
    <s v="GN"/>
    <d v="2022-03-01T00:00:00"/>
    <x v="4"/>
    <x v="0"/>
  </r>
  <r>
    <x v="4"/>
    <x v="1"/>
    <s v="Haplochromis"/>
    <m/>
    <n v="6.0395057471264373"/>
    <s v="GN"/>
    <d v="2022-03-01T00:00:00"/>
    <x v="4"/>
    <x v="0"/>
  </r>
  <r>
    <x v="4"/>
    <x v="1"/>
    <s v="Haplochromis"/>
    <m/>
    <n v="6.0013850574712642"/>
    <s v="GN"/>
    <d v="2022-03-01T00:00:00"/>
    <x v="4"/>
    <x v="0"/>
  </r>
  <r>
    <x v="4"/>
    <x v="1"/>
    <s v="Haplochromis"/>
    <m/>
    <n v="5.655275862068966"/>
    <s v="GN"/>
    <d v="2022-03-01T00:00:00"/>
    <x v="4"/>
    <x v="0"/>
  </r>
  <r>
    <x v="4"/>
    <x v="1"/>
    <s v="Haplochromis"/>
    <m/>
    <n v="5.556005747126437"/>
    <s v="GN"/>
    <d v="2022-03-01T00:00:00"/>
    <x v="4"/>
    <x v="0"/>
  </r>
  <r>
    <x v="4"/>
    <x v="1"/>
    <s v="Haplochromis"/>
    <m/>
    <n v="4.9674310344827584"/>
    <s v="GN"/>
    <d v="2022-03-01T00:00:00"/>
    <x v="4"/>
    <x v="0"/>
  </r>
  <r>
    <x v="4"/>
    <x v="1"/>
    <s v="Haplochromis"/>
    <m/>
    <n v="6.1496379310344826"/>
    <s v="GN"/>
    <d v="2022-03-01T00:00:00"/>
    <x v="4"/>
    <x v="0"/>
  </r>
  <r>
    <x v="4"/>
    <x v="1"/>
    <s v="Haplochromis"/>
    <m/>
    <n v="5.7940287356321836"/>
    <s v="GN"/>
    <d v="2022-03-01T00:00:00"/>
    <x v="4"/>
    <x v="0"/>
  </r>
  <r>
    <x v="4"/>
    <x v="1"/>
    <s v="Haplochromis"/>
    <m/>
    <n v="7.7051951219512196"/>
    <s v="GN"/>
    <d v="2022-03-01T00:00:00"/>
    <x v="4"/>
    <x v="0"/>
  </r>
  <r>
    <x v="4"/>
    <x v="1"/>
    <s v="Haplochromis"/>
    <m/>
    <n v="7.1992560975609763"/>
    <s v="GN"/>
    <d v="2022-03-01T00:00:00"/>
    <x v="4"/>
    <x v="0"/>
  </r>
  <r>
    <x v="4"/>
    <x v="1"/>
    <s v="Haplochromis"/>
    <m/>
    <n v="7.4276219512195132"/>
    <s v="GN"/>
    <d v="2022-03-01T00:00:00"/>
    <x v="4"/>
    <x v="0"/>
  </r>
  <r>
    <x v="4"/>
    <x v="1"/>
    <s v="Haplochromis"/>
    <m/>
    <n v="7.5477439024390236"/>
    <s v="GN"/>
    <d v="2022-03-01T00:00:00"/>
    <x v="4"/>
    <x v="0"/>
  </r>
  <r>
    <x v="4"/>
    <x v="1"/>
    <s v="Haplochromis"/>
    <m/>
    <n v="7.4400243902439023"/>
    <s v="GN"/>
    <d v="2022-03-01T00:00:00"/>
    <x v="4"/>
    <x v="0"/>
  </r>
  <r>
    <x v="4"/>
    <x v="1"/>
    <s v="Haplochromis"/>
    <m/>
    <n v="7.5250121951219517"/>
    <s v="GN"/>
    <d v="2022-03-01T00:00:00"/>
    <x v="4"/>
    <x v="0"/>
  </r>
  <r>
    <x v="4"/>
    <x v="1"/>
    <s v="Haplochromis"/>
    <m/>
    <n v="6.9315060975609759"/>
    <s v="GN"/>
    <d v="2022-03-01T00:00:00"/>
    <x v="4"/>
    <x v="0"/>
  </r>
  <r>
    <x v="4"/>
    <x v="1"/>
    <s v="Haplochromis"/>
    <m/>
    <n v="8.1225365853658538"/>
    <s v="GN"/>
    <d v="2022-03-01T00:00:00"/>
    <x v="4"/>
    <x v="0"/>
  </r>
  <r>
    <x v="4"/>
    <x v="1"/>
    <s v="Haplochromis"/>
    <m/>
    <n v="7.9292317073170731"/>
    <s v="GN"/>
    <d v="2022-03-01T00:00:00"/>
    <x v="4"/>
    <x v="0"/>
  </r>
  <r>
    <x v="4"/>
    <x v="1"/>
    <s v="Haplochromis"/>
    <m/>
    <n v="7.0975609756097562"/>
    <s v="GN"/>
    <d v="2022-03-01T00:00:00"/>
    <x v="4"/>
    <x v="0"/>
  </r>
  <r>
    <x v="4"/>
    <x v="1"/>
    <s v="Haplochromis"/>
    <m/>
    <n v="7.4178841463414624"/>
    <s v="GN"/>
    <d v="2022-03-01T00:00:00"/>
    <x v="4"/>
    <x v="0"/>
  </r>
  <r>
    <x v="4"/>
    <x v="1"/>
    <s v="Haplochromis"/>
    <m/>
    <n v="6.9405818863437103"/>
    <s v="GN"/>
    <d v="2022-03-01T00:00:00"/>
    <x v="4"/>
    <x v="0"/>
  </r>
  <r>
    <x v="4"/>
    <x v="8"/>
    <s v="other"/>
    <m/>
    <n v="18.575738095238098"/>
    <s v="GN"/>
    <d v="2022-03-01T00:00:00"/>
    <x v="4"/>
    <x v="1"/>
  </r>
  <r>
    <x v="4"/>
    <x v="8"/>
    <s v="other"/>
    <m/>
    <n v="10.382836363636363"/>
    <s v="GN"/>
    <d v="2022-03-01T00:00:00"/>
    <x v="4"/>
    <x v="1"/>
  </r>
  <r>
    <x v="4"/>
    <x v="8"/>
    <s v="Haplochromis"/>
    <m/>
    <n v="7.7696121794871802"/>
    <s v="GN"/>
    <d v="2022-03-01T00:00:00"/>
    <x v="4"/>
    <x v="0"/>
  </r>
  <r>
    <x v="4"/>
    <x v="8"/>
    <s v="Haplochromis"/>
    <m/>
    <n v="6.1976153846153847"/>
    <s v="GN"/>
    <d v="2022-03-01T00:00:00"/>
    <x v="4"/>
    <x v="0"/>
  </r>
  <r>
    <x v="4"/>
    <x v="8"/>
    <s v="other"/>
    <m/>
    <n v="14.630676229508198"/>
    <s v="GN"/>
    <d v="2022-03-01T00:00:00"/>
    <x v="4"/>
    <x v="1"/>
  </r>
  <r>
    <x v="4"/>
    <x v="8"/>
    <s v="other"/>
    <m/>
    <n v="18.485330482921459"/>
    <s v="GN"/>
    <d v="2022-03-01T00:00:00"/>
    <x v="4"/>
    <x v="1"/>
  </r>
  <r>
    <x v="4"/>
    <x v="8"/>
    <s v="Haplochromis"/>
    <m/>
    <n v="6.1219642857142853"/>
    <s v="GN"/>
    <d v="2022-03-01T00:00:00"/>
    <x v="4"/>
    <x v="0"/>
  </r>
  <r>
    <x v="4"/>
    <x v="8"/>
    <s v="Haplochromis"/>
    <m/>
    <n v="6.12131746031746"/>
    <s v="GN"/>
    <d v="2022-03-01T00:00:00"/>
    <x v="4"/>
    <x v="0"/>
  </r>
  <r>
    <x v="4"/>
    <x v="8"/>
    <s v="Haplochromis"/>
    <m/>
    <n v="6.6538134920634917"/>
    <s v="GN"/>
    <d v="2022-03-01T00:00:00"/>
    <x v="4"/>
    <x v="0"/>
  </r>
  <r>
    <x v="4"/>
    <x v="8"/>
    <s v="Haplochromis"/>
    <m/>
    <n v="6.3055674603174596"/>
    <s v="GN"/>
    <d v="2022-03-01T00:00:00"/>
    <x v="4"/>
    <x v="0"/>
  </r>
  <r>
    <x v="4"/>
    <x v="8"/>
    <s v="Haplochromis"/>
    <m/>
    <n v="7.3889649122807013"/>
    <s v="GN"/>
    <d v="2022-03-01T00:00:00"/>
    <x v="4"/>
    <x v="0"/>
  </r>
  <r>
    <x v="4"/>
    <x v="8"/>
    <s v="Haplochromis"/>
    <m/>
    <n v="8.2985438596491221"/>
    <s v="GN"/>
    <d v="2022-03-01T00:00:00"/>
    <x v="4"/>
    <x v="0"/>
  </r>
  <r>
    <x v="4"/>
    <x v="8"/>
    <s v="Haplochromis"/>
    <m/>
    <n v="7.9392105263157902"/>
    <s v="GN"/>
    <d v="2022-03-01T00:00:00"/>
    <x v="4"/>
    <x v="0"/>
  </r>
  <r>
    <x v="4"/>
    <x v="8"/>
    <s v="Haplochromis"/>
    <m/>
    <n v="7.9334342105263165"/>
    <s v="GN"/>
    <d v="2022-03-01T00:00:00"/>
    <x v="4"/>
    <x v="0"/>
  </r>
  <r>
    <x v="4"/>
    <x v="8"/>
    <s v="Haplochromis"/>
    <m/>
    <n v="8.2173288288288298"/>
    <s v="GN"/>
    <d v="2022-03-01T00:00:00"/>
    <x v="4"/>
    <x v="0"/>
  </r>
  <r>
    <x v="4"/>
    <x v="8"/>
    <s v="Haplochromis"/>
    <m/>
    <n v="7.3293108108108109"/>
    <s v="GN"/>
    <d v="2022-03-01T00:00:00"/>
    <x v="4"/>
    <x v="0"/>
  </r>
  <r>
    <x v="4"/>
    <x v="8"/>
    <s v="Haplochromis"/>
    <m/>
    <n v="7.8965180180180186"/>
    <s v="GN"/>
    <d v="2022-03-01T00:00:00"/>
    <x v="4"/>
    <x v="0"/>
  </r>
  <r>
    <x v="4"/>
    <x v="8"/>
    <s v="Haplochromis"/>
    <m/>
    <n v="6.4964030612244903"/>
    <s v="GN"/>
    <d v="2022-03-01T00:00:00"/>
    <x v="4"/>
    <x v="0"/>
  </r>
  <r>
    <x v="4"/>
    <x v="8"/>
    <s v="Haplochromis"/>
    <m/>
    <n v="6.9242653061224484"/>
    <s v="GN"/>
    <d v="2022-03-01T00:00:00"/>
    <x v="4"/>
    <x v="0"/>
  </r>
  <r>
    <x v="4"/>
    <x v="8"/>
    <s v="Haplochromis"/>
    <m/>
    <n v="6.5613112244897964"/>
    <s v="GN"/>
    <d v="2022-03-01T00:00:00"/>
    <x v="4"/>
    <x v="0"/>
  </r>
  <r>
    <x v="4"/>
    <x v="8"/>
    <s v="Haplochromis"/>
    <m/>
    <n v="5.979729591836735"/>
    <s v="GN"/>
    <d v="2022-03-01T00:00:00"/>
    <x v="4"/>
    <x v="0"/>
  </r>
  <r>
    <x v="4"/>
    <x v="8"/>
    <s v="Haplochromis"/>
    <m/>
    <n v="5.9795918367346941"/>
    <s v="GN"/>
    <d v="2022-03-01T00:00:00"/>
    <x v="4"/>
    <x v="0"/>
  </r>
  <r>
    <x v="4"/>
    <x v="8"/>
    <s v="Haplochromis"/>
    <m/>
    <n v="6.1281938775510199"/>
    <s v="GN"/>
    <d v="2022-03-01T00:00:00"/>
    <x v="4"/>
    <x v="0"/>
  </r>
  <r>
    <x v="4"/>
    <x v="8"/>
    <s v="Haplochromis"/>
    <m/>
    <n v="5.9964234693877554"/>
    <s v="GN"/>
    <d v="2022-03-01T00:00:00"/>
    <x v="4"/>
    <x v="0"/>
  </r>
  <r>
    <x v="4"/>
    <x v="8"/>
    <s v="Haplochromis"/>
    <m/>
    <n v="6.537147959183673"/>
    <s v="GN"/>
    <d v="2022-03-01T00:00:00"/>
    <x v="4"/>
    <x v="0"/>
  </r>
  <r>
    <x v="4"/>
    <x v="8"/>
    <s v="perch"/>
    <m/>
    <n v="34.742775862068967"/>
    <s v="BS"/>
    <d v="2022-03-01T00:00:00"/>
    <x v="4"/>
    <x v="2"/>
  </r>
  <r>
    <x v="4"/>
    <x v="8"/>
    <s v="perch"/>
    <m/>
    <n v="28.319090909090907"/>
    <s v="BS"/>
    <d v="2022-03-01T00:00:00"/>
    <x v="4"/>
    <x v="2"/>
  </r>
  <r>
    <x v="4"/>
    <x v="8"/>
    <s v="perch"/>
    <m/>
    <n v="29.05839772727273"/>
    <s v="BS"/>
    <d v="2022-03-01T00:00:00"/>
    <x v="4"/>
    <x v="2"/>
  </r>
  <r>
    <x v="4"/>
    <x v="8"/>
    <s v="perch"/>
    <m/>
    <n v="27.460909090909091"/>
    <s v="BS"/>
    <d v="2022-03-01T00:00:00"/>
    <x v="4"/>
    <x v="2"/>
  </r>
  <r>
    <x v="4"/>
    <x v="8"/>
    <s v="perch"/>
    <m/>
    <n v="24.136534090909091"/>
    <s v="BS"/>
    <d v="2022-03-01T00:00:00"/>
    <x v="4"/>
    <x v="2"/>
  </r>
  <r>
    <x v="4"/>
    <x v="8"/>
    <s v="perch"/>
    <m/>
    <n v="15.33759090909091"/>
    <s v="BS"/>
    <d v="2022-03-01T00:00:00"/>
    <x v="4"/>
    <x v="2"/>
  </r>
  <r>
    <x v="4"/>
    <x v="8"/>
    <s v="perch"/>
    <m/>
    <n v="15.806888888888889"/>
    <s v="BS"/>
    <d v="2022-03-01T00:00:00"/>
    <x v="4"/>
    <x v="2"/>
  </r>
  <r>
    <x v="4"/>
    <x v="8"/>
    <s v="perch"/>
    <m/>
    <n v="26.966311111111111"/>
    <s v="BS"/>
    <d v="2022-03-01T00:00:00"/>
    <x v="4"/>
    <x v="2"/>
  </r>
  <r>
    <x v="4"/>
    <x v="8"/>
    <s v="perch"/>
    <m/>
    <n v="27.05993333333333"/>
    <s v="BS"/>
    <d v="2022-03-01T00:00:00"/>
    <x v="4"/>
    <x v="2"/>
  </r>
  <r>
    <x v="4"/>
    <x v="8"/>
    <s v="perch"/>
    <m/>
    <n v="21.80041111111111"/>
    <s v="BS"/>
    <d v="2022-03-01T00:00:00"/>
    <x v="4"/>
    <x v="2"/>
  </r>
  <r>
    <x v="4"/>
    <x v="8"/>
    <s v="perch"/>
    <m/>
    <n v="18.428122222222221"/>
    <s v="BS"/>
    <d v="2022-03-01T00:00:00"/>
    <x v="4"/>
    <x v="2"/>
  </r>
  <r>
    <x v="4"/>
    <x v="8"/>
    <s v="perch"/>
    <m/>
    <n v="17.133855555555556"/>
    <s v="BS"/>
    <d v="2022-03-01T00:00:00"/>
    <x v="4"/>
    <x v="2"/>
  </r>
  <r>
    <x v="4"/>
    <x v="8"/>
    <s v="perch"/>
    <m/>
    <n v="24.610933333333332"/>
    <s v="BS"/>
    <d v="2022-03-01T00:00:00"/>
    <x v="4"/>
    <x v="2"/>
  </r>
  <r>
    <x v="4"/>
    <x v="8"/>
    <s v="perch"/>
    <m/>
    <n v="15.677548387096774"/>
    <s v="BS"/>
    <d v="2022-03-01T00:00:00"/>
    <x v="4"/>
    <x v="2"/>
  </r>
  <r>
    <x v="4"/>
    <x v="8"/>
    <s v="perch"/>
    <m/>
    <n v="16.839817204301077"/>
    <s v="BS"/>
    <d v="2022-03-01T00:00:00"/>
    <x v="4"/>
    <x v="2"/>
  </r>
  <r>
    <x v="4"/>
    <x v="8"/>
    <s v="perch"/>
    <m/>
    <n v="15.870053763440859"/>
    <s v="BS"/>
    <d v="2022-03-01T00:00:00"/>
    <x v="4"/>
    <x v="2"/>
  </r>
  <r>
    <x v="4"/>
    <x v="8"/>
    <s v="perch"/>
    <m/>
    <n v="16.918118279569892"/>
    <s v="BS"/>
    <d v="2022-03-01T00:00:00"/>
    <x v="4"/>
    <x v="2"/>
  </r>
  <r>
    <x v="4"/>
    <x v="8"/>
    <s v="perch"/>
    <m/>
    <n v="15.617698924731181"/>
    <s v="BS"/>
    <d v="2022-03-01T00:00:00"/>
    <x v="4"/>
    <x v="2"/>
  </r>
  <r>
    <x v="4"/>
    <x v="8"/>
    <s v="perch"/>
    <m/>
    <n v="21.097666666666669"/>
    <s v="BS"/>
    <d v="2022-03-01T00:00:00"/>
    <x v="4"/>
    <x v="2"/>
  </r>
  <r>
    <x v="4"/>
    <x v="8"/>
    <s v="perch"/>
    <m/>
    <n v="21.109688172043011"/>
    <s v="BS"/>
    <d v="2022-03-01T00:00:00"/>
    <x v="4"/>
    <x v="2"/>
  </r>
  <r>
    <x v="4"/>
    <x v="8"/>
    <s v="perch"/>
    <m/>
    <n v="20.129032258064516"/>
    <s v="BS"/>
    <d v="2022-03-01T00:00:00"/>
    <x v="4"/>
    <x v="2"/>
  </r>
  <r>
    <x v="4"/>
    <x v="8"/>
    <s v="perch"/>
    <m/>
    <n v="21.940129032258064"/>
    <s v="BS"/>
    <d v="2022-03-01T00:00:00"/>
    <x v="4"/>
    <x v="2"/>
  </r>
  <r>
    <x v="4"/>
    <x v="8"/>
    <s v="Haplochromis"/>
    <m/>
    <n v="6.4219999999999997"/>
    <s v="BS"/>
    <d v="2022-03-01T00:00:00"/>
    <x v="4"/>
    <x v="0"/>
  </r>
  <r>
    <x v="4"/>
    <x v="8"/>
    <s v="Haplochromis"/>
    <m/>
    <n v="7.580462585034013"/>
    <s v="BS"/>
    <d v="2022-03-01T00:00:00"/>
    <x v="4"/>
    <x v="0"/>
  </r>
  <r>
    <x v="4"/>
    <x v="8"/>
    <s v="Haplochromis"/>
    <m/>
    <n v="7.248115646258503"/>
    <s v="BS"/>
    <d v="2022-03-01T00:00:00"/>
    <x v="4"/>
    <x v="0"/>
  </r>
  <r>
    <x v="4"/>
    <x v="8"/>
    <s v="Haplochromis"/>
    <m/>
    <n v="9.3067619047619043"/>
    <s v="BS"/>
    <d v="2022-03-01T00:00:00"/>
    <x v="4"/>
    <x v="0"/>
  </r>
  <r>
    <x v="4"/>
    <x v="8"/>
    <s v="Haplochromis"/>
    <m/>
    <n v="8.9357823129251699"/>
    <s v="BS"/>
    <d v="2022-03-01T00:00:00"/>
    <x v="4"/>
    <x v="0"/>
  </r>
  <r>
    <x v="4"/>
    <x v="8"/>
    <s v="Haplochromis"/>
    <m/>
    <n v="7.8308775510204072"/>
    <s v="BS"/>
    <d v="2022-03-01T00:00:00"/>
    <x v="4"/>
    <x v="0"/>
  </r>
  <r>
    <x v="4"/>
    <x v="8"/>
    <s v="perch"/>
    <m/>
    <n v="10.477066666666667"/>
    <s v="BS"/>
    <d v="2022-03-01T00:00:00"/>
    <x v="4"/>
    <x v="2"/>
  </r>
  <r>
    <x v="4"/>
    <x v="8"/>
    <s v="perch"/>
    <m/>
    <n v="12.435077777777776"/>
    <s v="BS"/>
    <d v="2022-03-01T00:00:00"/>
    <x v="4"/>
    <x v="2"/>
  </r>
  <r>
    <x v="4"/>
    <x v="8"/>
    <s v="perch"/>
    <m/>
    <n v="10.674166666666666"/>
    <s v="BS"/>
    <d v="2022-03-01T00:00:00"/>
    <x v="4"/>
    <x v="2"/>
  </r>
  <r>
    <x v="4"/>
    <x v="8"/>
    <s v="perch"/>
    <m/>
    <n v="11.866666666666667"/>
    <s v="BS"/>
    <d v="2022-03-01T00:00:00"/>
    <x v="4"/>
    <x v="2"/>
  </r>
  <r>
    <x v="4"/>
    <x v="8"/>
    <s v="perch"/>
    <m/>
    <n v="11.337644444444445"/>
    <s v="BS"/>
    <d v="2022-03-01T00:00:00"/>
    <x v="4"/>
    <x v="2"/>
  </r>
  <r>
    <x v="4"/>
    <x v="8"/>
    <s v="perch"/>
    <m/>
    <n v="6.9653111111111112"/>
    <s v="BS"/>
    <d v="2022-03-01T00:00:00"/>
    <x v="4"/>
    <x v="2"/>
  </r>
  <r>
    <x v="4"/>
    <x v="8"/>
    <s v="perch"/>
    <m/>
    <n v="16.006944444444443"/>
    <s v="BS"/>
    <d v="2022-03-01T00:00:00"/>
    <x v="4"/>
    <x v="2"/>
  </r>
  <r>
    <x v="4"/>
    <x v="8"/>
    <s v="perch"/>
    <m/>
    <n v="9.3342888888888886"/>
    <s v="BS"/>
    <d v="2022-03-01T00:00:00"/>
    <x v="4"/>
    <x v="2"/>
  </r>
  <r>
    <x v="4"/>
    <x v="8"/>
    <s v="perch"/>
    <m/>
    <n v="15.007255555555556"/>
    <s v="BS"/>
    <d v="2022-03-01T00:00:00"/>
    <x v="4"/>
    <x v="2"/>
  </r>
  <r>
    <x v="4"/>
    <x v="8"/>
    <s v="perch"/>
    <m/>
    <n v="10.805144444444444"/>
    <s v="BS"/>
    <d v="2022-03-01T00:00:00"/>
    <x v="4"/>
    <x v="2"/>
  </r>
  <r>
    <x v="4"/>
    <x v="8"/>
    <s v="perch"/>
    <m/>
    <n v="11.342933333333333"/>
    <s v="BS"/>
    <d v="2022-03-01T00:00:00"/>
    <x v="4"/>
    <x v="2"/>
  </r>
  <r>
    <x v="4"/>
    <x v="8"/>
    <s v="perch"/>
    <m/>
    <n v="12.606344444444444"/>
    <s v="BS"/>
    <d v="2022-03-01T00:00:00"/>
    <x v="4"/>
    <x v="2"/>
  </r>
  <r>
    <x v="4"/>
    <x v="8"/>
    <s v="perch"/>
    <m/>
    <n v="13.266666666666667"/>
    <s v="BS"/>
    <d v="2022-03-01T00:00:00"/>
    <x v="4"/>
    <x v="2"/>
  </r>
  <r>
    <x v="4"/>
    <x v="8"/>
    <s v="perch"/>
    <m/>
    <n v="10.946333333333333"/>
    <s v="BS"/>
    <d v="2022-03-01T00:00:00"/>
    <x v="4"/>
    <x v="2"/>
  </r>
  <r>
    <x v="4"/>
    <x v="8"/>
    <s v="perch"/>
    <m/>
    <n v="8.8789333333333342"/>
    <s v="BS"/>
    <d v="2022-03-01T00:00:00"/>
    <x v="4"/>
    <x v="2"/>
  </r>
  <r>
    <x v="4"/>
    <x v="8"/>
    <s v="perch"/>
    <m/>
    <n v="8.8666666666666671"/>
    <s v="BS"/>
    <d v="2022-03-01T00:00:00"/>
    <x v="4"/>
    <x v="2"/>
  </r>
  <r>
    <x v="4"/>
    <x v="8"/>
    <s v="perch"/>
    <m/>
    <n v="8.8796888888888894"/>
    <s v="BS"/>
    <d v="2022-03-01T00:00:00"/>
    <x v="4"/>
    <x v="2"/>
  </r>
  <r>
    <x v="4"/>
    <x v="8"/>
    <s v="perch"/>
    <m/>
    <n v="8.2132666666666658"/>
    <s v="BS"/>
    <d v="2022-03-01T00:00:00"/>
    <x v="4"/>
    <x v="2"/>
  </r>
  <r>
    <x v="4"/>
    <x v="8"/>
    <s v="perch"/>
    <m/>
    <n v="11.3492"/>
    <s v="BS"/>
    <d v="2022-03-01T00:00:00"/>
    <x v="4"/>
    <x v="2"/>
  </r>
  <r>
    <x v="4"/>
    <x v="8"/>
    <s v="perch"/>
    <m/>
    <n v="10.691844444444444"/>
    <s v="BS"/>
    <d v="2022-03-01T00:00:00"/>
    <x v="4"/>
    <x v="2"/>
  </r>
  <r>
    <x v="4"/>
    <x v="8"/>
    <s v="perch"/>
    <m/>
    <n v="11.024422222222222"/>
    <s v="BS"/>
    <d v="2022-03-01T00:00:00"/>
    <x v="4"/>
    <x v="2"/>
  </r>
  <r>
    <x v="4"/>
    <x v="8"/>
    <s v="perch"/>
    <m/>
    <n v="6.4944444444444445"/>
    <s v="BS"/>
    <d v="2022-03-01T00:00:00"/>
    <x v="4"/>
    <x v="2"/>
  </r>
  <r>
    <x v="4"/>
    <x v="8"/>
    <s v="perch"/>
    <m/>
    <n v="8.5335888888888896"/>
    <s v="BS"/>
    <d v="2022-03-01T00:00:00"/>
    <x v="4"/>
    <x v="2"/>
  </r>
  <r>
    <x v="4"/>
    <x v="8"/>
    <s v="perch"/>
    <m/>
    <n v="8.8826888888888895"/>
    <s v="BS"/>
    <d v="2022-03-01T00:00:00"/>
    <x v="4"/>
    <x v="2"/>
  </r>
  <r>
    <x v="4"/>
    <x v="8"/>
    <s v="perch"/>
    <m/>
    <n v="8.8305000000000007"/>
    <s v="BS"/>
    <d v="2022-03-01T00:00:00"/>
    <x v="4"/>
    <x v="2"/>
  </r>
  <r>
    <x v="4"/>
    <x v="8"/>
    <s v="perch"/>
    <m/>
    <n v="8.9633777777777777"/>
    <s v="BS"/>
    <d v="2022-03-01T00:00:00"/>
    <x v="4"/>
    <x v="2"/>
  </r>
  <r>
    <x v="4"/>
    <x v="8"/>
    <s v="perch"/>
    <m/>
    <n v="9.6997111111111121"/>
    <s v="BS"/>
    <d v="2022-03-01T00:00:00"/>
    <x v="4"/>
    <x v="2"/>
  </r>
  <r>
    <x v="4"/>
    <x v="8"/>
    <s v="perch"/>
    <m/>
    <n v="9.2860666666666667"/>
    <s v="BS"/>
    <d v="2022-03-01T00:00:00"/>
    <x v="4"/>
    <x v="2"/>
  </r>
  <r>
    <x v="4"/>
    <x v="8"/>
    <s v="perch"/>
    <m/>
    <n v="5.6670555555555557"/>
    <s v="BS"/>
    <d v="2022-03-01T00:00:00"/>
    <x v="4"/>
    <x v="2"/>
  </r>
  <r>
    <x v="4"/>
    <x v="8"/>
    <s v="perch"/>
    <m/>
    <n v="7.6669555555555551"/>
    <s v="BS"/>
    <d v="2022-03-01T00:00:00"/>
    <x v="4"/>
    <x v="2"/>
  </r>
  <r>
    <x v="4"/>
    <x v="8"/>
    <s v="perch"/>
    <m/>
    <n v="7.4108000000000001"/>
    <s v="BS"/>
    <d v="2022-03-01T00:00:00"/>
    <x v="4"/>
    <x v="2"/>
  </r>
  <r>
    <x v="4"/>
    <x v="8"/>
    <s v="perch"/>
    <m/>
    <n v="10.933701149425287"/>
    <s v="BS"/>
    <d v="2022-03-01T00:00:00"/>
    <x v="4"/>
    <x v="2"/>
  </r>
  <r>
    <x v="4"/>
    <x v="8"/>
    <s v="perch"/>
    <m/>
    <n v="11.645264367816093"/>
    <s v="BS"/>
    <d v="2022-03-01T00:00:00"/>
    <x v="4"/>
    <x v="2"/>
  </r>
  <r>
    <x v="4"/>
    <x v="8"/>
    <s v="perch"/>
    <m/>
    <n v="12.303724137931034"/>
    <s v="BS"/>
    <d v="2022-03-01T00:00:00"/>
    <x v="4"/>
    <x v="2"/>
  </r>
  <r>
    <x v="4"/>
    <x v="8"/>
    <s v="perch"/>
    <m/>
    <n v="13.475103448275863"/>
    <s v="BS"/>
    <d v="2022-03-01T00:00:00"/>
    <x v="4"/>
    <x v="2"/>
  </r>
  <r>
    <x v="4"/>
    <x v="8"/>
    <s v="perch"/>
    <m/>
    <n v="12.165505747126435"/>
    <s v="BS"/>
    <d v="2022-03-01T00:00:00"/>
    <x v="4"/>
    <x v="2"/>
  </r>
  <r>
    <x v="4"/>
    <x v="8"/>
    <s v="perch"/>
    <m/>
    <n v="12.16306896551724"/>
    <s v="BS"/>
    <d v="2022-03-01T00:00:00"/>
    <x v="4"/>
    <x v="2"/>
  </r>
  <r>
    <x v="4"/>
    <x v="8"/>
    <s v="perch"/>
    <m/>
    <n v="9.1761839080459762"/>
    <s v="BS"/>
    <d v="2022-03-01T00:00:00"/>
    <x v="4"/>
    <x v="2"/>
  </r>
  <r>
    <x v="4"/>
    <x v="8"/>
    <s v="perch"/>
    <m/>
    <n v="12.920850574712643"/>
    <s v="BS"/>
    <d v="2022-03-01T00:00:00"/>
    <x v="4"/>
    <x v="2"/>
  </r>
  <r>
    <x v="4"/>
    <x v="8"/>
    <s v="perch"/>
    <m/>
    <n v="8.5518505747126436"/>
    <s v="BS"/>
    <d v="2022-03-01T00:00:00"/>
    <x v="4"/>
    <x v="2"/>
  </r>
  <r>
    <x v="4"/>
    <x v="8"/>
    <s v="perch"/>
    <m/>
    <n v="8.3723563218390797"/>
    <s v="BS"/>
    <d v="2022-03-01T00:00:00"/>
    <x v="4"/>
    <x v="2"/>
  </r>
  <r>
    <x v="4"/>
    <x v="8"/>
    <s v="perch"/>
    <m/>
    <n v="7.2645172413793109"/>
    <s v="BS"/>
    <d v="2022-03-01T00:00:00"/>
    <x v="4"/>
    <x v="2"/>
  </r>
  <r>
    <x v="4"/>
    <x v="8"/>
    <s v="perch"/>
    <m/>
    <n v="8.2804597701149429"/>
    <s v="BS"/>
    <d v="2022-03-01T00:00:00"/>
    <x v="4"/>
    <x v="2"/>
  </r>
  <r>
    <x v="4"/>
    <x v="8"/>
    <s v="perch"/>
    <m/>
    <n v="8.6535747126436782"/>
    <s v="BS"/>
    <d v="2022-03-01T00:00:00"/>
    <x v="4"/>
    <x v="2"/>
  </r>
  <r>
    <x v="4"/>
    <x v="8"/>
    <s v="perch"/>
    <m/>
    <n v="10.255448275862069"/>
    <s v="BS"/>
    <d v="2022-03-01T00:00:00"/>
    <x v="4"/>
    <x v="2"/>
  </r>
  <r>
    <x v="4"/>
    <x v="8"/>
    <s v="perch"/>
    <m/>
    <n v="10.023942528735631"/>
    <s v="BS"/>
    <d v="2022-03-01T00:00:00"/>
    <x v="4"/>
    <x v="2"/>
  </r>
  <r>
    <x v="4"/>
    <x v="8"/>
    <s v="perch"/>
    <m/>
    <n v="10.988885057471265"/>
    <s v="BS"/>
    <d v="2022-03-01T00:00:00"/>
    <x v="4"/>
    <x v="2"/>
  </r>
  <r>
    <x v="4"/>
    <x v="8"/>
    <s v="perch"/>
    <m/>
    <n v="9.8854827586206895"/>
    <s v="BS"/>
    <d v="2022-03-01T00:00:00"/>
    <x v="4"/>
    <x v="2"/>
  </r>
  <r>
    <x v="4"/>
    <x v="8"/>
    <s v="perch"/>
    <m/>
    <n v="10.127574712643678"/>
    <s v="BS"/>
    <d v="2022-03-01T00:00:00"/>
    <x v="4"/>
    <x v="2"/>
  </r>
  <r>
    <x v="4"/>
    <x v="8"/>
    <s v="perch"/>
    <m/>
    <n v="9.5742643678160917"/>
    <s v="BS"/>
    <d v="2022-03-01T00:00:00"/>
    <x v="4"/>
    <x v="2"/>
  </r>
  <r>
    <x v="4"/>
    <x v="8"/>
    <s v="perch"/>
    <m/>
    <n v="10.470252873563219"/>
    <s v="BS"/>
    <d v="2022-03-01T00:00:00"/>
    <x v="4"/>
    <x v="2"/>
  </r>
  <r>
    <x v="4"/>
    <x v="8"/>
    <s v="perch"/>
    <m/>
    <n v="11.54764367816092"/>
    <s v="BS"/>
    <d v="2022-03-01T00:00:00"/>
    <x v="4"/>
    <x v="2"/>
  </r>
  <r>
    <x v="4"/>
    <x v="8"/>
    <s v="perch"/>
    <m/>
    <n v="9.2442413793103455"/>
    <s v="BS"/>
    <d v="2022-03-01T00:00:00"/>
    <x v="4"/>
    <x v="2"/>
  </r>
  <r>
    <x v="4"/>
    <x v="8"/>
    <s v="perch"/>
    <m/>
    <n v="7.910448275862068"/>
    <s v="BS"/>
    <d v="2022-03-01T00:00:00"/>
    <x v="4"/>
    <x v="2"/>
  </r>
  <r>
    <x v="4"/>
    <x v="8"/>
    <s v="perch"/>
    <m/>
    <n v="12.323988505747126"/>
    <s v="BS"/>
    <d v="2022-03-01T00:00:00"/>
    <x v="4"/>
    <x v="2"/>
  </r>
  <r>
    <x v="4"/>
    <x v="8"/>
    <s v="perch"/>
    <m/>
    <n v="11.551310344827586"/>
    <s v="BS"/>
    <d v="2022-03-01T00:00:00"/>
    <x v="4"/>
    <x v="2"/>
  </r>
  <r>
    <x v="4"/>
    <x v="8"/>
    <s v="perch"/>
    <m/>
    <n v="11.678252873563219"/>
    <s v="BS"/>
    <d v="2022-03-01T00:00:00"/>
    <x v="4"/>
    <x v="2"/>
  </r>
  <r>
    <x v="4"/>
    <x v="8"/>
    <s v="perch"/>
    <m/>
    <n v="12.506080459770114"/>
    <s v="BS"/>
    <d v="2022-03-01T00:00:00"/>
    <x v="4"/>
    <x v="2"/>
  </r>
  <r>
    <x v="4"/>
    <x v="8"/>
    <s v="perch"/>
    <m/>
    <n v="12.321919540229885"/>
    <s v="BS"/>
    <d v="2022-03-01T00:00:00"/>
    <x v="4"/>
    <x v="2"/>
  </r>
  <r>
    <x v="4"/>
    <x v="8"/>
    <s v="perch"/>
    <m/>
    <n v="11.816896551724136"/>
    <s v="BS"/>
    <d v="2022-03-01T00:00:00"/>
    <x v="4"/>
    <x v="2"/>
  </r>
  <r>
    <x v="4"/>
    <x v="8"/>
    <s v="perch"/>
    <m/>
    <n v="11.173264367816092"/>
    <s v="BS"/>
    <d v="2022-03-01T00:00:00"/>
    <x v="4"/>
    <x v="2"/>
  </r>
  <r>
    <x v="4"/>
    <x v="8"/>
    <s v="perch"/>
    <m/>
    <n v="12.287011904761904"/>
    <s v="BS"/>
    <d v="2022-03-01T00:00:00"/>
    <x v="4"/>
    <x v="2"/>
  </r>
  <r>
    <x v="4"/>
    <x v="8"/>
    <s v="perch"/>
    <m/>
    <n v="12.582333333333333"/>
    <s v="BS"/>
    <d v="2022-03-01T00:00:00"/>
    <x v="4"/>
    <x v="2"/>
  </r>
  <r>
    <x v="4"/>
    <x v="8"/>
    <s v="perch"/>
    <m/>
    <n v="13.289892857142858"/>
    <s v="BS"/>
    <d v="2022-03-01T00:00:00"/>
    <x v="4"/>
    <x v="2"/>
  </r>
  <r>
    <x v="4"/>
    <x v="8"/>
    <s v="perch"/>
    <m/>
    <n v="13.445107142857141"/>
    <s v="BS"/>
    <d v="2022-03-01T00:00:00"/>
    <x v="4"/>
    <x v="2"/>
  </r>
  <r>
    <x v="4"/>
    <x v="8"/>
    <s v="perch"/>
    <m/>
    <n v="13.676702380952381"/>
    <s v="BS"/>
    <d v="2022-03-01T00:00:00"/>
    <x v="4"/>
    <x v="2"/>
  </r>
  <r>
    <x v="4"/>
    <x v="8"/>
    <s v="perch"/>
    <m/>
    <n v="15.814107142857143"/>
    <s v="BS"/>
    <d v="2022-03-01T00:00:00"/>
    <x v="4"/>
    <x v="2"/>
  </r>
  <r>
    <x v="4"/>
    <x v="8"/>
    <s v="perch"/>
    <m/>
    <n v="15.861714285714285"/>
    <s v="BS"/>
    <d v="2022-03-01T00:00:00"/>
    <x v="4"/>
    <x v="2"/>
  </r>
  <r>
    <x v="4"/>
    <x v="8"/>
    <s v="perch"/>
    <m/>
    <n v="14.715523809523811"/>
    <s v="BS"/>
    <d v="2022-03-01T00:00:00"/>
    <x v="4"/>
    <x v="2"/>
  </r>
  <r>
    <x v="4"/>
    <x v="8"/>
    <s v="perch"/>
    <m/>
    <n v="14.60570238095238"/>
    <s v="BS"/>
    <d v="2022-03-01T00:00:00"/>
    <x v="4"/>
    <x v="2"/>
  </r>
  <r>
    <x v="4"/>
    <x v="8"/>
    <s v="perch"/>
    <m/>
    <n v="15.381619047619049"/>
    <s v="BS"/>
    <d v="2022-03-01T00:00:00"/>
    <x v="4"/>
    <x v="2"/>
  </r>
  <r>
    <x v="4"/>
    <x v="8"/>
    <s v="perch"/>
    <m/>
    <n v="12.716511904761903"/>
    <s v="BS"/>
    <d v="2022-03-01T00:00:00"/>
    <x v="4"/>
    <x v="2"/>
  </r>
  <r>
    <x v="4"/>
    <x v="8"/>
    <s v="perch"/>
    <m/>
    <n v="12.809880952380952"/>
    <s v="BS"/>
    <d v="2022-03-01T00:00:00"/>
    <x v="4"/>
    <x v="2"/>
  </r>
  <r>
    <x v="4"/>
    <x v="8"/>
    <s v="perch"/>
    <m/>
    <n v="11.383440476190476"/>
    <s v="BS"/>
    <d v="2022-03-01T00:00:00"/>
    <x v="4"/>
    <x v="2"/>
  </r>
  <r>
    <x v="4"/>
    <x v="8"/>
    <s v="perch"/>
    <m/>
    <n v="13.048404761904763"/>
    <s v="BS"/>
    <d v="2022-03-01T00:00:00"/>
    <x v="4"/>
    <x v="2"/>
  </r>
  <r>
    <x v="4"/>
    <x v="8"/>
    <s v="perch"/>
    <m/>
    <n v="10.193261904761906"/>
    <s v="BS"/>
    <d v="2022-03-01T00:00:00"/>
    <x v="4"/>
    <x v="2"/>
  </r>
  <r>
    <x v="4"/>
    <x v="8"/>
    <s v="perch"/>
    <m/>
    <n v="11.381047619047619"/>
    <s v="BS"/>
    <d v="2022-03-01T00:00:00"/>
    <x v="4"/>
    <x v="2"/>
  </r>
  <r>
    <x v="4"/>
    <x v="8"/>
    <s v="perch"/>
    <m/>
    <n v="9.6191666666666666"/>
    <s v="BS"/>
    <d v="2022-03-01T00:00:00"/>
    <x v="4"/>
    <x v="2"/>
  </r>
  <r>
    <x v="4"/>
    <x v="8"/>
    <s v="Haplochromis"/>
    <m/>
    <n v="8.3404255319148941"/>
    <s v="BS"/>
    <d v="2022-03-01T00:00:00"/>
    <x v="4"/>
    <x v="0"/>
  </r>
  <r>
    <x v="4"/>
    <x v="8"/>
    <s v="Haplochromis"/>
    <m/>
    <n v="7.3235957446808513"/>
    <s v="BS"/>
    <d v="2022-03-01T00:00:00"/>
    <x v="4"/>
    <x v="0"/>
  </r>
  <r>
    <x v="4"/>
    <x v="8"/>
    <s v="Haplochromis"/>
    <m/>
    <n v="6.0431489361702129"/>
    <s v="BS"/>
    <d v="2022-03-01T00:00:00"/>
    <x v="4"/>
    <x v="0"/>
  </r>
  <r>
    <x v="4"/>
    <x v="8"/>
    <s v="Haplochromis"/>
    <m/>
    <n v="5.9629148936170218"/>
    <s v="BS"/>
    <d v="2022-03-01T00:00:00"/>
    <x v="4"/>
    <x v="0"/>
  </r>
  <r>
    <x v="4"/>
    <x v="8"/>
    <s v="Haplochromis"/>
    <m/>
    <n v="7.0797021276595737"/>
    <s v="BS"/>
    <d v="2022-03-01T00:00:00"/>
    <x v="4"/>
    <x v="0"/>
  </r>
  <r>
    <x v="4"/>
    <x v="8"/>
    <s v="Haplochromis"/>
    <m/>
    <n v="5.4527872340425532"/>
    <s v="BS"/>
    <d v="2022-03-01T00:00:00"/>
    <x v="4"/>
    <x v="0"/>
  </r>
  <r>
    <x v="4"/>
    <x v="8"/>
    <s v="Haplochromis"/>
    <m/>
    <n v="6.8957234042553193"/>
    <s v="BS"/>
    <d v="2022-03-01T00:00:00"/>
    <x v="4"/>
    <x v="0"/>
  </r>
  <r>
    <x v="4"/>
    <x v="8"/>
    <s v="Haplochromis"/>
    <m/>
    <n v="7.1551382978723401"/>
    <s v="BS"/>
    <d v="2022-03-01T00:00:00"/>
    <x v="4"/>
    <x v="0"/>
  </r>
  <r>
    <x v="4"/>
    <x v="8"/>
    <s v="Haplochromis"/>
    <m/>
    <n v="7.1642446808510636"/>
    <s v="BS"/>
    <d v="2022-03-01T00:00:00"/>
    <x v="4"/>
    <x v="0"/>
  </r>
  <r>
    <x v="4"/>
    <x v="8"/>
    <s v="Haplochromis"/>
    <m/>
    <n v="6.3724787234042557"/>
    <s v="BS"/>
    <d v="2022-03-01T00:00:00"/>
    <x v="4"/>
    <x v="0"/>
  </r>
  <r>
    <x v="4"/>
    <x v="8"/>
    <s v="Haplochromis"/>
    <m/>
    <n v="5.293723404255319"/>
    <s v="BS"/>
    <d v="2022-03-01T00:00:00"/>
    <x v="4"/>
    <x v="0"/>
  </r>
  <r>
    <x v="4"/>
    <x v="8"/>
    <s v="Haplochromis"/>
    <m/>
    <n v="5.9246808510638296"/>
    <s v="BS"/>
    <d v="2022-03-01T00:00:00"/>
    <x v="4"/>
    <x v="0"/>
  </r>
  <r>
    <x v="4"/>
    <x v="8"/>
    <s v="Haplochromis"/>
    <m/>
    <n v="6.1348936170212758"/>
    <s v="BS"/>
    <d v="2022-03-01T00:00:00"/>
    <x v="4"/>
    <x v="0"/>
  </r>
  <r>
    <x v="4"/>
    <x v="8"/>
    <s v="Haplochromis"/>
    <m/>
    <n v="5.8724893617021277"/>
    <s v="BS"/>
    <d v="2022-03-01T00:00:00"/>
    <x v="4"/>
    <x v="0"/>
  </r>
  <r>
    <x v="4"/>
    <x v="8"/>
    <s v="Haplochromis"/>
    <m/>
    <n v="5.4920000000000009"/>
    <s v="BS"/>
    <d v="2022-03-01T00:00:00"/>
    <x v="4"/>
    <x v="0"/>
  </r>
  <r>
    <x v="4"/>
    <x v="8"/>
    <s v="Haplochromis"/>
    <m/>
    <n v="6.4571595744680845"/>
    <s v="BS"/>
    <d v="2022-03-01T00:00:00"/>
    <x v="4"/>
    <x v="0"/>
  </r>
  <r>
    <x v="4"/>
    <x v="8"/>
    <s v="Haplochromis"/>
    <m/>
    <n v="5.7122765957446804"/>
    <s v="BS"/>
    <d v="2022-03-01T00:00:00"/>
    <x v="4"/>
    <x v="0"/>
  </r>
  <r>
    <x v="4"/>
    <x v="8"/>
    <s v="Haplochromis"/>
    <m/>
    <n v="7.10077659574468"/>
    <s v="BS"/>
    <d v="2022-03-01T00:00:00"/>
    <x v="4"/>
    <x v="0"/>
  </r>
  <r>
    <x v="4"/>
    <x v="8"/>
    <s v="Haplochromis"/>
    <m/>
    <n v="4.7425319148936174"/>
    <s v="BS"/>
    <d v="2022-03-01T00:00:00"/>
    <x v="4"/>
    <x v="0"/>
  </r>
  <r>
    <x v="4"/>
    <x v="8"/>
    <s v="Haplochromis"/>
    <m/>
    <n v="5.2767659574468091"/>
    <s v="BS"/>
    <d v="2022-03-01T00:00:00"/>
    <x v="4"/>
    <x v="0"/>
  </r>
  <r>
    <x v="4"/>
    <x v="8"/>
    <s v="Haplochromis"/>
    <m/>
    <n v="4.8691382978723405"/>
    <s v="BS"/>
    <d v="2022-03-01T00:00:00"/>
    <x v="4"/>
    <x v="0"/>
  </r>
  <r>
    <x v="4"/>
    <x v="8"/>
    <s v="Haplochromis"/>
    <m/>
    <n v="6.2877978723404251"/>
    <s v="BS"/>
    <d v="2022-03-01T00:00:00"/>
    <x v="4"/>
    <x v="0"/>
  </r>
  <r>
    <x v="4"/>
    <x v="8"/>
    <s v="Haplochromis"/>
    <m/>
    <n v="6.0725957446808509"/>
    <s v="BS"/>
    <d v="2022-03-01T00:00:00"/>
    <x v="4"/>
    <x v="0"/>
  </r>
  <r>
    <x v="4"/>
    <x v="8"/>
    <s v="Haplochromis"/>
    <m/>
    <n v="7.2371702127659576"/>
    <s v="BS"/>
    <d v="2022-03-01T00:00:00"/>
    <x v="4"/>
    <x v="0"/>
  </r>
  <r>
    <x v="4"/>
    <x v="8"/>
    <s v="Haplochromis"/>
    <m/>
    <n v="5.3397021276595744"/>
    <s v="BS"/>
    <d v="2022-03-01T00:00:00"/>
    <x v="4"/>
    <x v="0"/>
  </r>
  <r>
    <x v="4"/>
    <x v="8"/>
    <s v="Haplochromis"/>
    <m/>
    <n v="6.0096489361702128"/>
    <s v="BS"/>
    <d v="2022-03-01T00:00:00"/>
    <x v="4"/>
    <x v="0"/>
  </r>
  <r>
    <x v="4"/>
    <x v="8"/>
    <s v="Haplochromis"/>
    <m/>
    <n v="5.464404255319149"/>
    <s v="BS"/>
    <d v="2022-03-01T00:00:00"/>
    <x v="4"/>
    <x v="0"/>
  </r>
  <r>
    <x v="4"/>
    <x v="8"/>
    <s v="Haplochromis"/>
    <m/>
    <n v="5.149117021276596"/>
    <s v="BS"/>
    <d v="2022-03-01T00:00:00"/>
    <x v="4"/>
    <x v="0"/>
  </r>
  <r>
    <x v="4"/>
    <x v="8"/>
    <s v="Haplochromis"/>
    <m/>
    <n v="5.2342127659574471"/>
    <s v="BS"/>
    <d v="2022-03-01T00:00:00"/>
    <x v="4"/>
    <x v="0"/>
  </r>
  <r>
    <x v="4"/>
    <x v="8"/>
    <s v="Haplochromis"/>
    <m/>
    <n v="5.1916595744680851"/>
    <s v="BS"/>
    <d v="2022-03-01T00:00:00"/>
    <x v="4"/>
    <x v="0"/>
  </r>
  <r>
    <x v="4"/>
    <x v="8"/>
    <s v="Haplochromis"/>
    <m/>
    <n v="4.9876276595744677"/>
    <s v="BS"/>
    <d v="2022-03-01T00:00:00"/>
    <x v="4"/>
    <x v="0"/>
  </r>
  <r>
    <x v="4"/>
    <x v="8"/>
    <s v="Haplochromis"/>
    <m/>
    <n v="6.1313510638297872"/>
    <s v="BS"/>
    <d v="2022-03-01T00:00:00"/>
    <x v="4"/>
    <x v="0"/>
  </r>
  <r>
    <x v="4"/>
    <x v="8"/>
    <s v="Haplochromis"/>
    <m/>
    <n v="5.633117021276596"/>
    <s v="BS"/>
    <d v="2022-03-01T00:00:00"/>
    <x v="4"/>
    <x v="0"/>
  </r>
  <r>
    <x v="4"/>
    <x v="8"/>
    <s v="Haplochromis"/>
    <m/>
    <n v="4.8937978723404258"/>
    <s v="BS"/>
    <d v="2022-03-01T00:00:00"/>
    <x v="4"/>
    <x v="0"/>
  </r>
  <r>
    <x v="4"/>
    <x v="8"/>
    <s v="Haplochromis"/>
    <m/>
    <n v="5.621053191489362"/>
    <s v="BS"/>
    <d v="2022-03-01T00:00:00"/>
    <x v="4"/>
    <x v="0"/>
  </r>
  <r>
    <x v="4"/>
    <x v="8"/>
    <s v="Haplochromis"/>
    <m/>
    <n v="5.5848510638297872"/>
    <s v="BS"/>
    <d v="2022-03-01T00:00:00"/>
    <x v="4"/>
    <x v="0"/>
  </r>
  <r>
    <x v="4"/>
    <x v="8"/>
    <s v="Haplochromis"/>
    <m/>
    <n v="4.3904042553191491"/>
    <s v="BS"/>
    <d v="2022-03-01T00:00:00"/>
    <x v="4"/>
    <x v="0"/>
  </r>
  <r>
    <x v="4"/>
    <x v="8"/>
    <s v="Haplochromis"/>
    <m/>
    <n v="6.1702127659574471"/>
    <s v="BS"/>
    <d v="2022-03-01T00:00:00"/>
    <x v="4"/>
    <x v="0"/>
  </r>
  <r>
    <x v="4"/>
    <x v="8"/>
    <s v="Haplochromis"/>
    <m/>
    <n v="6.4107234042553189"/>
    <s v="BS"/>
    <d v="2022-03-01T00:00:00"/>
    <x v="4"/>
    <x v="0"/>
  </r>
  <r>
    <x v="4"/>
    <x v="8"/>
    <s v="Haplochromis"/>
    <m/>
    <n v="6.2605319148936172"/>
    <s v="BS"/>
    <d v="2022-03-01T00:00:00"/>
    <x v="4"/>
    <x v="0"/>
  </r>
  <r>
    <x v="4"/>
    <x v="8"/>
    <s v="Haplochromis"/>
    <m/>
    <n v="6.73"/>
    <s v="BS"/>
    <d v="2022-03-01T00:00:00"/>
    <x v="4"/>
    <x v="0"/>
  </r>
  <r>
    <x v="4"/>
    <x v="8"/>
    <s v="Haplochromis"/>
    <m/>
    <n v="5.8724893617021277"/>
    <s v="BS"/>
    <d v="2022-03-01T00:00:00"/>
    <x v="4"/>
    <x v="0"/>
  </r>
  <r>
    <x v="4"/>
    <x v="8"/>
    <s v="Haplochromis"/>
    <m/>
    <n v="5.1741914893617027"/>
    <s v="BS"/>
    <d v="2022-03-01T00:00:00"/>
    <x v="4"/>
    <x v="0"/>
  </r>
  <r>
    <x v="4"/>
    <x v="8"/>
    <s v="Haplochromis"/>
    <m/>
    <n v="5.7060957446808516"/>
    <s v="BS"/>
    <d v="2022-03-01T00:00:00"/>
    <x v="4"/>
    <x v="0"/>
  </r>
  <r>
    <x v="4"/>
    <x v="8"/>
    <s v="Haplochromis"/>
    <m/>
    <n v="6.0857021276595749"/>
    <s v="BS"/>
    <d v="2022-03-01T00:00:00"/>
    <x v="4"/>
    <x v="0"/>
  </r>
  <r>
    <x v="4"/>
    <x v="8"/>
    <s v="Haplochromis"/>
    <m/>
    <n v="6.3427127659574474"/>
    <s v="BS"/>
    <d v="2022-03-01T00:00:00"/>
    <x v="4"/>
    <x v="0"/>
  </r>
  <r>
    <x v="4"/>
    <x v="8"/>
    <s v="Haplochromis"/>
    <m/>
    <n v="4.4263510638297872"/>
    <s v="BS"/>
    <d v="2022-03-01T00:00:00"/>
    <x v="4"/>
    <x v="0"/>
  </r>
  <r>
    <x v="4"/>
    <x v="8"/>
    <s v="Haplochromis"/>
    <m/>
    <n v="4.3155319148936169"/>
    <s v="BS"/>
    <d v="2022-03-01T00:00:00"/>
    <x v="4"/>
    <x v="0"/>
  </r>
  <r>
    <x v="4"/>
    <x v="8"/>
    <s v="Haplochromis"/>
    <m/>
    <n v="3.9317446808510637"/>
    <s v="BS"/>
    <d v="2022-03-01T00:00:00"/>
    <x v="4"/>
    <x v="0"/>
  </r>
  <r>
    <x v="4"/>
    <x v="8"/>
    <s v="Haplochromis"/>
    <m/>
    <n v="4.1168936170212769"/>
    <s v="BS"/>
    <d v="2022-03-01T00:00:00"/>
    <x v="4"/>
    <x v="0"/>
  </r>
  <r>
    <x v="4"/>
    <x v="8"/>
    <s v="Haplochromis"/>
    <m/>
    <n v="3.9576808510638295"/>
    <s v="BS"/>
    <d v="2022-03-01T00:00:00"/>
    <x v="4"/>
    <x v="0"/>
  </r>
  <r>
    <x v="4"/>
    <x v="8"/>
    <s v="Haplochromis"/>
    <m/>
    <n v="4.0236914893617017"/>
    <s v="BS"/>
    <d v="2022-03-01T00:00:00"/>
    <x v="4"/>
    <x v="0"/>
  </r>
  <r>
    <x v="4"/>
    <x v="8"/>
    <s v="Haplochromis"/>
    <m/>
    <n v="4.8564680851063828"/>
    <s v="BS"/>
    <d v="2022-03-01T00:00:00"/>
    <x v="4"/>
    <x v="0"/>
  </r>
  <r>
    <x v="4"/>
    <x v="8"/>
    <s v="Haplochromis"/>
    <m/>
    <n v="4.5306702127659575"/>
    <s v="BS"/>
    <d v="2022-03-01T00:00:00"/>
    <x v="4"/>
    <x v="0"/>
  </r>
  <r>
    <x v="4"/>
    <x v="8"/>
    <s v="Haplochromis"/>
    <m/>
    <n v="3.8110638297872343"/>
    <s v="BS"/>
    <d v="2022-03-01T00:00:00"/>
    <x v="4"/>
    <x v="0"/>
  </r>
  <r>
    <x v="4"/>
    <x v="8"/>
    <s v="Haplochromis"/>
    <m/>
    <n v="5.4209787234042555"/>
    <s v="BS"/>
    <d v="2022-03-01T00:00:00"/>
    <x v="4"/>
    <x v="0"/>
  </r>
  <r>
    <x v="4"/>
    <x v="8"/>
    <s v="Haplochromis"/>
    <m/>
    <n v="6.2229574468085103"/>
    <s v="BS"/>
    <d v="2022-03-01T00:00:00"/>
    <x v="4"/>
    <x v="0"/>
  </r>
  <r>
    <x v="4"/>
    <x v="8"/>
    <s v="Haplochromis"/>
    <m/>
    <n v="5.4469787234042553"/>
    <s v="BS"/>
    <d v="2022-03-01T00:00:00"/>
    <x v="4"/>
    <x v="0"/>
  </r>
  <r>
    <x v="4"/>
    <x v="8"/>
    <s v="Haplochromis"/>
    <m/>
    <n v="5.2451063829787232"/>
    <s v="BS"/>
    <d v="2022-03-01T00:00:00"/>
    <x v="4"/>
    <x v="0"/>
  </r>
  <r>
    <x v="4"/>
    <x v="8"/>
    <s v="Haplochromis"/>
    <m/>
    <n v="4.6195212765957452"/>
    <s v="BS"/>
    <d v="2022-03-01T00:00:00"/>
    <x v="4"/>
    <x v="0"/>
  </r>
  <r>
    <x v="4"/>
    <x v="8"/>
    <s v="Haplochromis"/>
    <m/>
    <n v="4.9369042553191491"/>
    <s v="BS"/>
    <d v="2022-03-01T00:00:00"/>
    <x v="4"/>
    <x v="0"/>
  </r>
  <r>
    <x v="4"/>
    <x v="8"/>
    <s v="Haplochromis"/>
    <m/>
    <n v="6.9361702127659575"/>
    <s v="BS"/>
    <d v="2022-03-01T00:00:00"/>
    <x v="4"/>
    <x v="0"/>
  </r>
  <r>
    <x v="4"/>
    <x v="8"/>
    <s v="Haplochromis"/>
    <m/>
    <n v="5.2165425531914895"/>
    <s v="BS"/>
    <d v="2022-03-01T00:00:00"/>
    <x v="4"/>
    <x v="0"/>
  </r>
  <r>
    <x v="4"/>
    <x v="8"/>
    <s v="Haplochromis"/>
    <m/>
    <n v="4.8577765957446806"/>
    <s v="BS"/>
    <d v="2022-03-01T00:00:00"/>
    <x v="4"/>
    <x v="0"/>
  </r>
  <r>
    <x v="4"/>
    <x v="8"/>
    <s v="Haplochromis"/>
    <m/>
    <n v="5.1517446808510643"/>
    <s v="BS"/>
    <d v="2022-03-01T00:00:00"/>
    <x v="4"/>
    <x v="0"/>
  </r>
  <r>
    <x v="4"/>
    <x v="8"/>
    <s v="Haplochromis"/>
    <m/>
    <n v="4.5394468085106388"/>
    <s v="BS"/>
    <d v="2022-03-01T00:00:00"/>
    <x v="4"/>
    <x v="0"/>
  </r>
  <r>
    <x v="4"/>
    <x v="8"/>
    <s v="Haplochromis"/>
    <m/>
    <n v="5.2476914893617019"/>
    <s v="BS"/>
    <d v="2022-03-01T00:00:00"/>
    <x v="4"/>
    <x v="0"/>
  </r>
  <r>
    <x v="4"/>
    <x v="8"/>
    <s v="Haplochromis"/>
    <m/>
    <n v="4.8735957446808511"/>
    <s v="BS"/>
    <d v="2022-03-01T00:00:00"/>
    <x v="4"/>
    <x v="0"/>
  </r>
  <r>
    <x v="4"/>
    <x v="8"/>
    <s v="Haplochromis"/>
    <m/>
    <n v="5.0309999999999997"/>
    <s v="BS"/>
    <d v="2022-03-01T00:00:00"/>
    <x v="4"/>
    <x v="0"/>
  </r>
  <r>
    <x v="4"/>
    <x v="8"/>
    <s v="Haplochromis"/>
    <m/>
    <n v="4.6903191489361697"/>
    <s v="BS"/>
    <d v="2022-03-01T00:00:00"/>
    <x v="4"/>
    <x v="0"/>
  </r>
  <r>
    <x v="4"/>
    <x v="8"/>
    <s v="Haplochromis"/>
    <m/>
    <n v="4.3829787234042552"/>
    <s v="BS"/>
    <d v="2022-03-01T00:00:00"/>
    <x v="4"/>
    <x v="0"/>
  </r>
  <r>
    <x v="4"/>
    <x v="8"/>
    <s v="Haplochromis"/>
    <m/>
    <n v="5.548585106382979"/>
    <s v="BS"/>
    <d v="2022-03-01T00:00:00"/>
    <x v="4"/>
    <x v="0"/>
  </r>
  <r>
    <x v="4"/>
    <x v="8"/>
    <s v="Haplochromis"/>
    <m/>
    <n v="5.7122765957446804"/>
    <s v="BS"/>
    <d v="2022-03-01T00:00:00"/>
    <x v="4"/>
    <x v="0"/>
  </r>
  <r>
    <x v="4"/>
    <x v="8"/>
    <s v="Haplochromis"/>
    <m/>
    <n v="5.4149680851063833"/>
    <s v="BS"/>
    <d v="2022-03-01T00:00:00"/>
    <x v="4"/>
    <x v="0"/>
  </r>
  <r>
    <x v="4"/>
    <x v="8"/>
    <s v="Haplochromis"/>
    <m/>
    <n v="5.1152446808510641"/>
    <s v="BS"/>
    <d v="2022-03-01T00:00:00"/>
    <x v="4"/>
    <x v="0"/>
  </r>
  <r>
    <x v="4"/>
    <x v="8"/>
    <s v="Haplochromis"/>
    <m/>
    <n v="5.1664893617021272"/>
    <s v="BS"/>
    <d v="2022-03-01T00:00:00"/>
    <x v="4"/>
    <x v="0"/>
  </r>
  <r>
    <x v="4"/>
    <x v="8"/>
    <s v="Haplochromis"/>
    <m/>
    <n v="4.6825957446808513"/>
    <s v="BS"/>
    <d v="2022-03-01T00:00:00"/>
    <x v="4"/>
    <x v="0"/>
  </r>
  <r>
    <x v="4"/>
    <x v="8"/>
    <s v="Haplochromis"/>
    <m/>
    <n v="4.4680851063829783"/>
    <s v="BS"/>
    <d v="2022-03-01T00:00:00"/>
    <x v="4"/>
    <x v="0"/>
  </r>
  <r>
    <x v="4"/>
    <x v="8"/>
    <s v="Haplochromis"/>
    <m/>
    <n v="5.0666914893617019"/>
    <s v="BS"/>
    <d v="2022-03-01T00:00:00"/>
    <x v="4"/>
    <x v="0"/>
  </r>
  <r>
    <x v="4"/>
    <x v="8"/>
    <s v="Haplochromis"/>
    <m/>
    <n v="4.7849148936170209"/>
    <s v="BS"/>
    <d v="2022-03-01T00:00:00"/>
    <x v="4"/>
    <x v="0"/>
  </r>
  <r>
    <x v="4"/>
    <x v="8"/>
    <s v="Haplochromis"/>
    <m/>
    <n v="3.7932021276595744"/>
    <s v="BS"/>
    <d v="2022-03-01T00:00:00"/>
    <x v="4"/>
    <x v="0"/>
  </r>
  <r>
    <x v="4"/>
    <x v="8"/>
    <s v="Haplochromis"/>
    <m/>
    <n v="5.0220000000000002"/>
    <s v="BS"/>
    <d v="2022-03-01T00:00:00"/>
    <x v="4"/>
    <x v="0"/>
  </r>
  <r>
    <x v="4"/>
    <x v="8"/>
    <s v="Haplochromis"/>
    <m/>
    <n v="4.6390744680851066"/>
    <s v="BS"/>
    <d v="2022-03-01T00:00:00"/>
    <x v="4"/>
    <x v="0"/>
  </r>
  <r>
    <x v="4"/>
    <x v="8"/>
    <s v="Haplochromis"/>
    <m/>
    <n v="4.8132127659574468"/>
    <s v="BS"/>
    <d v="2022-03-01T00:00:00"/>
    <x v="4"/>
    <x v="0"/>
  </r>
  <r>
    <x v="4"/>
    <x v="8"/>
    <s v="Haplochromis"/>
    <m/>
    <n v="5.7900531914893616"/>
    <s v="BS"/>
    <d v="2022-03-01T00:00:00"/>
    <x v="4"/>
    <x v="0"/>
  </r>
  <r>
    <x v="4"/>
    <x v="8"/>
    <s v="Haplochromis"/>
    <m/>
    <n v="6.1653723404255318"/>
    <s v="BS"/>
    <d v="2022-03-01T00:00:00"/>
    <x v="4"/>
    <x v="0"/>
  </r>
  <r>
    <x v="4"/>
    <x v="8"/>
    <s v="Haplochromis"/>
    <m/>
    <n v="3.8110638297872343"/>
    <s v="BS"/>
    <d v="2022-03-01T00:00:00"/>
    <x v="4"/>
    <x v="0"/>
  </r>
  <r>
    <x v="4"/>
    <x v="8"/>
    <s v="Haplochromis"/>
    <m/>
    <n v="4.1728191489361706"/>
    <s v="BS"/>
    <d v="2022-03-01T00:00:00"/>
    <x v="4"/>
    <x v="0"/>
  </r>
  <r>
    <x v="4"/>
    <x v="8"/>
    <s v="Haplochromis"/>
    <m/>
    <n v="3.948053191489362"/>
    <s v="BS"/>
    <d v="2022-03-01T00:00:00"/>
    <x v="4"/>
    <x v="0"/>
  </r>
  <r>
    <x v="4"/>
    <x v="8"/>
    <s v="Haplochromis"/>
    <m/>
    <n v="4.9663404255319152"/>
    <s v="BS"/>
    <d v="2022-03-01T00:00:00"/>
    <x v="4"/>
    <x v="0"/>
  </r>
  <r>
    <x v="4"/>
    <x v="8"/>
    <s v="Haplochromis"/>
    <m/>
    <n v="4.6810425531914888"/>
    <s v="BS"/>
    <d v="2022-03-01T00:00:00"/>
    <x v="4"/>
    <x v="0"/>
  </r>
  <r>
    <x v="4"/>
    <x v="8"/>
    <s v="Haplochromis"/>
    <m/>
    <n v="5.8694148936170212"/>
    <s v="BS"/>
    <d v="2022-03-01T00:00:00"/>
    <x v="4"/>
    <x v="0"/>
  </r>
  <r>
    <x v="4"/>
    <x v="8"/>
    <s v="Haplochromis"/>
    <m/>
    <n v="5.205595744680851"/>
    <s v="BS"/>
    <d v="2022-03-01T00:00:00"/>
    <x v="4"/>
    <x v="0"/>
  </r>
  <r>
    <x v="4"/>
    <x v="8"/>
    <s v="Haplochromis"/>
    <m/>
    <n v="5.7288936170212761"/>
    <s v="BS"/>
    <d v="2022-03-01T00:00:00"/>
    <x v="4"/>
    <x v="0"/>
  </r>
  <r>
    <x v="4"/>
    <x v="8"/>
    <s v="Haplochromis"/>
    <m/>
    <n v="5.0093617021276593"/>
    <s v="BS"/>
    <d v="2022-03-01T00:00:00"/>
    <x v="4"/>
    <x v="0"/>
  </r>
  <r>
    <x v="4"/>
    <x v="8"/>
    <s v="Haplochromis"/>
    <m/>
    <n v="4.7888936170212766"/>
    <s v="BS"/>
    <d v="2022-03-01T00:00:00"/>
    <x v="4"/>
    <x v="0"/>
  </r>
  <r>
    <x v="4"/>
    <x v="8"/>
    <s v="Haplochromis"/>
    <m/>
    <n v="4.3996808510638301"/>
    <s v="BS"/>
    <d v="2022-03-01T00:00:00"/>
    <x v="4"/>
    <x v="0"/>
  </r>
  <r>
    <x v="4"/>
    <x v="8"/>
    <s v="Haplochromis"/>
    <m/>
    <n v="0.92559574468085104"/>
    <s v="BS"/>
    <d v="2022-03-01T00:00:00"/>
    <x v="4"/>
    <x v="0"/>
  </r>
  <r>
    <x v="4"/>
    <x v="8"/>
    <s v="Haplochromis"/>
    <m/>
    <n v="7.5981595744680845"/>
    <s v="BS"/>
    <d v="2022-03-01T00:00:00"/>
    <x v="4"/>
    <x v="0"/>
  </r>
  <r>
    <x v="4"/>
    <x v="8"/>
    <s v="Haplochromis"/>
    <m/>
    <n v="5.6876595744680847"/>
    <s v="BS"/>
    <d v="2022-03-01T00:00:00"/>
    <x v="4"/>
    <x v="0"/>
  </r>
  <r>
    <x v="4"/>
    <x v="8"/>
    <s v="Haplochromis"/>
    <m/>
    <n v="5.4270319148936172"/>
    <s v="BS"/>
    <d v="2022-03-01T00:00:00"/>
    <x v="4"/>
    <x v="0"/>
  </r>
  <r>
    <x v="4"/>
    <x v="8"/>
    <s v="Haplochromis"/>
    <m/>
    <n v="4.6600106382978721"/>
    <s v="BS"/>
    <d v="2022-03-01T00:00:00"/>
    <x v="4"/>
    <x v="0"/>
  </r>
  <r>
    <x v="4"/>
    <x v="8"/>
    <s v="Haplochromis"/>
    <m/>
    <n v="5.5623510638297873"/>
    <s v="BS"/>
    <d v="2022-03-01T00:00:00"/>
    <x v="4"/>
    <x v="0"/>
  </r>
  <r>
    <x v="4"/>
    <x v="8"/>
    <s v="Haplochromis"/>
    <m/>
    <n v="5.0638297872340425"/>
    <s v="BS"/>
    <d v="2022-03-01T00:00:00"/>
    <x v="4"/>
    <x v="0"/>
  </r>
  <r>
    <x v="4"/>
    <x v="8"/>
    <s v="Haplochromis"/>
    <m/>
    <n v="4.488297872340425"/>
    <s v="BS"/>
    <d v="2022-03-01T00:00:00"/>
    <x v="4"/>
    <x v="0"/>
  </r>
  <r>
    <x v="4"/>
    <x v="8"/>
    <s v="Haplochromis"/>
    <m/>
    <n v="3.7023723404255322"/>
    <s v="BS"/>
    <d v="2022-03-01T00:00:00"/>
    <x v="4"/>
    <x v="0"/>
  </r>
  <r>
    <x v="4"/>
    <x v="8"/>
    <s v="Haplochromis"/>
    <m/>
    <n v="4.6320425531914893"/>
    <s v="BS"/>
    <d v="2022-03-01T00:00:00"/>
    <x v="4"/>
    <x v="0"/>
  </r>
  <r>
    <x v="4"/>
    <x v="8"/>
    <s v="Haplochromis"/>
    <m/>
    <n v="3.2777021276595741"/>
    <s v="BS"/>
    <d v="2022-03-01T00:00:00"/>
    <x v="4"/>
    <x v="0"/>
  </r>
  <r>
    <x v="4"/>
    <x v="8"/>
    <s v="Haplochromis"/>
    <m/>
    <n v="5.7249468085106381"/>
    <s v="BS"/>
    <d v="2022-03-01T00:00:00"/>
    <x v="4"/>
    <x v="0"/>
  </r>
  <r>
    <x v="4"/>
    <x v="8"/>
    <s v="Haplochromis"/>
    <m/>
    <n v="5.0220000000000002"/>
    <s v="BS"/>
    <d v="2022-03-01T00:00:00"/>
    <x v="4"/>
    <x v="0"/>
  </r>
  <r>
    <x v="4"/>
    <x v="8"/>
    <s v="Haplochromis"/>
    <m/>
    <n v="4.2136276595744686"/>
    <s v="BS"/>
    <d v="2022-03-01T00:00:00"/>
    <x v="4"/>
    <x v="0"/>
  </r>
  <r>
    <x v="4"/>
    <x v="8"/>
    <s v="Haplochromis"/>
    <m/>
    <n v="4.6507765957446807"/>
    <s v="BS"/>
    <d v="2022-03-01T00:00:00"/>
    <x v="4"/>
    <x v="0"/>
  </r>
  <r>
    <x v="4"/>
    <x v="8"/>
    <s v="Haplochromis"/>
    <m/>
    <n v="5.2368085106382978"/>
    <s v="BS"/>
    <d v="2022-03-01T00:00:00"/>
    <x v="4"/>
    <x v="0"/>
  </r>
  <r>
    <x v="4"/>
    <x v="8"/>
    <s v="Haplochromis"/>
    <m/>
    <n v="4.985265957446809"/>
    <s v="BS"/>
    <d v="2022-03-01T00:00:00"/>
    <x v="4"/>
    <x v="0"/>
  </r>
  <r>
    <x v="4"/>
    <x v="8"/>
    <s v="Haplochromis"/>
    <m/>
    <n v="4.6932127659574467"/>
    <s v="BS"/>
    <d v="2022-03-01T00:00:00"/>
    <x v="4"/>
    <x v="0"/>
  </r>
  <r>
    <x v="4"/>
    <x v="8"/>
    <s v="Haplochromis"/>
    <m/>
    <n v="4.3537553191489362"/>
    <s v="BS"/>
    <d v="2022-03-01T00:00:00"/>
    <x v="4"/>
    <x v="0"/>
  </r>
  <r>
    <x v="4"/>
    <x v="8"/>
    <s v="Haplochromis"/>
    <m/>
    <n v="4.7556914893617028"/>
    <s v="BS"/>
    <d v="2022-03-01T00:00:00"/>
    <x v="4"/>
    <x v="0"/>
  </r>
  <r>
    <x v="4"/>
    <x v="8"/>
    <s v="Haplochromis"/>
    <m/>
    <n v="5.290478723404255"/>
    <s v="BS"/>
    <d v="2022-03-01T00:00:00"/>
    <x v="4"/>
    <x v="0"/>
  </r>
  <r>
    <x v="4"/>
    <x v="8"/>
    <s v="Haplochromis"/>
    <m/>
    <n v="5.1240851063829789"/>
    <s v="BS"/>
    <d v="2022-03-01T00:00:00"/>
    <x v="4"/>
    <x v="0"/>
  </r>
  <r>
    <x v="4"/>
    <x v="8"/>
    <s v="Haplochromis"/>
    <m/>
    <n v="6.1455106382978721"/>
    <s v="BS"/>
    <d v="2022-03-01T00:00:00"/>
    <x v="4"/>
    <x v="0"/>
  </r>
  <r>
    <x v="4"/>
    <x v="8"/>
    <s v="Haplochromis"/>
    <m/>
    <n v="6.0182340425531917"/>
    <s v="BS"/>
    <d v="2022-03-01T00:00:00"/>
    <x v="4"/>
    <x v="0"/>
  </r>
  <r>
    <x v="4"/>
    <x v="8"/>
    <s v="Haplochromis"/>
    <m/>
    <n v="5.2772872340425527"/>
    <s v="BS"/>
    <d v="2022-03-01T00:00:00"/>
    <x v="4"/>
    <x v="0"/>
  </r>
  <r>
    <x v="4"/>
    <x v="8"/>
    <s v="Haplochromis"/>
    <m/>
    <n v="6.1773936170212762"/>
    <s v="BS"/>
    <d v="2022-03-01T00:00:00"/>
    <x v="4"/>
    <x v="0"/>
  </r>
  <r>
    <x v="4"/>
    <x v="8"/>
    <s v="Haplochromis"/>
    <m/>
    <n v="5.323404255319149"/>
    <s v="BS"/>
    <d v="2022-03-01T00:00:00"/>
    <x v="4"/>
    <x v="0"/>
  </r>
  <r>
    <x v="4"/>
    <x v="8"/>
    <s v="Haplochromis"/>
    <m/>
    <n v="4.0085957446808509"/>
    <s v="BS"/>
    <d v="2022-03-01T00:00:00"/>
    <x v="4"/>
    <x v="0"/>
  </r>
  <r>
    <x v="4"/>
    <x v="8"/>
    <s v="Haplochromis"/>
    <m/>
    <n v="5.3681170212765954"/>
    <s v="BS"/>
    <d v="2022-03-01T00:00:00"/>
    <x v="4"/>
    <x v="0"/>
  </r>
  <r>
    <x v="4"/>
    <x v="8"/>
    <s v="Haplochromis"/>
    <m/>
    <n v="4.5920000000000005"/>
    <s v="BS"/>
    <d v="2022-03-01T00:00:00"/>
    <x v="4"/>
    <x v="0"/>
  </r>
  <r>
    <x v="4"/>
    <x v="8"/>
    <s v="Haplochromis"/>
    <m/>
    <n v="4.4775957446808512"/>
    <s v="BS"/>
    <d v="2022-03-01T00:00:00"/>
    <x v="4"/>
    <x v="0"/>
  </r>
  <r>
    <x v="4"/>
    <x v="8"/>
    <s v="Haplochromis"/>
    <m/>
    <n v="5.3724999999999996"/>
    <s v="BS"/>
    <d v="2022-03-01T00:00:00"/>
    <x v="4"/>
    <x v="0"/>
  </r>
  <r>
    <x v="4"/>
    <x v="8"/>
    <s v="Haplochromis"/>
    <m/>
    <n v="5.0392765957446812"/>
    <s v="BS"/>
    <d v="2022-03-01T00:00:00"/>
    <x v="4"/>
    <x v="0"/>
  </r>
  <r>
    <x v="4"/>
    <x v="8"/>
    <s v="Haplochromis"/>
    <m/>
    <n v="6.0904574468085109"/>
    <s v="BS"/>
    <d v="2022-03-01T00:00:00"/>
    <x v="4"/>
    <x v="0"/>
  </r>
  <r>
    <x v="4"/>
    <x v="8"/>
    <s v="Haplochromis"/>
    <m/>
    <n v="4.1918723404255323"/>
    <s v="BS"/>
    <d v="2022-03-01T00:00:00"/>
    <x v="4"/>
    <x v="0"/>
  </r>
  <r>
    <x v="4"/>
    <x v="8"/>
    <s v="Haplochromis"/>
    <m/>
    <n v="5.3055106382978723"/>
    <s v="BS"/>
    <d v="2022-03-01T00:00:00"/>
    <x v="4"/>
    <x v="0"/>
  </r>
  <r>
    <x v="4"/>
    <x v="8"/>
    <s v="Haplochromis"/>
    <m/>
    <n v="4.6758191489361698"/>
    <s v="BS"/>
    <d v="2022-03-01T00:00:00"/>
    <x v="4"/>
    <x v="0"/>
  </r>
  <r>
    <x v="4"/>
    <x v="8"/>
    <s v="Haplochromis"/>
    <m/>
    <n v="5.032808510638298"/>
    <s v="BS"/>
    <d v="2022-03-01T00:00:00"/>
    <x v="4"/>
    <x v="0"/>
  </r>
  <r>
    <x v="4"/>
    <x v="8"/>
    <s v="Haplochromis"/>
    <m/>
    <n v="4.5977127659574473"/>
    <s v="BS"/>
    <d v="2022-03-01T00:00:00"/>
    <x v="4"/>
    <x v="0"/>
  </r>
  <r>
    <x v="4"/>
    <x v="8"/>
    <s v="Haplochromis"/>
    <m/>
    <n v="4.8271170212765959"/>
    <s v="BS"/>
    <d v="2022-03-01T00:00:00"/>
    <x v="4"/>
    <x v="0"/>
  </r>
  <r>
    <x v="4"/>
    <x v="8"/>
    <s v="Haplochromis"/>
    <m/>
    <n v="4.7356595744680847"/>
    <s v="BS"/>
    <d v="2022-03-01T00:00:00"/>
    <x v="4"/>
    <x v="0"/>
  </r>
  <r>
    <x v="4"/>
    <x v="8"/>
    <s v="Haplochromis"/>
    <m/>
    <n v="4.0182872340425533"/>
    <s v="BS"/>
    <d v="2022-03-01T00:00:00"/>
    <x v="4"/>
    <x v="0"/>
  </r>
  <r>
    <x v="4"/>
    <x v="8"/>
    <s v="Haplochromis"/>
    <m/>
    <n v="4.6400531914893621"/>
    <s v="BS"/>
    <d v="2022-03-01T00:00:00"/>
    <x v="4"/>
    <x v="0"/>
  </r>
  <r>
    <x v="4"/>
    <x v="8"/>
    <s v="Haplochromis"/>
    <m/>
    <n v="7.0006170212765957"/>
    <s v="BS"/>
    <d v="2022-03-01T00:00:00"/>
    <x v="4"/>
    <x v="0"/>
  </r>
  <r>
    <x v="4"/>
    <x v="8"/>
    <s v="Haplochromis"/>
    <m/>
    <n v="5.6036276595744683"/>
    <s v="BS"/>
    <d v="2022-03-01T00:00:00"/>
    <x v="4"/>
    <x v="0"/>
  </r>
  <r>
    <x v="4"/>
    <x v="8"/>
    <s v="Haplochromis"/>
    <m/>
    <n v="5.149117021276596"/>
    <s v="BS"/>
    <d v="2022-03-01T00:00:00"/>
    <x v="4"/>
    <x v="0"/>
  </r>
  <r>
    <x v="4"/>
    <x v="8"/>
    <s v="Haplochromis"/>
    <m/>
    <n v="5.075255319148936"/>
    <s v="BS"/>
    <d v="2022-03-01T00:00:00"/>
    <x v="4"/>
    <x v="0"/>
  </r>
  <r>
    <x v="4"/>
    <x v="8"/>
    <s v="Haplochromis"/>
    <m/>
    <n v="5.2000319148936169"/>
    <s v="BS"/>
    <d v="2022-03-01T00:00:00"/>
    <x v="4"/>
    <x v="0"/>
  </r>
  <r>
    <x v="4"/>
    <x v="8"/>
    <s v="Haplochromis"/>
    <m/>
    <n v="4.7186063829787228"/>
    <s v="BS"/>
    <d v="2022-03-01T00:00:00"/>
    <x v="4"/>
    <x v="0"/>
  </r>
  <r>
    <x v="4"/>
    <x v="8"/>
    <s v="Haplochromis"/>
    <m/>
    <n v="4.5581595744680845"/>
    <s v="BS"/>
    <d v="2022-03-01T00:00:00"/>
    <x v="4"/>
    <x v="0"/>
  </r>
  <r>
    <x v="4"/>
    <x v="8"/>
    <s v="Haplochromis"/>
    <m/>
    <n v="4.7707021276595745"/>
    <s v="BS"/>
    <d v="2022-03-01T00:00:00"/>
    <x v="4"/>
    <x v="0"/>
  </r>
  <r>
    <x v="4"/>
    <x v="8"/>
    <s v="Haplochromis"/>
    <m/>
    <n v="5.032808510638298"/>
    <s v="BS"/>
    <d v="2022-03-01T00:00:00"/>
    <x v="4"/>
    <x v="0"/>
  </r>
  <r>
    <x v="4"/>
    <x v="8"/>
    <s v="Haplochromis"/>
    <m/>
    <n v="6.2133510638297871"/>
    <s v="BS"/>
    <d v="2022-03-01T00:00:00"/>
    <x v="4"/>
    <x v="0"/>
  </r>
  <r>
    <x v="4"/>
    <x v="8"/>
    <s v="Haplochromis"/>
    <m/>
    <n v="5.6249148936170208"/>
    <s v="BS"/>
    <d v="2022-03-01T00:00:00"/>
    <x v="4"/>
    <x v="0"/>
  </r>
  <r>
    <x v="4"/>
    <x v="8"/>
    <s v="Haplochromis"/>
    <m/>
    <n v="5.6653297872340431"/>
    <s v="BS"/>
    <d v="2022-03-01T00:00:00"/>
    <x v="4"/>
    <x v="0"/>
  </r>
  <r>
    <x v="4"/>
    <x v="8"/>
    <s v="Haplochromis"/>
    <m/>
    <n v="6.1565531914893619"/>
    <s v="BS"/>
    <d v="2022-03-01T00:00:00"/>
    <x v="4"/>
    <x v="0"/>
  </r>
  <r>
    <x v="4"/>
    <x v="8"/>
    <s v="Haplochromis"/>
    <m/>
    <n v="5.64018085106383"/>
    <s v="BS"/>
    <d v="2022-03-01T00:00:00"/>
    <x v="4"/>
    <x v="0"/>
  </r>
  <r>
    <x v="4"/>
    <x v="8"/>
    <s v="Haplochromis"/>
    <m/>
    <n v="5.681127659574468"/>
    <s v="BS"/>
    <d v="2022-03-01T00:00:00"/>
    <x v="4"/>
    <x v="0"/>
  </r>
  <r>
    <x v="4"/>
    <x v="8"/>
    <s v="Haplochromis"/>
    <m/>
    <n v="5.0220000000000002"/>
    <s v="BS"/>
    <d v="2022-03-01T00:00:00"/>
    <x v="4"/>
    <x v="0"/>
  </r>
  <r>
    <x v="4"/>
    <x v="8"/>
    <s v="Haplochromis"/>
    <m/>
    <n v="5.2549361702127664"/>
    <s v="BS"/>
    <d v="2022-03-01T00:00:00"/>
    <x v="4"/>
    <x v="0"/>
  </r>
  <r>
    <x v="4"/>
    <x v="8"/>
    <s v="Haplochromis"/>
    <m/>
    <n v="4.900276595744681"/>
    <s v="BS"/>
    <d v="2022-03-01T00:00:00"/>
    <x v="4"/>
    <x v="0"/>
  </r>
  <r>
    <x v="4"/>
    <x v="8"/>
    <s v="Haplochromis"/>
    <m/>
    <n v="4.8936170212765955"/>
    <s v="BS"/>
    <d v="2022-03-01T00:00:00"/>
    <x v="4"/>
    <x v="0"/>
  </r>
  <r>
    <x v="4"/>
    <x v="8"/>
    <s v="Haplochromis"/>
    <m/>
    <n v="6.5669893617021282"/>
    <s v="BS"/>
    <d v="2022-03-01T00:00:00"/>
    <x v="4"/>
    <x v="0"/>
  </r>
  <r>
    <x v="4"/>
    <x v="8"/>
    <s v="Haplochromis"/>
    <m/>
    <n v="5.5130638297872334"/>
    <s v="BS"/>
    <d v="2022-03-01T00:00:00"/>
    <x v="4"/>
    <x v="0"/>
  </r>
  <r>
    <x v="4"/>
    <x v="8"/>
    <s v="Haplochromis"/>
    <m/>
    <n v="5.0277659574468085"/>
    <s v="BS"/>
    <d v="2022-03-01T00:00:00"/>
    <x v="4"/>
    <x v="0"/>
  </r>
  <r>
    <x v="4"/>
    <x v="8"/>
    <s v="Haplochromis"/>
    <m/>
    <n v="5.0214574468085109"/>
    <s v="BS"/>
    <d v="2022-03-01T00:00:00"/>
    <x v="4"/>
    <x v="0"/>
  </r>
  <r>
    <x v="4"/>
    <x v="8"/>
    <s v="Haplochromis"/>
    <m/>
    <n v="5.1785638297872341"/>
    <s v="BS"/>
    <d v="2022-03-01T00:00:00"/>
    <x v="4"/>
    <x v="0"/>
  </r>
  <r>
    <x v="4"/>
    <x v="8"/>
    <s v="Haplochromis"/>
    <m/>
    <n v="4.945148936170213"/>
    <s v="BS"/>
    <d v="2022-03-01T00:00:00"/>
    <x v="4"/>
    <x v="0"/>
  </r>
  <r>
    <x v="4"/>
    <x v="8"/>
    <s v="Haplochromis"/>
    <m/>
    <n v="5.4324893617021273"/>
    <s v="BS"/>
    <d v="2022-03-01T00:00:00"/>
    <x v="4"/>
    <x v="0"/>
  </r>
  <r>
    <x v="4"/>
    <x v="8"/>
    <s v="Haplochromis"/>
    <m/>
    <n v="6.1503723404255322"/>
    <s v="BS"/>
    <d v="2022-03-01T00:00:00"/>
    <x v="4"/>
    <x v="0"/>
  </r>
  <r>
    <x v="4"/>
    <x v="8"/>
    <s v="Haplochromis"/>
    <m/>
    <n v="7.0217872340425531"/>
    <s v="BS"/>
    <d v="2022-03-01T00:00:00"/>
    <x v="4"/>
    <x v="0"/>
  </r>
  <r>
    <x v="4"/>
    <x v="8"/>
    <s v="Haplochromis"/>
    <m/>
    <n v="6.8937446808510634"/>
    <s v="BS"/>
    <d v="2022-03-01T00:00:00"/>
    <x v="4"/>
    <x v="0"/>
  </r>
  <r>
    <x v="4"/>
    <x v="8"/>
    <s v="Haplochromis"/>
    <m/>
    <n v="6.0640957446808512"/>
    <s v="BS"/>
    <d v="2022-03-01T00:00:00"/>
    <x v="4"/>
    <x v="0"/>
  </r>
  <r>
    <x v="4"/>
    <x v="8"/>
    <s v="Haplochromis"/>
    <m/>
    <n v="5.4042553191489358"/>
    <s v="BS"/>
    <d v="2022-03-01T00:00:00"/>
    <x v="4"/>
    <x v="0"/>
  </r>
  <r>
    <x v="4"/>
    <x v="8"/>
    <s v="Haplochromis"/>
    <m/>
    <n v="7.1095638297872341"/>
    <s v="BS"/>
    <d v="2022-03-01T00:00:00"/>
    <x v="4"/>
    <x v="0"/>
  </r>
  <r>
    <x v="4"/>
    <x v="8"/>
    <s v="Haplochromis"/>
    <m/>
    <n v="5.5314255319148931"/>
    <s v="BS"/>
    <d v="2022-03-01T00:00:00"/>
    <x v="4"/>
    <x v="0"/>
  </r>
  <r>
    <x v="4"/>
    <x v="8"/>
    <s v="Haplochromis"/>
    <m/>
    <n v="7.3735000000000008"/>
    <s v="BS"/>
    <d v="2022-03-01T00:00:00"/>
    <x v="4"/>
    <x v="0"/>
  </r>
  <r>
    <x v="4"/>
    <x v="8"/>
    <s v="Haplochromis"/>
    <m/>
    <n v="6.3524042553191489"/>
    <s v="BS"/>
    <d v="2022-03-01T00:00:00"/>
    <x v="4"/>
    <x v="0"/>
  </r>
  <r>
    <x v="4"/>
    <x v="8"/>
    <s v="Haplochromis"/>
    <m/>
    <n v="6.7267659574468093"/>
    <s v="BS"/>
    <d v="2022-03-01T00:00:00"/>
    <x v="4"/>
    <x v="0"/>
  </r>
  <r>
    <x v="4"/>
    <x v="8"/>
    <s v="Haplochromis"/>
    <m/>
    <n v="6.5132765957446814"/>
    <s v="BS"/>
    <d v="2022-03-01T00:00:00"/>
    <x v="4"/>
    <x v="0"/>
  </r>
  <r>
    <x v="4"/>
    <x v="8"/>
    <s v="Haplochromis"/>
    <m/>
    <n v="4.6116702127659579"/>
    <s v="BS"/>
    <d v="2022-03-01T00:00:00"/>
    <x v="4"/>
    <x v="0"/>
  </r>
  <r>
    <x v="4"/>
    <x v="8"/>
    <s v="Haplochromis"/>
    <m/>
    <n v="4.7727872340425535"/>
    <s v="BS"/>
    <d v="2022-03-01T00:00:00"/>
    <x v="4"/>
    <x v="0"/>
  </r>
  <r>
    <x v="4"/>
    <x v="8"/>
    <s v="Haplochromis"/>
    <m/>
    <n v="6.9617021276595743"/>
    <s v="BS"/>
    <d v="2022-03-01T00:00:00"/>
    <x v="4"/>
    <x v="0"/>
  </r>
  <r>
    <x v="4"/>
    <x v="8"/>
    <s v="Haplochromis"/>
    <m/>
    <n v="5.754755319148936"/>
    <s v="BS"/>
    <d v="2022-03-01T00:00:00"/>
    <x v="4"/>
    <x v="0"/>
  </r>
  <r>
    <x v="4"/>
    <x v="8"/>
    <s v="Haplochromis"/>
    <m/>
    <n v="7.4047446808510644"/>
    <s v="BS"/>
    <d v="2022-03-01T00:00:00"/>
    <x v="4"/>
    <x v="0"/>
  </r>
  <r>
    <x v="4"/>
    <x v="8"/>
    <s v="Haplochromis"/>
    <m/>
    <n v="7.7251382978723404"/>
    <s v="BS"/>
    <d v="2022-03-01T00:00:00"/>
    <x v="4"/>
    <x v="0"/>
  </r>
  <r>
    <x v="4"/>
    <x v="8"/>
    <s v="Haplochromis"/>
    <m/>
    <n v="6.8217978723404258"/>
    <s v="BS"/>
    <d v="2022-03-01T00:00:00"/>
    <x v="4"/>
    <x v="0"/>
  </r>
  <r>
    <x v="4"/>
    <x v="8"/>
    <s v="Haplochromis"/>
    <m/>
    <n v="7.1570319148936168"/>
    <s v="BS"/>
    <d v="2022-03-01T00:00:00"/>
    <x v="4"/>
    <x v="0"/>
  </r>
  <r>
    <x v="4"/>
    <x v="8"/>
    <s v="Haplochromis"/>
    <m/>
    <n v="8.6420744680851058"/>
    <s v="BS"/>
    <d v="2022-03-01T00:00:00"/>
    <x v="4"/>
    <x v="0"/>
  </r>
  <r>
    <x v="4"/>
    <x v="8"/>
    <s v="Haplochromis"/>
    <m/>
    <n v="6.8132978723404261"/>
    <s v="BS"/>
    <d v="2022-03-01T00:00:00"/>
    <x v="4"/>
    <x v="0"/>
  </r>
  <r>
    <x v="4"/>
    <x v="8"/>
    <s v="Haplochromis"/>
    <m/>
    <n v="7.6199893617021273"/>
    <s v="BS"/>
    <d v="2022-03-01T00:00:00"/>
    <x v="4"/>
    <x v="0"/>
  </r>
  <r>
    <x v="4"/>
    <x v="8"/>
    <s v="Haplochromis"/>
    <m/>
    <n v="6.7282553191489365"/>
    <s v="BS"/>
    <d v="2022-03-01T00:00:00"/>
    <x v="4"/>
    <x v="0"/>
  </r>
  <r>
    <x v="4"/>
    <x v="8"/>
    <s v="Haplochromis"/>
    <m/>
    <n v="8.0040744680851059"/>
    <s v="BS"/>
    <d v="2022-03-01T00:00:00"/>
    <x v="4"/>
    <x v="0"/>
  </r>
  <r>
    <x v="4"/>
    <x v="8"/>
    <s v="Haplochromis"/>
    <m/>
    <n v="4.2980851063829784"/>
    <s v="BS"/>
    <d v="2022-03-01T00:00:00"/>
    <x v="4"/>
    <x v="0"/>
  </r>
  <r>
    <x v="4"/>
    <x v="8"/>
    <s v="Haplochromis"/>
    <m/>
    <n v="34.226765957446808"/>
    <s v="BS"/>
    <d v="2022-03-01T00:00:00"/>
    <x v="4"/>
    <x v="0"/>
  </r>
  <r>
    <x v="4"/>
    <x v="8"/>
    <s v="Haplochromis"/>
    <m/>
    <n v="4.0853297872340431"/>
    <s v="BS"/>
    <d v="2022-03-01T00:00:00"/>
    <x v="4"/>
    <x v="0"/>
  </r>
  <r>
    <x v="4"/>
    <x v="8"/>
    <s v="Haplochromis"/>
    <m/>
    <n v="32.880212765957445"/>
    <s v="BS"/>
    <d v="2022-03-01T00:00:00"/>
    <x v="4"/>
    <x v="0"/>
  </r>
  <r>
    <x v="4"/>
    <x v="8"/>
    <s v="Haplochromis"/>
    <m/>
    <n v="3.5321702127659576"/>
    <s v="BS"/>
    <d v="2022-03-01T00:00:00"/>
    <x v="4"/>
    <x v="0"/>
  </r>
  <r>
    <x v="4"/>
    <x v="8"/>
    <s v="Haplochromis"/>
    <m/>
    <n v="34.689308510638298"/>
    <s v="BS"/>
    <d v="2022-03-01T00:00:00"/>
    <x v="4"/>
    <x v="0"/>
  </r>
  <r>
    <x v="4"/>
    <x v="8"/>
    <s v="Haplochromis"/>
    <m/>
    <n v="3.447074468085106"/>
    <s v="BS"/>
    <d v="2022-03-01T00:00:00"/>
    <x v="4"/>
    <x v="0"/>
  </r>
  <r>
    <x v="4"/>
    <x v="8"/>
    <s v="Haplochromis"/>
    <m/>
    <n v="32.685531914893616"/>
    <s v="BS"/>
    <d v="2022-03-01T00:00:00"/>
    <x v="4"/>
    <x v="0"/>
  </r>
  <r>
    <x v="4"/>
    <x v="8"/>
    <s v="Haplochromis"/>
    <m/>
    <n v="1"/>
    <s v="BS"/>
    <d v="2022-03-01T00:00:00"/>
    <x v="4"/>
    <x v="0"/>
  </r>
  <r>
    <x v="4"/>
    <x v="8"/>
    <s v="Haplochromis"/>
    <m/>
    <n v="4.1721702127659581"/>
    <s v="BS"/>
    <d v="2022-03-01T00:00:00"/>
    <x v="4"/>
    <x v="0"/>
  </r>
  <r>
    <x v="4"/>
    <x v="8"/>
    <s v="Haplochromis"/>
    <m/>
    <n v="3.7077446808510639"/>
    <s v="BS"/>
    <d v="2022-03-01T00:00:00"/>
    <x v="4"/>
    <x v="0"/>
  </r>
  <r>
    <x v="4"/>
    <x v="8"/>
    <s v="Haplochromis"/>
    <m/>
    <n v="4.5549787234042558"/>
    <s v="BS"/>
    <d v="2022-03-01T00:00:00"/>
    <x v="4"/>
    <x v="0"/>
  </r>
  <r>
    <x v="4"/>
    <x v="8"/>
    <s v="Haplochromis"/>
    <m/>
    <n v="4.4306382978723402"/>
    <s v="BS"/>
    <d v="2022-03-01T00:00:00"/>
    <x v="4"/>
    <x v="0"/>
  </r>
  <r>
    <x v="4"/>
    <x v="8"/>
    <s v="Haplochromis"/>
    <m/>
    <n v="5.3659255319148933"/>
    <s v="BS"/>
    <d v="2022-03-01T00:00:00"/>
    <x v="4"/>
    <x v="0"/>
  </r>
  <r>
    <x v="4"/>
    <x v="8"/>
    <s v="Haplochromis"/>
    <m/>
    <n v="5.0257872340425527"/>
    <s v="BS"/>
    <d v="2022-03-01T00:00:00"/>
    <x v="4"/>
    <x v="0"/>
  </r>
  <r>
    <x v="4"/>
    <x v="8"/>
    <s v="Haplochromis"/>
    <m/>
    <n v="6.1489042553191489"/>
    <s v="BS"/>
    <d v="2022-03-01T00:00:00"/>
    <x v="4"/>
    <x v="0"/>
  </r>
  <r>
    <x v="4"/>
    <x v="8"/>
    <s v="Haplochromis"/>
    <m/>
    <n v="6.0851063829787231"/>
    <s v="BS"/>
    <d v="2022-03-01T00:00:00"/>
    <x v="4"/>
    <x v="0"/>
  </r>
  <r>
    <x v="4"/>
    <x v="8"/>
    <s v="Haplochromis"/>
    <m/>
    <n v="5.1240851063829789"/>
    <s v="BS"/>
    <d v="2022-03-01T00:00:00"/>
    <x v="4"/>
    <x v="0"/>
  </r>
  <r>
    <x v="4"/>
    <x v="8"/>
    <s v="Haplochromis"/>
    <m/>
    <n v="5.3191489361702127"/>
    <s v="BS"/>
    <d v="2022-03-01T00:00:00"/>
    <x v="4"/>
    <x v="0"/>
  </r>
  <r>
    <x v="4"/>
    <x v="8"/>
    <s v="Haplochromis"/>
    <m/>
    <n v="7.0766382978723401"/>
    <s v="BS"/>
    <d v="2022-03-01T00:00:00"/>
    <x v="4"/>
    <x v="0"/>
  </r>
  <r>
    <x v="4"/>
    <x v="8"/>
    <s v="Haplochromis"/>
    <m/>
    <n v="5.3193191489361702"/>
    <s v="BS"/>
    <d v="2022-03-01T00:00:00"/>
    <x v="4"/>
    <x v="0"/>
  </r>
  <r>
    <x v="4"/>
    <x v="8"/>
    <s v="Haplochromis"/>
    <m/>
    <n v="5.6768297872340421"/>
    <s v="BS"/>
    <d v="2022-03-01T00:00:00"/>
    <x v="4"/>
    <x v="0"/>
  </r>
  <r>
    <x v="4"/>
    <x v="8"/>
    <s v="Haplochromis"/>
    <m/>
    <n v="5.6184680851063824"/>
    <s v="BS"/>
    <d v="2022-03-01T00:00:00"/>
    <x v="4"/>
    <x v="0"/>
  </r>
  <r>
    <x v="4"/>
    <x v="8"/>
    <s v="Haplochromis"/>
    <m/>
    <n v="6.3427127659574474"/>
    <s v="BS"/>
    <d v="2022-03-01T00:00:00"/>
    <x v="4"/>
    <x v="0"/>
  </r>
  <r>
    <x v="4"/>
    <x v="8"/>
    <s v="Haplochromis"/>
    <m/>
    <n v="4.1276595744680851"/>
    <s v="BS"/>
    <d v="2022-03-01T00:00:00"/>
    <x v="4"/>
    <x v="0"/>
  </r>
  <r>
    <x v="4"/>
    <x v="8"/>
    <s v="Haplochromis"/>
    <m/>
    <n v="5.7035531914893616"/>
    <s v="BS"/>
    <d v="2022-03-01T00:00:00"/>
    <x v="4"/>
    <x v="0"/>
  </r>
  <r>
    <x v="4"/>
    <x v="8"/>
    <s v="Haplochromis"/>
    <m/>
    <n v="6.0999680851063838"/>
    <s v="BS"/>
    <d v="2022-03-01T00:00:00"/>
    <x v="4"/>
    <x v="0"/>
  </r>
  <r>
    <x v="4"/>
    <x v="8"/>
    <s v="Haplochromis"/>
    <m/>
    <n v="7.7488829787234037"/>
    <s v="BS"/>
    <d v="2022-03-01T00:00:00"/>
    <x v="4"/>
    <x v="0"/>
  </r>
  <r>
    <x v="4"/>
    <x v="8"/>
    <s v="Haplochromis"/>
    <m/>
    <n v="5.8061382978723408"/>
    <s v="BS"/>
    <d v="2022-03-01T00:00:00"/>
    <x v="4"/>
    <x v="0"/>
  </r>
  <r>
    <x v="4"/>
    <x v="8"/>
    <s v="Haplochromis"/>
    <m/>
    <n v="5.7516063829787232"/>
    <s v="BS"/>
    <d v="2022-03-01T00:00:00"/>
    <x v="4"/>
    <x v="0"/>
  </r>
  <r>
    <x v="4"/>
    <x v="8"/>
    <s v="Haplochromis"/>
    <m/>
    <n v="4.7888936170212766"/>
    <s v="BS"/>
    <d v="2022-03-01T00:00:00"/>
    <x v="4"/>
    <x v="0"/>
  </r>
  <r>
    <x v="4"/>
    <x v="8"/>
    <s v="Haplochromis"/>
    <m/>
    <n v="4.6453191489361707"/>
    <s v="BS"/>
    <d v="2022-03-01T00:00:00"/>
    <x v="4"/>
    <x v="0"/>
  </r>
  <r>
    <x v="4"/>
    <x v="8"/>
    <s v="Haplochromis"/>
    <m/>
    <n v="4.398648936170213"/>
    <s v="BS"/>
    <d v="2022-03-01T00:00:00"/>
    <x v="4"/>
    <x v="0"/>
  </r>
  <r>
    <x v="4"/>
    <x v="8"/>
    <s v="Haplochromis"/>
    <m/>
    <n v="5.7712553191489366"/>
    <s v="BS"/>
    <d v="2022-03-01T00:00:00"/>
    <x v="4"/>
    <x v="0"/>
  </r>
  <r>
    <x v="4"/>
    <x v="8"/>
    <s v="Haplochromis"/>
    <m/>
    <n v="4.4126276595744676"/>
    <s v="BS"/>
    <d v="2022-03-01T00:00:00"/>
    <x v="4"/>
    <x v="0"/>
  </r>
  <r>
    <x v="4"/>
    <x v="8"/>
    <s v="Haplochromis"/>
    <m/>
    <n v="6.0295000000000005"/>
    <s v="BS"/>
    <d v="2022-03-01T00:00:00"/>
    <x v="4"/>
    <x v="0"/>
  </r>
  <r>
    <x v="4"/>
    <x v="8"/>
    <s v="Haplochromis"/>
    <m/>
    <n v="5.1420744680851067"/>
    <s v="BS"/>
    <d v="2022-03-01T00:00:00"/>
    <x v="4"/>
    <x v="0"/>
  </r>
  <r>
    <x v="4"/>
    <x v="8"/>
    <s v="Haplochromis"/>
    <m/>
    <n v="5.3218723404255313"/>
    <s v="BS"/>
    <d v="2022-03-01T00:00:00"/>
    <x v="4"/>
    <x v="0"/>
  </r>
  <r>
    <x v="4"/>
    <x v="8"/>
    <s v="Haplochromis"/>
    <m/>
    <n v="5.7652872340425532"/>
    <s v="BS"/>
    <d v="2022-03-01T00:00:00"/>
    <x v="4"/>
    <x v="0"/>
  </r>
  <r>
    <x v="4"/>
    <x v="8"/>
    <s v="Haplochromis"/>
    <m/>
    <n v="6.2547446808510641"/>
    <s v="BS"/>
    <d v="2022-03-01T00:00:00"/>
    <x v="4"/>
    <x v="0"/>
  </r>
  <r>
    <x v="4"/>
    <x v="8"/>
    <s v="Haplochromis"/>
    <m/>
    <n v="5.754755319148936"/>
    <s v="BS"/>
    <d v="2022-03-01T00:00:00"/>
    <x v="4"/>
    <x v="0"/>
  </r>
  <r>
    <x v="4"/>
    <x v="8"/>
    <s v="Haplochromis"/>
    <m/>
    <n v="5.5399255319148937"/>
    <s v="BS"/>
    <d v="2022-03-01T00:00:00"/>
    <x v="4"/>
    <x v="0"/>
  </r>
  <r>
    <x v="4"/>
    <x v="8"/>
    <s v="Haplochromis"/>
    <m/>
    <n v="5.5744680851063828"/>
    <s v="BS"/>
    <d v="2022-03-01T00:00:00"/>
    <x v="4"/>
    <x v="0"/>
  </r>
  <r>
    <x v="4"/>
    <x v="8"/>
    <s v="Haplochromis"/>
    <m/>
    <n v="4.6764042553191487"/>
    <s v="BS"/>
    <d v="2022-03-01T00:00:00"/>
    <x v="4"/>
    <x v="0"/>
  </r>
  <r>
    <x v="4"/>
    <x v="8"/>
    <s v="Haplochromis"/>
    <m/>
    <n v="5.1916595744680851"/>
    <s v="BS"/>
    <d v="2022-03-01T00:00:00"/>
    <x v="4"/>
    <x v="0"/>
  </r>
  <r>
    <x v="4"/>
    <x v="8"/>
    <s v="Haplochromis"/>
    <m/>
    <n v="5.9407021276595753"/>
    <s v="BS"/>
    <d v="2022-03-01T00:00:00"/>
    <x v="4"/>
    <x v="0"/>
  </r>
  <r>
    <x v="4"/>
    <x v="8"/>
    <s v="Haplochromis"/>
    <m/>
    <n v="6.2547446808510641"/>
    <s v="BS"/>
    <d v="2022-03-01T00:00:00"/>
    <x v="4"/>
    <x v="0"/>
  </r>
  <r>
    <x v="4"/>
    <x v="8"/>
    <s v="Haplochromis"/>
    <m/>
    <n v="5.3753617021276598"/>
    <s v="BS"/>
    <d v="2022-03-01T00:00:00"/>
    <x v="4"/>
    <x v="0"/>
  </r>
  <r>
    <x v="4"/>
    <x v="8"/>
    <s v="Haplochromis"/>
    <m/>
    <n v="5.9150425531914896"/>
    <s v="BS"/>
    <d v="2022-03-01T00:00:00"/>
    <x v="4"/>
    <x v="0"/>
  </r>
  <r>
    <x v="4"/>
    <x v="8"/>
    <s v="Haplochromis"/>
    <m/>
    <n v="5.7472021276595742"/>
    <s v="BS"/>
    <d v="2022-03-01T00:00:00"/>
    <x v="4"/>
    <x v="0"/>
  </r>
  <r>
    <x v="4"/>
    <x v="8"/>
    <s v="Haplochromis"/>
    <m/>
    <n v="5.3171063829787233"/>
    <s v="BS"/>
    <d v="2022-03-01T00:00:00"/>
    <x v="4"/>
    <x v="0"/>
  </r>
  <r>
    <x v="4"/>
    <x v="8"/>
    <s v="Haplochromis"/>
    <m/>
    <n v="5.7886382978723399"/>
    <s v="BS"/>
    <d v="2022-03-01T00:00:00"/>
    <x v="4"/>
    <x v="0"/>
  </r>
  <r>
    <x v="4"/>
    <x v="8"/>
    <s v="Haplochromis"/>
    <m/>
    <n v="7.1489361702127656"/>
    <s v="BS"/>
    <d v="2022-03-01T00:00:00"/>
    <x v="4"/>
    <x v="0"/>
  </r>
  <r>
    <x v="4"/>
    <x v="8"/>
    <s v="Haplochromis"/>
    <m/>
    <n v="5.9162659574468091"/>
    <s v="BS"/>
    <d v="2022-03-01T00:00:00"/>
    <x v="4"/>
    <x v="0"/>
  </r>
  <r>
    <x v="4"/>
    <x v="8"/>
    <s v="Haplochromis"/>
    <m/>
    <n v="5.5876063829787235"/>
    <s v="BS"/>
    <d v="2022-03-01T00:00:00"/>
    <x v="4"/>
    <x v="0"/>
  </r>
  <r>
    <x v="4"/>
    <x v="8"/>
    <s v="Haplochromis"/>
    <m/>
    <n v="4.5234680851063835"/>
    <s v="BS"/>
    <d v="2022-03-01T00:00:00"/>
    <x v="4"/>
    <x v="0"/>
  </r>
  <r>
    <x v="4"/>
    <x v="8"/>
    <s v="Haplochromis"/>
    <m/>
    <n v="4.2689148936170218"/>
    <s v="BS"/>
    <d v="2022-03-01T00:00:00"/>
    <x v="4"/>
    <x v="0"/>
  </r>
  <r>
    <x v="4"/>
    <x v="8"/>
    <s v="Haplochromis"/>
    <m/>
    <n v="3.5754787234042555"/>
    <s v="BS"/>
    <d v="2022-03-01T00:00:00"/>
    <x v="4"/>
    <x v="0"/>
  </r>
  <r>
    <x v="4"/>
    <x v="8"/>
    <s v="Haplochromis"/>
    <m/>
    <n v="4.4079042553191492"/>
    <s v="BS"/>
    <d v="2022-03-01T00:00:00"/>
    <x v="4"/>
    <x v="0"/>
  </r>
  <r>
    <x v="4"/>
    <x v="8"/>
    <s v="Haplochromis"/>
    <m/>
    <n v="6.4693404255319154"/>
    <s v="BS"/>
    <d v="2022-03-01T00:00:00"/>
    <x v="4"/>
    <x v="0"/>
  </r>
  <r>
    <x v="4"/>
    <x v="8"/>
    <s v="Haplochromis"/>
    <m/>
    <n v="7.0398191489361706"/>
    <s v="BS"/>
    <d v="2022-03-01T00:00:00"/>
    <x v="4"/>
    <x v="0"/>
  </r>
  <r>
    <x v="4"/>
    <x v="8"/>
    <s v="Haplochromis"/>
    <m/>
    <n v="6.0443510638297875"/>
    <s v="BS"/>
    <d v="2022-03-01T00:00:00"/>
    <x v="4"/>
    <x v="0"/>
  </r>
  <r>
    <x v="4"/>
    <x v="8"/>
    <s v="Haplochromis"/>
    <m/>
    <n v="5.7022872340425534"/>
    <s v="BS"/>
    <d v="2022-03-01T00:00:00"/>
    <x v="4"/>
    <x v="0"/>
  </r>
  <r>
    <x v="4"/>
    <x v="8"/>
    <s v="Haplochromis"/>
    <m/>
    <n v="6.0904574468085109"/>
    <s v="BS"/>
    <d v="2022-03-01T00:00:00"/>
    <x v="4"/>
    <x v="0"/>
  </r>
  <r>
    <x v="4"/>
    <x v="8"/>
    <s v="Haplochromis"/>
    <m/>
    <n v="5.6635744680851063"/>
    <s v="BS"/>
    <d v="2022-03-01T00:00:00"/>
    <x v="4"/>
    <x v="0"/>
  </r>
  <r>
    <x v="4"/>
    <x v="8"/>
    <s v="Haplochromis"/>
    <m/>
    <n v="5.9419255319148938"/>
    <s v="BS"/>
    <d v="2022-03-01T00:00:00"/>
    <x v="4"/>
    <x v="0"/>
  </r>
  <r>
    <x v="4"/>
    <x v="8"/>
    <s v="Haplochromis"/>
    <m/>
    <n v="3.91581914893617"/>
    <s v="BS"/>
    <d v="2022-03-01T00:00:00"/>
    <x v="4"/>
    <x v="0"/>
  </r>
  <r>
    <x v="4"/>
    <x v="8"/>
    <s v="Haplochromis"/>
    <m/>
    <n v="5.8322765957446814"/>
    <s v="BS"/>
    <d v="2022-03-01T00:00:00"/>
    <x v="4"/>
    <x v="0"/>
  </r>
  <r>
    <x v="4"/>
    <x v="8"/>
    <s v="Haplochromis"/>
    <m/>
    <n v="6.1773936170212762"/>
    <s v="BS"/>
    <d v="2022-03-01T00:00:00"/>
    <x v="4"/>
    <x v="0"/>
  </r>
  <r>
    <x v="4"/>
    <x v="8"/>
    <s v="Haplochromis"/>
    <m/>
    <n v="5.4124574468085109"/>
    <s v="BS"/>
    <d v="2022-03-01T00:00:00"/>
    <x v="4"/>
    <x v="0"/>
  </r>
  <r>
    <x v="4"/>
    <x v="8"/>
    <s v="Haplochromis"/>
    <m/>
    <n v="4.8936170212765955"/>
    <s v="BS"/>
    <d v="2022-03-01T00:00:00"/>
    <x v="4"/>
    <x v="0"/>
  </r>
  <r>
    <x v="4"/>
    <x v="8"/>
    <s v="Haplochromis"/>
    <m/>
    <n v="4.8629893617021276"/>
    <s v="BS"/>
    <d v="2022-03-01T00:00:00"/>
    <x v="4"/>
    <x v="0"/>
  </r>
  <r>
    <x v="4"/>
    <x v="8"/>
    <s v="Haplochromis"/>
    <m/>
    <n v="5.4468085106382977"/>
    <s v="BS"/>
    <d v="2022-03-01T00:00:00"/>
    <x v="4"/>
    <x v="0"/>
  </r>
  <r>
    <x v="4"/>
    <x v="8"/>
    <s v="Haplochromis"/>
    <m/>
    <n v="5.0430425531914889"/>
    <s v="BS"/>
    <d v="2022-03-01T00:00:00"/>
    <x v="4"/>
    <x v="0"/>
  </r>
  <r>
    <x v="4"/>
    <x v="8"/>
    <s v="Haplochromis"/>
    <m/>
    <n v="5.5451595744680855"/>
    <s v="BS"/>
    <d v="2022-03-01T00:00:00"/>
    <x v="4"/>
    <x v="0"/>
  </r>
  <r>
    <x v="4"/>
    <x v="8"/>
    <s v="Haplochromis"/>
    <m/>
    <n v="5.0241595744680856"/>
    <s v="BS"/>
    <d v="2022-03-01T00:00:00"/>
    <x v="4"/>
    <x v="0"/>
  </r>
  <r>
    <x v="4"/>
    <x v="8"/>
    <s v="Haplochromis"/>
    <m/>
    <n v="4.8629893617021276"/>
    <s v="BS"/>
    <d v="2022-03-01T00:00:00"/>
    <x v="4"/>
    <x v="0"/>
  </r>
  <r>
    <x v="4"/>
    <x v="8"/>
    <s v="Haplochromis"/>
    <m/>
    <n v="5.5451595744680855"/>
    <s v="BS"/>
    <d v="2022-03-01T00:00:00"/>
    <x v="4"/>
    <x v="0"/>
  </r>
  <r>
    <x v="4"/>
    <x v="8"/>
    <s v="Haplochromis"/>
    <m/>
    <n v="4.6964893617021284"/>
    <s v="BS"/>
    <d v="2022-03-01T00:00:00"/>
    <x v="4"/>
    <x v="0"/>
  </r>
  <r>
    <x v="4"/>
    <x v="8"/>
    <s v="Haplochromis"/>
    <m/>
    <n v="4.5965319148936175"/>
    <s v="BS"/>
    <d v="2022-03-01T00:00:00"/>
    <x v="4"/>
    <x v="0"/>
  </r>
  <r>
    <x v="4"/>
    <x v="8"/>
    <s v="Haplochromis"/>
    <m/>
    <n v="7.1919893617021282"/>
    <s v="BS"/>
    <d v="2022-03-01T00:00:00"/>
    <x v="4"/>
    <x v="0"/>
  </r>
  <r>
    <x v="4"/>
    <x v="8"/>
    <s v="Haplochromis"/>
    <m/>
    <n v="7.1509574468085111"/>
    <s v="BS"/>
    <d v="2022-03-01T00:00:00"/>
    <x v="4"/>
    <x v="0"/>
  </r>
  <r>
    <x v="4"/>
    <x v="8"/>
    <s v="Haplochromis"/>
    <m/>
    <n v="5.8848191489361703"/>
    <s v="BS"/>
    <d v="2022-03-01T00:00:00"/>
    <x v="4"/>
    <x v="0"/>
  </r>
  <r>
    <x v="4"/>
    <x v="8"/>
    <s v="Haplochromis"/>
    <m/>
    <n v="6.5979361702127663"/>
    <s v="BS"/>
    <d v="2022-03-01T00:00:00"/>
    <x v="4"/>
    <x v="0"/>
  </r>
  <r>
    <x v="4"/>
    <x v="8"/>
    <s v="Haplochromis"/>
    <m/>
    <n v="4.3094468085106383"/>
    <s v="BS"/>
    <d v="2022-03-01T00:00:00"/>
    <x v="4"/>
    <x v="0"/>
  </r>
  <r>
    <x v="4"/>
    <x v="8"/>
    <s v="Haplochromis"/>
    <m/>
    <n v="4.8832446808510639"/>
    <s v="BS"/>
    <d v="2022-03-01T00:00:00"/>
    <x v="4"/>
    <x v="0"/>
  </r>
  <r>
    <x v="4"/>
    <x v="8"/>
    <s v="Haplochromis"/>
    <m/>
    <n v="5.1664893617021272"/>
    <s v="BS"/>
    <d v="2022-03-01T00:00:00"/>
    <x v="4"/>
    <x v="0"/>
  </r>
  <r>
    <x v="4"/>
    <x v="8"/>
    <s v="Haplochromis"/>
    <m/>
    <n v="4.8510638297872344"/>
    <s v="BS"/>
    <d v="2022-03-01T00:00:00"/>
    <x v="4"/>
    <x v="0"/>
  </r>
  <r>
    <x v="4"/>
    <x v="8"/>
    <s v="Haplochromis"/>
    <m/>
    <n v="5.4999042553191488"/>
    <s v="BS"/>
    <d v="2022-03-01T00:00:00"/>
    <x v="4"/>
    <x v="0"/>
  </r>
  <r>
    <x v="4"/>
    <x v="8"/>
    <s v="Haplochromis"/>
    <m/>
    <n v="5.7460957446808516"/>
    <s v="BS"/>
    <d v="2022-03-01T00:00:00"/>
    <x v="4"/>
    <x v="0"/>
  </r>
  <r>
    <x v="4"/>
    <x v="8"/>
    <s v="Haplochromis"/>
    <m/>
    <n v="6.2164042553191488"/>
    <s v="BS"/>
    <d v="2022-03-01T00:00:00"/>
    <x v="4"/>
    <x v="0"/>
  </r>
  <r>
    <x v="4"/>
    <x v="8"/>
    <s v="Haplochromis"/>
    <m/>
    <n v="6.0431489361702129"/>
    <s v="BS"/>
    <d v="2022-03-01T00:00:00"/>
    <x v="4"/>
    <x v="0"/>
  </r>
  <r>
    <x v="4"/>
    <x v="8"/>
    <s v="Haplochromis"/>
    <m/>
    <n v="5.9204042553191494"/>
    <s v="BS"/>
    <d v="2022-03-01T00:00:00"/>
    <x v="4"/>
    <x v="0"/>
  </r>
  <r>
    <x v="4"/>
    <x v="8"/>
    <s v="Haplochromis"/>
    <m/>
    <n v="5.7872340425531918"/>
    <s v="BS"/>
    <d v="2022-03-01T00:00:00"/>
    <x v="4"/>
    <x v="0"/>
  </r>
  <r>
    <x v="4"/>
    <x v="8"/>
    <s v="Haplochromis"/>
    <m/>
    <n v="6.1276595744680851"/>
    <s v="BS"/>
    <d v="2022-03-01T00:00:00"/>
    <x v="4"/>
    <x v="0"/>
  </r>
  <r>
    <x v="4"/>
    <x v="8"/>
    <s v="Haplochromis"/>
    <m/>
    <n v="5.9588191489361702"/>
    <s v="BS"/>
    <d v="2022-03-01T00:00:00"/>
    <x v="4"/>
    <x v="0"/>
  </r>
  <r>
    <x v="4"/>
    <x v="8"/>
    <s v="Haplochromis"/>
    <m/>
    <n v="6.0904574468085109"/>
    <s v="BS"/>
    <d v="2022-03-01T00:00:00"/>
    <x v="4"/>
    <x v="0"/>
  </r>
  <r>
    <x v="4"/>
    <x v="8"/>
    <s v="Haplochromis"/>
    <m/>
    <n v="6.2273191489361706"/>
    <s v="BS"/>
    <d v="2022-03-01T00:00:00"/>
    <x v="4"/>
    <x v="0"/>
  </r>
  <r>
    <x v="4"/>
    <x v="8"/>
    <s v="Haplochromis"/>
    <m/>
    <n v="5.7078404255319155"/>
    <s v="BS"/>
    <d v="2022-03-01T00:00:00"/>
    <x v="4"/>
    <x v="0"/>
  </r>
  <r>
    <x v="4"/>
    <x v="8"/>
    <s v="Haplochromis"/>
    <m/>
    <n v="5.9820212765957441"/>
    <s v="BS"/>
    <d v="2022-03-01T00:00:00"/>
    <x v="4"/>
    <x v="0"/>
  </r>
  <r>
    <x v="4"/>
    <x v="8"/>
    <s v="Haplochromis"/>
    <m/>
    <n v="5.969744680851063"/>
    <s v="BS"/>
    <d v="2022-03-01T00:00:00"/>
    <x v="4"/>
    <x v="0"/>
  </r>
  <r>
    <x v="4"/>
    <x v="8"/>
    <s v="Haplochromis"/>
    <m/>
    <n v="4.5959468085106385"/>
    <s v="BS"/>
    <d v="2022-03-01T00:00:00"/>
    <x v="4"/>
    <x v="0"/>
  </r>
  <r>
    <x v="4"/>
    <x v="8"/>
    <s v="Haplochromis"/>
    <m/>
    <n v="5.5171702127659579"/>
    <s v="BS"/>
    <d v="2022-03-01T00:00:00"/>
    <x v="4"/>
    <x v="0"/>
  </r>
  <r>
    <x v="4"/>
    <x v="8"/>
    <s v="Haplochromis"/>
    <m/>
    <n v="6.3546914893617021"/>
    <s v="BS"/>
    <d v="2022-03-01T00:00:00"/>
    <x v="4"/>
    <x v="0"/>
  </r>
  <r>
    <x v="4"/>
    <x v="8"/>
    <s v="Haplochromis"/>
    <m/>
    <n v="6.0971489361702123"/>
    <s v="BS"/>
    <d v="2022-03-01T00:00:00"/>
    <x v="4"/>
    <x v="0"/>
  </r>
  <r>
    <x v="4"/>
    <x v="8"/>
    <s v="Haplochromis"/>
    <m/>
    <n v="7.0254042553191489"/>
    <s v="BS"/>
    <d v="2022-03-01T00:00:00"/>
    <x v="4"/>
    <x v="0"/>
  </r>
  <r>
    <x v="4"/>
    <x v="8"/>
    <s v="Haplochromis"/>
    <m/>
    <n v="8.9387021276595746"/>
    <s v="BS"/>
    <d v="2022-03-01T00:00:00"/>
    <x v="4"/>
    <x v="0"/>
  </r>
  <r>
    <x v="4"/>
    <x v="8"/>
    <s v="Haplochromis"/>
    <m/>
    <n v="1.0212765957446808"/>
    <s v="BS"/>
    <d v="2022-03-01T00:00:00"/>
    <x v="4"/>
    <x v="0"/>
  </r>
  <r>
    <x v="4"/>
    <x v="8"/>
    <s v="Haplochromis"/>
    <m/>
    <n v="5.4283297872340421"/>
    <s v="BS"/>
    <d v="2022-03-01T00:00:00"/>
    <x v="4"/>
    <x v="0"/>
  </r>
  <r>
    <x v="4"/>
    <x v="8"/>
    <s v="Haplochromis"/>
    <m/>
    <n v="4.6028297872340422"/>
    <s v="BS"/>
    <d v="2022-03-01T00:00:00"/>
    <x v="4"/>
    <x v="0"/>
  </r>
  <r>
    <x v="4"/>
    <x v="8"/>
    <s v="Haplochromis"/>
    <m/>
    <n v="4.4731489361702126"/>
    <s v="BS"/>
    <d v="2022-03-01T00:00:00"/>
    <x v="4"/>
    <x v="0"/>
  </r>
  <r>
    <x v="4"/>
    <x v="8"/>
    <s v="Haplochromis"/>
    <m/>
    <n v="4.8602021276595746"/>
    <s v="BS"/>
    <d v="2022-03-01T00:00:00"/>
    <x v="4"/>
    <x v="0"/>
  </r>
  <r>
    <x v="4"/>
    <x v="8"/>
    <s v="Haplochromis"/>
    <m/>
    <n v="5.0301063829787234"/>
    <s v="BS"/>
    <d v="2022-03-01T00:00:00"/>
    <x v="4"/>
    <x v="0"/>
  </r>
  <r>
    <x v="4"/>
    <x v="8"/>
    <s v="Haplochromis"/>
    <m/>
    <n v="4.301244680851064"/>
    <s v="BS"/>
    <d v="2022-03-01T00:00:00"/>
    <x v="4"/>
    <x v="0"/>
  </r>
  <r>
    <x v="4"/>
    <x v="8"/>
    <s v="Haplochromis"/>
    <m/>
    <n v="4.6431702127659573"/>
    <s v="BS"/>
    <d v="2022-03-01T00:00:00"/>
    <x v="4"/>
    <x v="0"/>
  </r>
  <r>
    <x v="4"/>
    <x v="8"/>
    <s v="Haplochromis"/>
    <m/>
    <n v="4.6390744680851066"/>
    <s v="BS"/>
    <d v="2022-03-01T00:00:00"/>
    <x v="4"/>
    <x v="0"/>
  </r>
  <r>
    <x v="4"/>
    <x v="8"/>
    <s v="Haplochromis"/>
    <m/>
    <n v="5.7948936170212768"/>
    <s v="BS"/>
    <d v="2022-03-01T00:00:00"/>
    <x v="4"/>
    <x v="0"/>
  </r>
  <r>
    <x v="4"/>
    <x v="8"/>
    <s v="Haplochromis"/>
    <m/>
    <n v="5.5940851063829795"/>
    <s v="BS"/>
    <d v="2022-03-01T00:00:00"/>
    <x v="4"/>
    <x v="0"/>
  </r>
  <r>
    <x v="4"/>
    <x v="8"/>
    <s v="Haplochromis"/>
    <m/>
    <n v="4.2606382978723403"/>
    <s v="BS"/>
    <d v="2022-03-01T00:00:00"/>
    <x v="4"/>
    <x v="0"/>
  </r>
  <r>
    <x v="4"/>
    <x v="8"/>
    <s v="Haplochromis"/>
    <m/>
    <n v="5.290478723404255"/>
    <s v="BS"/>
    <d v="2022-03-01T00:00:00"/>
    <x v="4"/>
    <x v="0"/>
  </r>
  <r>
    <x v="4"/>
    <x v="8"/>
    <s v="Haplochromis"/>
    <m/>
    <n v="5.1921914893617016"/>
    <s v="BS"/>
    <d v="2022-03-01T00:00:00"/>
    <x v="4"/>
    <x v="0"/>
  </r>
  <r>
    <x v="4"/>
    <x v="8"/>
    <s v="Haplochromis"/>
    <m/>
    <n v="8.9589361702127661"/>
    <s v="BS"/>
    <d v="2022-03-01T00:00:00"/>
    <x v="4"/>
    <x v="0"/>
  </r>
  <r>
    <x v="4"/>
    <x v="8"/>
    <s v="Haplochromis"/>
    <m/>
    <n v="5.8822021276595748"/>
    <s v="BS"/>
    <d v="2022-03-01T00:00:00"/>
    <x v="4"/>
    <x v="0"/>
  </r>
  <r>
    <x v="4"/>
    <x v="8"/>
    <s v="Haplochromis"/>
    <m/>
    <n v="5.1883510638297867"/>
    <s v="BS"/>
    <d v="2022-03-01T00:00:00"/>
    <x v="4"/>
    <x v="0"/>
  </r>
  <r>
    <x v="4"/>
    <x v="8"/>
    <s v="Haplochromis"/>
    <m/>
    <n v="4.484468085106383"/>
    <s v="BS"/>
    <d v="2022-03-01T00:00:00"/>
    <x v="4"/>
    <x v="0"/>
  </r>
  <r>
    <x v="4"/>
    <x v="8"/>
    <s v="Haplochromis"/>
    <m/>
    <n v="7.1217872340425528"/>
    <s v="BS"/>
    <d v="2022-03-01T00:00:00"/>
    <x v="4"/>
    <x v="0"/>
  </r>
  <r>
    <x v="4"/>
    <x v="8"/>
    <s v="Haplochromis"/>
    <m/>
    <n v="6.103085106382979"/>
    <s v="BS"/>
    <d v="2022-03-01T00:00:00"/>
    <x v="4"/>
    <x v="0"/>
  </r>
  <r>
    <x v="4"/>
    <x v="8"/>
    <s v="Haplochromis"/>
    <m/>
    <n v="8.1012127659574471"/>
    <s v="BS"/>
    <d v="2022-03-01T00:00:00"/>
    <x v="4"/>
    <x v="0"/>
  </r>
  <r>
    <x v="4"/>
    <x v="8"/>
    <s v="Haplochromis"/>
    <m/>
    <n v="6.9459574468085101"/>
    <s v="BS"/>
    <d v="2022-03-01T00:00:00"/>
    <x v="4"/>
    <x v="0"/>
  </r>
  <r>
    <x v="4"/>
    <x v="8"/>
    <s v="Haplochromis"/>
    <m/>
    <n v="5.7717234042553196"/>
    <s v="BS"/>
    <d v="2022-03-01T00:00:00"/>
    <x v="4"/>
    <x v="0"/>
  </r>
  <r>
    <x v="4"/>
    <x v="8"/>
    <s v="Haplochromis"/>
    <m/>
    <n v="6.5581595744680845"/>
    <s v="BS"/>
    <d v="2022-03-01T00:00:00"/>
    <x v="4"/>
    <x v="0"/>
  </r>
  <r>
    <x v="4"/>
    <x v="8"/>
    <s v="Haplochromis"/>
    <m/>
    <n v="4.985265957446809"/>
    <s v="BS"/>
    <d v="2022-03-01T00:00:00"/>
    <x v="4"/>
    <x v="0"/>
  </r>
  <r>
    <x v="4"/>
    <x v="8"/>
    <s v="Haplochromis"/>
    <m/>
    <n v="5.7288936170212761"/>
    <s v="BS"/>
    <d v="2022-03-01T00:00:00"/>
    <x v="4"/>
    <x v="0"/>
  </r>
  <r>
    <x v="4"/>
    <x v="8"/>
    <s v="Haplochromis"/>
    <m/>
    <n v="5.2850000000000001"/>
    <s v="BS"/>
    <d v="2022-03-01T00:00:00"/>
    <x v="4"/>
    <x v="0"/>
  </r>
  <r>
    <x v="4"/>
    <x v="8"/>
    <s v="Haplochromis"/>
    <m/>
    <n v="5.279340425531915"/>
    <s v="BS"/>
    <d v="2022-03-01T00:00:00"/>
    <x v="4"/>
    <x v="0"/>
  </r>
  <r>
    <x v="4"/>
    <x v="8"/>
    <s v="Haplochromis"/>
    <m/>
    <n v="5.7249468085106381"/>
    <s v="BS"/>
    <d v="2022-03-01T00:00:00"/>
    <x v="4"/>
    <x v="0"/>
  </r>
  <r>
    <x v="4"/>
    <x v="8"/>
    <s v="Haplochromis"/>
    <m/>
    <n v="6.8217978723404258"/>
    <s v="BS"/>
    <d v="2022-03-01T00:00:00"/>
    <x v="4"/>
    <x v="0"/>
  </r>
  <r>
    <x v="4"/>
    <x v="8"/>
    <s v="Haplochromis"/>
    <m/>
    <n v="8.9365744680851069"/>
    <s v="BS"/>
    <d v="2022-03-01T00:00:00"/>
    <x v="4"/>
    <x v="0"/>
  </r>
  <r>
    <x v="4"/>
    <x v="8"/>
    <s v="Haplochromis"/>
    <m/>
    <n v="6.2164042553191488"/>
    <s v="BS"/>
    <d v="2022-03-01T00:00:00"/>
    <x v="4"/>
    <x v="0"/>
  </r>
  <r>
    <x v="4"/>
    <x v="8"/>
    <s v="Haplochromis"/>
    <m/>
    <n v="6.2707872340425528"/>
    <s v="BS"/>
    <d v="2022-03-01T00:00:00"/>
    <x v="4"/>
    <x v="0"/>
  </r>
  <r>
    <x v="4"/>
    <x v="8"/>
    <s v="Haplochromis"/>
    <m/>
    <n v="5.6698085106382976"/>
    <s v="BS"/>
    <d v="2022-03-01T00:00:00"/>
    <x v="4"/>
    <x v="0"/>
  </r>
  <r>
    <x v="4"/>
    <x v="8"/>
    <s v="Haplochromis"/>
    <m/>
    <n v="7.5323936170212757"/>
    <s v="BS"/>
    <d v="2022-03-01T00:00:00"/>
    <x v="4"/>
    <x v="0"/>
  </r>
  <r>
    <x v="4"/>
    <x v="8"/>
    <s v="Haplochromis"/>
    <m/>
    <n v="5.4324893617021273"/>
    <s v="BS"/>
    <d v="2022-03-01T00:00:00"/>
    <x v="4"/>
    <x v="0"/>
  </r>
  <r>
    <x v="4"/>
    <x v="8"/>
    <s v="Haplochromis"/>
    <m/>
    <n v="6.595882978723405"/>
    <s v="BS"/>
    <d v="2022-03-01T00:00:00"/>
    <x v="4"/>
    <x v="0"/>
  </r>
  <r>
    <x v="4"/>
    <x v="8"/>
    <s v="Haplochromis"/>
    <m/>
    <n v="5.9589680851063829"/>
    <s v="BS"/>
    <d v="2022-03-01T00:00:00"/>
    <x v="4"/>
    <x v="0"/>
  </r>
  <r>
    <x v="4"/>
    <x v="8"/>
    <s v="Haplochromis"/>
    <m/>
    <n v="5.2476914893617019"/>
    <s v="BS"/>
    <d v="2022-03-01T00:00:00"/>
    <x v="4"/>
    <x v="0"/>
  </r>
  <r>
    <x v="4"/>
    <x v="8"/>
    <s v="Haplochromis"/>
    <m/>
    <n v="5.1883510638297867"/>
    <s v="BS"/>
    <d v="2022-03-01T00:00:00"/>
    <x v="4"/>
    <x v="0"/>
  </r>
  <r>
    <x v="4"/>
    <x v="8"/>
    <s v="Haplochromis"/>
    <m/>
    <n v="5.0212765957446805"/>
    <s v="BS"/>
    <d v="2022-03-01T00:00:00"/>
    <x v="4"/>
    <x v="0"/>
  </r>
  <r>
    <x v="4"/>
    <x v="8"/>
    <s v="Haplochromis"/>
    <m/>
    <n v="4.9903510638297872"/>
    <s v="BS"/>
    <d v="2022-03-01T00:00:00"/>
    <x v="4"/>
    <x v="0"/>
  </r>
  <r>
    <x v="4"/>
    <x v="8"/>
    <s v="Haplochromis"/>
    <m/>
    <n v="5.8798936170212768"/>
    <s v="BS"/>
    <d v="2022-03-01T00:00:00"/>
    <x v="4"/>
    <x v="0"/>
  </r>
  <r>
    <x v="4"/>
    <x v="8"/>
    <s v="Haplochromis"/>
    <m/>
    <n v="5.9448191489361699"/>
    <s v="BS"/>
    <d v="2022-03-01T00:00:00"/>
    <x v="4"/>
    <x v="0"/>
  </r>
  <r>
    <x v="4"/>
    <x v="8"/>
    <s v="Haplochromis"/>
    <m/>
    <n v="6.6388404255319156"/>
    <s v="BS"/>
    <d v="2022-03-01T00:00:00"/>
    <x v="4"/>
    <x v="0"/>
  </r>
  <r>
    <x v="4"/>
    <x v="8"/>
    <s v="Haplochromis"/>
    <m/>
    <n v="6.1184893617021281"/>
    <s v="BS"/>
    <d v="2022-03-01T00:00:00"/>
    <x v="4"/>
    <x v="0"/>
  </r>
  <r>
    <x v="4"/>
    <x v="8"/>
    <s v="Haplochromis"/>
    <m/>
    <n v="6.3495531914893615"/>
    <s v="BS"/>
    <d v="2022-03-01T00:00:00"/>
    <x v="4"/>
    <x v="0"/>
  </r>
  <r>
    <x v="4"/>
    <x v="8"/>
    <s v="Haplochromis"/>
    <m/>
    <n v="7.0048829787234039"/>
    <s v="BS"/>
    <d v="2022-03-01T00:00:00"/>
    <x v="4"/>
    <x v="0"/>
  </r>
  <r>
    <x v="4"/>
    <x v="8"/>
    <s v="Haplochromis"/>
    <m/>
    <n v="6.3972872340425537"/>
    <s v="BS"/>
    <d v="2022-03-01T00:00:00"/>
    <x v="4"/>
    <x v="0"/>
  </r>
  <r>
    <x v="4"/>
    <x v="8"/>
    <s v="Haplochromis"/>
    <m/>
    <n v="6.5554042553191483"/>
    <s v="BS"/>
    <d v="2022-03-01T00:00:00"/>
    <x v="4"/>
    <x v="0"/>
  </r>
  <r>
    <x v="4"/>
    <x v="8"/>
    <s v="Haplochromis"/>
    <m/>
    <n v="6.2150957446808519"/>
    <s v="BS"/>
    <d v="2022-03-01T00:00:00"/>
    <x v="4"/>
    <x v="0"/>
  </r>
  <r>
    <x v="4"/>
    <x v="8"/>
    <s v="Haplochromis"/>
    <m/>
    <n v="8.1742021276595747"/>
    <s v="BS"/>
    <d v="2022-03-01T00:00:00"/>
    <x v="4"/>
    <x v="0"/>
  </r>
  <r>
    <x v="4"/>
    <x v="8"/>
    <s v="Haplochromis"/>
    <m/>
    <n v="6.9807978723404265"/>
    <s v="BS"/>
    <d v="2022-03-01T00:00:00"/>
    <x v="4"/>
    <x v="0"/>
  </r>
  <r>
    <x v="4"/>
    <x v="8"/>
    <s v="Haplochromis"/>
    <m/>
    <n v="6.9408723404255319"/>
    <s v="BS"/>
    <d v="2022-03-01T00:00:00"/>
    <x v="4"/>
    <x v="0"/>
  </r>
  <r>
    <x v="4"/>
    <x v="8"/>
    <s v="Haplochromis"/>
    <m/>
    <n v="7.1441170212765961"/>
    <s v="BS"/>
    <d v="2022-03-01T00:00:00"/>
    <x v="4"/>
    <x v="0"/>
  </r>
  <r>
    <x v="4"/>
    <x v="8"/>
    <s v="Haplochromis"/>
    <m/>
    <n v="6.0486914893617021"/>
    <s v="BS"/>
    <d v="2022-03-01T00:00:00"/>
    <x v="4"/>
    <x v="0"/>
  </r>
  <r>
    <x v="4"/>
    <x v="8"/>
    <s v="Haplochromis"/>
    <m/>
    <n v="7.886244680851064"/>
    <s v="BS"/>
    <d v="2022-03-01T00:00:00"/>
    <x v="4"/>
    <x v="0"/>
  </r>
  <r>
    <x v="4"/>
    <x v="8"/>
    <s v="Haplochromis"/>
    <m/>
    <n v="8.3135744680851058"/>
    <s v="BS"/>
    <d v="2022-03-01T00:00:00"/>
    <x v="4"/>
    <x v="0"/>
  </r>
  <r>
    <x v="4"/>
    <x v="8"/>
    <s v="Haplochromis"/>
    <m/>
    <n v="6.1082765957446812"/>
    <s v="BS"/>
    <d v="2022-03-01T00:00:00"/>
    <x v="4"/>
    <x v="0"/>
  </r>
  <r>
    <x v="4"/>
    <x v="8"/>
    <s v="Haplochromis"/>
    <m/>
    <n v="7.3793936170212771"/>
    <s v="BS"/>
    <d v="2022-03-01T00:00:00"/>
    <x v="4"/>
    <x v="0"/>
  </r>
  <r>
    <x v="4"/>
    <x v="8"/>
    <s v="Haplochromis"/>
    <m/>
    <n v="6.2273191489361706"/>
    <s v="BS"/>
    <d v="2022-03-01T00:00:00"/>
    <x v="4"/>
    <x v="0"/>
  </r>
  <r>
    <x v="4"/>
    <x v="8"/>
    <s v="Haplochromis"/>
    <m/>
    <n v="6.0182340425531917"/>
    <s v="BS"/>
    <d v="2022-03-01T00:00:00"/>
    <x v="4"/>
    <x v="0"/>
  </r>
  <r>
    <x v="4"/>
    <x v="8"/>
    <s v="Haplochromis"/>
    <m/>
    <n v="6.8700638297872336"/>
    <s v="BS"/>
    <d v="2022-03-01T00:00:00"/>
    <x v="4"/>
    <x v="0"/>
  </r>
  <r>
    <x v="4"/>
    <x v="8"/>
    <s v="Haplochromis"/>
    <m/>
    <n v="6.4425638297872343"/>
    <s v="BS"/>
    <d v="2022-03-01T00:00:00"/>
    <x v="4"/>
    <x v="0"/>
  </r>
  <r>
    <x v="4"/>
    <x v="8"/>
    <s v="Haplochromis"/>
    <m/>
    <n v="6.0013617021276602"/>
    <s v="BS"/>
    <d v="2022-03-01T00:00:00"/>
    <x v="4"/>
    <x v="0"/>
  </r>
  <r>
    <x v="4"/>
    <x v="8"/>
    <s v="Haplochromis"/>
    <m/>
    <n v="7.4642978723404259"/>
    <s v="BS"/>
    <d v="2022-03-01T00:00:00"/>
    <x v="4"/>
    <x v="0"/>
  </r>
  <r>
    <x v="4"/>
    <x v="8"/>
    <s v="Haplochromis"/>
    <m/>
    <n v="6.5245319148936174"/>
    <s v="BS"/>
    <d v="2022-03-01T00:00:00"/>
    <x v="4"/>
    <x v="0"/>
  </r>
  <r>
    <x v="4"/>
    <x v="8"/>
    <s v="Haplochromis"/>
    <m/>
    <n v="7.5375638297872332"/>
    <s v="BS"/>
    <d v="2022-03-01T00:00:00"/>
    <x v="4"/>
    <x v="0"/>
  </r>
  <r>
    <x v="4"/>
    <x v="8"/>
    <s v="Haplochromis"/>
    <m/>
    <n v="7.1217872340425528"/>
    <s v="BS"/>
    <d v="2022-03-01T00:00:00"/>
    <x v="4"/>
    <x v="0"/>
  </r>
  <r>
    <x v="4"/>
    <x v="8"/>
    <s v="Haplochromis"/>
    <m/>
    <n v="7.9592659574468092"/>
    <s v="BS"/>
    <d v="2022-03-01T00:00:00"/>
    <x v="4"/>
    <x v="0"/>
  </r>
  <r>
    <x v="4"/>
    <x v="8"/>
    <s v="Haplochromis"/>
    <m/>
    <n v="7.9137446808510648"/>
    <s v="BS"/>
    <d v="2022-03-01T00:00:00"/>
    <x v="4"/>
    <x v="0"/>
  </r>
  <r>
    <x v="4"/>
    <x v="8"/>
    <s v="Haplochromis"/>
    <m/>
    <n v="7.915010638297872"/>
    <s v="BS"/>
    <d v="2022-03-01T00:00:00"/>
    <x v="4"/>
    <x v="0"/>
  </r>
  <r>
    <x v="4"/>
    <x v="8"/>
    <s v="Haplochromis"/>
    <m/>
    <n v="6.3439893617021283"/>
    <s v="BS"/>
    <d v="2022-03-01T00:00:00"/>
    <x v="4"/>
    <x v="0"/>
  </r>
  <r>
    <x v="4"/>
    <x v="8"/>
    <s v="Haplochromis"/>
    <m/>
    <n v="6.9362978723404245"/>
    <s v="BS"/>
    <d v="2022-03-01T00:00:00"/>
    <x v="4"/>
    <x v="0"/>
  </r>
  <r>
    <x v="4"/>
    <x v="8"/>
    <s v="Haplochromis"/>
    <m/>
    <n v="0.95751063829787231"/>
    <s v="BS"/>
    <d v="2022-03-01T00:00:00"/>
    <x v="4"/>
    <x v="0"/>
  </r>
  <r>
    <x v="4"/>
    <x v="8"/>
    <s v="Haplochromis"/>
    <m/>
    <n v="6.2875531914893612"/>
    <s v="BS"/>
    <d v="2022-03-01T00:00:00"/>
    <x v="4"/>
    <x v="0"/>
  </r>
  <r>
    <x v="4"/>
    <x v="8"/>
    <s v="Haplochromis"/>
    <m/>
    <n v="6.6070744680851066"/>
    <s v="BS"/>
    <d v="2022-03-01T00:00:00"/>
    <x v="4"/>
    <x v="0"/>
  </r>
  <r>
    <x v="4"/>
    <x v="8"/>
    <s v="Haplochromis"/>
    <m/>
    <n v="7.5024468085106388"/>
    <s v="BS"/>
    <d v="2022-03-01T00:00:00"/>
    <x v="4"/>
    <x v="0"/>
  </r>
  <r>
    <x v="4"/>
    <x v="8"/>
    <s v="Haplochromis"/>
    <m/>
    <n v="7.2458085106382981"/>
    <s v="BS"/>
    <d v="2022-03-01T00:00:00"/>
    <x v="4"/>
    <x v="0"/>
  </r>
  <r>
    <x v="4"/>
    <x v="8"/>
    <s v="Haplochromis"/>
    <m/>
    <n v="6.2816382978723411"/>
    <s v="BS"/>
    <d v="2022-03-01T00:00:00"/>
    <x v="4"/>
    <x v="0"/>
  </r>
  <r>
    <x v="4"/>
    <x v="8"/>
    <s v="Haplochromis"/>
    <m/>
    <n v="7.4743510638297881"/>
    <s v="BS"/>
    <d v="2022-03-01T00:00:00"/>
    <x v="4"/>
    <x v="0"/>
  </r>
  <r>
    <x v="4"/>
    <x v="8"/>
    <s v="Haplochromis"/>
    <m/>
    <n v="7.4681489361702127"/>
    <s v="BS"/>
    <d v="2022-03-01T00:00:00"/>
    <x v="4"/>
    <x v="0"/>
  </r>
  <r>
    <x v="4"/>
    <x v="8"/>
    <s v="Haplochromis"/>
    <m/>
    <n v="7.835446808510639"/>
    <s v="BS"/>
    <d v="2022-03-01T00:00:00"/>
    <x v="4"/>
    <x v="0"/>
  </r>
  <r>
    <x v="4"/>
    <x v="8"/>
    <s v="Haplochromis"/>
    <m/>
    <n v="6.7246170212765959"/>
    <s v="BS"/>
    <d v="2022-03-01T00:00:00"/>
    <x v="4"/>
    <x v="0"/>
  </r>
  <r>
    <x v="4"/>
    <x v="8"/>
    <s v="Haplochromis"/>
    <m/>
    <n v="6.4693404255319154"/>
    <s v="BS"/>
    <d v="2022-03-01T00:00:00"/>
    <x v="4"/>
    <x v="0"/>
  </r>
  <r>
    <x v="4"/>
    <x v="8"/>
    <s v="Haplochromis"/>
    <m/>
    <n v="7.8062765957446807"/>
    <s v="BS"/>
    <d v="2022-03-01T00:00:00"/>
    <x v="4"/>
    <x v="0"/>
  </r>
  <r>
    <x v="4"/>
    <x v="8"/>
    <s v="Haplochromis"/>
    <m/>
    <n v="7.9602872340425535"/>
    <s v="BS"/>
    <d v="2022-03-01T00:00:00"/>
    <x v="4"/>
    <x v="0"/>
  </r>
  <r>
    <x v="4"/>
    <x v="8"/>
    <s v="Haplochromis"/>
    <m/>
    <n v="7.3677234042553197"/>
    <s v="BS"/>
    <d v="2022-03-01T00:00:00"/>
    <x v="4"/>
    <x v="0"/>
  </r>
  <r>
    <x v="4"/>
    <x v="8"/>
    <s v="Haplochromis"/>
    <m/>
    <n v="7.4642978723404259"/>
    <s v="BS"/>
    <d v="2022-03-01T00:00:00"/>
    <x v="4"/>
    <x v="0"/>
  </r>
  <r>
    <x v="4"/>
    <x v="8"/>
    <s v="Haplochromis"/>
    <m/>
    <n v="7.4164680851063833"/>
    <s v="BS"/>
    <d v="2022-03-01T00:00:00"/>
    <x v="4"/>
    <x v="0"/>
  </r>
  <r>
    <x v="4"/>
    <x v="8"/>
    <s v="Haplochromis"/>
    <m/>
    <n v="6.8118297872340428"/>
    <s v="BS"/>
    <d v="2022-03-01T00:00:00"/>
    <x v="4"/>
    <x v="0"/>
  </r>
  <r>
    <x v="4"/>
    <x v="8"/>
    <s v="Haplochromis"/>
    <m/>
    <n v="7.2340425531914896"/>
    <s v="BS"/>
    <d v="2022-03-01T00:00:00"/>
    <x v="4"/>
    <x v="0"/>
  </r>
  <r>
    <x v="4"/>
    <x v="8"/>
    <s v="Haplochromis"/>
    <m/>
    <n v="7.9584680851063831"/>
    <s v="BS"/>
    <d v="2022-03-01T00:00:00"/>
    <x v="4"/>
    <x v="0"/>
  </r>
  <r>
    <x v="4"/>
    <x v="8"/>
    <s v="Haplochromis"/>
    <m/>
    <n v="6.9193085106382979"/>
    <s v="BS"/>
    <d v="2022-03-01T00:00:00"/>
    <x v="4"/>
    <x v="0"/>
  </r>
  <r>
    <x v="4"/>
    <x v="8"/>
    <s v="Haplochromis"/>
    <m/>
    <n v="8.5196808510638302"/>
    <s v="BS"/>
    <d v="2022-03-01T00:00:00"/>
    <x v="4"/>
    <x v="0"/>
  </r>
  <r>
    <x v="4"/>
    <x v="8"/>
    <s v="Haplochromis"/>
    <m/>
    <n v="8.221691489361703"/>
    <s v="BS"/>
    <d v="2022-03-01T00:00:00"/>
    <x v="4"/>
    <x v="0"/>
  </r>
  <r>
    <x v="4"/>
    <x v="8"/>
    <s v="Haplochromis"/>
    <m/>
    <n v="7.5067446808510638"/>
    <s v="BS"/>
    <d v="2022-03-01T00:00:00"/>
    <x v="4"/>
    <x v="0"/>
  </r>
  <r>
    <x v="4"/>
    <x v="8"/>
    <s v="Haplochromis"/>
    <m/>
    <n v="9.1505212765957449"/>
    <s v="BS"/>
    <d v="2022-03-01T00:00:00"/>
    <x v="4"/>
    <x v="0"/>
  </r>
  <r>
    <x v="4"/>
    <x v="8"/>
    <s v="Haplochromis"/>
    <m/>
    <n v="5.8061382978723408"/>
    <s v="BS"/>
    <d v="2022-03-01T00:00:00"/>
    <x v="4"/>
    <x v="0"/>
  </r>
  <r>
    <x v="4"/>
    <x v="8"/>
    <s v="Haplochromis"/>
    <m/>
    <n v="6.1703617021276598"/>
    <s v="BS"/>
    <d v="2022-03-01T00:00:00"/>
    <x v="4"/>
    <x v="0"/>
  </r>
  <r>
    <x v="4"/>
    <x v="8"/>
    <s v="Haplochromis"/>
    <m/>
    <n v="6.5969787234042547"/>
    <s v="BS"/>
    <d v="2022-03-01T00:00:00"/>
    <x v="4"/>
    <x v="0"/>
  </r>
  <r>
    <x v="4"/>
    <x v="8"/>
    <s v="Haplochromis"/>
    <m/>
    <n v="7.9313510638297879"/>
    <s v="BS"/>
    <d v="2022-03-01T00:00:00"/>
    <x v="4"/>
    <x v="0"/>
  </r>
  <r>
    <x v="4"/>
    <x v="8"/>
    <s v="Haplochromis"/>
    <m/>
    <n v="6.3880851063829791"/>
    <s v="BS"/>
    <d v="2022-03-01T00:00:00"/>
    <x v="4"/>
    <x v="0"/>
  </r>
  <r>
    <x v="4"/>
    <x v="8"/>
    <s v="Haplochromis"/>
    <m/>
    <n v="6.6603510638297871"/>
    <s v="BS"/>
    <d v="2022-03-01T00:00:00"/>
    <x v="4"/>
    <x v="0"/>
  </r>
  <r>
    <x v="4"/>
    <x v="8"/>
    <s v="Haplochromis"/>
    <m/>
    <n v="6.3049148936170214"/>
    <s v="BS"/>
    <d v="2022-03-01T00:00:00"/>
    <x v="4"/>
    <x v="0"/>
  </r>
  <r>
    <x v="4"/>
    <x v="8"/>
    <s v="Haplochromis"/>
    <m/>
    <n v="6.0807872340425542"/>
    <s v="BS"/>
    <d v="2022-03-01T00:00:00"/>
    <x v="4"/>
    <x v="0"/>
  </r>
  <r>
    <x v="4"/>
    <x v="8"/>
    <s v="Haplochromis"/>
    <m/>
    <n v="6.1313510638297872"/>
    <s v="BS"/>
    <d v="2022-03-01T00:00:00"/>
    <x v="4"/>
    <x v="0"/>
  </r>
  <r>
    <x v="4"/>
    <x v="8"/>
    <s v="Haplochromis"/>
    <m/>
    <n v="7.353329787234042"/>
    <s v="BS"/>
    <d v="2022-03-01T00:00:00"/>
    <x v="4"/>
    <x v="0"/>
  </r>
  <r>
    <x v="4"/>
    <x v="8"/>
    <s v="Haplochromis"/>
    <m/>
    <n v="7.8117234042553196"/>
    <s v="BS"/>
    <d v="2022-03-01T00:00:00"/>
    <x v="4"/>
    <x v="0"/>
  </r>
  <r>
    <x v="4"/>
    <x v="8"/>
    <s v="Haplochromis"/>
    <m/>
    <n v="7.2744787234042558"/>
    <s v="BS"/>
    <d v="2022-03-01T00:00:00"/>
    <x v="4"/>
    <x v="0"/>
  </r>
  <r>
    <x v="4"/>
    <x v="8"/>
    <s v="Haplochromis"/>
    <m/>
    <n v="6.0904574468085109"/>
    <s v="BS"/>
    <d v="2022-03-01T00:00:00"/>
    <x v="4"/>
    <x v="0"/>
  </r>
  <r>
    <x v="4"/>
    <x v="8"/>
    <s v="Haplochromis"/>
    <m/>
    <n v="6.5128617021276591"/>
    <s v="BS"/>
    <d v="2022-03-01T00:00:00"/>
    <x v="4"/>
    <x v="0"/>
  </r>
  <r>
    <x v="4"/>
    <x v="8"/>
    <s v="Haplochromis"/>
    <m/>
    <n v="5.6171808510638295"/>
    <s v="BS"/>
    <d v="2022-03-01T00:00:00"/>
    <x v="4"/>
    <x v="0"/>
  </r>
  <r>
    <x v="4"/>
    <x v="8"/>
    <s v="Haplochromis"/>
    <m/>
    <n v="6.8086382978723394"/>
    <s v="BS"/>
    <d v="2022-03-01T00:00:00"/>
    <x v="4"/>
    <x v="0"/>
  </r>
  <r>
    <x v="4"/>
    <x v="8"/>
    <s v="Haplochromis"/>
    <m/>
    <n v="7.5774574468085101"/>
    <s v="BS"/>
    <d v="2022-03-01T00:00:00"/>
    <x v="4"/>
    <x v="0"/>
  </r>
  <r>
    <x v="4"/>
    <x v="8"/>
    <s v="Haplochromis"/>
    <m/>
    <n v="6.5118936170212773"/>
    <s v="BS"/>
    <d v="2022-03-01T00:00:00"/>
    <x v="4"/>
    <x v="0"/>
  </r>
  <r>
    <x v="4"/>
    <x v="8"/>
    <s v="Haplochromis"/>
    <m/>
    <n v="5.7948936170212768"/>
    <s v="BS"/>
    <d v="2022-03-01T00:00:00"/>
    <x v="4"/>
    <x v="0"/>
  </r>
  <r>
    <x v="4"/>
    <x v="8"/>
    <s v="Haplochromis"/>
    <m/>
    <n v="6.5295212765957444"/>
    <s v="BS"/>
    <d v="2022-03-01T00:00:00"/>
    <x v="4"/>
    <x v="0"/>
  </r>
  <r>
    <x v="4"/>
    <x v="8"/>
    <s v="Haplochromis"/>
    <m/>
    <n v="6.7767872340425539"/>
    <s v="BS"/>
    <d v="2022-03-01T00:00:00"/>
    <x v="4"/>
    <x v="0"/>
  </r>
  <r>
    <x v="4"/>
    <x v="8"/>
    <s v="Haplochromis"/>
    <m/>
    <n v="6.1279574468085105"/>
    <s v="BS"/>
    <d v="2022-03-01T00:00:00"/>
    <x v="4"/>
    <x v="0"/>
  </r>
  <r>
    <x v="4"/>
    <x v="8"/>
    <s v="Haplochromis"/>
    <m/>
    <n v="7.5320319148936168"/>
    <s v="BS"/>
    <d v="2022-03-01T00:00:00"/>
    <x v="4"/>
    <x v="0"/>
  </r>
  <r>
    <x v="4"/>
    <x v="8"/>
    <s v="Haplochromis"/>
    <m/>
    <n v="5.6970425531914897"/>
    <s v="BS"/>
    <d v="2022-03-01T00:00:00"/>
    <x v="4"/>
    <x v="0"/>
  </r>
  <r>
    <x v="4"/>
    <x v="8"/>
    <s v="Haplochromis"/>
    <m/>
    <n v="6.7199042553191495"/>
    <s v="BS"/>
    <d v="2022-03-01T00:00:00"/>
    <x v="4"/>
    <x v="0"/>
  </r>
  <r>
    <x v="4"/>
    <x v="8"/>
    <s v="Haplochromis"/>
    <m/>
    <n v="7.2321702127659568"/>
    <s v="BS"/>
    <d v="2022-03-01T00:00:00"/>
    <x v="4"/>
    <x v="0"/>
  </r>
  <r>
    <x v="4"/>
    <x v="8"/>
    <s v="Haplochromis"/>
    <m/>
    <n v="7.9892446808510638"/>
    <s v="BS"/>
    <d v="2022-03-01T00:00:00"/>
    <x v="4"/>
    <x v="0"/>
  </r>
  <r>
    <x v="4"/>
    <x v="8"/>
    <s v="Haplochromis"/>
    <m/>
    <n v="5.9069255319148937"/>
    <s v="BS"/>
    <d v="2022-03-01T00:00:00"/>
    <x v="4"/>
    <x v="0"/>
  </r>
  <r>
    <x v="4"/>
    <x v="8"/>
    <s v="Haplochromis"/>
    <m/>
    <n v="6.9445212765957445"/>
    <s v="BS"/>
    <d v="2022-03-01T00:00:00"/>
    <x v="4"/>
    <x v="0"/>
  </r>
  <r>
    <x v="4"/>
    <x v="8"/>
    <s v="Haplochromis"/>
    <m/>
    <n v="7.0465"/>
    <s v="BS"/>
    <d v="2022-03-01T00:00:00"/>
    <x v="4"/>
    <x v="0"/>
  </r>
  <r>
    <x v="4"/>
    <x v="8"/>
    <s v="Haplochromis"/>
    <m/>
    <n v="7.6050106382978724"/>
    <s v="BS"/>
    <d v="2022-03-01T00:00:00"/>
    <x v="4"/>
    <x v="0"/>
  </r>
  <r>
    <x v="4"/>
    <x v="8"/>
    <s v="Haplochromis"/>
    <m/>
    <n v="7.4354893617021283"/>
    <s v="BS"/>
    <d v="2022-03-01T00:00:00"/>
    <x v="4"/>
    <x v="0"/>
  </r>
  <r>
    <x v="4"/>
    <x v="8"/>
    <s v="Haplochromis"/>
    <m/>
    <n v="1.0217765957446807"/>
    <s v="BS"/>
    <d v="2022-03-01T00:00:00"/>
    <x v="4"/>
    <x v="0"/>
  </r>
  <r>
    <x v="4"/>
    <x v="8"/>
    <s v="Haplochromis"/>
    <m/>
    <n v="8.0311702127659572"/>
    <s v="BS"/>
    <d v="2022-03-01T00:00:00"/>
    <x v="4"/>
    <x v="0"/>
  </r>
  <r>
    <x v="4"/>
    <x v="8"/>
    <s v="Haplochromis"/>
    <m/>
    <n v="7.6288936170212764"/>
    <s v="BS"/>
    <d v="2022-03-01T00:00:00"/>
    <x v="4"/>
    <x v="0"/>
  </r>
  <r>
    <x v="4"/>
    <x v="8"/>
    <s v="Haplochromis"/>
    <m/>
    <n v="6.768095744680851"/>
    <s v="BS"/>
    <d v="2022-03-01T00:00:00"/>
    <x v="4"/>
    <x v="0"/>
  </r>
  <r>
    <x v="4"/>
    <x v="8"/>
    <s v="Haplochromis"/>
    <m/>
    <n v="5.2540744680851059"/>
    <s v="BS"/>
    <d v="2022-03-01T00:00:00"/>
    <x v="4"/>
    <x v="0"/>
  </r>
  <r>
    <x v="4"/>
    <x v="8"/>
    <s v="Haplochromis"/>
    <m/>
    <n v="7.7447978723404249"/>
    <s v="BS"/>
    <d v="2022-03-01T00:00:00"/>
    <x v="4"/>
    <x v="0"/>
  </r>
  <r>
    <x v="4"/>
    <x v="8"/>
    <s v="Haplochromis"/>
    <m/>
    <n v="6.0718510638297873"/>
    <s v="BS"/>
    <d v="2022-03-01T00:00:00"/>
    <x v="4"/>
    <x v="0"/>
  </r>
  <r>
    <x v="4"/>
    <x v="8"/>
    <s v="Haplochromis"/>
    <m/>
    <n v="7.0317127659574465"/>
    <s v="BS"/>
    <d v="2022-03-01T00:00:00"/>
    <x v="4"/>
    <x v="0"/>
  </r>
  <r>
    <x v="4"/>
    <x v="8"/>
    <s v="Haplochromis"/>
    <m/>
    <n v="7.1642446808510636"/>
    <s v="BS"/>
    <d v="2022-03-01T00:00:00"/>
    <x v="4"/>
    <x v="0"/>
  </r>
  <r>
    <x v="4"/>
    <x v="8"/>
    <s v="Haplochromis"/>
    <m/>
    <n v="7.3181595744680852"/>
    <s v="BS"/>
    <d v="2022-03-01T00:00:00"/>
    <x v="4"/>
    <x v="0"/>
  </r>
  <r>
    <x v="4"/>
    <x v="8"/>
    <s v="Haplochromis"/>
    <m/>
    <n v="7.1149148936170219"/>
    <s v="BS"/>
    <d v="2022-03-01T00:00:00"/>
    <x v="4"/>
    <x v="0"/>
  </r>
  <r>
    <x v="4"/>
    <x v="8"/>
    <s v="Haplochromis"/>
    <m/>
    <n v="7.9405851063829784"/>
    <s v="BS"/>
    <d v="2022-03-01T00:00:00"/>
    <x v="4"/>
    <x v="0"/>
  </r>
  <r>
    <x v="4"/>
    <x v="8"/>
    <s v="Haplochromis"/>
    <m/>
    <n v="6.7239468085106386"/>
    <s v="BS"/>
    <d v="2022-03-01T00:00:00"/>
    <x v="4"/>
    <x v="0"/>
  </r>
  <r>
    <x v="4"/>
    <x v="8"/>
    <s v="Haplochromis"/>
    <m/>
    <n v="6.4882127659574476"/>
    <s v="BS"/>
    <d v="2022-03-01T00:00:00"/>
    <x v="4"/>
    <x v="0"/>
  </r>
  <r>
    <x v="4"/>
    <x v="8"/>
    <s v="Haplochromis"/>
    <m/>
    <n v="6.729595744680851"/>
    <s v="BS"/>
    <d v="2022-03-01T00:00:00"/>
    <x v="4"/>
    <x v="0"/>
  </r>
  <r>
    <x v="4"/>
    <x v="8"/>
    <s v="Haplochromis"/>
    <m/>
    <n v="6.8192765957446806"/>
    <s v="BS"/>
    <d v="2022-03-01T00:00:00"/>
    <x v="4"/>
    <x v="0"/>
  </r>
  <r>
    <x v="4"/>
    <x v="8"/>
    <s v="Haplochromis"/>
    <m/>
    <n v="5.8848191489361703"/>
    <s v="BS"/>
    <d v="2022-03-01T00:00:00"/>
    <x v="4"/>
    <x v="0"/>
  </r>
  <r>
    <x v="4"/>
    <x v="8"/>
    <s v="Haplochromis"/>
    <m/>
    <n v="6.2303723404255313"/>
    <s v="BS"/>
    <d v="2022-03-01T00:00:00"/>
    <x v="4"/>
    <x v="0"/>
  </r>
  <r>
    <x v="4"/>
    <x v="8"/>
    <s v="Haplochromis"/>
    <m/>
    <n v="6.2345851063829789"/>
    <s v="BS"/>
    <d v="2022-03-01T00:00:00"/>
    <x v="4"/>
    <x v="0"/>
  </r>
  <r>
    <x v="4"/>
    <x v="8"/>
    <s v="Haplochromis"/>
    <m/>
    <n v="5.9671702127659572"/>
    <s v="BS"/>
    <d v="2022-03-01T00:00:00"/>
    <x v="4"/>
    <x v="0"/>
  </r>
  <r>
    <x v="4"/>
    <x v="8"/>
    <s v="Haplochromis"/>
    <m/>
    <n v="8.2628829787234039"/>
    <s v="BS"/>
    <d v="2022-03-01T00:00:00"/>
    <x v="4"/>
    <x v="0"/>
  </r>
  <r>
    <x v="4"/>
    <x v="8"/>
    <s v="Haplochromis"/>
    <m/>
    <n v="8.3082340425531918"/>
    <s v="BS"/>
    <d v="2022-03-01T00:00:00"/>
    <x v="4"/>
    <x v="0"/>
  </r>
  <r>
    <x v="4"/>
    <x v="8"/>
    <s v="Haplochromis"/>
    <m/>
    <n v="7.2546595744680848"/>
    <s v="BS"/>
    <d v="2022-03-01T00:00:00"/>
    <x v="4"/>
    <x v="0"/>
  </r>
  <r>
    <x v="4"/>
    <x v="8"/>
    <s v="Haplochromis"/>
    <m/>
    <n v="6.2576382978723402"/>
    <s v="BS"/>
    <d v="2022-03-01T00:00:00"/>
    <x v="4"/>
    <x v="0"/>
  </r>
  <r>
    <x v="4"/>
    <x v="8"/>
    <s v="Haplochromis"/>
    <m/>
    <n v="7.0720319148936168"/>
    <s v="BS"/>
    <d v="2022-03-01T00:00:00"/>
    <x v="4"/>
    <x v="0"/>
  </r>
  <r>
    <x v="4"/>
    <x v="8"/>
    <s v="Haplochromis"/>
    <m/>
    <n v="6.2980212765957448"/>
    <s v="BS"/>
    <d v="2022-03-01T00:00:00"/>
    <x v="4"/>
    <x v="0"/>
  </r>
  <r>
    <x v="4"/>
    <x v="8"/>
    <s v="Haplochromis"/>
    <m/>
    <n v="7.1065106382978716"/>
    <s v="BS"/>
    <d v="2022-03-01T00:00:00"/>
    <x v="4"/>
    <x v="0"/>
  </r>
  <r>
    <x v="4"/>
    <x v="8"/>
    <s v="Haplochromis"/>
    <m/>
    <n v="9.7855638297872343"/>
    <s v="BS"/>
    <d v="2022-03-01T00:00:00"/>
    <x v="4"/>
    <x v="0"/>
  </r>
  <r>
    <x v="4"/>
    <x v="8"/>
    <s v="Haplochromis"/>
    <m/>
    <n v="8.4282127659574471"/>
    <s v="BS"/>
    <d v="2022-03-01T00:00:00"/>
    <x v="4"/>
    <x v="0"/>
  </r>
  <r>
    <x v="4"/>
    <x v="8"/>
    <s v="Haplochromis"/>
    <m/>
    <n v="8.0091595744680841"/>
    <s v="BS"/>
    <d v="2022-03-01T00:00:00"/>
    <x v="4"/>
    <x v="0"/>
  </r>
  <r>
    <x v="4"/>
    <x v="8"/>
    <s v="Haplochromis"/>
    <m/>
    <n v="9.4043510638297878"/>
    <s v="BS"/>
    <d v="2022-03-01T00:00:00"/>
    <x v="4"/>
    <x v="0"/>
  </r>
  <r>
    <x v="4"/>
    <x v="8"/>
    <s v="Haplochromis"/>
    <m/>
    <n v="6.2922659574468076"/>
    <s v="BS"/>
    <d v="2022-03-01T00:00:00"/>
    <x v="4"/>
    <x v="0"/>
  </r>
  <r>
    <x v="4"/>
    <x v="8"/>
    <s v="Haplochromis"/>
    <m/>
    <n v="5.8299468085106385"/>
    <s v="BS"/>
    <d v="2022-03-01T00:00:00"/>
    <x v="4"/>
    <x v="0"/>
  </r>
  <r>
    <x v="4"/>
    <x v="8"/>
    <s v="Haplochromis"/>
    <m/>
    <n v="6.9000531914893619"/>
    <s v="BS"/>
    <d v="2022-03-01T00:00:00"/>
    <x v="4"/>
    <x v="0"/>
  </r>
  <r>
    <x v="4"/>
    <x v="8"/>
    <s v="Haplochromis"/>
    <m/>
    <n v="8.1254361702127671"/>
    <s v="BS"/>
    <d v="2022-03-01T00:00:00"/>
    <x v="4"/>
    <x v="0"/>
  </r>
  <r>
    <x v="4"/>
    <x v="8"/>
    <s v="Haplochromis"/>
    <m/>
    <n v="6.3014680851063822"/>
    <s v="BS"/>
    <d v="2022-03-01T00:00:00"/>
    <x v="4"/>
    <x v="0"/>
  </r>
  <r>
    <x v="4"/>
    <x v="8"/>
    <s v="Haplochromis"/>
    <m/>
    <n v="6.7298617021276597"/>
    <s v="BS"/>
    <d v="2022-03-01T00:00:00"/>
    <x v="4"/>
    <x v="0"/>
  </r>
  <r>
    <x v="4"/>
    <x v="8"/>
    <s v="Haplochromis"/>
    <m/>
    <n v="7.2127340425531914"/>
    <s v="BS"/>
    <d v="2022-03-01T00:00:00"/>
    <x v="4"/>
    <x v="0"/>
  </r>
  <r>
    <x v="4"/>
    <x v="8"/>
    <s v="Haplochromis"/>
    <m/>
    <n v="7.9401382978723412"/>
    <s v="BS"/>
    <d v="2022-03-01T00:00:00"/>
    <x v="4"/>
    <x v="0"/>
  </r>
  <r>
    <x v="4"/>
    <x v="8"/>
    <s v="Haplochromis"/>
    <m/>
    <n v="8.3431382978723398"/>
    <s v="BS"/>
    <d v="2022-03-01T00:00:00"/>
    <x v="4"/>
    <x v="0"/>
  </r>
  <r>
    <x v="4"/>
    <x v="8"/>
    <s v="Haplochromis"/>
    <m/>
    <n v="7.3009468085106386"/>
    <s v="BS"/>
    <d v="2022-03-01T00:00:00"/>
    <x v="4"/>
    <x v="0"/>
  </r>
  <r>
    <x v="4"/>
    <x v="8"/>
    <s v="Haplochromis"/>
    <m/>
    <n v="7.6897765957446813"/>
    <s v="BS"/>
    <d v="2022-03-01T00:00:00"/>
    <x v="4"/>
    <x v="0"/>
  </r>
  <r>
    <x v="4"/>
    <x v="8"/>
    <s v="Haplochromis"/>
    <m/>
    <n v="7.7116382978723408"/>
    <s v="BS"/>
    <d v="2022-03-01T00:00:00"/>
    <x v="4"/>
    <x v="0"/>
  </r>
  <r>
    <x v="4"/>
    <x v="8"/>
    <s v="Haplochromis"/>
    <m/>
    <n v="7.3341063829787227"/>
    <s v="BS"/>
    <d v="2022-03-01T00:00:00"/>
    <x v="4"/>
    <x v="0"/>
  </r>
  <r>
    <x v="4"/>
    <x v="8"/>
    <s v="Haplochromis"/>
    <m/>
    <n v="7.5320319148936168"/>
    <s v="BS"/>
    <d v="2022-03-01T00:00:00"/>
    <x v="4"/>
    <x v="0"/>
  </r>
  <r>
    <x v="4"/>
    <x v="8"/>
    <s v="Haplochromis"/>
    <m/>
    <n v="7.9666595744680846"/>
    <s v="BS"/>
    <d v="2022-03-01T00:00:00"/>
    <x v="4"/>
    <x v="0"/>
  </r>
  <r>
    <x v="4"/>
    <x v="8"/>
    <s v="Haplochromis"/>
    <m/>
    <n v="7.5439255319148941"/>
    <s v="BS"/>
    <d v="2022-03-01T00:00:00"/>
    <x v="4"/>
    <x v="0"/>
  </r>
  <r>
    <x v="4"/>
    <x v="8"/>
    <s v="Haplochromis"/>
    <m/>
    <n v="6.8150212765957443"/>
    <s v="BS"/>
    <d v="2022-03-01T00:00:00"/>
    <x v="4"/>
    <x v="0"/>
  </r>
  <r>
    <x v="4"/>
    <x v="8"/>
    <s v="Haplochromis"/>
    <m/>
    <n v="7.1914893617021276"/>
    <s v="BS"/>
    <d v="2022-03-01T00:00:00"/>
    <x v="4"/>
    <x v="0"/>
  </r>
  <r>
    <x v="4"/>
    <x v="8"/>
    <s v="Haplochromis"/>
    <m/>
    <n v="7.886244680851064"/>
    <s v="BS"/>
    <d v="2022-03-01T00:00:00"/>
    <x v="4"/>
    <x v="0"/>
  </r>
  <r>
    <x v="4"/>
    <x v="8"/>
    <s v="Haplochromis"/>
    <m/>
    <n v="7.4479042553191483"/>
    <s v="BS"/>
    <d v="2022-03-01T00:00:00"/>
    <x v="4"/>
    <x v="0"/>
  </r>
  <r>
    <x v="4"/>
    <x v="8"/>
    <s v="Haplochromis"/>
    <m/>
    <n v="6.6094574468085101"/>
    <s v="BS"/>
    <d v="2022-03-01T00:00:00"/>
    <x v="4"/>
    <x v="0"/>
  </r>
  <r>
    <x v="4"/>
    <x v="8"/>
    <s v="Haplochromis"/>
    <m/>
    <n v="8.0874574468085108"/>
    <s v="BS"/>
    <d v="2022-03-01T00:00:00"/>
    <x v="4"/>
    <x v="0"/>
  </r>
  <r>
    <x v="4"/>
    <x v="8"/>
    <s v="Haplochromis"/>
    <m/>
    <n v="8.1464680851063829"/>
    <s v="BS"/>
    <d v="2022-03-01T00:00:00"/>
    <x v="4"/>
    <x v="0"/>
  </r>
  <r>
    <x v="4"/>
    <x v="8"/>
    <s v="Haplochromis"/>
    <m/>
    <n v="8.1331170212765969"/>
    <s v="BS"/>
    <d v="2022-03-01T00:00:00"/>
    <x v="4"/>
    <x v="0"/>
  </r>
  <r>
    <x v="4"/>
    <x v="8"/>
    <s v="Haplochromis"/>
    <m/>
    <n v="7.0720319148936168"/>
    <s v="BS"/>
    <d v="2022-03-01T00:00:00"/>
    <x v="4"/>
    <x v="0"/>
  </r>
  <r>
    <x v="4"/>
    <x v="0"/>
    <s v="Haplochromis"/>
    <m/>
    <n v="8.0551741071428573"/>
    <s v="GN"/>
    <d v="2022-03-01T00:00:00"/>
    <x v="4"/>
    <x v="0"/>
  </r>
  <r>
    <x v="4"/>
    <x v="0"/>
    <s v="Haplochromis"/>
    <m/>
    <n v="7.5179419642857139"/>
    <s v="GN"/>
    <d v="2022-03-01T00:00:00"/>
    <x v="4"/>
    <x v="0"/>
  </r>
  <r>
    <x v="4"/>
    <x v="0"/>
    <s v="Haplochromis"/>
    <m/>
    <n v="6.5791578947368423"/>
    <s v="GN"/>
    <d v="2022-03-01T00:00:00"/>
    <x v="4"/>
    <x v="0"/>
  </r>
  <r>
    <x v="4"/>
    <x v="0"/>
    <s v="Haplochromis"/>
    <m/>
    <n v="6.7032236842105268"/>
    <s v="GN"/>
    <d v="2022-03-01T00:00:00"/>
    <x v="4"/>
    <x v="0"/>
  </r>
  <r>
    <x v="4"/>
    <x v="0"/>
    <s v="Haplochromis"/>
    <m/>
    <n v="14.781938596491228"/>
    <s v="GN"/>
    <d v="2022-03-01T00:00:00"/>
    <x v="4"/>
    <x v="0"/>
  </r>
  <r>
    <x v="4"/>
    <x v="0"/>
    <s v="Haplochromis"/>
    <m/>
    <n v="14.947627192982457"/>
    <s v="GN"/>
    <d v="2022-03-01T00:00:00"/>
    <x v="4"/>
    <x v="0"/>
  </r>
  <r>
    <x v="4"/>
    <x v="0"/>
    <s v="Haplochromis"/>
    <m/>
    <n v="9.8517534246575345"/>
    <s v="GN"/>
    <d v="2022-03-01T00:00:00"/>
    <x v="4"/>
    <x v="0"/>
  </r>
  <r>
    <x v="4"/>
    <x v="0"/>
    <s v="Haplochromis"/>
    <m/>
    <n v="10.085917927346308"/>
    <s v="GN"/>
    <d v="2022-03-01T00:00:00"/>
    <x v="4"/>
    <x v="0"/>
  </r>
  <r>
    <x v="4"/>
    <x v="0"/>
    <s v="Haplochromis"/>
    <m/>
    <n v="6.3267677962840505"/>
    <s v="GN"/>
    <d v="2022-03-01T00:00:00"/>
    <x v="4"/>
    <x v="0"/>
  </r>
  <r>
    <x v="4"/>
    <x v="0"/>
    <s v="Haplochromis"/>
    <m/>
    <n v="8.1302066116831355"/>
    <s v="GN"/>
    <d v="2022-03-01T00:00:00"/>
    <x v="4"/>
    <x v="0"/>
  </r>
  <r>
    <x v="4"/>
    <x v="0"/>
    <s v="Haplochromis"/>
    <m/>
    <n v="8.085686868686869"/>
    <s v="BS"/>
    <d v="2022-03-01T00:00:00"/>
    <x v="4"/>
    <x v="0"/>
  </r>
  <r>
    <x v="4"/>
    <x v="0"/>
    <s v="Haplochromis"/>
    <m/>
    <n v="7.4346868686868683"/>
    <s v="BS"/>
    <d v="2022-03-01T00:00:00"/>
    <x v="4"/>
    <x v="0"/>
  </r>
  <r>
    <x v="4"/>
    <x v="0"/>
    <s v="Haplochromis"/>
    <m/>
    <n v="8.7852676767676758"/>
    <s v="BS"/>
    <d v="2022-03-01T00:00:00"/>
    <x v="4"/>
    <x v="0"/>
  </r>
  <r>
    <x v="4"/>
    <x v="0"/>
    <s v="Haplochromis"/>
    <m/>
    <n v="7.7585202020202013"/>
    <s v="BS"/>
    <d v="2022-03-01T00:00:00"/>
    <x v="4"/>
    <x v="0"/>
  </r>
  <r>
    <x v="4"/>
    <x v="0"/>
    <s v="Haplochromis"/>
    <m/>
    <n v="5.0584292929292927"/>
    <s v="BS"/>
    <d v="2022-03-01T00:00:00"/>
    <x v="4"/>
    <x v="0"/>
  </r>
  <r>
    <x v="4"/>
    <x v="0"/>
    <s v="Haplochromis"/>
    <m/>
    <n v="5.287424242424243"/>
    <s v="BS"/>
    <d v="2022-03-01T00:00:00"/>
    <x v="4"/>
    <x v="0"/>
  </r>
  <r>
    <x v="4"/>
    <x v="0"/>
    <s v="Haplochromis"/>
    <m/>
    <n v="5.8919696969696966"/>
    <s v="BS"/>
    <d v="2022-03-01T00:00:00"/>
    <x v="4"/>
    <x v="0"/>
  </r>
  <r>
    <x v="4"/>
    <x v="0"/>
    <s v="Haplochromis"/>
    <m/>
    <n v="9.291215053763441"/>
    <s v="BS"/>
    <d v="2022-03-01T00:00:00"/>
    <x v="4"/>
    <x v="0"/>
  </r>
  <r>
    <x v="4"/>
    <x v="0"/>
    <s v="Haplochromis"/>
    <m/>
    <n v="8.5474623655913984"/>
    <s v="BS"/>
    <d v="2022-03-01T00:00:00"/>
    <x v="4"/>
    <x v="0"/>
  </r>
  <r>
    <x v="4"/>
    <x v="0"/>
    <s v="Haplochromis"/>
    <m/>
    <n v="8.8778387096774196"/>
    <s v="BS"/>
    <d v="2022-03-01T00:00:00"/>
    <x v="4"/>
    <x v="0"/>
  </r>
  <r>
    <x v="4"/>
    <x v="0"/>
    <s v="Haplochromis"/>
    <m/>
    <n v="9.711860215053763"/>
    <s v="BS"/>
    <d v="2022-03-01T00:00:00"/>
    <x v="4"/>
    <x v="0"/>
  </r>
  <r>
    <x v="4"/>
    <x v="0"/>
    <s v="Haplochromis"/>
    <m/>
    <n v="10.592354838709678"/>
    <s v="BS"/>
    <d v="2022-03-01T00:00:00"/>
    <x v="4"/>
    <x v="0"/>
  </r>
  <r>
    <x v="4"/>
    <x v="0"/>
    <s v="Haplochromis"/>
    <m/>
    <n v="8.0801827956989243"/>
    <s v="BS"/>
    <d v="2022-03-01T00:00:00"/>
    <x v="4"/>
    <x v="0"/>
  </r>
  <r>
    <x v="4"/>
    <x v="0"/>
    <s v="Haplochromis"/>
    <m/>
    <n v="10.080032258064517"/>
    <s v="BS"/>
    <d v="2022-03-01T00:00:00"/>
    <x v="4"/>
    <x v="0"/>
  </r>
  <r>
    <x v="4"/>
    <x v="0"/>
    <s v="Haplochromis"/>
    <m/>
    <n v="9.8073010752688159"/>
    <s v="BS"/>
    <d v="2022-03-01T00:00:00"/>
    <x v="4"/>
    <x v="0"/>
  </r>
  <r>
    <x v="4"/>
    <x v="0"/>
    <s v="Haplochromis"/>
    <m/>
    <n v="8.5595698924731174"/>
    <s v="BS"/>
    <d v="2022-03-01T00:00:00"/>
    <x v="4"/>
    <x v="0"/>
  </r>
  <r>
    <x v="4"/>
    <x v="0"/>
    <s v="Haplochromis"/>
    <m/>
    <n v="8.1581075268817198"/>
    <s v="BS"/>
    <d v="2022-03-01T00:00:00"/>
    <x v="4"/>
    <x v="0"/>
  </r>
  <r>
    <x v="4"/>
    <x v="0"/>
    <s v="Haplochromis"/>
    <m/>
    <n v="7.4223118279569889"/>
    <s v="BS"/>
    <d v="2022-03-01T00:00:00"/>
    <x v="4"/>
    <x v="0"/>
  </r>
  <r>
    <x v="4"/>
    <x v="0"/>
    <s v="Haplochromis"/>
    <m/>
    <n v="9.6690000000000005"/>
    <s v="BS"/>
    <d v="2022-03-01T00:00:00"/>
    <x v="4"/>
    <x v="0"/>
  </r>
  <r>
    <x v="4"/>
    <x v="0"/>
    <s v="Haplochromis"/>
    <m/>
    <n v="9.0348172043010759"/>
    <s v="BS"/>
    <d v="2022-03-01T00:00:00"/>
    <x v="4"/>
    <x v="0"/>
  </r>
  <r>
    <x v="4"/>
    <x v="0"/>
    <s v="Haplochromis"/>
    <m/>
    <n v="9.4873548387096776"/>
    <s v="BS"/>
    <d v="2022-03-01T00:00:00"/>
    <x v="4"/>
    <x v="0"/>
  </r>
  <r>
    <x v="4"/>
    <x v="0"/>
    <s v="Haplochromis"/>
    <m/>
    <n v="9.3383870967741931"/>
    <s v="BS"/>
    <d v="2022-03-01T00:00:00"/>
    <x v="4"/>
    <x v="0"/>
  </r>
  <r>
    <x v="4"/>
    <x v="0"/>
    <s v="Haplochromis"/>
    <m/>
    <n v="9.0584408602150539"/>
    <s v="BS"/>
    <d v="2022-03-01T00:00:00"/>
    <x v="4"/>
    <x v="0"/>
  </r>
  <r>
    <x v="4"/>
    <x v="0"/>
    <s v="Haplochromis"/>
    <m/>
    <n v="7.7653118279569888"/>
    <s v="BS"/>
    <d v="2022-03-01T00:00:00"/>
    <x v="4"/>
    <x v="0"/>
  </r>
  <r>
    <x v="4"/>
    <x v="0"/>
    <s v="Haplochromis"/>
    <m/>
    <n v="8.3941505376344079"/>
    <s v="BS"/>
    <d v="2022-03-01T00:00:00"/>
    <x v="4"/>
    <x v="0"/>
  </r>
  <r>
    <x v="4"/>
    <x v="0"/>
    <s v="Haplochromis"/>
    <m/>
    <n v="9.4632473118279563"/>
    <s v="BS"/>
    <d v="2022-03-01T00:00:00"/>
    <x v="4"/>
    <x v="0"/>
  </r>
  <r>
    <x v="4"/>
    <x v="0"/>
    <s v="Haplochromis"/>
    <m/>
    <n v="7.8020322580645169"/>
    <s v="BS"/>
    <d v="2022-03-01T00:00:00"/>
    <x v="4"/>
    <x v="0"/>
  </r>
  <r>
    <x v="4"/>
    <x v="0"/>
    <s v="Haplochromis"/>
    <m/>
    <n v="8.7948279569892467"/>
    <s v="BS"/>
    <d v="2022-03-01T00:00:00"/>
    <x v="4"/>
    <x v="0"/>
  </r>
  <r>
    <x v="4"/>
    <x v="0"/>
    <s v="Haplochromis"/>
    <m/>
    <n v="8.2769677419354846"/>
    <s v="BS"/>
    <d v="2022-03-01T00:00:00"/>
    <x v="4"/>
    <x v="0"/>
  </r>
  <r>
    <x v="4"/>
    <x v="0"/>
    <s v="Haplochromis"/>
    <m/>
    <n v="10.630881720430107"/>
    <s v="BS"/>
    <d v="2022-03-01T00:00:00"/>
    <x v="4"/>
    <x v="0"/>
  </r>
  <r>
    <x v="4"/>
    <x v="0"/>
    <s v="Haplochromis"/>
    <m/>
    <n v="8.704870967741936"/>
    <s v="BS"/>
    <d v="2022-03-01T00:00:00"/>
    <x v="4"/>
    <x v="0"/>
  </r>
  <r>
    <x v="4"/>
    <x v="0"/>
    <s v="Haplochromis"/>
    <m/>
    <n v="8.302860215053764"/>
    <s v="BS"/>
    <d v="2022-03-01T00:00:00"/>
    <x v="4"/>
    <x v="0"/>
  </r>
  <r>
    <x v="4"/>
    <x v="0"/>
    <s v="Haplochromis"/>
    <m/>
    <n v="8.7827311827956986"/>
    <s v="BS"/>
    <d v="2022-03-01T00:00:00"/>
    <x v="4"/>
    <x v="0"/>
  </r>
  <r>
    <x v="4"/>
    <x v="0"/>
    <s v="Haplochromis"/>
    <m/>
    <n v="8.5903118279569899"/>
    <s v="BS"/>
    <d v="2022-03-01T00:00:00"/>
    <x v="4"/>
    <x v="0"/>
  </r>
  <r>
    <x v="4"/>
    <x v="0"/>
    <s v="Haplochromis"/>
    <m/>
    <n v="9.7194838709677427"/>
    <s v="BS"/>
    <d v="2022-03-01T00:00:00"/>
    <x v="4"/>
    <x v="0"/>
  </r>
  <r>
    <x v="4"/>
    <x v="0"/>
    <s v="Haplochromis"/>
    <m/>
    <n v="7.4810322580645163"/>
    <s v="BS"/>
    <d v="2022-03-01T00:00:00"/>
    <x v="4"/>
    <x v="0"/>
  </r>
  <r>
    <x v="4"/>
    <x v="0"/>
    <s v="Haplochromis"/>
    <m/>
    <n v="9.9707956989247304"/>
    <s v="BS"/>
    <d v="2022-03-01T00:00:00"/>
    <x v="4"/>
    <x v="0"/>
  </r>
  <r>
    <x v="4"/>
    <x v="0"/>
    <s v="Haplochromis"/>
    <m/>
    <n v="9.0769032258064524"/>
    <s v="BS"/>
    <d v="2022-03-01T00:00:00"/>
    <x v="4"/>
    <x v="0"/>
  </r>
  <r>
    <x v="4"/>
    <x v="0"/>
    <s v="Haplochromis"/>
    <m/>
    <n v="9.0469892473118279"/>
    <s v="BS"/>
    <d v="2022-03-01T00:00:00"/>
    <x v="4"/>
    <x v="0"/>
  </r>
  <r>
    <x v="4"/>
    <x v="0"/>
    <s v="Haplochromis"/>
    <m/>
    <n v="9.0431899999999992"/>
    <s v="BS"/>
    <d v="2022-03-01T00:00:00"/>
    <x v="4"/>
    <x v="0"/>
  </r>
  <r>
    <x v="4"/>
    <x v="0"/>
    <s v="Haplochromis"/>
    <m/>
    <n v="8.8032699999999995"/>
    <s v="BS"/>
    <d v="2022-03-01T00:00:00"/>
    <x v="4"/>
    <x v="0"/>
  </r>
  <r>
    <x v="4"/>
    <x v="0"/>
    <s v="Haplochromis"/>
    <m/>
    <n v="9.0573300000000003"/>
    <s v="BS"/>
    <d v="2022-03-01T00:00:00"/>
    <x v="4"/>
    <x v="0"/>
  </r>
  <r>
    <x v="4"/>
    <x v="0"/>
    <s v="Haplochromis"/>
    <m/>
    <n v="9.7652400000000004"/>
    <s v="BS"/>
    <d v="2022-03-01T00:00:00"/>
    <x v="4"/>
    <x v="0"/>
  </r>
  <r>
    <x v="4"/>
    <x v="0"/>
    <s v="Haplochromis"/>
    <m/>
    <n v="9.480929999999999"/>
    <s v="BS"/>
    <d v="2022-03-01T00:00:00"/>
    <x v="4"/>
    <x v="0"/>
  </r>
  <r>
    <x v="4"/>
    <x v="0"/>
    <s v="Haplochromis"/>
    <m/>
    <n v="8.2415500000000002"/>
    <s v="BS"/>
    <d v="2022-03-01T00:00:00"/>
    <x v="4"/>
    <x v="0"/>
  </r>
  <r>
    <x v="4"/>
    <x v="0"/>
    <s v="Haplochromis"/>
    <m/>
    <n v="11.001959999999999"/>
    <s v="BS"/>
    <d v="2022-03-01T00:00:00"/>
    <x v="4"/>
    <x v="0"/>
  </r>
  <r>
    <x v="4"/>
    <x v="0"/>
    <s v="Haplochromis"/>
    <m/>
    <n v="8.166269999999999"/>
    <s v="BS"/>
    <d v="2022-03-01T00:00:00"/>
    <x v="4"/>
    <x v="0"/>
  </r>
  <r>
    <x v="4"/>
    <x v="0"/>
    <s v="Haplochromis"/>
    <m/>
    <n v="7.6067299999999998"/>
    <s v="BS"/>
    <d v="2022-03-01T00:00:00"/>
    <x v="4"/>
    <x v="0"/>
  </r>
  <r>
    <x v="4"/>
    <x v="0"/>
    <s v="Haplochromis"/>
    <m/>
    <n v="8.7916299999999996"/>
    <s v="BS"/>
    <d v="2022-03-01T00:00:00"/>
    <x v="4"/>
    <x v="0"/>
  </r>
  <r>
    <x v="4"/>
    <x v="0"/>
    <s v="Haplochromis"/>
    <m/>
    <n v="7.76"/>
    <s v="BS"/>
    <d v="2022-03-01T00:00:00"/>
    <x v="4"/>
    <x v="0"/>
  </r>
  <r>
    <x v="4"/>
    <x v="0"/>
    <s v="Haplochromis"/>
    <m/>
    <n v="7.9988000000000001"/>
    <s v="BS"/>
    <d v="2022-03-01T00:00:00"/>
    <x v="4"/>
    <x v="0"/>
  </r>
  <r>
    <x v="4"/>
    <x v="0"/>
    <s v="Haplochromis"/>
    <m/>
    <n v="7.4674800000000001"/>
    <s v="BS"/>
    <d v="2022-03-01T00:00:00"/>
    <x v="4"/>
    <x v="0"/>
  </r>
  <r>
    <x v="4"/>
    <x v="0"/>
    <s v="Haplochromis"/>
    <m/>
    <n v="7.4828900000000003"/>
    <s v="BS"/>
    <d v="2022-03-01T00:00:00"/>
    <x v="4"/>
    <x v="0"/>
  </r>
  <r>
    <x v="4"/>
    <x v="0"/>
    <s v="Haplochromis"/>
    <m/>
    <n v="8.0063999999999993"/>
    <s v="BS"/>
    <d v="2022-03-01T00:00:00"/>
    <x v="4"/>
    <x v="0"/>
  </r>
  <r>
    <x v="4"/>
    <x v="0"/>
    <s v="Haplochromis"/>
    <m/>
    <n v="8.2073099999999997"/>
    <s v="BS"/>
    <d v="2022-03-01T00:00:00"/>
    <x v="4"/>
    <x v="0"/>
  </r>
  <r>
    <x v="4"/>
    <x v="0"/>
    <s v="Haplochromis"/>
    <m/>
    <n v="8.3261500000000002"/>
    <s v="BS"/>
    <d v="2022-03-01T00:00:00"/>
    <x v="4"/>
    <x v="0"/>
  </r>
  <r>
    <x v="4"/>
    <x v="0"/>
    <s v="Haplochromis"/>
    <m/>
    <n v="8.2415500000000002"/>
    <s v="BS"/>
    <d v="2022-03-01T00:00:00"/>
    <x v="4"/>
    <x v="0"/>
  </r>
  <r>
    <x v="4"/>
    <x v="0"/>
    <s v="Haplochromis"/>
    <m/>
    <n v="7.6949900000000007"/>
    <s v="BS"/>
    <d v="2022-03-01T00:00:00"/>
    <x v="4"/>
    <x v="0"/>
  </r>
  <r>
    <x v="4"/>
    <x v="0"/>
    <s v="Haplochromis"/>
    <m/>
    <n v="7.3015099999999995"/>
    <s v="BS"/>
    <d v="2022-03-01T00:00:00"/>
    <x v="4"/>
    <x v="0"/>
  </r>
  <r>
    <x v="4"/>
    <x v="0"/>
    <s v="Haplochromis"/>
    <m/>
    <n v="8.3445800000000006"/>
    <s v="BS"/>
    <d v="2022-03-01T00:00:00"/>
    <x v="4"/>
    <x v="0"/>
  </r>
  <r>
    <x v="4"/>
    <x v="0"/>
    <s v="Haplochromis"/>
    <m/>
    <n v="8.1916999999999991"/>
    <s v="BS"/>
    <d v="2022-03-01T00:00:00"/>
    <x v="4"/>
    <x v="0"/>
  </r>
  <r>
    <x v="4"/>
    <x v="0"/>
    <s v="Haplochromis"/>
    <m/>
    <n v="8.59023"/>
    <s v="BS"/>
    <d v="2022-03-01T00:00:00"/>
    <x v="4"/>
    <x v="0"/>
  </r>
  <r>
    <x v="4"/>
    <x v="0"/>
    <s v="Haplochromis"/>
    <m/>
    <n v="8.1991200000000006"/>
    <s v="BS"/>
    <d v="2022-03-01T00:00:00"/>
    <x v="4"/>
    <x v="0"/>
  </r>
  <r>
    <x v="4"/>
    <x v="0"/>
    <s v="Haplochromis"/>
    <m/>
    <n v="9.3603400000000008"/>
    <s v="BS"/>
    <d v="2022-03-01T00:00:00"/>
    <x v="4"/>
    <x v="0"/>
  </r>
  <r>
    <x v="4"/>
    <x v="0"/>
    <s v="Haplochromis"/>
    <m/>
    <n v="8.5633599999999994"/>
    <s v="BS"/>
    <d v="2022-03-01T00:00:00"/>
    <x v="4"/>
    <x v="0"/>
  </r>
  <r>
    <x v="4"/>
    <x v="0"/>
    <s v="Haplochromis"/>
    <m/>
    <n v="8.8803599999999996"/>
    <s v="BS"/>
    <d v="2022-03-01T00:00:00"/>
    <x v="4"/>
    <x v="0"/>
  </r>
  <r>
    <x v="4"/>
    <x v="0"/>
    <s v="Haplochromis"/>
    <m/>
    <n v="8.8014499999999991"/>
    <s v="BS"/>
    <d v="2022-03-01T00:00:00"/>
    <x v="4"/>
    <x v="0"/>
  </r>
  <r>
    <x v="4"/>
    <x v="0"/>
    <s v="Haplochromis"/>
    <m/>
    <n v="6.5721799999999995"/>
    <s v="BS"/>
    <d v="2022-03-01T00:00:00"/>
    <x v="4"/>
    <x v="0"/>
  </r>
  <r>
    <x v="4"/>
    <x v="0"/>
    <s v="Haplochromis"/>
    <m/>
    <n v="7.228390000000001"/>
    <s v="BS"/>
    <d v="2022-03-01T00:00:00"/>
    <x v="4"/>
    <x v="0"/>
  </r>
  <r>
    <x v="4"/>
    <x v="0"/>
    <s v="Haplochromis"/>
    <m/>
    <n v="10.1465"/>
    <s v="BS"/>
    <d v="2022-03-01T00:00:00"/>
    <x v="4"/>
    <x v="0"/>
  </r>
  <r>
    <x v="4"/>
    <x v="0"/>
    <s v="Haplochromis"/>
    <m/>
    <n v="11.666950980392157"/>
    <s v="BS"/>
    <d v="2022-03-01T00:00:00"/>
    <x v="4"/>
    <x v="0"/>
  </r>
  <r>
    <x v="4"/>
    <x v="0"/>
    <s v="Haplochromis"/>
    <m/>
    <n v="10.824970588235294"/>
    <s v="BS"/>
    <d v="2022-03-01T00:00:00"/>
    <x v="4"/>
    <x v="0"/>
  </r>
  <r>
    <x v="4"/>
    <x v="0"/>
    <s v="Haplochromis"/>
    <m/>
    <n v="9.6601372549019597"/>
    <s v="BS"/>
    <d v="2022-03-01T00:00:00"/>
    <x v="4"/>
    <x v="0"/>
  </r>
  <r>
    <x v="4"/>
    <x v="0"/>
    <s v="Haplochromis"/>
    <m/>
    <n v="12.53286274509804"/>
    <s v="BS"/>
    <d v="2022-03-01T00:00:00"/>
    <x v="4"/>
    <x v="0"/>
  </r>
  <r>
    <x v="4"/>
    <x v="0"/>
    <s v="Haplochromis"/>
    <m/>
    <n v="9.8157745098039211"/>
    <s v="BS"/>
    <d v="2022-03-01T00:00:00"/>
    <x v="4"/>
    <x v="0"/>
  </r>
  <r>
    <x v="4"/>
    <x v="0"/>
    <s v="Haplochromis"/>
    <m/>
    <n v="11.294725490196077"/>
    <s v="BS"/>
    <d v="2022-03-01T00:00:00"/>
    <x v="4"/>
    <x v="0"/>
  </r>
  <r>
    <x v="4"/>
    <x v="0"/>
    <s v="Haplochromis"/>
    <m/>
    <n v="7.7114901960784312"/>
    <s v="BS"/>
    <d v="2022-03-01T00:00:00"/>
    <x v="4"/>
    <x v="0"/>
  </r>
  <r>
    <x v="4"/>
    <x v="0"/>
    <s v="Haplochromis"/>
    <m/>
    <n v="9.9328235294117651"/>
    <s v="BS"/>
    <d v="2022-03-01T00:00:00"/>
    <x v="4"/>
    <x v="0"/>
  </r>
  <r>
    <x v="4"/>
    <x v="0"/>
    <s v="Haplochromis"/>
    <m/>
    <n v="10.850509803921568"/>
    <s v="BS"/>
    <d v="2022-03-01T00:00:00"/>
    <x v="4"/>
    <x v="0"/>
  </r>
  <r>
    <x v="4"/>
    <x v="0"/>
    <s v="Haplochromis"/>
    <m/>
    <n v="9.6062647058823529"/>
    <s v="BS"/>
    <d v="2022-03-01T00:00:00"/>
    <x v="4"/>
    <x v="0"/>
  </r>
  <r>
    <x v="4"/>
    <x v="0"/>
    <s v="Haplochromis"/>
    <m/>
    <n v="12.706019607843137"/>
    <s v="BS"/>
    <d v="2022-03-01T00:00:00"/>
    <x v="4"/>
    <x v="0"/>
  </r>
  <r>
    <x v="4"/>
    <x v="0"/>
    <s v="Haplochromis"/>
    <m/>
    <n v="9.2354803921568625"/>
    <s v="BS"/>
    <d v="2022-03-01T00:00:00"/>
    <x v="4"/>
    <x v="0"/>
  </r>
  <r>
    <x v="4"/>
    <x v="0"/>
    <s v="Haplochromis"/>
    <m/>
    <n v="9.764705882352942"/>
    <s v="BS"/>
    <d v="2022-03-01T00:00:00"/>
    <x v="4"/>
    <x v="0"/>
  </r>
  <r>
    <x v="4"/>
    <x v="0"/>
    <s v="Haplochromis"/>
    <m/>
    <n v="11.195186274509805"/>
    <s v="BS"/>
    <d v="2022-03-01T00:00:00"/>
    <x v="4"/>
    <x v="0"/>
  </r>
  <r>
    <x v="4"/>
    <x v="0"/>
    <s v="Haplochromis"/>
    <m/>
    <n v="9.5003235294117641"/>
    <s v="BS"/>
    <d v="2022-03-01T00:00:00"/>
    <x v="4"/>
    <x v="0"/>
  </r>
  <r>
    <x v="4"/>
    <x v="0"/>
    <s v="Haplochromis"/>
    <m/>
    <n v="10.065009803921569"/>
    <s v="BS"/>
    <d v="2022-03-01T00:00:00"/>
    <x v="4"/>
    <x v="0"/>
  </r>
  <r>
    <x v="4"/>
    <x v="0"/>
    <s v="Haplochromis"/>
    <m/>
    <n v="10.41592156862745"/>
    <s v="BS"/>
    <d v="2022-03-01T00:00:00"/>
    <x v="4"/>
    <x v="0"/>
  </r>
  <r>
    <x v="4"/>
    <x v="0"/>
    <s v="Haplochromis"/>
    <m/>
    <n v="8.9535490196078431"/>
    <s v="BS"/>
    <d v="2022-03-01T00:00:00"/>
    <x v="4"/>
    <x v="0"/>
  </r>
  <r>
    <x v="4"/>
    <x v="0"/>
    <s v="Haplochromis"/>
    <m/>
    <n v="9.1858921568627458"/>
    <s v="BS"/>
    <d v="2022-03-01T00:00:00"/>
    <x v="4"/>
    <x v="0"/>
  </r>
  <r>
    <x v="4"/>
    <x v="0"/>
    <s v="Haplochromis"/>
    <m/>
    <n v="9.1547647058823518"/>
    <s v="BS"/>
    <d v="2022-03-01T00:00:00"/>
    <x v="4"/>
    <x v="0"/>
  </r>
  <r>
    <x v="4"/>
    <x v="0"/>
    <s v="Haplochromis"/>
    <m/>
    <n v="12.927707547169812"/>
    <s v="BS"/>
    <d v="2022-03-01T00:00:00"/>
    <x v="4"/>
    <x v="0"/>
  </r>
  <r>
    <x v="4"/>
    <x v="0"/>
    <s v="Haplochromis"/>
    <m/>
    <n v="12.077594339622641"/>
    <s v="BS"/>
    <d v="2022-03-01T00:00:00"/>
    <x v="4"/>
    <x v="0"/>
  </r>
  <r>
    <x v="4"/>
    <x v="0"/>
    <s v="Haplochromis"/>
    <m/>
    <n v="10.919169811320755"/>
    <s v="BS"/>
    <d v="2022-03-01T00:00:00"/>
    <x v="4"/>
    <x v="0"/>
  </r>
  <r>
    <x v="4"/>
    <x v="0"/>
    <s v="Haplochromis"/>
    <m/>
    <n v="10.449216981132075"/>
    <s v="BS"/>
    <d v="2022-03-01T00:00:00"/>
    <x v="4"/>
    <x v="0"/>
  </r>
  <r>
    <x v="4"/>
    <x v="0"/>
    <s v="Haplochromis"/>
    <m/>
    <n v="11.254396226415093"/>
    <s v="BS"/>
    <d v="2022-03-01T00:00:00"/>
    <x v="4"/>
    <x v="0"/>
  </r>
  <r>
    <x v="4"/>
    <x v="0"/>
    <s v="Haplochromis"/>
    <m/>
    <n v="11.172103773584904"/>
    <s v="BS"/>
    <d v="2022-03-01T00:00:00"/>
    <x v="4"/>
    <x v="0"/>
  </r>
  <r>
    <x v="4"/>
    <x v="0"/>
    <s v="Haplochromis"/>
    <m/>
    <n v="9.1398679245283017"/>
    <s v="BS"/>
    <d v="2022-03-01T00:00:00"/>
    <x v="4"/>
    <x v="0"/>
  </r>
  <r>
    <x v="4"/>
    <x v="0"/>
    <s v="Haplochromis"/>
    <m/>
    <n v="8.0881603773584914"/>
    <s v="BS"/>
    <d v="2022-03-01T00:00:00"/>
    <x v="4"/>
    <x v="0"/>
  </r>
  <r>
    <x v="4"/>
    <x v="0"/>
    <s v="Haplochromis"/>
    <m/>
    <n v="9.7545566037735849"/>
    <s v="BS"/>
    <d v="2022-03-01T00:00:00"/>
    <x v="4"/>
    <x v="0"/>
  </r>
  <r>
    <x v="4"/>
    <x v="0"/>
    <s v="Haplochromis"/>
    <m/>
    <n v="9.8764150943396238"/>
    <s v="BS"/>
    <d v="2022-03-01T00:00:00"/>
    <x v="4"/>
    <x v="0"/>
  </r>
  <r>
    <x v="4"/>
    <x v="0"/>
    <s v="Haplochromis"/>
    <m/>
    <n v="9.8948584905660386"/>
    <s v="BS"/>
    <d v="2022-03-01T00:00:00"/>
    <x v="4"/>
    <x v="0"/>
  </r>
  <r>
    <x v="4"/>
    <x v="0"/>
    <s v="Haplochromis"/>
    <m/>
    <n v="9.7355566037735848"/>
    <s v="BS"/>
    <d v="2022-03-01T00:00:00"/>
    <x v="4"/>
    <x v="0"/>
  </r>
  <r>
    <x v="4"/>
    <x v="0"/>
    <s v="Haplochromis"/>
    <m/>
    <n v="8.5336415094339628"/>
    <s v="BS"/>
    <d v="2022-03-01T00:00:00"/>
    <x v="4"/>
    <x v="0"/>
  </r>
  <r>
    <x v="4"/>
    <x v="0"/>
    <s v="Haplochromis"/>
    <m/>
    <n v="9.0679150943396216"/>
    <s v="BS"/>
    <d v="2022-03-01T00:00:00"/>
    <x v="4"/>
    <x v="0"/>
  </r>
  <r>
    <x v="4"/>
    <x v="0"/>
    <s v="Haplochromis"/>
    <m/>
    <n v="9.9908113207547178"/>
    <s v="BS"/>
    <d v="2022-03-01T00:00:00"/>
    <x v="4"/>
    <x v="0"/>
  </r>
  <r>
    <x v="4"/>
    <x v="0"/>
    <s v="Haplochromis"/>
    <m/>
    <n v="10.949896226415095"/>
    <s v="BS"/>
    <d v="2022-03-01T00:00:00"/>
    <x v="4"/>
    <x v="0"/>
  </r>
  <r>
    <x v="4"/>
    <x v="0"/>
    <s v="Haplochromis"/>
    <m/>
    <n v="10.57277358490566"/>
    <s v="BS"/>
    <d v="2022-03-01T00:00:00"/>
    <x v="4"/>
    <x v="0"/>
  </r>
  <r>
    <x v="4"/>
    <x v="0"/>
    <s v="Haplochromis"/>
    <m/>
    <n v="10.618735849056604"/>
    <s v="BS"/>
    <d v="2022-03-01T00:00:00"/>
    <x v="4"/>
    <x v="0"/>
  </r>
  <r>
    <x v="4"/>
    <x v="0"/>
    <s v="tilapia"/>
    <m/>
    <n v="14.260608333333332"/>
    <s v="BS"/>
    <d v="2022-03-01T00:00:00"/>
    <x v="4"/>
    <x v="3"/>
  </r>
  <r>
    <x v="4"/>
    <x v="0"/>
    <s v="tilapia"/>
    <m/>
    <n v="16.259308333333333"/>
    <s v="BS"/>
    <d v="2022-03-01T00:00:00"/>
    <x v="4"/>
    <x v="3"/>
  </r>
  <r>
    <x v="4"/>
    <x v="0"/>
    <s v="tilapia"/>
    <m/>
    <n v="11.300441666666668"/>
    <s v="BS"/>
    <d v="2022-03-01T00:00:00"/>
    <x v="4"/>
    <x v="3"/>
  </r>
  <r>
    <x v="4"/>
    <x v="0"/>
    <s v="tilapia"/>
    <m/>
    <n v="10.314674999999999"/>
    <s v="BS"/>
    <d v="2022-03-01T00:00:00"/>
    <x v="4"/>
    <x v="3"/>
  </r>
  <r>
    <x v="4"/>
    <x v="0"/>
    <s v="tilapia"/>
    <m/>
    <n v="10.955591666666667"/>
    <s v="BS"/>
    <d v="2022-03-01T00:00:00"/>
    <x v="4"/>
    <x v="3"/>
  </r>
  <r>
    <x v="4"/>
    <x v="0"/>
    <s v="tilapia"/>
    <m/>
    <n v="14.417"/>
    <s v="BS"/>
    <d v="2022-03-01T00:00:00"/>
    <x v="4"/>
    <x v="3"/>
  </r>
  <r>
    <x v="4"/>
    <x v="0"/>
    <s v="tilapia"/>
    <m/>
    <n v="14.174896928613746"/>
    <s v="BS"/>
    <d v="2022-03-01T00:00:00"/>
    <x v="4"/>
    <x v="3"/>
  </r>
  <r>
    <x v="4"/>
    <x v="0"/>
    <s v="tilapia"/>
    <m/>
    <n v="10.322842767295597"/>
    <s v="BS"/>
    <d v="2022-03-01T00:00:00"/>
    <x v="4"/>
    <x v="3"/>
  </r>
  <r>
    <x v="4"/>
    <x v="0"/>
    <s v="tilapia"/>
    <m/>
    <n v="17.297279896186861"/>
    <s v="BS"/>
    <d v="2022-03-01T00:00:00"/>
    <x v="4"/>
    <x v="3"/>
  </r>
  <r>
    <x v="4"/>
    <x v="0"/>
    <s v="tilapia"/>
    <m/>
    <n v="25.173419885258724"/>
    <s v="BS"/>
    <d v="2022-03-01T00:00:00"/>
    <x v="4"/>
    <x v="3"/>
  </r>
  <r>
    <x v="4"/>
    <x v="0"/>
    <s v="tilapia"/>
    <m/>
    <n v="19.124650537634409"/>
    <s v="BS"/>
    <d v="2022-03-01T00:00:00"/>
    <x v="4"/>
    <x v="3"/>
  </r>
  <r>
    <x v="4"/>
    <x v="0"/>
    <s v="Haplochromis"/>
    <m/>
    <n v="12.710658302154561"/>
    <s v="BS"/>
    <d v="2022-03-01T00:00:00"/>
    <x v="4"/>
    <x v="0"/>
  </r>
  <r>
    <x v="4"/>
    <x v="0"/>
    <s v="Haplochromis"/>
    <m/>
    <n v="12.935193181818182"/>
    <s v="BS"/>
    <d v="2022-03-01T00:00:00"/>
    <x v="4"/>
    <x v="0"/>
  </r>
  <r>
    <x v="4"/>
    <x v="0"/>
    <s v="Haplochromis"/>
    <m/>
    <n v="12.236254808560279"/>
    <s v="BS"/>
    <d v="2022-03-01T00:00:00"/>
    <x v="4"/>
    <x v="0"/>
  </r>
  <r>
    <x v="4"/>
    <x v="0"/>
    <s v="Haplochromis"/>
    <m/>
    <n v="8.596382022471909"/>
    <s v="BS"/>
    <d v="2022-03-01T00:00:00"/>
    <x v="4"/>
    <x v="0"/>
  </r>
  <r>
    <x v="4"/>
    <x v="0"/>
    <s v="Haplochromis"/>
    <m/>
    <n v="7.0653370786516856"/>
    <s v="BS"/>
    <d v="2022-03-01T00:00:00"/>
    <x v="4"/>
    <x v="0"/>
  </r>
  <r>
    <x v="4"/>
    <x v="0"/>
    <s v="Haplochromis"/>
    <m/>
    <n v="8.6182022471910109"/>
    <s v="BS"/>
    <d v="2022-03-01T00:00:00"/>
    <x v="4"/>
    <x v="0"/>
  </r>
  <r>
    <x v="4"/>
    <x v="0"/>
    <s v="Haplochromis"/>
    <m/>
    <n v="9.417415730337078"/>
    <s v="BS"/>
    <d v="2022-03-01T00:00:00"/>
    <x v="4"/>
    <x v="0"/>
  </r>
  <r>
    <x v="4"/>
    <x v="0"/>
    <s v="Haplochromis"/>
    <m/>
    <n v="8.3693258426966288"/>
    <s v="BS"/>
    <d v="2022-03-01T00:00:00"/>
    <x v="4"/>
    <x v="0"/>
  </r>
  <r>
    <x v="4"/>
    <x v="0"/>
    <s v="Haplochromis"/>
    <m/>
    <n v="7.5956404494382017"/>
    <s v="BS"/>
    <d v="2022-03-01T00:00:00"/>
    <x v="4"/>
    <x v="0"/>
  </r>
  <r>
    <x v="4"/>
    <x v="0"/>
    <s v="Haplochromis"/>
    <m/>
    <n v="7.020449438202248"/>
    <s v="BS"/>
    <d v="2022-03-01T00:00:00"/>
    <x v="4"/>
    <x v="0"/>
  </r>
  <r>
    <x v="4"/>
    <x v="0"/>
    <s v="Haplochromis"/>
    <m/>
    <n v="9.5731348314606741"/>
    <s v="BS"/>
    <d v="2022-03-01T00:00:00"/>
    <x v="4"/>
    <x v="0"/>
  </r>
  <r>
    <x v="4"/>
    <x v="0"/>
    <s v="Haplochromis"/>
    <m/>
    <n v="9.5623707865168548"/>
    <s v="BS"/>
    <d v="2022-03-01T00:00:00"/>
    <x v="4"/>
    <x v="0"/>
  </r>
  <r>
    <x v="4"/>
    <x v="0"/>
    <s v="Haplochromis"/>
    <m/>
    <n v="9.8014606741573047"/>
    <s v="BS"/>
    <d v="2022-03-01T00:00:00"/>
    <x v="4"/>
    <x v="0"/>
  </r>
  <r>
    <x v="4"/>
    <x v="0"/>
    <s v="Haplochromis"/>
    <m/>
    <n v="10.216494382022471"/>
    <s v="BS"/>
    <d v="2022-03-01T00:00:00"/>
    <x v="4"/>
    <x v="0"/>
  </r>
  <r>
    <x v="4"/>
    <x v="0"/>
    <s v="Haplochromis"/>
    <m/>
    <n v="10.343325842696629"/>
    <s v="BS"/>
    <d v="2022-03-01T00:00:00"/>
    <x v="4"/>
    <x v="0"/>
  </r>
  <r>
    <x v="4"/>
    <x v="0"/>
    <s v="Haplochromis"/>
    <m/>
    <n v="10.07232584269663"/>
    <s v="BS"/>
    <d v="2022-03-01T00:00:00"/>
    <x v="4"/>
    <x v="0"/>
  </r>
  <r>
    <x v="4"/>
    <x v="0"/>
    <s v="Haplochromis"/>
    <m/>
    <n v="8.260988764044944"/>
    <s v="BS"/>
    <d v="2022-03-01T00:00:00"/>
    <x v="4"/>
    <x v="0"/>
  </r>
  <r>
    <x v="4"/>
    <x v="0"/>
    <s v="Haplochromis"/>
    <m/>
    <n v="9.8941797752808984"/>
    <s v="BS"/>
    <d v="2022-03-01T00:00:00"/>
    <x v="4"/>
    <x v="0"/>
  </r>
  <r>
    <x v="4"/>
    <x v="0"/>
    <s v="Haplochromis"/>
    <m/>
    <n v="11.196786516853933"/>
    <s v="BS"/>
    <d v="2022-03-01T00:00:00"/>
    <x v="4"/>
    <x v="0"/>
  </r>
  <r>
    <x v="4"/>
    <x v="0"/>
    <s v="Haplochromis"/>
    <m/>
    <n v="12.449764044943819"/>
    <s v="BS"/>
    <d v="2022-03-01T00:00:00"/>
    <x v="4"/>
    <x v="0"/>
  </r>
  <r>
    <x v="4"/>
    <x v="0"/>
    <s v="Haplochromis"/>
    <m/>
    <n v="12.000078651685394"/>
    <s v="BS"/>
    <d v="2022-03-01T00:00:00"/>
    <x v="4"/>
    <x v="0"/>
  </r>
  <r>
    <x v="4"/>
    <x v="0"/>
    <s v="Haplochromis"/>
    <m/>
    <n v="11.916977528089889"/>
    <s v="BS"/>
    <d v="2022-03-01T00:00:00"/>
    <x v="4"/>
    <x v="0"/>
  </r>
  <r>
    <x v="4"/>
    <x v="0"/>
    <s v="Haplochromis"/>
    <m/>
    <n v="9.6294157303370795"/>
    <s v="BS"/>
    <d v="2022-03-01T00:00:00"/>
    <x v="4"/>
    <x v="0"/>
  </r>
  <r>
    <x v="4"/>
    <x v="0"/>
    <s v="Haplochromis"/>
    <m/>
    <n v="8.9442696629213483"/>
    <s v="BS"/>
    <d v="2022-03-01T00:00:00"/>
    <x v="4"/>
    <x v="0"/>
  </r>
  <r>
    <x v="4"/>
    <x v="0"/>
    <s v="Haplochromis"/>
    <m/>
    <n v="8.3606404494382023"/>
    <s v="BS"/>
    <d v="2022-03-01T00:00:00"/>
    <x v="4"/>
    <x v="0"/>
  </r>
  <r>
    <x v="4"/>
    <x v="0"/>
    <s v="Haplochromis"/>
    <m/>
    <n v="9.3933707865168543"/>
    <s v="BS"/>
    <d v="2022-03-01T00:00:00"/>
    <x v="4"/>
    <x v="0"/>
  </r>
  <r>
    <x v="4"/>
    <x v="0"/>
    <s v="Haplochromis"/>
    <m/>
    <n v="8.8091011235955055"/>
    <s v="BS"/>
    <d v="2022-03-01T00:00:00"/>
    <x v="4"/>
    <x v="0"/>
  </r>
  <r>
    <x v="4"/>
    <x v="0"/>
    <s v="Haplochromis"/>
    <m/>
    <n v="8.5658988764044945"/>
    <s v="BS"/>
    <d v="2022-03-01T00:00:00"/>
    <x v="4"/>
    <x v="0"/>
  </r>
  <r>
    <x v="4"/>
    <x v="0"/>
    <s v="Haplochromis"/>
    <m/>
    <n v="9.1770224719101119"/>
    <s v="BS"/>
    <d v="2022-03-01T00:00:00"/>
    <x v="4"/>
    <x v="0"/>
  </r>
  <r>
    <x v="4"/>
    <x v="0"/>
    <s v="Haplochromis"/>
    <m/>
    <n v="8.8598651685393257"/>
    <s v="BS"/>
    <d v="2022-03-01T00:00:00"/>
    <x v="4"/>
    <x v="0"/>
  </r>
  <r>
    <x v="4"/>
    <x v="0"/>
    <s v="Haplochromis"/>
    <m/>
    <n v="10.562179775280899"/>
    <s v="BS"/>
    <d v="2022-03-01T00:00:00"/>
    <x v="4"/>
    <x v="0"/>
  </r>
  <r>
    <x v="4"/>
    <x v="0"/>
    <s v="Haplochromis"/>
    <m/>
    <n v="8.9483370786516865"/>
    <s v="BS"/>
    <d v="2022-03-01T00:00:00"/>
    <x v="4"/>
    <x v="0"/>
  </r>
  <r>
    <x v="4"/>
    <x v="0"/>
    <s v="Haplochromis"/>
    <m/>
    <n v="9.36385393258427"/>
    <s v="BS"/>
    <d v="2022-03-01T00:00:00"/>
    <x v="4"/>
    <x v="0"/>
  </r>
  <r>
    <x v="4"/>
    <x v="5"/>
    <s v="tilapia"/>
    <m/>
    <n v="12.121031199733361"/>
    <s v="GN"/>
    <d v="2022-03-01T00:00:00"/>
    <x v="4"/>
    <x v="3"/>
  </r>
  <r>
    <x v="4"/>
    <x v="5"/>
    <s v="tilapia"/>
    <m/>
    <n v="12.125276459579888"/>
    <s v="GN"/>
    <d v="2022-03-01T00:00:00"/>
    <x v="4"/>
    <x v="3"/>
  </r>
  <r>
    <x v="4"/>
    <x v="5"/>
    <s v="Haplochromis"/>
    <m/>
    <n v="6.3915672043010749"/>
    <s v="GN"/>
    <d v="2022-03-01T00:00:00"/>
    <x v="4"/>
    <x v="0"/>
  </r>
  <r>
    <x v="4"/>
    <x v="5"/>
    <s v="Haplochromis"/>
    <m/>
    <n v="6.1382392473118284"/>
    <s v="GN"/>
    <d v="2022-03-01T00:00:00"/>
    <x v="4"/>
    <x v="0"/>
  </r>
  <r>
    <x v="4"/>
    <x v="5"/>
    <s v="Haplochromis"/>
    <m/>
    <n v="11.067723319248286"/>
    <s v="GN"/>
    <d v="2022-03-01T00:00:00"/>
    <x v="4"/>
    <x v="0"/>
  </r>
  <r>
    <x v="4"/>
    <x v="5"/>
    <s v="Haplochromis"/>
    <m/>
    <n v="10.54017855674849"/>
    <s v="GN"/>
    <d v="2022-03-01T00:00:00"/>
    <x v="4"/>
    <x v="0"/>
  </r>
  <r>
    <x v="4"/>
    <x v="5"/>
    <s v="Haplochromis"/>
    <m/>
    <n v="10.964348684210526"/>
    <s v="GN"/>
    <d v="2022-03-01T00:00:00"/>
    <x v="4"/>
    <x v="0"/>
  </r>
  <r>
    <x v="4"/>
    <x v="5"/>
    <s v="Haplochromis"/>
    <m/>
    <n v="11.026440789473684"/>
    <s v="GN"/>
    <d v="2022-03-01T00:00:00"/>
    <x v="4"/>
    <x v="0"/>
  </r>
  <r>
    <x v="4"/>
    <x v="5"/>
    <s v="Haplochromis"/>
    <m/>
    <n v="10.340601941747574"/>
    <s v="GN"/>
    <d v="2022-03-01T00:00:00"/>
    <x v="4"/>
    <x v="0"/>
  </r>
  <r>
    <x v="4"/>
    <x v="5"/>
    <s v="Haplochromis"/>
    <m/>
    <n v="11.379233009708738"/>
    <s v="GN"/>
    <d v="2022-03-01T00:00:00"/>
    <x v="4"/>
    <x v="0"/>
  </r>
  <r>
    <x v="4"/>
    <x v="5"/>
    <s v="Haplochromis"/>
    <m/>
    <n v="11.26521359223301"/>
    <s v="GN"/>
    <d v="2022-03-01T00:00:00"/>
    <x v="4"/>
    <x v="0"/>
  </r>
  <r>
    <x v="4"/>
    <x v="5"/>
    <s v="Haplochromis"/>
    <m/>
    <n v="10.952077669902913"/>
    <s v="GN"/>
    <d v="2022-03-01T00:00:00"/>
    <x v="4"/>
    <x v="0"/>
  </r>
  <r>
    <x v="4"/>
    <x v="5"/>
    <s v="Haplochromis"/>
    <m/>
    <n v="11.132631067961166"/>
    <s v="GN"/>
    <d v="2022-03-01T00:00:00"/>
    <x v="4"/>
    <x v="0"/>
  </r>
  <r>
    <x v="4"/>
    <x v="5"/>
    <s v="Haplochromis"/>
    <m/>
    <n v="10.476009708737864"/>
    <s v="GN"/>
    <d v="2022-03-01T00:00:00"/>
    <x v="4"/>
    <x v="0"/>
  </r>
  <r>
    <x v="4"/>
    <x v="5"/>
    <s v="Haplochromis"/>
    <m/>
    <n v="9.8657572815533978"/>
    <s v="GN"/>
    <d v="2022-03-01T00:00:00"/>
    <x v="4"/>
    <x v="0"/>
  </r>
  <r>
    <x v="4"/>
    <x v="5"/>
    <s v="Haplochromis"/>
    <m/>
    <n v="10.220970873786408"/>
    <s v="GN"/>
    <d v="2022-03-01T00:00:00"/>
    <x v="4"/>
    <x v="0"/>
  </r>
  <r>
    <x v="4"/>
    <x v="5"/>
    <s v="Haplochromis"/>
    <m/>
    <n v="9.7099805825242722"/>
    <s v="GN"/>
    <d v="2022-03-01T00:00:00"/>
    <x v="4"/>
    <x v="0"/>
  </r>
  <r>
    <x v="4"/>
    <x v="5"/>
    <s v="Haplochromis"/>
    <m/>
    <n v="10.488961165048543"/>
    <s v="GN"/>
    <d v="2022-03-01T00:00:00"/>
    <x v="4"/>
    <x v="0"/>
  </r>
  <r>
    <x v="4"/>
    <x v="5"/>
    <s v="Haplochromis"/>
    <m/>
    <n v="11.075252427184466"/>
    <s v="GN"/>
    <d v="2022-03-01T00:00:00"/>
    <x v="4"/>
    <x v="0"/>
  </r>
  <r>
    <x v="4"/>
    <x v="5"/>
    <s v="Haplochromis"/>
    <m/>
    <n v="10.185427184466018"/>
    <s v="GN"/>
    <d v="2022-03-01T00:00:00"/>
    <x v="4"/>
    <x v="0"/>
  </r>
  <r>
    <x v="4"/>
    <x v="5"/>
    <s v="Haplochromis"/>
    <m/>
    <n v="9.8038058252427192"/>
    <s v="GN"/>
    <d v="2022-03-01T00:00:00"/>
    <x v="4"/>
    <x v="0"/>
  </r>
  <r>
    <x v="4"/>
    <x v="5"/>
    <s v="Haplochromis"/>
    <m/>
    <n v="9.0506310679611648"/>
    <s v="GN"/>
    <d v="2022-03-01T00:00:00"/>
    <x v="4"/>
    <x v="0"/>
  </r>
  <r>
    <x v="4"/>
    <x v="5"/>
    <s v="Haplochromis"/>
    <m/>
    <n v="9.6592912621359233"/>
    <s v="GN"/>
    <d v="2022-03-01T00:00:00"/>
    <x v="4"/>
    <x v="0"/>
  </r>
  <r>
    <x v="4"/>
    <x v="5"/>
    <s v="Haplochromis"/>
    <m/>
    <n v="10.214776699029127"/>
    <s v="GN"/>
    <d v="2022-03-01T00:00:00"/>
    <x v="4"/>
    <x v="0"/>
  </r>
  <r>
    <x v="4"/>
    <x v="5"/>
    <s v="Haplochromis"/>
    <m/>
    <n v="6.4202123933987538"/>
    <s v="GN"/>
    <d v="2022-03-01T00:00:00"/>
    <x v="4"/>
    <x v="0"/>
  </r>
  <r>
    <x v="4"/>
    <x v="5"/>
    <s v="Haplochromis"/>
    <m/>
    <n v="7.7032740384615384"/>
    <s v="GN"/>
    <d v="2022-03-01T00:00:00"/>
    <x v="4"/>
    <x v="0"/>
  </r>
  <r>
    <x v="4"/>
    <x v="5"/>
    <s v="Haplochromis"/>
    <m/>
    <n v="7.4035273631840788"/>
    <s v="GN"/>
    <d v="2022-03-01T00:00:00"/>
    <x v="4"/>
    <x v="0"/>
  </r>
  <r>
    <x v="4"/>
    <x v="5"/>
    <s v="Haplochromis"/>
    <m/>
    <n v="6.3627500000000001"/>
    <s v="GN"/>
    <d v="2022-03-01T00:00:00"/>
    <x v="4"/>
    <x v="0"/>
  </r>
  <r>
    <x v="4"/>
    <x v="5"/>
    <s v="Haplochromis"/>
    <m/>
    <n v="6.2006666666666668"/>
    <s v="GN"/>
    <d v="2022-03-01T00:00:00"/>
    <x v="4"/>
    <x v="0"/>
  </r>
  <r>
    <x v="4"/>
    <x v="5"/>
    <s v="Haplochromis"/>
    <m/>
    <n v="7.2989513888888888"/>
    <s v="GN"/>
    <d v="2022-03-01T00:00:00"/>
    <x v="4"/>
    <x v="0"/>
  </r>
  <r>
    <x v="4"/>
    <x v="5"/>
    <s v="Haplochromis"/>
    <m/>
    <n v="6.6944444444444446"/>
    <s v="GN"/>
    <d v="2022-03-01T00:00:00"/>
    <x v="4"/>
    <x v="0"/>
  </r>
  <r>
    <x v="4"/>
    <x v="5"/>
    <s v="Haplochromis"/>
    <m/>
    <n v="7.2786250000000008"/>
    <s v="GN"/>
    <d v="2022-03-01T00:00:00"/>
    <x v="4"/>
    <x v="0"/>
  </r>
  <r>
    <x v="4"/>
    <x v="5"/>
    <s v="Haplochromis"/>
    <m/>
    <n v="7.415"/>
    <s v="GN"/>
    <d v="2022-03-01T00:00:00"/>
    <x v="4"/>
    <x v="0"/>
  </r>
  <r>
    <x v="4"/>
    <x v="5"/>
    <s v="Haplochromis"/>
    <m/>
    <n v="7.5989375000000008"/>
    <s v="GN"/>
    <d v="2022-03-01T00:00:00"/>
    <x v="4"/>
    <x v="0"/>
  </r>
  <r>
    <x v="4"/>
    <x v="5"/>
    <s v="Haplochromis"/>
    <m/>
    <n v="7.6487847222222216"/>
    <s v="GN"/>
    <d v="2022-03-01T00:00:00"/>
    <x v="4"/>
    <x v="0"/>
  </r>
  <r>
    <x v="4"/>
    <x v="5"/>
    <s v="Haplochromis"/>
    <m/>
    <n v="6.2561666666666671"/>
    <s v="GN"/>
    <d v="2022-03-01T00:00:00"/>
    <x v="4"/>
    <x v="0"/>
  </r>
  <r>
    <x v="4"/>
    <x v="5"/>
    <s v="Haplochromis"/>
    <m/>
    <n v="6.2933055555555555"/>
    <s v="GN"/>
    <d v="2022-03-01T00:00:00"/>
    <x v="4"/>
    <x v="0"/>
  </r>
  <r>
    <x v="4"/>
    <x v="5"/>
    <s v="Haplochromis"/>
    <m/>
    <n v="6.3569236111111111"/>
    <s v="GN"/>
    <d v="2022-03-01T00:00:00"/>
    <x v="4"/>
    <x v="0"/>
  </r>
  <r>
    <x v="4"/>
    <x v="5"/>
    <s v="Haplochromis"/>
    <m/>
    <n v="6.5870833333333332"/>
    <s v="GN"/>
    <d v="2022-03-01T00:00:00"/>
    <x v="4"/>
    <x v="0"/>
  </r>
  <r>
    <x v="4"/>
    <x v="5"/>
    <s v="Haplochromis"/>
    <m/>
    <n v="6.5494238788390726"/>
    <s v="GN"/>
    <d v="2022-03-01T00:00:00"/>
    <x v="4"/>
    <x v="0"/>
  </r>
  <r>
    <x v="4"/>
    <x v="5"/>
    <s v="Haplochromis"/>
    <m/>
    <n v="6.6524297025109007"/>
    <s v="GN"/>
    <d v="2022-03-01T00:00:00"/>
    <x v="4"/>
    <x v="0"/>
  </r>
  <r>
    <x v="4"/>
    <x v="5"/>
    <s v="Haplochromis"/>
    <m/>
    <n v="7.9228651315789476"/>
    <s v="BS"/>
    <d v="2022-03-01T00:00:00"/>
    <x v="4"/>
    <x v="0"/>
  </r>
  <r>
    <x v="4"/>
    <x v="5"/>
    <s v="Haplochromis"/>
    <m/>
    <n v="3.7742763157894741"/>
    <s v="BS"/>
    <d v="2022-03-01T00:00:00"/>
    <x v="4"/>
    <x v="0"/>
  </r>
  <r>
    <x v="4"/>
    <x v="5"/>
    <s v="Haplochromis"/>
    <m/>
    <n v="3.2355032894736842"/>
    <s v="BS"/>
    <d v="2022-03-01T00:00:00"/>
    <x v="4"/>
    <x v="0"/>
  </r>
  <r>
    <x v="4"/>
    <x v="5"/>
    <s v="tilapia"/>
    <m/>
    <n v="40.369010752688176"/>
    <s v="BS"/>
    <d v="2022-03-01T00:00:00"/>
    <x v="4"/>
    <x v="3"/>
  </r>
  <r>
    <x v="4"/>
    <x v="5"/>
    <s v="tilapia"/>
    <m/>
    <n v="46.903625000000005"/>
    <s v="BS"/>
    <d v="2022-03-01T00:00:00"/>
    <x v="4"/>
    <x v="3"/>
  </r>
  <r>
    <x v="4"/>
    <x v="5"/>
    <s v="tilapia"/>
    <m/>
    <n v="44.419170750580342"/>
    <s v="BS"/>
    <d v="2022-03-01T00:00:00"/>
    <x v="4"/>
    <x v="3"/>
  </r>
  <r>
    <x v="4"/>
    <x v="5"/>
    <s v="tilapia"/>
    <m/>
    <n v="23.23804857516787"/>
    <s v="BS"/>
    <d v="2022-03-01T00:00:00"/>
    <x v="4"/>
    <x v="3"/>
  </r>
  <r>
    <x v="4"/>
    <x v="5"/>
    <s v="tilapia"/>
    <m/>
    <n v="23.111930555555556"/>
    <s v="BS"/>
    <d v="2022-03-01T00:00:00"/>
    <x v="4"/>
    <x v="3"/>
  </r>
  <r>
    <x v="4"/>
    <x v="5"/>
    <s v="tilapia"/>
    <m/>
    <n v="20.275875816993462"/>
    <s v="BS"/>
    <d v="2022-03-01T00:00:00"/>
    <x v="4"/>
    <x v="3"/>
  </r>
  <r>
    <x v="4"/>
    <x v="5"/>
    <s v="tilapia"/>
    <m/>
    <n v="16.960887254901962"/>
    <s v="BS"/>
    <d v="2022-03-01T00:00:00"/>
    <x v="4"/>
    <x v="3"/>
  </r>
  <r>
    <x v="4"/>
    <x v="5"/>
    <s v="dagaa"/>
    <m/>
    <n v="3.5375722543352599"/>
    <s v="BS"/>
    <d v="2022-03-01T00:00:00"/>
    <x v="4"/>
    <x v="4"/>
  </r>
  <r>
    <x v="4"/>
    <x v="5"/>
    <s v="dagaa"/>
    <m/>
    <n v="4.0631329479768787"/>
    <s v="BS"/>
    <d v="2022-03-01T00:00:00"/>
    <x v="4"/>
    <x v="4"/>
  </r>
  <r>
    <x v="4"/>
    <x v="5"/>
    <s v="dagaa"/>
    <m/>
    <n v="3.4855086705202316"/>
    <s v="BS"/>
    <d v="2022-03-01T00:00:00"/>
    <x v="4"/>
    <x v="4"/>
  </r>
  <r>
    <x v="4"/>
    <x v="5"/>
    <s v="dagaa"/>
    <m/>
    <n v="3.6051040462427744"/>
    <s v="BS"/>
    <d v="2022-03-01T00:00:00"/>
    <x v="4"/>
    <x v="4"/>
  </r>
  <r>
    <x v="4"/>
    <x v="5"/>
    <s v="dagaa"/>
    <m/>
    <n v="3.020526011560694"/>
    <s v="BS"/>
    <d v="2022-03-01T00:00:00"/>
    <x v="4"/>
    <x v="4"/>
  </r>
  <r>
    <x v="4"/>
    <x v="5"/>
    <s v="dagaa"/>
    <m/>
    <n v="2.4646242774566476"/>
    <s v="BS"/>
    <d v="2022-03-01T00:00:00"/>
    <x v="4"/>
    <x v="4"/>
  </r>
  <r>
    <x v="4"/>
    <x v="5"/>
    <s v="dagaa"/>
    <m/>
    <n v="3.4363294797687862"/>
    <s v="BS"/>
    <d v="2022-03-01T00:00:00"/>
    <x v="4"/>
    <x v="4"/>
  </r>
  <r>
    <x v="4"/>
    <x v="5"/>
    <s v="dagaa"/>
    <m/>
    <n v="3.7727052023121388"/>
    <s v="BS"/>
    <d v="2022-03-01T00:00:00"/>
    <x v="4"/>
    <x v="4"/>
  </r>
  <r>
    <x v="4"/>
    <x v="5"/>
    <s v="dagaa"/>
    <m/>
    <n v="3.087485549132948"/>
    <s v="BS"/>
    <d v="2022-03-01T00:00:00"/>
    <x v="4"/>
    <x v="4"/>
  </r>
  <r>
    <x v="4"/>
    <x v="5"/>
    <s v="dagaa"/>
    <m/>
    <n v="3.399023121387283"/>
    <s v="BS"/>
    <d v="2022-03-01T00:00:00"/>
    <x v="4"/>
    <x v="4"/>
  </r>
  <r>
    <x v="4"/>
    <x v="5"/>
    <s v="dagaa"/>
    <m/>
    <n v="4.134300578034682"/>
    <s v="BS"/>
    <d v="2022-03-01T00:00:00"/>
    <x v="4"/>
    <x v="4"/>
  </r>
  <r>
    <x v="4"/>
    <x v="5"/>
    <s v="dagaa"/>
    <m/>
    <n v="3.5804971098265899"/>
    <s v="BS"/>
    <d v="2022-03-01T00:00:00"/>
    <x v="4"/>
    <x v="4"/>
  </r>
  <r>
    <x v="4"/>
    <x v="5"/>
    <s v="dagaa"/>
    <m/>
    <n v="3.6129364161849713"/>
    <s v="BS"/>
    <d v="2022-03-01T00:00:00"/>
    <x v="4"/>
    <x v="4"/>
  </r>
  <r>
    <x v="4"/>
    <x v="5"/>
    <s v="dagaa"/>
    <m/>
    <n v="3.9215317919075141"/>
    <s v="BS"/>
    <d v="2022-03-01T00:00:00"/>
    <x v="4"/>
    <x v="4"/>
  </r>
  <r>
    <x v="4"/>
    <x v="5"/>
    <s v="dagaa"/>
    <m/>
    <n v="4.0237167630057797"/>
    <s v="BS"/>
    <d v="2022-03-01T00:00:00"/>
    <x v="4"/>
    <x v="4"/>
  </r>
  <r>
    <x v="4"/>
    <x v="5"/>
    <s v="dagaa"/>
    <m/>
    <n v="4.1641618497109825"/>
    <s v="BS"/>
    <d v="2022-03-01T00:00:00"/>
    <x v="4"/>
    <x v="4"/>
  </r>
  <r>
    <x v="4"/>
    <x v="5"/>
    <s v="dagaa"/>
    <m/>
    <n v="3.7116300578034682"/>
    <s v="BS"/>
    <d v="2022-03-01T00:00:00"/>
    <x v="4"/>
    <x v="4"/>
  </r>
  <r>
    <x v="4"/>
    <x v="5"/>
    <s v="dagaa"/>
    <m/>
    <n v="3.9245953757225438"/>
    <s v="BS"/>
    <d v="2022-03-01T00:00:00"/>
    <x v="4"/>
    <x v="4"/>
  </r>
  <r>
    <x v="4"/>
    <x v="5"/>
    <s v="dagaa"/>
    <m/>
    <n v="4.0380404624277455"/>
    <s v="BS"/>
    <d v="2022-03-01T00:00:00"/>
    <x v="4"/>
    <x v="4"/>
  </r>
  <r>
    <x v="4"/>
    <x v="5"/>
    <s v="dagaa"/>
    <m/>
    <n v="3.88949710982659"/>
    <s v="BS"/>
    <d v="2022-03-01T00:00:00"/>
    <x v="4"/>
    <x v="4"/>
  </r>
  <r>
    <x v="4"/>
    <x v="5"/>
    <s v="dagaa"/>
    <m/>
    <n v="4.2833988095238098"/>
    <s v="BS"/>
    <d v="2022-03-01T00:00:00"/>
    <x v="4"/>
    <x v="4"/>
  </r>
  <r>
    <x v="4"/>
    <x v="5"/>
    <s v="dagaa"/>
    <m/>
    <n v="4.4567083333333333"/>
    <s v="BS"/>
    <d v="2022-03-01T00:00:00"/>
    <x v="4"/>
    <x v="4"/>
  </r>
  <r>
    <x v="4"/>
    <x v="5"/>
    <s v="dagaa"/>
    <m/>
    <n v="4.0493690476190478"/>
    <s v="BS"/>
    <d v="2022-03-01T00:00:00"/>
    <x v="4"/>
    <x v="4"/>
  </r>
  <r>
    <x v="4"/>
    <x v="5"/>
    <s v="dagaa"/>
    <m/>
    <n v="4.0953095238095232"/>
    <s v="BS"/>
    <d v="2022-03-01T00:00:00"/>
    <x v="4"/>
    <x v="4"/>
  </r>
  <r>
    <x v="4"/>
    <x v="5"/>
    <s v="dagaa"/>
    <m/>
    <n v="4.8370833333333332"/>
    <s v="BS"/>
    <d v="2022-03-01T00:00:00"/>
    <x v="4"/>
    <x v="4"/>
  </r>
  <r>
    <x v="4"/>
    <x v="5"/>
    <s v="dagaa"/>
    <m/>
    <n v="4.214892857142857"/>
    <s v="BS"/>
    <d v="2022-03-01T00:00:00"/>
    <x v="4"/>
    <x v="4"/>
  </r>
  <r>
    <x v="4"/>
    <x v="5"/>
    <s v="dagaa"/>
    <m/>
    <n v="4.643101190476191"/>
    <s v="BS"/>
    <d v="2022-03-01T00:00:00"/>
    <x v="4"/>
    <x v="4"/>
  </r>
  <r>
    <x v="4"/>
    <x v="5"/>
    <s v="dagaa"/>
    <m/>
    <n v="3.5318452380952383"/>
    <s v="BS"/>
    <d v="2022-03-01T00:00:00"/>
    <x v="4"/>
    <x v="4"/>
  </r>
  <r>
    <x v="4"/>
    <x v="5"/>
    <s v="dagaa"/>
    <m/>
    <n v="4.3189821428571431"/>
    <s v="BS"/>
    <d v="2022-03-01T00:00:00"/>
    <x v="4"/>
    <x v="4"/>
  </r>
  <r>
    <x v="4"/>
    <x v="5"/>
    <s v="dagaa"/>
    <m/>
    <n v="4.1937916666666668"/>
    <s v="BS"/>
    <d v="2022-03-01T00:00:00"/>
    <x v="4"/>
    <x v="4"/>
  </r>
  <r>
    <x v="4"/>
    <x v="5"/>
    <s v="dagaa"/>
    <m/>
    <n v="3.5158392857142853"/>
    <s v="BS"/>
    <d v="2022-03-01T00:00:00"/>
    <x v="4"/>
    <x v="4"/>
  </r>
  <r>
    <x v="4"/>
    <x v="5"/>
    <s v="dagaa"/>
    <m/>
    <n v="3.3817083333333331"/>
    <s v="BS"/>
    <d v="2022-03-01T00:00:00"/>
    <x v="4"/>
    <x v="4"/>
  </r>
  <r>
    <x v="4"/>
    <x v="5"/>
    <s v="dagaa"/>
    <m/>
    <n v="3.7252559523809521"/>
    <s v="BS"/>
    <d v="2022-03-01T00:00:00"/>
    <x v="4"/>
    <x v="4"/>
  </r>
  <r>
    <x v="4"/>
    <x v="5"/>
    <s v="dagaa"/>
    <m/>
    <n v="3.6981488095238095"/>
    <s v="BS"/>
    <d v="2022-03-01T00:00:00"/>
    <x v="4"/>
    <x v="4"/>
  </r>
  <r>
    <x v="4"/>
    <x v="5"/>
    <s v="dagaa"/>
    <m/>
    <n v="4.4615416666666663"/>
    <s v="BS"/>
    <d v="2022-03-01T00:00:00"/>
    <x v="4"/>
    <x v="4"/>
  </r>
  <r>
    <x v="4"/>
    <x v="5"/>
    <s v="dagaa"/>
    <m/>
    <n v="3.9372916666666669"/>
    <s v="BS"/>
    <d v="2022-03-01T00:00:00"/>
    <x v="4"/>
    <x v="4"/>
  </r>
  <r>
    <x v="4"/>
    <x v="5"/>
    <s v="dagaa"/>
    <m/>
    <n v="4.2647619047619045"/>
    <s v="BS"/>
    <d v="2022-03-01T00:00:00"/>
    <x v="4"/>
    <x v="4"/>
  </r>
  <r>
    <x v="4"/>
    <x v="5"/>
    <s v="dagaa"/>
    <m/>
    <n v="3.3910833333333334"/>
    <s v="BS"/>
    <d v="2022-03-01T00:00:00"/>
    <x v="4"/>
    <x v="4"/>
  </r>
  <r>
    <x v="4"/>
    <x v="5"/>
    <s v="dagaa"/>
    <m/>
    <n v="2.8420238095238095"/>
    <s v="BS"/>
    <d v="2022-03-01T00:00:00"/>
    <x v="4"/>
    <x v="4"/>
  </r>
  <r>
    <x v="4"/>
    <x v="5"/>
    <s v="dagaa"/>
    <m/>
    <n v="4.2384940476190476"/>
    <s v="BS"/>
    <d v="2022-03-01T00:00:00"/>
    <x v="4"/>
    <x v="4"/>
  </r>
  <r>
    <x v="4"/>
    <x v="3"/>
    <s v="Haplochromis"/>
    <m/>
    <n v="6.4625725806451619"/>
    <s v="GN"/>
    <d v="2022-03-01T00:00:00"/>
    <x v="4"/>
    <x v="0"/>
  </r>
  <r>
    <x v="4"/>
    <x v="3"/>
    <s v="Haplochromis"/>
    <m/>
    <n v="6.3278467741935485"/>
    <s v="GN"/>
    <d v="2022-03-01T00:00:00"/>
    <x v="4"/>
    <x v="0"/>
  </r>
  <r>
    <x v="4"/>
    <x v="3"/>
    <s v="Haplochromis"/>
    <m/>
    <n v="5.5481048387096781"/>
    <s v="GN"/>
    <d v="2022-03-01T00:00:00"/>
    <x v="4"/>
    <x v="0"/>
  </r>
  <r>
    <x v="4"/>
    <x v="3"/>
    <s v="Haplochromis"/>
    <m/>
    <n v="4.9778870967741939"/>
    <s v="GN"/>
    <d v="2022-03-01T00:00:00"/>
    <x v="4"/>
    <x v="0"/>
  </r>
  <r>
    <x v="4"/>
    <x v="3"/>
    <s v="Haplochromis"/>
    <m/>
    <n v="5.7420241935483869"/>
    <s v="GN"/>
    <d v="2022-03-01T00:00:00"/>
    <x v="4"/>
    <x v="0"/>
  </r>
  <r>
    <x v="4"/>
    <x v="3"/>
    <s v="Haplochromis"/>
    <m/>
    <n v="4.5172822580645162"/>
    <s v="GN"/>
    <d v="2022-03-01T00:00:00"/>
    <x v="4"/>
    <x v="0"/>
  </r>
  <r>
    <x v="4"/>
    <x v="3"/>
    <s v="Haplochromis"/>
    <m/>
    <n v="5.5165080645161293"/>
    <s v="GN"/>
    <d v="2022-03-01T00:00:00"/>
    <x v="4"/>
    <x v="0"/>
  </r>
  <r>
    <x v="4"/>
    <x v="3"/>
    <s v="Haplochromis"/>
    <m/>
    <n v="5.4975161290322578"/>
    <s v="GN"/>
    <d v="2022-03-01T00:00:00"/>
    <x v="4"/>
    <x v="0"/>
  </r>
  <r>
    <x v="4"/>
    <x v="3"/>
    <s v="Haplochromis"/>
    <m/>
    <n v="5.7572258064516122"/>
    <s v="GN"/>
    <d v="2022-03-01T00:00:00"/>
    <x v="4"/>
    <x v="0"/>
  </r>
  <r>
    <x v="4"/>
    <x v="3"/>
    <s v="Haplochromis"/>
    <m/>
    <n v="5.8265806451612905"/>
    <s v="GN"/>
    <d v="2022-03-01T00:00:00"/>
    <x v="4"/>
    <x v="0"/>
  </r>
  <r>
    <x v="4"/>
    <x v="3"/>
    <s v="Haplochromis"/>
    <m/>
    <n v="5.9099193548387099"/>
    <s v="GN"/>
    <d v="2022-03-01T00:00:00"/>
    <x v="4"/>
    <x v="0"/>
  </r>
  <r>
    <x v="4"/>
    <x v="3"/>
    <s v="Haplochromis"/>
    <m/>
    <n v="5.3514354838709677"/>
    <s v="GN"/>
    <d v="2022-03-01T00:00:00"/>
    <x v="4"/>
    <x v="0"/>
  </r>
  <r>
    <x v="4"/>
    <x v="3"/>
    <s v="Haplochromis"/>
    <m/>
    <n v="5.1347096774193544"/>
    <s v="GN"/>
    <d v="2022-03-01T00:00:00"/>
    <x v="4"/>
    <x v="0"/>
  </r>
  <r>
    <x v="4"/>
    <x v="3"/>
    <s v="Haplochromis"/>
    <m/>
    <n v="4.6987258064516135"/>
    <s v="GN"/>
    <d v="2022-03-01T00:00:00"/>
    <x v="4"/>
    <x v="0"/>
  </r>
  <r>
    <x v="4"/>
    <x v="3"/>
    <s v="Haplochromis"/>
    <m/>
    <n v="5.1237580645161289"/>
    <s v="GN"/>
    <d v="2022-03-01T00:00:00"/>
    <x v="4"/>
    <x v="0"/>
  </r>
  <r>
    <x v="4"/>
    <x v="3"/>
    <s v="Haplochromis"/>
    <m/>
    <n v="5.4973306451612904"/>
    <s v="GN"/>
    <d v="2022-03-01T00:00:00"/>
    <x v="4"/>
    <x v="0"/>
  </r>
  <r>
    <x v="4"/>
    <x v="3"/>
    <s v="Haplochromis"/>
    <m/>
    <n v="5.1713629032258064"/>
    <s v="GN"/>
    <d v="2022-03-01T00:00:00"/>
    <x v="4"/>
    <x v="0"/>
  </r>
  <r>
    <x v="4"/>
    <x v="3"/>
    <s v="Haplochromis"/>
    <m/>
    <n v="4.5820080645161285"/>
    <s v="GN"/>
    <d v="2022-03-01T00:00:00"/>
    <x v="4"/>
    <x v="0"/>
  </r>
  <r>
    <x v="4"/>
    <x v="3"/>
    <s v="Haplochromis"/>
    <m/>
    <n v="5.9959193548387102"/>
    <s v="GN"/>
    <d v="2022-03-01T00:00:00"/>
    <x v="4"/>
    <x v="0"/>
  </r>
  <r>
    <x v="4"/>
    <x v="3"/>
    <s v="Haplochromis"/>
    <m/>
    <n v="4.6908629032258071"/>
    <s v="GN"/>
    <d v="2022-03-01T00:00:00"/>
    <x v="4"/>
    <x v="0"/>
  </r>
  <r>
    <x v="4"/>
    <x v="3"/>
    <s v="Haplochromis"/>
    <m/>
    <n v="4.7136532258064516"/>
    <s v="GN"/>
    <d v="2022-03-01T00:00:00"/>
    <x v="4"/>
    <x v="0"/>
  </r>
  <r>
    <x v="4"/>
    <x v="3"/>
    <s v="Haplochromis"/>
    <m/>
    <n v="4.9041774193548395"/>
    <s v="GN"/>
    <d v="2022-03-01T00:00:00"/>
    <x v="4"/>
    <x v="0"/>
  </r>
  <r>
    <x v="4"/>
    <x v="3"/>
    <s v="Haplochromis"/>
    <m/>
    <n v="4.1892016129032257"/>
    <s v="GN"/>
    <d v="2022-03-01T00:00:00"/>
    <x v="4"/>
    <x v="0"/>
  </r>
  <r>
    <x v="4"/>
    <x v="3"/>
    <s v="Haplochromis"/>
    <m/>
    <n v="4.6219193548387105"/>
    <s v="GN"/>
    <d v="2022-03-01T00:00:00"/>
    <x v="4"/>
    <x v="0"/>
  </r>
  <r>
    <x v="4"/>
    <x v="3"/>
    <s v="Haplochromis"/>
    <m/>
    <n v="5.21075"/>
    <s v="GN"/>
    <d v="2022-03-01T00:00:00"/>
    <x v="4"/>
    <x v="0"/>
  </r>
  <r>
    <x v="4"/>
    <x v="3"/>
    <s v="perch"/>
    <m/>
    <n v="10.143954545454546"/>
    <s v="GN"/>
    <d v="2022-03-01T00:00:00"/>
    <x v="4"/>
    <x v="2"/>
  </r>
  <r>
    <x v="4"/>
    <x v="3"/>
    <s v="Haplochromis"/>
    <m/>
    <n v="8.6162636363636356"/>
    <s v="GN"/>
    <d v="2022-03-01T00:00:00"/>
    <x v="4"/>
    <x v="0"/>
  </r>
  <r>
    <x v="4"/>
    <x v="3"/>
    <s v="Haplochromis"/>
    <m/>
    <n v="9.8823454545454545"/>
    <s v="GN"/>
    <d v="2022-03-01T00:00:00"/>
    <x v="4"/>
    <x v="0"/>
  </r>
  <r>
    <x v="4"/>
    <x v="3"/>
    <s v="Haplochromis"/>
    <m/>
    <n v="9.4953636363636367"/>
    <s v="GN"/>
    <d v="2022-03-01T00:00:00"/>
    <x v="4"/>
    <x v="0"/>
  </r>
  <r>
    <x v="4"/>
    <x v="3"/>
    <s v="Haplochromis"/>
    <m/>
    <n v="8.7060363636363629"/>
    <s v="GN"/>
    <d v="2022-03-01T00:00:00"/>
    <x v="4"/>
    <x v="0"/>
  </r>
  <r>
    <x v="4"/>
    <x v="3"/>
    <s v="Haplochromis"/>
    <m/>
    <n v="9.0740909090909092"/>
    <s v="GN"/>
    <d v="2022-03-01T00:00:00"/>
    <x v="4"/>
    <x v="0"/>
  </r>
  <r>
    <x v="4"/>
    <x v="3"/>
    <s v="Haplochromis"/>
    <m/>
    <n v="7.7399909090909089"/>
    <s v="GN"/>
    <d v="2022-03-01T00:00:00"/>
    <x v="4"/>
    <x v="0"/>
  </r>
  <r>
    <x v="4"/>
    <x v="3"/>
    <s v="Haplochromis"/>
    <m/>
    <n v="8.801581818181818"/>
    <s v="GN"/>
    <d v="2022-03-01T00:00:00"/>
    <x v="4"/>
    <x v="0"/>
  </r>
  <r>
    <x v="4"/>
    <x v="3"/>
    <s v="Haplochromis"/>
    <m/>
    <n v="8.8575909090909093"/>
    <s v="GN"/>
    <d v="2022-03-01T00:00:00"/>
    <x v="4"/>
    <x v="0"/>
  </r>
  <r>
    <x v="4"/>
    <x v="3"/>
    <s v="Haplochromis"/>
    <m/>
    <n v="9.6923909090909088"/>
    <s v="GN"/>
    <d v="2022-03-01T00:00:00"/>
    <x v="4"/>
    <x v="0"/>
  </r>
  <r>
    <x v="4"/>
    <x v="3"/>
    <s v="Haplochromis"/>
    <m/>
    <n v="9.8055181818181811"/>
    <s v="GN"/>
    <d v="2022-03-01T00:00:00"/>
    <x v="4"/>
    <x v="0"/>
  </r>
  <r>
    <x v="4"/>
    <x v="3"/>
    <s v="Haplochromis"/>
    <m/>
    <n v="9.6992090909090916"/>
    <s v="GN"/>
    <d v="2022-03-01T00:00:00"/>
    <x v="4"/>
    <x v="0"/>
  </r>
  <r>
    <x v="4"/>
    <x v="3"/>
    <s v="Haplochromis"/>
    <m/>
    <n v="8.651945454545455"/>
    <s v="GN"/>
    <d v="2022-03-01T00:00:00"/>
    <x v="4"/>
    <x v="0"/>
  </r>
  <r>
    <x v="4"/>
    <x v="3"/>
    <s v="Haplochromis"/>
    <m/>
    <n v="10.378618181818181"/>
    <s v="GN"/>
    <d v="2022-03-01T00:00:00"/>
    <x v="4"/>
    <x v="0"/>
  </r>
  <r>
    <x v="4"/>
    <x v="3"/>
    <s v="Haplochromis"/>
    <m/>
    <n v="8.7783363636363632"/>
    <s v="GN"/>
    <d v="2022-03-01T00:00:00"/>
    <x v="4"/>
    <x v="0"/>
  </r>
  <r>
    <x v="4"/>
    <x v="3"/>
    <s v="Haplochromis"/>
    <m/>
    <n v="10.149563636363636"/>
    <s v="GN"/>
    <d v="2022-03-01T00:00:00"/>
    <x v="4"/>
    <x v="0"/>
  </r>
  <r>
    <x v="4"/>
    <x v="3"/>
    <s v="Haplochromis"/>
    <m/>
    <n v="9.0311454545454541"/>
    <s v="GN"/>
    <d v="2022-03-01T00:00:00"/>
    <x v="4"/>
    <x v="0"/>
  </r>
  <r>
    <x v="4"/>
    <x v="3"/>
    <s v="Haplochromis"/>
    <m/>
    <n v="9.9347999999999992"/>
    <s v="GN"/>
    <d v="2022-03-01T00:00:00"/>
    <x v="4"/>
    <x v="0"/>
  </r>
  <r>
    <x v="4"/>
    <x v="3"/>
    <s v="Haplochromis"/>
    <m/>
    <n v="10.643063636363637"/>
    <s v="GN"/>
    <d v="2022-03-01T00:00:00"/>
    <x v="4"/>
    <x v="0"/>
  </r>
  <r>
    <x v="4"/>
    <x v="3"/>
    <s v="Haplochromis"/>
    <m/>
    <n v="9.8953181818181815"/>
    <s v="GN"/>
    <d v="2022-03-01T00:00:00"/>
    <x v="4"/>
    <x v="0"/>
  </r>
  <r>
    <x v="4"/>
    <x v="3"/>
    <s v="Haplochromis"/>
    <m/>
    <n v="8.5589818181818185"/>
    <s v="GN"/>
    <d v="2022-03-01T00:00:00"/>
    <x v="4"/>
    <x v="0"/>
  </r>
  <r>
    <x v="4"/>
    <x v="3"/>
    <s v="perch"/>
    <m/>
    <n v="12.842590909090909"/>
    <s v="GN"/>
    <d v="2022-03-01T00:00:00"/>
    <x v="4"/>
    <x v="2"/>
  </r>
  <r>
    <x v="4"/>
    <x v="3"/>
    <s v="perch"/>
    <m/>
    <n v="13.539781818181819"/>
    <s v="GN"/>
    <d v="2022-03-01T00:00:00"/>
    <x v="4"/>
    <x v="2"/>
  </r>
  <r>
    <x v="4"/>
    <x v="3"/>
    <s v="Haplochromis"/>
    <m/>
    <n v="4.4068787878787878"/>
    <s v="GN"/>
    <d v="2022-03-01T00:00:00"/>
    <x v="4"/>
    <x v="0"/>
  </r>
  <r>
    <x v="4"/>
    <x v="3"/>
    <s v="Haplochromis"/>
    <m/>
    <n v="5.8548409090909095"/>
    <s v="GN"/>
    <d v="2022-03-01T00:00:00"/>
    <x v="4"/>
    <x v="0"/>
  </r>
  <r>
    <x v="4"/>
    <x v="3"/>
    <s v="Haplochromis"/>
    <m/>
    <n v="4.8924166666666666"/>
    <s v="GN"/>
    <d v="2022-03-01T00:00:00"/>
    <x v="4"/>
    <x v="0"/>
  </r>
  <r>
    <x v="4"/>
    <x v="3"/>
    <s v="Haplochromis"/>
    <m/>
    <n v="5.5752651515151515"/>
    <s v="GN"/>
    <d v="2022-03-01T00:00:00"/>
    <x v="4"/>
    <x v="0"/>
  </r>
  <r>
    <x v="4"/>
    <x v="3"/>
    <s v="Haplochromis"/>
    <m/>
    <n v="5.1981818181818182"/>
    <s v="GN"/>
    <d v="2022-03-01T00:00:00"/>
    <x v="4"/>
    <x v="0"/>
  </r>
  <r>
    <x v="4"/>
    <x v="3"/>
    <s v="Haplochromis"/>
    <m/>
    <n v="4.7189090909090909"/>
    <s v="GN"/>
    <d v="2022-03-01T00:00:00"/>
    <x v="4"/>
    <x v="0"/>
  </r>
  <r>
    <x v="4"/>
    <x v="3"/>
    <s v="Haplochromis"/>
    <m/>
    <n v="5.153386363636363"/>
    <s v="GN"/>
    <d v="2022-03-01T00:00:00"/>
    <x v="4"/>
    <x v="0"/>
  </r>
  <r>
    <x v="4"/>
    <x v="3"/>
    <s v="Haplochromis"/>
    <m/>
    <n v="5.5301969696969699"/>
    <s v="GN"/>
    <d v="2022-03-01T00:00:00"/>
    <x v="4"/>
    <x v="0"/>
  </r>
  <r>
    <x v="4"/>
    <x v="3"/>
    <s v="Haplochromis"/>
    <m/>
    <n v="5.5371666666666659"/>
    <s v="GN"/>
    <d v="2022-03-01T00:00:00"/>
    <x v="4"/>
    <x v="0"/>
  </r>
  <r>
    <x v="4"/>
    <x v="3"/>
    <s v="Haplochromis"/>
    <m/>
    <n v="6.5063333333333331"/>
    <s v="GN"/>
    <d v="2022-03-01T00:00:00"/>
    <x v="4"/>
    <x v="0"/>
  </r>
  <r>
    <x v="4"/>
    <x v="3"/>
    <s v="Haplochromis"/>
    <m/>
    <n v="5.5929393939393943"/>
    <s v="GN"/>
    <d v="2022-03-01T00:00:00"/>
    <x v="4"/>
    <x v="0"/>
  </r>
  <r>
    <x v="4"/>
    <x v="3"/>
    <s v="Haplochromis"/>
    <m/>
    <n v="5.8788636363636364"/>
    <s v="GN"/>
    <d v="2022-03-01T00:00:00"/>
    <x v="4"/>
    <x v="0"/>
  </r>
  <r>
    <x v="4"/>
    <x v="3"/>
    <s v="Haplochromis"/>
    <m/>
    <n v="5.8807424242424249"/>
    <s v="GN"/>
    <d v="2022-03-01T00:00:00"/>
    <x v="4"/>
    <x v="0"/>
  </r>
  <r>
    <x v="4"/>
    <x v="3"/>
    <s v="Haplochromis"/>
    <m/>
    <n v="5.233393939393939"/>
    <s v="GN"/>
    <d v="2022-03-01T00:00:00"/>
    <x v="4"/>
    <x v="0"/>
  </r>
  <r>
    <x v="4"/>
    <x v="3"/>
    <s v="Haplochromis"/>
    <m/>
    <n v="4.2834621212121213"/>
    <s v="GN"/>
    <d v="2022-03-01T00:00:00"/>
    <x v="4"/>
    <x v="0"/>
  </r>
  <r>
    <x v="4"/>
    <x v="3"/>
    <s v="Haplochromis"/>
    <m/>
    <n v="5.5216439393939396"/>
    <s v="GN"/>
    <d v="2022-03-01T00:00:00"/>
    <x v="4"/>
    <x v="0"/>
  </r>
  <r>
    <x v="4"/>
    <x v="3"/>
    <s v="Haplochromis"/>
    <m/>
    <n v="5.413484848484849"/>
    <s v="GN"/>
    <d v="2022-03-01T00:00:00"/>
    <x v="4"/>
    <x v="0"/>
  </r>
  <r>
    <x v="4"/>
    <x v="3"/>
    <s v="Haplochromis"/>
    <m/>
    <n v="5.9505151515151509"/>
    <s v="GN"/>
    <d v="2022-03-01T00:00:00"/>
    <x v="4"/>
    <x v="0"/>
  </r>
  <r>
    <x v="4"/>
    <x v="3"/>
    <s v="Haplochromis"/>
    <m/>
    <n v="8.4060900000000007"/>
    <s v="GN"/>
    <d v="2022-03-01T00:00:00"/>
    <x v="4"/>
    <x v="0"/>
  </r>
  <r>
    <x v="4"/>
    <x v="3"/>
    <s v="Haplochromis"/>
    <m/>
    <n v="7.5626499999999997"/>
    <s v="GN"/>
    <d v="2022-03-01T00:00:00"/>
    <x v="4"/>
    <x v="0"/>
  </r>
  <r>
    <x v="4"/>
    <x v="3"/>
    <s v="Haplochromis"/>
    <m/>
    <n v="5.3493899999999996"/>
    <s v="GN"/>
    <d v="2022-03-01T00:00:00"/>
    <x v="4"/>
    <x v="0"/>
  </r>
  <r>
    <x v="4"/>
    <x v="3"/>
    <s v="Haplochromis"/>
    <m/>
    <n v="8.5608399999999989"/>
    <s v="GN"/>
    <d v="2022-03-01T00:00:00"/>
    <x v="4"/>
    <x v="0"/>
  </r>
  <r>
    <x v="4"/>
    <x v="3"/>
    <s v="Haplochromis"/>
    <m/>
    <n v="7.8004100000000003"/>
    <s v="GN"/>
    <d v="2022-03-01T00:00:00"/>
    <x v="4"/>
    <x v="0"/>
  </r>
  <r>
    <x v="4"/>
    <x v="3"/>
    <s v="Haplochromis"/>
    <m/>
    <n v="8.4423700000000004"/>
    <s v="GN"/>
    <d v="2022-03-01T00:00:00"/>
    <x v="4"/>
    <x v="0"/>
  </r>
  <r>
    <x v="4"/>
    <x v="3"/>
    <s v="Haplochromis"/>
    <m/>
    <n v="8.9728499999999993"/>
    <s v="GN"/>
    <d v="2022-03-01T00:00:00"/>
    <x v="4"/>
    <x v="0"/>
  </r>
  <r>
    <x v="4"/>
    <x v="3"/>
    <s v="Haplochromis"/>
    <m/>
    <n v="7.8584500000000004"/>
    <s v="GN"/>
    <d v="2022-03-01T00:00:00"/>
    <x v="4"/>
    <x v="0"/>
  </r>
  <r>
    <x v="4"/>
    <x v="3"/>
    <s v="Haplochromis"/>
    <m/>
    <n v="8.2517399999999999"/>
    <s v="GN"/>
    <d v="2022-03-01T00:00:00"/>
    <x v="4"/>
    <x v="0"/>
  </r>
  <r>
    <x v="4"/>
    <x v="3"/>
    <s v="Haplochromis"/>
    <m/>
    <n v="8.2003900000000005"/>
    <s v="GN"/>
    <d v="2022-03-01T00:00:00"/>
    <x v="4"/>
    <x v="0"/>
  </r>
  <r>
    <x v="4"/>
    <x v="3"/>
    <s v="Haplochromis"/>
    <m/>
    <n v="7.8729899999999997"/>
    <s v="GN"/>
    <d v="2022-03-01T00:00:00"/>
    <x v="4"/>
    <x v="0"/>
  </r>
  <r>
    <x v="4"/>
    <x v="3"/>
    <s v="Haplochromis"/>
    <m/>
    <n v="7.0513500000000002"/>
    <s v="GN"/>
    <d v="2022-03-01T00:00:00"/>
    <x v="4"/>
    <x v="0"/>
  </r>
  <r>
    <x v="4"/>
    <x v="3"/>
    <s v="Haplochromis"/>
    <m/>
    <n v="7.7609299999999992"/>
    <s v="GN"/>
    <d v="2022-03-01T00:00:00"/>
    <x v="4"/>
    <x v="0"/>
  </r>
  <r>
    <x v="4"/>
    <x v="3"/>
    <s v="Haplochromis"/>
    <m/>
    <n v="7.6303599999999996"/>
    <s v="GN"/>
    <d v="2022-03-01T00:00:00"/>
    <x v="4"/>
    <x v="0"/>
  </r>
  <r>
    <x v="4"/>
    <x v="3"/>
    <s v="Haplochromis"/>
    <m/>
    <n v="8.4823599999999999"/>
    <s v="GN"/>
    <d v="2022-03-01T00:00:00"/>
    <x v="4"/>
    <x v="0"/>
  </r>
  <r>
    <x v="4"/>
    <x v="3"/>
    <s v="Haplochromis"/>
    <m/>
    <n v="7.9289800000000001"/>
    <s v="GN"/>
    <d v="2022-03-01T00:00:00"/>
    <x v="4"/>
    <x v="0"/>
  </r>
  <r>
    <x v="4"/>
    <x v="3"/>
    <s v="Haplochromis"/>
    <m/>
    <n v="8.1593099999999996"/>
    <s v="GN"/>
    <d v="2022-03-01T00:00:00"/>
    <x v="4"/>
    <x v="0"/>
  </r>
  <r>
    <x v="4"/>
    <x v="3"/>
    <s v="Haplochromis"/>
    <m/>
    <n v="7.1233699999999995"/>
    <s v="GN"/>
    <d v="2022-03-01T00:00:00"/>
    <x v="4"/>
    <x v="0"/>
  </r>
  <r>
    <x v="4"/>
    <x v="3"/>
    <s v="Haplochromis"/>
    <m/>
    <n v="7.7374900000000002"/>
    <s v="GN"/>
    <d v="2022-03-01T00:00:00"/>
    <x v="4"/>
    <x v="0"/>
  </r>
  <r>
    <x v="4"/>
    <x v="3"/>
    <s v="Haplochromis"/>
    <m/>
    <n v="8.2861799999999999"/>
    <s v="GN"/>
    <d v="2022-03-01T00:00:00"/>
    <x v="4"/>
    <x v="0"/>
  </r>
  <r>
    <x v="4"/>
    <x v="3"/>
    <s v="Haplochromis"/>
    <m/>
    <n v="8.24"/>
    <s v="GN"/>
    <d v="2022-03-01T00:00:00"/>
    <x v="4"/>
    <x v="0"/>
  </r>
  <r>
    <x v="4"/>
    <x v="3"/>
    <s v="Haplochromis"/>
    <m/>
    <n v="7.4417200000000001"/>
    <s v="GN"/>
    <d v="2022-03-01T00:00:00"/>
    <x v="4"/>
    <x v="0"/>
  </r>
  <r>
    <x v="4"/>
    <x v="3"/>
    <s v="Haplochromis"/>
    <m/>
    <n v="7.8546799999999992"/>
    <s v="GN"/>
    <d v="2022-03-01T00:00:00"/>
    <x v="4"/>
    <x v="0"/>
  </r>
  <r>
    <x v="4"/>
    <x v="3"/>
    <s v="Haplochromis"/>
    <m/>
    <n v="7.4276199999999992"/>
    <s v="GN"/>
    <d v="2022-03-01T00:00:00"/>
    <x v="4"/>
    <x v="0"/>
  </r>
  <r>
    <x v="4"/>
    <x v="3"/>
    <s v="Haplochromis"/>
    <m/>
    <n v="7.5209599999999996"/>
    <s v="GN"/>
    <d v="2022-03-01T00:00:00"/>
    <x v="4"/>
    <x v="0"/>
  </r>
  <r>
    <x v="4"/>
    <x v="3"/>
    <s v="Haplochromis"/>
    <m/>
    <n v="8.5603700000000007"/>
    <s v="GN"/>
    <d v="2022-03-01T00:00:00"/>
    <x v="4"/>
    <x v="0"/>
  </r>
  <r>
    <x v="4"/>
    <x v="3"/>
    <s v="Haplochromis"/>
    <m/>
    <n v="7.5807099999999998"/>
    <s v="GN"/>
    <d v="2022-03-01T00:00:00"/>
    <x v="4"/>
    <x v="0"/>
  </r>
  <r>
    <x v="4"/>
    <x v="3"/>
    <s v="perch"/>
    <m/>
    <n v="15.448422835563948"/>
    <s v="GN"/>
    <d v="2022-03-01T00:00:00"/>
    <x v="4"/>
    <x v="2"/>
  </r>
  <r>
    <x v="4"/>
    <x v="3"/>
    <s v="perch"/>
    <m/>
    <n v="20.131136502471261"/>
    <s v="GN"/>
    <d v="2022-03-01T00:00:00"/>
    <x v="4"/>
    <x v="2"/>
  </r>
  <r>
    <x v="4"/>
    <x v="3"/>
    <s v="perch"/>
    <m/>
    <n v="14.364280303030304"/>
    <s v="GN"/>
    <d v="2022-03-01T00:00:00"/>
    <x v="4"/>
    <x v="2"/>
  </r>
  <r>
    <x v="4"/>
    <x v="3"/>
    <s v="perch"/>
    <m/>
    <n v="14.273015151515152"/>
    <s v="GN"/>
    <d v="2022-03-01T00:00:00"/>
    <x v="4"/>
    <x v="2"/>
  </r>
  <r>
    <x v="4"/>
    <x v="3"/>
    <s v="perch"/>
    <m/>
    <n v="13.502757575757576"/>
    <s v="GN"/>
    <d v="2022-03-01T00:00:00"/>
    <x v="4"/>
    <x v="2"/>
  </r>
  <r>
    <x v="4"/>
    <x v="3"/>
    <s v="Haplochromis"/>
    <m/>
    <n v="11.707348484848485"/>
    <s v="GN"/>
    <d v="2022-03-01T00:00:00"/>
    <x v="4"/>
    <x v="0"/>
  </r>
  <r>
    <x v="4"/>
    <x v="3"/>
    <s v="Haplochromis"/>
    <m/>
    <n v="12.495193877551021"/>
    <s v="GN"/>
    <d v="2022-03-01T00:00:00"/>
    <x v="4"/>
    <x v="0"/>
  </r>
  <r>
    <x v="4"/>
    <x v="3"/>
    <s v="Haplochromis"/>
    <m/>
    <n v="13.611683673469386"/>
    <s v="GN"/>
    <d v="2022-03-01T00:00:00"/>
    <x v="4"/>
    <x v="0"/>
  </r>
  <r>
    <x v="4"/>
    <x v="3"/>
    <s v="Haplochromis"/>
    <m/>
    <n v="13.486214285714285"/>
    <s v="GN"/>
    <d v="2022-03-01T00:00:00"/>
    <x v="4"/>
    <x v="0"/>
  </r>
  <r>
    <x v="4"/>
    <x v="3"/>
    <s v="Haplochromis"/>
    <m/>
    <n v="13.679938775510204"/>
    <s v="GN"/>
    <d v="2022-03-01T00:00:00"/>
    <x v="4"/>
    <x v="0"/>
  </r>
  <r>
    <x v="4"/>
    <x v="3"/>
    <s v="Haplochromis"/>
    <m/>
    <n v="14.097724489795919"/>
    <s v="GN"/>
    <d v="2022-03-01T00:00:00"/>
    <x v="4"/>
    <x v="0"/>
  </r>
  <r>
    <x v="4"/>
    <x v="3"/>
    <s v="Haplochromis"/>
    <m/>
    <n v="13.073112244897958"/>
    <s v="GN"/>
    <d v="2022-03-01T00:00:00"/>
    <x v="4"/>
    <x v="0"/>
  </r>
  <r>
    <x v="4"/>
    <x v="3"/>
    <s v="Haplochromis"/>
    <m/>
    <n v="12.918510204081631"/>
    <s v="GN"/>
    <d v="2022-03-01T00:00:00"/>
    <x v="4"/>
    <x v="0"/>
  </r>
  <r>
    <x v="4"/>
    <x v="3"/>
    <s v="Haplochromis"/>
    <m/>
    <n v="12.328030612244897"/>
    <s v="GN"/>
    <d v="2022-03-01T00:00:00"/>
    <x v="4"/>
    <x v="0"/>
  </r>
  <r>
    <x v="4"/>
    <x v="3"/>
    <s v="Haplochromis"/>
    <m/>
    <n v="12.100938775510205"/>
    <s v="GN"/>
    <d v="2022-03-01T00:00:00"/>
    <x v="4"/>
    <x v="0"/>
  </r>
  <r>
    <x v="4"/>
    <x v="3"/>
    <s v="Haplochromis"/>
    <m/>
    <n v="13.920591836734694"/>
    <s v="GN"/>
    <d v="2022-03-01T00:00:00"/>
    <x v="4"/>
    <x v="0"/>
  </r>
  <r>
    <x v="4"/>
    <x v="3"/>
    <s v="Haplochromis"/>
    <m/>
    <n v="16.220795918367347"/>
    <s v="GN"/>
    <d v="2022-03-01T00:00:00"/>
    <x v="4"/>
    <x v="0"/>
  </r>
  <r>
    <x v="4"/>
    <x v="3"/>
    <s v="Haplochromis"/>
    <m/>
    <n v="12.356447178132086"/>
    <s v="GN"/>
    <d v="2022-03-01T00:00:00"/>
    <x v="4"/>
    <x v="0"/>
  </r>
  <r>
    <x v="4"/>
    <x v="3"/>
    <s v="Haplochromis"/>
    <m/>
    <n v="12.426780159328372"/>
    <s v="GN"/>
    <d v="2022-03-01T00:00:00"/>
    <x v="4"/>
    <x v="0"/>
  </r>
  <r>
    <x v="4"/>
    <x v="3"/>
    <s v="Haplochromis"/>
    <m/>
    <n v="18.202617931896281"/>
    <s v="GN"/>
    <d v="2022-03-01T00:00:00"/>
    <x v="4"/>
    <x v="0"/>
  </r>
  <r>
    <x v="4"/>
    <x v="3"/>
    <s v="Haplochromis"/>
    <m/>
    <n v="17.43685632183908"/>
    <s v="GN"/>
    <d v="2022-03-01T00:00:00"/>
    <x v="4"/>
    <x v="0"/>
  </r>
  <r>
    <x v="4"/>
    <x v="3"/>
    <s v="Haplochromis"/>
    <m/>
    <n v="13.965480392156863"/>
    <s v="GN"/>
    <d v="2022-03-01T00:00:00"/>
    <x v="4"/>
    <x v="0"/>
  </r>
  <r>
    <x v="4"/>
    <x v="3"/>
    <s v="Haplochromis"/>
    <m/>
    <n v="12.602245098039216"/>
    <s v="GN"/>
    <d v="2022-03-01T00:00:00"/>
    <x v="4"/>
    <x v="0"/>
  </r>
  <r>
    <x v="4"/>
    <x v="3"/>
    <s v="Haplochromis"/>
    <m/>
    <n v="12.531617647058823"/>
    <s v="GN"/>
    <d v="2022-03-01T00:00:00"/>
    <x v="4"/>
    <x v="0"/>
  </r>
  <r>
    <x v="4"/>
    <x v="3"/>
    <s v="Haplochromis"/>
    <m/>
    <n v="13.179754901960784"/>
    <s v="GN"/>
    <d v="2022-03-01T00:00:00"/>
    <x v="4"/>
    <x v="0"/>
  </r>
  <r>
    <x v="4"/>
    <x v="3"/>
    <s v="Haplochromis"/>
    <m/>
    <n v="13.210039215686274"/>
    <s v="GN"/>
    <d v="2022-03-01T00:00:00"/>
    <x v="4"/>
    <x v="0"/>
  </r>
  <r>
    <x v="4"/>
    <x v="3"/>
    <s v="Haplochromis"/>
    <m/>
    <n v="12.374911764705882"/>
    <s v="GN"/>
    <d v="2022-03-01T00:00:00"/>
    <x v="4"/>
    <x v="0"/>
  </r>
  <r>
    <x v="4"/>
    <x v="3"/>
    <s v="Haplochromis"/>
    <m/>
    <n v="11.952901960784313"/>
    <s v="GN"/>
    <d v="2022-03-01T00:00:00"/>
    <x v="4"/>
    <x v="0"/>
  </r>
  <r>
    <x v="4"/>
    <x v="3"/>
    <s v="Haplochromis"/>
    <m/>
    <n v="12.824343137254903"/>
    <s v="GN"/>
    <d v="2022-03-01T00:00:00"/>
    <x v="4"/>
    <x v="0"/>
  </r>
  <r>
    <x v="4"/>
    <x v="3"/>
    <s v="Haplochromis"/>
    <m/>
    <n v="11.274968749999999"/>
    <s v="GN"/>
    <d v="2022-03-01T00:00:00"/>
    <x v="4"/>
    <x v="0"/>
  </r>
  <r>
    <x v="4"/>
    <x v="3"/>
    <s v="Haplochromis"/>
    <m/>
    <n v="11.320958333333332"/>
    <s v="GN"/>
    <d v="2022-03-01T00:00:00"/>
    <x v="4"/>
    <x v="0"/>
  </r>
  <r>
    <x v="4"/>
    <x v="3"/>
    <s v="Haplochromis"/>
    <m/>
    <n v="10.785552083333334"/>
    <s v="GN"/>
    <d v="2022-03-01T00:00:00"/>
    <x v="4"/>
    <x v="0"/>
  </r>
  <r>
    <x v="4"/>
    <x v="3"/>
    <s v="Haplochromis"/>
    <m/>
    <n v="12.191510416666667"/>
    <s v="GN"/>
    <d v="2022-03-01T00:00:00"/>
    <x v="4"/>
    <x v="0"/>
  </r>
  <r>
    <x v="4"/>
    <x v="3"/>
    <s v="Haplochromis"/>
    <m/>
    <n v="11.142541666666666"/>
    <s v="GN"/>
    <d v="2022-03-01T00:00:00"/>
    <x v="4"/>
    <x v="0"/>
  </r>
  <r>
    <x v="4"/>
    <x v="3"/>
    <s v="Haplochromis"/>
    <m/>
    <n v="11.812666666666667"/>
    <s v="GN"/>
    <d v="2022-03-01T00:00:00"/>
    <x v="4"/>
    <x v="0"/>
  </r>
  <r>
    <x v="4"/>
    <x v="3"/>
    <s v="Haplochromis"/>
    <m/>
    <n v="11.423999999999999"/>
    <s v="GN"/>
    <d v="2022-03-01T00:00:00"/>
    <x v="4"/>
    <x v="0"/>
  </r>
  <r>
    <x v="4"/>
    <x v="3"/>
    <s v="Haplochromis"/>
    <m/>
    <n v="11.8914375"/>
    <s v="GN"/>
    <d v="2022-03-01T00:00:00"/>
    <x v="4"/>
    <x v="0"/>
  </r>
  <r>
    <x v="4"/>
    <x v="3"/>
    <s v="Haplochromis"/>
    <m/>
    <n v="12.717635416666667"/>
    <s v="GN"/>
    <d v="2022-03-01T00:00:00"/>
    <x v="4"/>
    <x v="0"/>
  </r>
  <r>
    <x v="4"/>
    <x v="3"/>
    <s v="Haplochromis"/>
    <m/>
    <n v="12.689958333333335"/>
    <s v="GN"/>
    <d v="2022-03-01T00:00:00"/>
    <x v="4"/>
    <x v="0"/>
  </r>
  <r>
    <x v="4"/>
    <x v="3"/>
    <s v="Haplochromis"/>
    <m/>
    <n v="11.66759375"/>
    <s v="GN"/>
    <d v="2022-03-01T00:00:00"/>
    <x v="4"/>
    <x v="0"/>
  </r>
  <r>
    <x v="4"/>
    <x v="3"/>
    <s v="Haplochromis"/>
    <m/>
    <n v="12.363791666666666"/>
    <s v="GN"/>
    <d v="2022-03-01T00:00:00"/>
    <x v="4"/>
    <x v="0"/>
  </r>
  <r>
    <x v="4"/>
    <x v="3"/>
    <s v="Haplochromis"/>
    <m/>
    <n v="12.328354166666665"/>
    <s v="GN"/>
    <d v="2022-03-01T00:00:00"/>
    <x v="4"/>
    <x v="0"/>
  </r>
  <r>
    <x v="4"/>
    <x v="3"/>
    <s v="Haplochromis"/>
    <m/>
    <n v="12.50140625"/>
    <s v="GN"/>
    <d v="2022-03-01T00:00:00"/>
    <x v="4"/>
    <x v="0"/>
  </r>
  <r>
    <x v="4"/>
    <x v="3"/>
    <s v="Haplochromis"/>
    <m/>
    <n v="12.568093750000001"/>
    <s v="GN"/>
    <d v="2022-03-01T00:00:00"/>
    <x v="4"/>
    <x v="0"/>
  </r>
  <r>
    <x v="4"/>
    <x v="3"/>
    <s v="Haplochromis"/>
    <m/>
    <n v="12.383364583333334"/>
    <s v="GN"/>
    <d v="2022-03-01T00:00:00"/>
    <x v="4"/>
    <x v="0"/>
  </r>
  <r>
    <x v="4"/>
    <x v="3"/>
    <s v="Haplochromis"/>
    <m/>
    <n v="14.7061875"/>
    <s v="GN"/>
    <d v="2022-03-01T00:00:00"/>
    <x v="4"/>
    <x v="0"/>
  </r>
  <r>
    <x v="4"/>
    <x v="3"/>
    <s v="Haplochromis"/>
    <m/>
    <n v="14.637968750000001"/>
    <s v="GN"/>
    <d v="2022-03-01T00:00:00"/>
    <x v="4"/>
    <x v="0"/>
  </r>
  <r>
    <x v="4"/>
    <x v="3"/>
    <s v="Haplochromis"/>
    <m/>
    <n v="14.548388392857143"/>
    <s v="GN"/>
    <d v="2022-03-01T00:00:00"/>
    <x v="4"/>
    <x v="0"/>
  </r>
  <r>
    <x v="4"/>
    <x v="3"/>
    <s v="Haplochromis"/>
    <m/>
    <n v="14.897575892857143"/>
    <s v="GN"/>
    <d v="2022-03-01T00:00:00"/>
    <x v="4"/>
    <x v="0"/>
  </r>
  <r>
    <x v="4"/>
    <x v="3"/>
    <s v="Haplochromis"/>
    <m/>
    <n v="14.54585267857143"/>
    <s v="GN"/>
    <d v="2022-03-01T00:00:00"/>
    <x v="4"/>
    <x v="0"/>
  </r>
  <r>
    <x v="4"/>
    <x v="3"/>
    <s v="Haplochromis"/>
    <m/>
    <n v="15.607308035714285"/>
    <s v="GN"/>
    <d v="2022-03-01T00:00:00"/>
    <x v="4"/>
    <x v="0"/>
  </r>
  <r>
    <x v="4"/>
    <x v="3"/>
    <s v="Haplochromis"/>
    <m/>
    <n v="16.261133928571429"/>
    <s v="GN"/>
    <d v="2022-03-01T00:00:00"/>
    <x v="4"/>
    <x v="0"/>
  </r>
  <r>
    <x v="4"/>
    <x v="3"/>
    <s v="Haplochromis"/>
    <m/>
    <n v="16.048419642857144"/>
    <s v="GN"/>
    <d v="2022-03-01T00:00:00"/>
    <x v="4"/>
    <x v="0"/>
  </r>
  <r>
    <x v="4"/>
    <x v="3"/>
    <s v="Haplochromis"/>
    <m/>
    <n v="15.043441964285716"/>
    <s v="GN"/>
    <d v="2022-03-01T00:00:00"/>
    <x v="4"/>
    <x v="0"/>
  </r>
  <r>
    <x v="4"/>
    <x v="3"/>
    <s v="Haplochromis"/>
    <m/>
    <n v="16.043727678571429"/>
    <s v="GN"/>
    <d v="2022-03-01T00:00:00"/>
    <x v="4"/>
    <x v="0"/>
  </r>
  <r>
    <x v="4"/>
    <x v="3"/>
    <s v="Haplochromis"/>
    <m/>
    <n v="14.328174107142857"/>
    <s v="GN"/>
    <d v="2022-03-01T00:00:00"/>
    <x v="4"/>
    <x v="0"/>
  </r>
  <r>
    <x v="4"/>
    <x v="3"/>
    <s v="Haplochromis"/>
    <m/>
    <n v="13.785816964285715"/>
    <s v="GN"/>
    <d v="2022-03-01T00:00:00"/>
    <x v="4"/>
    <x v="0"/>
  </r>
  <r>
    <x v="4"/>
    <x v="3"/>
    <s v="Haplochromis"/>
    <m/>
    <n v="9.5517678571428579"/>
    <s v="GN"/>
    <d v="2022-03-01T00:00:00"/>
    <x v="4"/>
    <x v="0"/>
  </r>
  <r>
    <x v="4"/>
    <x v="3"/>
    <s v="Haplochromis"/>
    <m/>
    <n v="12.724227678571427"/>
    <s v="GN"/>
    <d v="2022-03-01T00:00:00"/>
    <x v="4"/>
    <x v="0"/>
  </r>
  <r>
    <x v="4"/>
    <x v="3"/>
    <s v="Haplochromis"/>
    <m/>
    <n v="6.3966250000000002"/>
    <s v="BS"/>
    <d v="2022-03-01T00:00:00"/>
    <x v="4"/>
    <x v="0"/>
  </r>
  <r>
    <x v="4"/>
    <x v="3"/>
    <s v="Haplochromis"/>
    <m/>
    <n v="5.4650054347826087"/>
    <s v="BS"/>
    <d v="2022-03-01T00:00:00"/>
    <x v="4"/>
    <x v="0"/>
  </r>
  <r>
    <x v="4"/>
    <x v="3"/>
    <s v="Haplochromis"/>
    <m/>
    <n v="5.1745054347826089"/>
    <s v="BS"/>
    <d v="2022-03-01T00:00:00"/>
    <x v="4"/>
    <x v="0"/>
  </r>
  <r>
    <x v="4"/>
    <x v="3"/>
    <s v="Haplochromis"/>
    <m/>
    <n v="5.5538260869565219"/>
    <s v="BS"/>
    <d v="2022-03-01T00:00:00"/>
    <x v="4"/>
    <x v="0"/>
  </r>
  <r>
    <x v="4"/>
    <x v="3"/>
    <s v="Haplochromis"/>
    <m/>
    <n v="3.3706847826086959"/>
    <s v="BS"/>
    <d v="2022-03-01T00:00:00"/>
    <x v="4"/>
    <x v="0"/>
  </r>
  <r>
    <x v="4"/>
    <x v="3"/>
    <s v="Haplochromis"/>
    <m/>
    <n v="3.6322554347826088"/>
    <s v="BS"/>
    <d v="2022-03-01T00:00:00"/>
    <x v="4"/>
    <x v="0"/>
  </r>
  <r>
    <x v="4"/>
    <x v="3"/>
    <s v="Haplochromis"/>
    <m/>
    <n v="4.4824782608695646"/>
    <s v="BS"/>
    <d v="2022-03-01T00:00:00"/>
    <x v="4"/>
    <x v="0"/>
  </r>
  <r>
    <x v="4"/>
    <x v="3"/>
    <s v="Haplochromis"/>
    <m/>
    <n v="3.1358641304347827"/>
    <s v="BS"/>
    <d v="2022-03-01T00:00:00"/>
    <x v="4"/>
    <x v="0"/>
  </r>
  <r>
    <x v="4"/>
    <x v="3"/>
    <s v="Haplochromis"/>
    <m/>
    <n v="3.4247228260869567"/>
    <s v="BS"/>
    <d v="2022-03-01T00:00:00"/>
    <x v="4"/>
    <x v="0"/>
  </r>
  <r>
    <x v="4"/>
    <x v="3"/>
    <s v="Haplochromis"/>
    <m/>
    <n v="4.283989130434783"/>
    <s v="BS"/>
    <d v="2022-03-01T00:00:00"/>
    <x v="4"/>
    <x v="0"/>
  </r>
  <r>
    <x v="4"/>
    <x v="3"/>
    <s v="Haplochromis"/>
    <m/>
    <n v="6.0904574468085109"/>
    <s v="BS"/>
    <d v="2022-03-01T00:00:00"/>
    <x v="4"/>
    <x v="0"/>
  </r>
  <r>
    <x v="4"/>
    <x v="3"/>
    <s v="Haplochromis"/>
    <m/>
    <n v="4.6053829787234042"/>
    <s v="BS"/>
    <d v="2022-03-01T00:00:00"/>
    <x v="4"/>
    <x v="0"/>
  </r>
  <r>
    <x v="4"/>
    <x v="3"/>
    <s v="Haplochromis"/>
    <m/>
    <n v="5.5824255319148941"/>
    <s v="BS"/>
    <d v="2022-03-01T00:00:00"/>
    <x v="4"/>
    <x v="0"/>
  </r>
  <r>
    <x v="4"/>
    <x v="3"/>
    <s v="Haplochromis"/>
    <m/>
    <n v="6.3030425531914895"/>
    <s v="BS"/>
    <d v="2022-03-01T00:00:00"/>
    <x v="4"/>
    <x v="0"/>
  </r>
  <r>
    <x v="4"/>
    <x v="3"/>
    <s v="Haplochromis"/>
    <m/>
    <n v="6.0904574468085109"/>
    <s v="BS"/>
    <d v="2022-03-01T00:00:00"/>
    <x v="4"/>
    <x v="0"/>
  </r>
  <r>
    <x v="4"/>
    <x v="3"/>
    <s v="Haplochromis"/>
    <m/>
    <n v="6.2680425531914894"/>
    <s v="BS"/>
    <d v="2022-03-01T00:00:00"/>
    <x v="4"/>
    <x v="0"/>
  </r>
  <r>
    <x v="4"/>
    <x v="3"/>
    <s v="Haplochromis"/>
    <m/>
    <n v="6.4882127659574476"/>
    <s v="BS"/>
    <d v="2022-03-01T00:00:00"/>
    <x v="4"/>
    <x v="0"/>
  </r>
  <r>
    <x v="4"/>
    <x v="3"/>
    <s v="Haplochromis"/>
    <m/>
    <n v="6.3880851063829791"/>
    <s v="BS"/>
    <d v="2022-03-01T00:00:00"/>
    <x v="4"/>
    <x v="0"/>
  </r>
  <r>
    <x v="4"/>
    <x v="3"/>
    <s v="Haplochromis"/>
    <m/>
    <n v="6.4396063829787229"/>
    <s v="BS"/>
    <d v="2022-03-01T00:00:00"/>
    <x v="4"/>
    <x v="0"/>
  </r>
  <r>
    <x v="4"/>
    <x v="3"/>
    <s v="Haplochromis"/>
    <m/>
    <n v="6.7959999999999994"/>
    <s v="BS"/>
    <d v="2022-03-01T00:00:00"/>
    <x v="4"/>
    <x v="0"/>
  </r>
  <r>
    <x v="4"/>
    <x v="3"/>
    <s v="Haplochromis"/>
    <m/>
    <n v="9.1609042553191493"/>
    <s v="BS"/>
    <d v="2022-03-01T00:00:00"/>
    <x v="4"/>
    <x v="0"/>
  </r>
  <r>
    <x v="4"/>
    <x v="3"/>
    <s v="Haplochromis"/>
    <m/>
    <n v="6.3031914893617023"/>
    <s v="BS"/>
    <d v="2022-03-01T00:00:00"/>
    <x v="4"/>
    <x v="0"/>
  </r>
  <r>
    <x v="4"/>
    <x v="3"/>
    <s v="Haplochromis"/>
    <m/>
    <n v="6.9394361702127663"/>
    <s v="BS"/>
    <d v="2022-03-01T00:00:00"/>
    <x v="4"/>
    <x v="0"/>
  </r>
  <r>
    <x v="4"/>
    <x v="3"/>
    <s v="Haplochromis"/>
    <m/>
    <n v="6.5730531914893611"/>
    <s v="BS"/>
    <d v="2022-03-01T00:00:00"/>
    <x v="4"/>
    <x v="0"/>
  </r>
  <r>
    <x v="4"/>
    <x v="3"/>
    <s v="Haplochromis"/>
    <m/>
    <n v="6.9973829787234045"/>
    <s v="BS"/>
    <d v="2022-03-01T00:00:00"/>
    <x v="4"/>
    <x v="0"/>
  </r>
  <r>
    <x v="4"/>
    <x v="3"/>
    <s v="Haplochromis"/>
    <m/>
    <n v="6.7235425531914901"/>
    <s v="BS"/>
    <d v="2022-03-01T00:00:00"/>
    <x v="4"/>
    <x v="0"/>
  </r>
  <r>
    <x v="4"/>
    <x v="3"/>
    <s v="Haplochromis"/>
    <m/>
    <n v="6.5218936170212762"/>
    <s v="BS"/>
    <d v="2022-03-01T00:00:00"/>
    <x v="4"/>
    <x v="0"/>
  </r>
  <r>
    <x v="4"/>
    <x v="3"/>
    <s v="Haplochromis"/>
    <m/>
    <n v="6.9360425531914895"/>
    <s v="BS"/>
    <d v="2022-03-01T00:00:00"/>
    <x v="4"/>
    <x v="0"/>
  </r>
  <r>
    <x v="4"/>
    <x v="3"/>
    <s v="Haplochromis"/>
    <m/>
    <n v="6.8086382978723394"/>
    <s v="BS"/>
    <d v="2022-03-01T00:00:00"/>
    <x v="4"/>
    <x v="0"/>
  </r>
  <r>
    <x v="4"/>
    <x v="3"/>
    <s v="Haplochromis"/>
    <m/>
    <n v="6.5581595744680845"/>
    <s v="BS"/>
    <d v="2022-03-01T00:00:00"/>
    <x v="4"/>
    <x v="0"/>
  </r>
  <r>
    <x v="4"/>
    <x v="3"/>
    <s v="Haplochromis"/>
    <m/>
    <n v="7.2441702127659573"/>
    <s v="BS"/>
    <d v="2022-03-01T00:00:00"/>
    <x v="4"/>
    <x v="0"/>
  </r>
  <r>
    <x v="4"/>
    <x v="3"/>
    <s v="Haplochromis"/>
    <m/>
    <n v="5.6653297872340431"/>
    <s v="BS"/>
    <d v="2022-03-01T00:00:00"/>
    <x v="4"/>
    <x v="0"/>
  </r>
  <r>
    <x v="4"/>
    <x v="3"/>
    <s v="Haplochromis"/>
    <m/>
    <n v="5.8559787234042551"/>
    <s v="BS"/>
    <d v="2022-03-01T00:00:00"/>
    <x v="4"/>
    <x v="0"/>
  </r>
  <r>
    <x v="4"/>
    <x v="3"/>
    <s v="Haplochromis"/>
    <m/>
    <n v="6.3899255319148942"/>
    <s v="BS"/>
    <d v="2022-03-01T00:00:00"/>
    <x v="4"/>
    <x v="0"/>
  </r>
  <r>
    <x v="4"/>
    <x v="3"/>
    <s v="Haplochromis"/>
    <m/>
    <n v="7.3365744680851064"/>
    <s v="BS"/>
    <d v="2022-03-01T00:00:00"/>
    <x v="4"/>
    <x v="0"/>
  </r>
  <r>
    <x v="4"/>
    <x v="3"/>
    <s v="Haplochromis"/>
    <m/>
    <n v="6.3683510638297873"/>
    <s v="BS"/>
    <d v="2022-03-01T00:00:00"/>
    <x v="4"/>
    <x v="0"/>
  </r>
  <r>
    <x v="4"/>
    <x v="3"/>
    <s v="Haplochromis"/>
    <m/>
    <n v="5.7478297872340427"/>
    <s v="BS"/>
    <d v="2022-03-01T00:00:00"/>
    <x v="4"/>
    <x v="0"/>
  </r>
  <r>
    <x v="4"/>
    <x v="3"/>
    <s v="Haplochromis"/>
    <m/>
    <n v="7.1916170212765955"/>
    <s v="BS"/>
    <d v="2022-03-01T00:00:00"/>
    <x v="4"/>
    <x v="0"/>
  </r>
  <r>
    <x v="4"/>
    <x v="3"/>
    <s v="Haplochromis"/>
    <m/>
    <n v="6.8511914893617014"/>
    <s v="BS"/>
    <d v="2022-03-01T00:00:00"/>
    <x v="4"/>
    <x v="0"/>
  </r>
  <r>
    <x v="4"/>
    <x v="3"/>
    <s v="Haplochromis"/>
    <m/>
    <n v="6.1653723404255318"/>
    <s v="BS"/>
    <d v="2022-03-01T00:00:00"/>
    <x v="4"/>
    <x v="0"/>
  </r>
  <r>
    <x v="4"/>
    <x v="3"/>
    <s v="Haplochromis"/>
    <m/>
    <n v="6.3014680851063822"/>
    <s v="BS"/>
    <d v="2022-03-01T00:00:00"/>
    <x v="4"/>
    <x v="0"/>
  </r>
  <r>
    <x v="4"/>
    <x v="3"/>
    <s v="Haplochromis"/>
    <m/>
    <n v="7.0284893617021273"/>
    <s v="BS"/>
    <d v="2022-03-01T00:00:00"/>
    <x v="4"/>
    <x v="0"/>
  </r>
  <r>
    <x v="4"/>
    <x v="3"/>
    <s v="Haplochromis"/>
    <m/>
    <n v="6.2193191489361697"/>
    <s v="BS"/>
    <d v="2022-03-01T00:00:00"/>
    <x v="4"/>
    <x v="0"/>
  </r>
  <r>
    <x v="4"/>
    <x v="3"/>
    <s v="Haplochromis"/>
    <m/>
    <n v="5.7523936170212773"/>
    <s v="BS"/>
    <d v="2022-03-01T00:00:00"/>
    <x v="4"/>
    <x v="0"/>
  </r>
  <r>
    <x v="4"/>
    <x v="3"/>
    <s v="Haplochromis"/>
    <m/>
    <n v="6.341712765957447"/>
    <s v="BS"/>
    <d v="2022-03-01T00:00:00"/>
    <x v="4"/>
    <x v="0"/>
  </r>
  <r>
    <x v="4"/>
    <x v="3"/>
    <s v="Haplochromis"/>
    <m/>
    <n v="5.7472021276595742"/>
    <s v="BS"/>
    <d v="2022-03-01T00:00:00"/>
    <x v="4"/>
    <x v="0"/>
  </r>
  <r>
    <x v="4"/>
    <x v="3"/>
    <s v="Haplochromis"/>
    <m/>
    <n v="6.6417021276595749"/>
    <s v="BS"/>
    <d v="2022-03-01T00:00:00"/>
    <x v="4"/>
    <x v="0"/>
  </r>
  <r>
    <x v="4"/>
    <x v="3"/>
    <s v="Haplochromis"/>
    <m/>
    <n v="5.9589680851063829"/>
    <s v="BS"/>
    <d v="2022-03-01T00:00:00"/>
    <x v="4"/>
    <x v="0"/>
  </r>
  <r>
    <x v="4"/>
    <x v="3"/>
    <s v="Haplochromis"/>
    <m/>
    <n v="6.6857234042553184"/>
    <s v="BS"/>
    <d v="2022-03-01T00:00:00"/>
    <x v="4"/>
    <x v="0"/>
  </r>
  <r>
    <x v="4"/>
    <x v="3"/>
    <s v="Haplochromis"/>
    <m/>
    <n v="6.0385106382978728"/>
    <s v="BS"/>
    <d v="2022-03-01T00:00:00"/>
    <x v="4"/>
    <x v="0"/>
  </r>
  <r>
    <x v="4"/>
    <x v="3"/>
    <s v="Haplochromis"/>
    <m/>
    <n v="6.3409999999999993"/>
    <s v="BS"/>
    <d v="2022-03-01T00:00:00"/>
    <x v="4"/>
    <x v="0"/>
  </r>
  <r>
    <x v="4"/>
    <x v="3"/>
    <s v="Haplochromis"/>
    <m/>
    <n v="6.7668936170212763"/>
    <s v="BS"/>
    <d v="2022-03-01T00:00:00"/>
    <x v="4"/>
    <x v="0"/>
  </r>
  <r>
    <x v="4"/>
    <x v="3"/>
    <s v="Haplochromis"/>
    <m/>
    <n v="6.3865212765957446"/>
    <s v="BS"/>
    <d v="2022-03-01T00:00:00"/>
    <x v="4"/>
    <x v="0"/>
  </r>
  <r>
    <x v="4"/>
    <x v="3"/>
    <s v="Haplochromis"/>
    <m/>
    <n v="5.1942765957446806"/>
    <s v="BS"/>
    <d v="2022-03-01T00:00:00"/>
    <x v="4"/>
    <x v="0"/>
  </r>
  <r>
    <x v="4"/>
    <x v="3"/>
    <s v="Haplochromis"/>
    <m/>
    <n v="6.0422553191489357"/>
    <s v="BS"/>
    <d v="2022-03-01T00:00:00"/>
    <x v="4"/>
    <x v="0"/>
  </r>
  <r>
    <x v="4"/>
    <x v="3"/>
    <s v="Haplochromis"/>
    <m/>
    <n v="6.0857021276595749"/>
    <s v="BS"/>
    <d v="2022-03-01T00:00:00"/>
    <x v="4"/>
    <x v="0"/>
  </r>
  <r>
    <x v="4"/>
    <x v="3"/>
    <s v="Haplochromis"/>
    <m/>
    <n v="5.860148936170213"/>
    <s v="BS"/>
    <d v="2022-03-01T00:00:00"/>
    <x v="4"/>
    <x v="0"/>
  </r>
  <r>
    <x v="4"/>
    <x v="3"/>
    <s v="Haplochromis"/>
    <m/>
    <n v="6.4290531914893618"/>
    <s v="BS"/>
    <d v="2022-03-01T00:00:00"/>
    <x v="4"/>
    <x v="0"/>
  </r>
  <r>
    <x v="4"/>
    <x v="3"/>
    <s v="Haplochromis"/>
    <m/>
    <n v="5.9588191489361702"/>
    <s v="BS"/>
    <d v="2022-03-01T00:00:00"/>
    <x v="4"/>
    <x v="0"/>
  </r>
  <r>
    <x v="4"/>
    <x v="3"/>
    <s v="Haplochromis"/>
    <m/>
    <n v="5.9001808510638289"/>
    <s v="BS"/>
    <d v="2022-03-01T00:00:00"/>
    <x v="4"/>
    <x v="0"/>
  </r>
  <r>
    <x v="4"/>
    <x v="3"/>
    <s v="Haplochromis"/>
    <m/>
    <n v="6.3474148936170218"/>
    <s v="BS"/>
    <d v="2022-03-01T00:00:00"/>
    <x v="4"/>
    <x v="0"/>
  </r>
  <r>
    <x v="4"/>
    <x v="3"/>
    <s v="Haplochromis"/>
    <m/>
    <n v="5.9272765957446811"/>
    <s v="BS"/>
    <d v="2022-03-01T00:00:00"/>
    <x v="4"/>
    <x v="0"/>
  </r>
  <r>
    <x v="4"/>
    <x v="3"/>
    <s v="Haplochromis"/>
    <m/>
    <n v="5.983074468085106"/>
    <s v="BS"/>
    <d v="2022-03-01T00:00:00"/>
    <x v="4"/>
    <x v="0"/>
  </r>
  <r>
    <x v="4"/>
    <x v="3"/>
    <s v="Haplochromis"/>
    <m/>
    <n v="6.2829042553191483"/>
    <s v="BS"/>
    <d v="2022-03-01T00:00:00"/>
    <x v="4"/>
    <x v="0"/>
  </r>
  <r>
    <x v="4"/>
    <x v="3"/>
    <s v="Haplochromis"/>
    <m/>
    <n v="5.5516808510638294"/>
    <s v="BS"/>
    <d v="2022-03-01T00:00:00"/>
    <x v="4"/>
    <x v="0"/>
  </r>
  <r>
    <x v="4"/>
    <x v="3"/>
    <s v="Haplochromis"/>
    <m/>
    <n v="6.2129148936170218"/>
    <s v="BS"/>
    <d v="2022-03-01T00:00:00"/>
    <x v="4"/>
    <x v="0"/>
  </r>
  <r>
    <x v="4"/>
    <x v="3"/>
    <s v="Haplochromis"/>
    <m/>
    <n v="6.5802127659574463"/>
    <s v="BS"/>
    <d v="2022-03-01T00:00:00"/>
    <x v="4"/>
    <x v="0"/>
  </r>
  <r>
    <x v="4"/>
    <x v="3"/>
    <s v="Haplochromis"/>
    <m/>
    <n v="6.6307872340425531"/>
    <s v="BS"/>
    <d v="2022-03-01T00:00:00"/>
    <x v="4"/>
    <x v="0"/>
  </r>
  <r>
    <x v="4"/>
    <x v="3"/>
    <s v="Haplochromis"/>
    <m/>
    <n v="6.0182340425531917"/>
    <s v="BS"/>
    <d v="2022-03-01T00:00:00"/>
    <x v="4"/>
    <x v="0"/>
  </r>
  <r>
    <x v="4"/>
    <x v="3"/>
    <s v="Haplochromis"/>
    <m/>
    <n v="5.6105744680851064"/>
    <s v="BS"/>
    <d v="2022-03-01T00:00:00"/>
    <x v="4"/>
    <x v="0"/>
  </r>
  <r>
    <x v="4"/>
    <x v="3"/>
    <s v="Haplochromis"/>
    <m/>
    <n v="5.7426276595744685"/>
    <s v="BS"/>
    <d v="2022-03-01T00:00:00"/>
    <x v="4"/>
    <x v="0"/>
  </r>
  <r>
    <x v="4"/>
    <x v="3"/>
    <s v="Haplochromis"/>
    <m/>
    <n v="5.8274574468085101"/>
    <s v="BS"/>
    <d v="2022-03-01T00:00:00"/>
    <x v="4"/>
    <x v="0"/>
  </r>
  <r>
    <x v="4"/>
    <x v="3"/>
    <s v="Haplochromis"/>
    <m/>
    <n v="5.54254255319149"/>
    <s v="BS"/>
    <d v="2022-03-01T00:00:00"/>
    <x v="4"/>
    <x v="0"/>
  </r>
  <r>
    <x v="4"/>
    <x v="3"/>
    <s v="Haplochromis"/>
    <m/>
    <n v="5.8061382978723408"/>
    <s v="BS"/>
    <d v="2022-03-01T00:00:00"/>
    <x v="4"/>
    <x v="0"/>
  </r>
  <r>
    <x v="4"/>
    <x v="3"/>
    <s v="Haplochromis"/>
    <m/>
    <n v="7.0295212765957444"/>
    <s v="BS"/>
    <d v="2022-03-01T00:00:00"/>
    <x v="4"/>
    <x v="0"/>
  </r>
  <r>
    <x v="4"/>
    <x v="3"/>
    <s v="Haplochromis"/>
    <m/>
    <n v="5.9758085106382977"/>
    <s v="BS"/>
    <d v="2022-03-01T00:00:00"/>
    <x v="4"/>
    <x v="0"/>
  </r>
  <r>
    <x v="4"/>
    <x v="3"/>
    <s v="Haplochromis"/>
    <m/>
    <n v="5.5482553191489359"/>
    <s v="BS"/>
    <d v="2022-03-01T00:00:00"/>
    <x v="4"/>
    <x v="0"/>
  </r>
  <r>
    <x v="4"/>
    <x v="3"/>
    <s v="Haplochromis"/>
    <m/>
    <n v="8.4986629213483145"/>
    <s v="BS"/>
    <d v="2022-03-01T00:00:00"/>
    <x v="4"/>
    <x v="0"/>
  </r>
  <r>
    <x v="4"/>
    <x v="3"/>
    <s v="Haplochromis"/>
    <m/>
    <n v="8.0551011235955059"/>
    <s v="BS"/>
    <d v="2022-03-01T00:00:00"/>
    <x v="4"/>
    <x v="0"/>
  </r>
  <r>
    <x v="4"/>
    <x v="3"/>
    <s v="Haplochromis"/>
    <m/>
    <n v="7.3292921348314612"/>
    <s v="BS"/>
    <d v="2022-03-01T00:00:00"/>
    <x v="4"/>
    <x v="0"/>
  </r>
  <r>
    <x v="4"/>
    <x v="3"/>
    <s v="Haplochromis"/>
    <m/>
    <n v="9.5307415730337084"/>
    <s v="BS"/>
    <d v="2022-03-01T00:00:00"/>
    <x v="4"/>
    <x v="0"/>
  </r>
  <r>
    <x v="4"/>
    <x v="3"/>
    <s v="Haplochromis"/>
    <m/>
    <n v="8.8543932584269669"/>
    <s v="BS"/>
    <d v="2022-03-01T00:00:00"/>
    <x v="4"/>
    <x v="0"/>
  </r>
  <r>
    <x v="4"/>
    <x v="3"/>
    <s v="Haplochromis"/>
    <m/>
    <n v="7.3280449438202249"/>
    <s v="BS"/>
    <d v="2022-03-01T00:00:00"/>
    <x v="4"/>
    <x v="0"/>
  </r>
  <r>
    <x v="4"/>
    <x v="3"/>
    <s v="Haplochromis"/>
    <m/>
    <n v="7.5967078651685389"/>
    <s v="BS"/>
    <d v="2022-03-01T00:00:00"/>
    <x v="4"/>
    <x v="0"/>
  </r>
  <r>
    <x v="4"/>
    <x v="3"/>
    <s v="Haplochromis"/>
    <m/>
    <n v="6.6554831460674153"/>
    <s v="BS"/>
    <d v="2022-03-01T00:00:00"/>
    <x v="4"/>
    <x v="0"/>
  </r>
  <r>
    <x v="4"/>
    <x v="3"/>
    <s v="Haplochromis"/>
    <m/>
    <n v="7.4655505617977527"/>
    <s v="BS"/>
    <d v="2022-03-01T00:00:00"/>
    <x v="4"/>
    <x v="0"/>
  </r>
  <r>
    <x v="4"/>
    <x v="3"/>
    <s v="Haplochromis"/>
    <m/>
    <n v="8.3741573033707866"/>
    <s v="BS"/>
    <d v="2022-03-01T00:00:00"/>
    <x v="4"/>
    <x v="0"/>
  </r>
  <r>
    <x v="4"/>
    <x v="3"/>
    <s v="Haplochromis"/>
    <m/>
    <n v="8.3680000000000003"/>
    <s v="BS"/>
    <d v="2022-03-01T00:00:00"/>
    <x v="4"/>
    <x v="0"/>
  </r>
  <r>
    <x v="4"/>
    <x v="3"/>
    <s v="Haplochromis"/>
    <m/>
    <n v="8.0950000000000006"/>
    <s v="BS"/>
    <d v="2022-03-01T00:00:00"/>
    <x v="4"/>
    <x v="0"/>
  </r>
  <r>
    <x v="4"/>
    <x v="3"/>
    <s v="Haplochromis"/>
    <m/>
    <n v="7.3008426966292133"/>
    <s v="BS"/>
    <d v="2022-03-01T00:00:00"/>
    <x v="4"/>
    <x v="0"/>
  </r>
  <r>
    <x v="4"/>
    <x v="3"/>
    <s v="Haplochromis"/>
    <m/>
    <n v="7.5937752808988765"/>
    <s v="BS"/>
    <d v="2022-03-01T00:00:00"/>
    <x v="4"/>
    <x v="0"/>
  </r>
  <r>
    <x v="4"/>
    <x v="3"/>
    <s v="Haplochromis"/>
    <m/>
    <n v="7.3720224719101122"/>
    <s v="BS"/>
    <d v="2022-03-01T00:00:00"/>
    <x v="4"/>
    <x v="0"/>
  </r>
  <r>
    <x v="4"/>
    <x v="3"/>
    <s v="Haplochromis"/>
    <m/>
    <n v="6.2575280898876402"/>
    <s v="BS"/>
    <d v="2022-03-01T00:00:00"/>
    <x v="4"/>
    <x v="0"/>
  </r>
  <r>
    <x v="4"/>
    <x v="3"/>
    <s v="Haplochromis"/>
    <m/>
    <n v="7.2858876404494382"/>
    <s v="BS"/>
    <d v="2022-03-01T00:00:00"/>
    <x v="4"/>
    <x v="0"/>
  </r>
  <r>
    <x v="4"/>
    <x v="3"/>
    <s v="Haplochromis"/>
    <m/>
    <n v="6.6108651685393252"/>
    <s v="BS"/>
    <d v="2022-03-01T00:00:00"/>
    <x v="4"/>
    <x v="0"/>
  </r>
  <r>
    <x v="4"/>
    <x v="3"/>
    <s v="Haplochromis"/>
    <m/>
    <n v="7.1922696629213476"/>
    <s v="BS"/>
    <d v="2022-03-01T00:00:00"/>
    <x v="4"/>
    <x v="0"/>
  </r>
  <r>
    <x v="4"/>
    <x v="3"/>
    <s v="Haplochromis"/>
    <m/>
    <n v="5.5297303370786519"/>
    <s v="BS"/>
    <d v="2022-03-01T00:00:00"/>
    <x v="4"/>
    <x v="0"/>
  </r>
  <r>
    <x v="4"/>
    <x v="3"/>
    <s v="Haplochromis"/>
    <m/>
    <n v="9.2584269662921344"/>
    <s v="BS"/>
    <d v="2022-03-01T00:00:00"/>
    <x v="4"/>
    <x v="0"/>
  </r>
  <r>
    <x v="4"/>
    <x v="3"/>
    <s v="Haplochromis"/>
    <m/>
    <n v="7.9255505617977526"/>
    <s v="BS"/>
    <d v="2022-03-01T00:00:00"/>
    <x v="4"/>
    <x v="0"/>
  </r>
  <r>
    <x v="4"/>
    <x v="3"/>
    <s v="Haplochromis"/>
    <m/>
    <n v="8.5900337078651692"/>
    <s v="BS"/>
    <d v="2022-03-01T00:00:00"/>
    <x v="4"/>
    <x v="0"/>
  </r>
  <r>
    <x v="4"/>
    <x v="3"/>
    <s v="Haplochromis"/>
    <m/>
    <n v="7.7806067415730347"/>
    <s v="BS"/>
    <d v="2022-03-01T00:00:00"/>
    <x v="4"/>
    <x v="0"/>
  </r>
  <r>
    <x v="4"/>
    <x v="3"/>
    <s v="Haplochromis"/>
    <m/>
    <n v="6.6954269662921355"/>
    <s v="BS"/>
    <d v="2022-03-01T00:00:00"/>
    <x v="4"/>
    <x v="0"/>
  </r>
  <r>
    <x v="4"/>
    <x v="3"/>
    <s v="Haplochromis"/>
    <m/>
    <n v="7.5057528089887633"/>
    <s v="BS"/>
    <d v="2022-03-01T00:00:00"/>
    <x v="4"/>
    <x v="0"/>
  </r>
  <r>
    <x v="4"/>
    <x v="3"/>
    <s v="Haplochromis"/>
    <m/>
    <n v="7.4387078651685385"/>
    <s v="BS"/>
    <d v="2022-03-01T00:00:00"/>
    <x v="4"/>
    <x v="0"/>
  </r>
  <r>
    <x v="4"/>
    <x v="3"/>
    <s v="Haplochromis"/>
    <m/>
    <n v="7.0048988764044946"/>
    <s v="BS"/>
    <d v="2022-03-01T00:00:00"/>
    <x v="4"/>
    <x v="0"/>
  </r>
  <r>
    <x v="4"/>
    <x v="3"/>
    <s v="Haplochromis"/>
    <m/>
    <n v="6.4733146067415728"/>
    <s v="BS"/>
    <d v="2022-03-01T00:00:00"/>
    <x v="4"/>
    <x v="0"/>
  </r>
  <r>
    <x v="4"/>
    <x v="3"/>
    <s v="Haplochromis"/>
    <m/>
    <n v="7.0240449438202246"/>
    <s v="BS"/>
    <d v="2022-03-01T00:00:00"/>
    <x v="4"/>
    <x v="0"/>
  </r>
  <r>
    <x v="4"/>
    <x v="3"/>
    <s v="Haplochromis"/>
    <m/>
    <n v="6.4725393258426971"/>
    <s v="BS"/>
    <d v="2022-03-01T00:00:00"/>
    <x v="4"/>
    <x v="0"/>
  </r>
  <r>
    <x v="4"/>
    <x v="3"/>
    <s v="Haplochromis"/>
    <m/>
    <n v="8.3799438202247192"/>
    <s v="BS"/>
    <d v="2022-03-01T00:00:00"/>
    <x v="4"/>
    <x v="0"/>
  </r>
  <r>
    <x v="4"/>
    <x v="3"/>
    <s v="Haplochromis"/>
    <m/>
    <n v="6.7536966292134828"/>
    <s v="BS"/>
    <d v="2022-03-01T00:00:00"/>
    <x v="4"/>
    <x v="0"/>
  </r>
  <r>
    <x v="4"/>
    <x v="3"/>
    <s v="Haplochromis"/>
    <m/>
    <n v="6.191820224719101"/>
    <s v="BS"/>
    <d v="2022-03-01T00:00:00"/>
    <x v="4"/>
    <x v="0"/>
  </r>
  <r>
    <x v="4"/>
    <x v="3"/>
    <s v="Haplochromis"/>
    <m/>
    <n v="6.3396292134831462"/>
    <s v="BS"/>
    <d v="2022-03-01T00:00:00"/>
    <x v="4"/>
    <x v="0"/>
  </r>
  <r>
    <x v="4"/>
    <x v="3"/>
    <s v="Haplochromis"/>
    <m/>
    <n v="5.367168539325843"/>
    <s v="BS"/>
    <d v="2022-03-01T00:00:00"/>
    <x v="4"/>
    <x v="0"/>
  </r>
  <r>
    <x v="4"/>
    <x v="3"/>
    <s v="Haplochromis"/>
    <m/>
    <n v="5.9257752808988764"/>
    <s v="BS"/>
    <d v="2022-03-01T00:00:00"/>
    <x v="4"/>
    <x v="0"/>
  </r>
  <r>
    <x v="4"/>
    <x v="3"/>
    <s v="Haplochromis"/>
    <m/>
    <n v="6.4175280898876403"/>
    <s v="BS"/>
    <d v="2022-03-01T00:00:00"/>
    <x v="4"/>
    <x v="0"/>
  </r>
  <r>
    <x v="4"/>
    <x v="3"/>
    <s v="Haplochromis"/>
    <m/>
    <n v="6.6252134831460676"/>
    <s v="BS"/>
    <d v="2022-03-01T00:00:00"/>
    <x v="4"/>
    <x v="0"/>
  </r>
  <r>
    <x v="4"/>
    <x v="3"/>
    <s v="Haplochromis"/>
    <m/>
    <n v="6.4534719101123601"/>
    <s v="BS"/>
    <d v="2022-03-01T00:00:00"/>
    <x v="4"/>
    <x v="0"/>
  </r>
  <r>
    <x v="4"/>
    <x v="3"/>
    <s v="Haplochromis"/>
    <m/>
    <n v="7.0841797752808988"/>
    <s v="BS"/>
    <d v="2022-03-01T00:00:00"/>
    <x v="4"/>
    <x v="0"/>
  </r>
  <r>
    <x v="4"/>
    <x v="3"/>
    <s v="Haplochromis"/>
    <m/>
    <n v="6.7148539325842691"/>
    <s v="BS"/>
    <d v="2022-03-01T00:00:00"/>
    <x v="4"/>
    <x v="0"/>
  </r>
  <r>
    <x v="4"/>
    <x v="3"/>
    <s v="Haplochromis"/>
    <m/>
    <n v="6.2102247191011237"/>
    <s v="BS"/>
    <d v="2022-03-01T00:00:00"/>
    <x v="4"/>
    <x v="0"/>
  </r>
  <r>
    <x v="4"/>
    <x v="3"/>
    <s v="Haplochromis"/>
    <m/>
    <n v="6.0734044943820225"/>
    <s v="BS"/>
    <d v="2022-03-01T00:00:00"/>
    <x v="4"/>
    <x v="0"/>
  </r>
  <r>
    <x v="4"/>
    <x v="3"/>
    <s v="Haplochromis"/>
    <m/>
    <n v="5.8891797752808985"/>
    <s v="BS"/>
    <d v="2022-03-01T00:00:00"/>
    <x v="4"/>
    <x v="0"/>
  </r>
  <r>
    <x v="4"/>
    <x v="3"/>
    <s v="Haplochromis"/>
    <m/>
    <n v="6.4733146067415728"/>
    <s v="BS"/>
    <d v="2022-03-01T00:00:00"/>
    <x v="4"/>
    <x v="0"/>
  </r>
  <r>
    <x v="4"/>
    <x v="3"/>
    <s v="Haplochromis"/>
    <m/>
    <n v="7.6855280898876401"/>
    <s v="BS"/>
    <d v="2022-03-01T00:00:00"/>
    <x v="4"/>
    <x v="0"/>
  </r>
  <r>
    <x v="4"/>
    <x v="3"/>
    <s v="Haplochromis"/>
    <m/>
    <n v="7.9316629213483143"/>
    <s v="BS"/>
    <d v="2022-03-01T00:00:00"/>
    <x v="4"/>
    <x v="0"/>
  </r>
  <r>
    <x v="4"/>
    <x v="3"/>
    <s v="Haplochromis"/>
    <m/>
    <n v="7.5077752808988762"/>
    <s v="BS"/>
    <d v="2022-03-01T00:00:00"/>
    <x v="4"/>
    <x v="0"/>
  </r>
  <r>
    <x v="4"/>
    <x v="3"/>
    <s v="Haplochromis"/>
    <m/>
    <n v="8.2505842696629212"/>
    <s v="BS"/>
    <d v="2022-03-01T00:00:00"/>
    <x v="4"/>
    <x v="0"/>
  </r>
  <r>
    <x v="4"/>
    <x v="3"/>
    <s v="Haplochromis"/>
    <m/>
    <n v="6.6293258426966295"/>
    <s v="BS"/>
    <d v="2022-03-01T00:00:00"/>
    <x v="4"/>
    <x v="0"/>
  </r>
  <r>
    <x v="4"/>
    <x v="3"/>
    <s v="Haplochromis"/>
    <m/>
    <n v="5.6244494382022472"/>
    <s v="BS"/>
    <d v="2022-03-01T00:00:00"/>
    <x v="4"/>
    <x v="0"/>
  </r>
  <r>
    <x v="4"/>
    <x v="3"/>
    <s v="Haplochromis"/>
    <m/>
    <n v="5.977696629213483"/>
    <s v="BS"/>
    <d v="2022-03-01T00:00:00"/>
    <x v="4"/>
    <x v="0"/>
  </r>
  <r>
    <x v="4"/>
    <x v="3"/>
    <s v="Haplochromis"/>
    <m/>
    <n v="6.542988764044944"/>
    <s v="BS"/>
    <d v="2022-03-01T00:00:00"/>
    <x v="4"/>
    <x v="0"/>
  </r>
  <r>
    <x v="4"/>
    <x v="3"/>
    <s v="Haplochromis"/>
    <m/>
    <n v="6.0331910112359548"/>
    <s v="BS"/>
    <d v="2022-03-01T00:00:00"/>
    <x v="4"/>
    <x v="0"/>
  </r>
  <r>
    <x v="4"/>
    <x v="3"/>
    <s v="Haplochromis"/>
    <m/>
    <n v="5.1755730337078649"/>
    <s v="BS"/>
    <d v="2022-03-01T00:00:00"/>
    <x v="4"/>
    <x v="0"/>
  </r>
  <r>
    <x v="4"/>
    <x v="3"/>
    <s v="Haplochromis"/>
    <m/>
    <n v="1.034685393258427"/>
    <s v="BS"/>
    <d v="2022-03-01T00:00:00"/>
    <x v="4"/>
    <x v="0"/>
  </r>
  <r>
    <x v="4"/>
    <x v="3"/>
    <s v="Haplochromis"/>
    <m/>
    <n v="8.2487528089887636"/>
    <s v="BS"/>
    <d v="2022-03-01T00:00:00"/>
    <x v="4"/>
    <x v="0"/>
  </r>
  <r>
    <x v="4"/>
    <x v="3"/>
    <s v="Haplochromis"/>
    <m/>
    <n v="7.3163258426966298"/>
    <s v="BS"/>
    <d v="2022-03-01T00:00:00"/>
    <x v="4"/>
    <x v="0"/>
  </r>
  <r>
    <x v="4"/>
    <x v="3"/>
    <s v="Haplochromis"/>
    <m/>
    <n v="7.9228651685393254"/>
    <s v="BS"/>
    <d v="2022-03-01T00:00:00"/>
    <x v="4"/>
    <x v="0"/>
  </r>
  <r>
    <x v="4"/>
    <x v="3"/>
    <s v="Haplochromis"/>
    <m/>
    <n v="7.7882584269662916"/>
    <s v="BS"/>
    <d v="2022-03-01T00:00:00"/>
    <x v="4"/>
    <x v="0"/>
  </r>
  <r>
    <x v="4"/>
    <x v="3"/>
    <s v="Haplochromis"/>
    <m/>
    <n v="7.3163258426966298"/>
    <s v="BS"/>
    <d v="2022-03-01T00:00:00"/>
    <x v="4"/>
    <x v="0"/>
  </r>
  <r>
    <x v="4"/>
    <x v="3"/>
    <s v="Haplochromis"/>
    <m/>
    <n v="8.0848876404494376"/>
    <s v="BS"/>
    <d v="2022-03-01T00:00:00"/>
    <x v="4"/>
    <x v="0"/>
  </r>
  <r>
    <x v="4"/>
    <x v="3"/>
    <s v="Haplochromis"/>
    <m/>
    <n v="9.0341573033707867"/>
    <s v="BS"/>
    <d v="2022-03-01T00:00:00"/>
    <x v="4"/>
    <x v="0"/>
  </r>
  <r>
    <x v="4"/>
    <x v="3"/>
    <s v="Haplochromis"/>
    <m/>
    <n v="7.5057528089887633"/>
    <s v="BS"/>
    <d v="2022-03-01T00:00:00"/>
    <x v="4"/>
    <x v="0"/>
  </r>
  <r>
    <x v="4"/>
    <x v="3"/>
    <s v="Haplochromis"/>
    <m/>
    <n v="6.9807752808988761"/>
    <s v="BS"/>
    <d v="2022-03-01T00:00:00"/>
    <x v="4"/>
    <x v="0"/>
  </r>
  <r>
    <x v="4"/>
    <x v="3"/>
    <s v="Haplochromis"/>
    <m/>
    <n v="7.6931460674157313"/>
    <s v="BS"/>
    <d v="2022-03-01T00:00:00"/>
    <x v="4"/>
    <x v="0"/>
  </r>
  <r>
    <x v="4"/>
    <x v="3"/>
    <s v="Haplochromis"/>
    <m/>
    <n v="6.4208314606741563"/>
    <s v="BS"/>
    <d v="2022-03-01T00:00:00"/>
    <x v="4"/>
    <x v="0"/>
  </r>
  <r>
    <x v="4"/>
    <x v="3"/>
    <s v="Haplochromis"/>
    <m/>
    <n v="6.846224719101123"/>
    <s v="BS"/>
    <d v="2022-03-01T00:00:00"/>
    <x v="4"/>
    <x v="0"/>
  </r>
  <r>
    <x v="4"/>
    <x v="3"/>
    <s v="Haplochromis"/>
    <m/>
    <n v="7.5165056179775283"/>
    <s v="BS"/>
    <d v="2022-03-01T00:00:00"/>
    <x v="4"/>
    <x v="0"/>
  </r>
  <r>
    <x v="4"/>
    <x v="3"/>
    <s v="Haplochromis"/>
    <m/>
    <n v="6.5918988764044943"/>
    <s v="BS"/>
    <d v="2022-03-01T00:00:00"/>
    <x v="4"/>
    <x v="0"/>
  </r>
  <r>
    <x v="4"/>
    <x v="3"/>
    <s v="Haplochromis"/>
    <m/>
    <n v="7.012528089887641"/>
    <s v="BS"/>
    <d v="2022-03-01T00:00:00"/>
    <x v="4"/>
    <x v="0"/>
  </r>
  <r>
    <x v="4"/>
    <x v="3"/>
    <s v="Haplochromis"/>
    <m/>
    <n v="7.5399887640449439"/>
    <s v="BS"/>
    <d v="2022-03-01T00:00:00"/>
    <x v="4"/>
    <x v="0"/>
  </r>
  <r>
    <x v="4"/>
    <x v="3"/>
    <s v="Haplochromis"/>
    <m/>
    <n v="7.1450786516853935"/>
    <s v="BS"/>
    <d v="2022-03-01T00:00:00"/>
    <x v="4"/>
    <x v="0"/>
  </r>
  <r>
    <x v="4"/>
    <x v="3"/>
    <s v="Haplochromis"/>
    <m/>
    <n v="6.4283820224719097"/>
    <s v="BS"/>
    <d v="2022-03-01T00:00:00"/>
    <x v="4"/>
    <x v="0"/>
  </r>
  <r>
    <x v="4"/>
    <x v="3"/>
    <s v="Haplochromis"/>
    <m/>
    <n v="6.7918764044943813"/>
    <s v="BS"/>
    <d v="2022-03-01T00:00:00"/>
    <x v="4"/>
    <x v="0"/>
  </r>
  <r>
    <x v="4"/>
    <x v="3"/>
    <s v="Haplochromis"/>
    <m/>
    <n v="7.6781573033707868"/>
    <s v="BS"/>
    <d v="2022-03-01T00:00:00"/>
    <x v="4"/>
    <x v="0"/>
  </r>
  <r>
    <x v="4"/>
    <x v="3"/>
    <s v="Haplochromis"/>
    <m/>
    <n v="6.4294831460674162"/>
    <s v="BS"/>
    <d v="2022-03-01T00:00:00"/>
    <x v="4"/>
    <x v="0"/>
  </r>
  <r>
    <x v="4"/>
    <x v="3"/>
    <s v="Haplochromis"/>
    <m/>
    <n v="8.3267415730337078"/>
    <s v="BS"/>
    <d v="2022-03-01T00:00:00"/>
    <x v="4"/>
    <x v="0"/>
  </r>
  <r>
    <x v="4"/>
    <x v="3"/>
    <s v="Haplochromis"/>
    <m/>
    <n v="6.3826516853932587"/>
    <s v="BS"/>
    <d v="2022-03-01T00:00:00"/>
    <x v="4"/>
    <x v="0"/>
  </r>
  <r>
    <x v="4"/>
    <x v="3"/>
    <s v="Haplochromis"/>
    <m/>
    <n v="6.9871348314606747"/>
    <s v="BS"/>
    <d v="2022-03-01T00:00:00"/>
    <x v="4"/>
    <x v="0"/>
  </r>
  <r>
    <x v="4"/>
    <x v="3"/>
    <s v="Haplochromis"/>
    <m/>
    <n v="6.7536966292134828"/>
    <s v="BS"/>
    <d v="2022-03-01T00:00:00"/>
    <x v="4"/>
    <x v="0"/>
  </r>
  <r>
    <x v="4"/>
    <x v="3"/>
    <s v="Haplochromis"/>
    <m/>
    <n v="6.6554831460674153"/>
    <s v="BS"/>
    <d v="2022-03-01T00:00:00"/>
    <x v="4"/>
    <x v="0"/>
  </r>
  <r>
    <x v="4"/>
    <x v="3"/>
    <s v="Haplochromis"/>
    <m/>
    <n v="6.4275955056179779"/>
    <s v="BS"/>
    <d v="2022-03-01T00:00:00"/>
    <x v="4"/>
    <x v="0"/>
  </r>
  <r>
    <x v="4"/>
    <x v="3"/>
    <s v="Haplochromis"/>
    <m/>
    <n v="6.8409213483146063"/>
    <s v="BS"/>
    <d v="2022-03-01T00:00:00"/>
    <x v="4"/>
    <x v="0"/>
  </r>
  <r>
    <x v="4"/>
    <x v="3"/>
    <s v="Haplochromis"/>
    <m/>
    <n v="5.8539213483146071"/>
    <s v="BS"/>
    <d v="2022-03-01T00:00:00"/>
    <x v="4"/>
    <x v="0"/>
  </r>
  <r>
    <x v="4"/>
    <x v="3"/>
    <s v="Haplochromis"/>
    <m/>
    <n v="6.4758089887640446"/>
    <s v="BS"/>
    <d v="2022-03-01T00:00:00"/>
    <x v="4"/>
    <x v="0"/>
  </r>
  <r>
    <x v="4"/>
    <x v="3"/>
    <s v="Haplochromis"/>
    <m/>
    <n v="6.5170112359550565"/>
    <s v="BS"/>
    <d v="2022-03-01T00:00:00"/>
    <x v="4"/>
    <x v="0"/>
  </r>
  <r>
    <x v="4"/>
    <x v="3"/>
    <s v="Haplochromis"/>
    <m/>
    <n v="6.0465730337078654"/>
    <s v="BS"/>
    <d v="2022-03-01T00:00:00"/>
    <x v="4"/>
    <x v="0"/>
  </r>
  <r>
    <x v="4"/>
    <x v="3"/>
    <s v="Haplochromis"/>
    <m/>
    <n v="6.1494269662921344"/>
    <s v="BS"/>
    <d v="2022-03-01T00:00:00"/>
    <x v="4"/>
    <x v="0"/>
  </r>
  <r>
    <x v="4"/>
    <x v="3"/>
    <s v="Haplochromis"/>
    <m/>
    <n v="6.433089887640449"/>
    <s v="BS"/>
    <d v="2022-03-01T00:00:00"/>
    <x v="4"/>
    <x v="0"/>
  </r>
  <r>
    <x v="4"/>
    <x v="3"/>
    <s v="Haplochromis"/>
    <m/>
    <n v="8.8549550561797759"/>
    <s v="BS"/>
    <d v="2022-03-01T00:00:00"/>
    <x v="4"/>
    <x v="0"/>
  </r>
  <r>
    <x v="4"/>
    <x v="3"/>
    <s v="Haplochromis"/>
    <m/>
    <n v="7.7909775280898881"/>
    <s v="BS"/>
    <d v="2022-03-01T00:00:00"/>
    <x v="4"/>
    <x v="0"/>
  </r>
  <r>
    <x v="4"/>
    <x v="3"/>
    <s v="Haplochromis"/>
    <m/>
    <n v="6.8045056179775285"/>
    <s v="BS"/>
    <d v="2022-03-01T00:00:00"/>
    <x v="4"/>
    <x v="0"/>
  </r>
  <r>
    <x v="4"/>
    <x v="3"/>
    <s v="Haplochromis"/>
    <m/>
    <n v="6.8116179775280905"/>
    <s v="BS"/>
    <d v="2022-03-01T00:00:00"/>
    <x v="4"/>
    <x v="0"/>
  </r>
  <r>
    <x v="4"/>
    <x v="3"/>
    <s v="Haplochromis"/>
    <m/>
    <n v="5.9387078651685385"/>
    <s v="BS"/>
    <d v="2022-03-01T00:00:00"/>
    <x v="4"/>
    <x v="0"/>
  </r>
  <r>
    <x v="4"/>
    <x v="3"/>
    <s v="Haplochromis"/>
    <m/>
    <n v="6.2834606741573031"/>
    <s v="BS"/>
    <d v="2022-03-01T00:00:00"/>
    <x v="4"/>
    <x v="0"/>
  </r>
  <r>
    <x v="4"/>
    <x v="3"/>
    <s v="Haplochromis"/>
    <m/>
    <n v="5.3603820224719101"/>
    <s v="BS"/>
    <d v="2022-03-01T00:00:00"/>
    <x v="4"/>
    <x v="0"/>
  </r>
  <r>
    <x v="4"/>
    <x v="3"/>
    <s v="Haplochromis"/>
    <m/>
    <n v="7.3975955056179767"/>
    <s v="BS"/>
    <d v="2022-03-01T00:00:00"/>
    <x v="4"/>
    <x v="0"/>
  </r>
  <r>
    <x v="4"/>
    <x v="3"/>
    <s v="Haplochromis"/>
    <m/>
    <n v="6.7062696629213479"/>
    <s v="BS"/>
    <d v="2022-03-01T00:00:00"/>
    <x v="4"/>
    <x v="0"/>
  </r>
  <r>
    <x v="4"/>
    <x v="3"/>
    <s v="Haplochromis"/>
    <m/>
    <n v="6.5931235955056184"/>
    <s v="BS"/>
    <d v="2022-03-01T00:00:00"/>
    <x v="4"/>
    <x v="0"/>
  </r>
  <r>
    <x v="4"/>
    <x v="3"/>
    <s v="Haplochromis"/>
    <m/>
    <n v="6.7938089887640452"/>
    <s v="BS"/>
    <d v="2022-03-01T00:00:00"/>
    <x v="4"/>
    <x v="0"/>
  </r>
  <r>
    <x v="4"/>
    <x v="3"/>
    <s v="Haplochromis"/>
    <m/>
    <n v="6.7489101123595505"/>
    <s v="BS"/>
    <d v="2022-03-01T00:00:00"/>
    <x v="4"/>
    <x v="0"/>
  </r>
  <r>
    <x v="4"/>
    <x v="3"/>
    <s v="Haplochromis"/>
    <m/>
    <n v="6.6560898876404497"/>
    <s v="BS"/>
    <d v="2022-03-01T00:00:00"/>
    <x v="4"/>
    <x v="0"/>
  </r>
  <r>
    <x v="4"/>
    <x v="3"/>
    <s v="Haplochromis"/>
    <m/>
    <n v="7.297662921348314"/>
    <s v="BS"/>
    <d v="2022-03-01T00:00:00"/>
    <x v="4"/>
    <x v="0"/>
  </r>
  <r>
    <x v="4"/>
    <x v="3"/>
    <s v="Haplochromis"/>
    <m/>
    <n v="6.4670674157303365"/>
    <s v="BS"/>
    <d v="2022-03-01T00:00:00"/>
    <x v="4"/>
    <x v="0"/>
  </r>
  <r>
    <x v="4"/>
    <x v="3"/>
    <s v="Haplochromis"/>
    <m/>
    <n v="6.6358764044943817"/>
    <s v="BS"/>
    <d v="2022-03-01T00:00:00"/>
    <x v="4"/>
    <x v="0"/>
  </r>
  <r>
    <x v="4"/>
    <x v="3"/>
    <s v="Haplochromis"/>
    <m/>
    <n v="6.2081011235955055"/>
    <s v="BS"/>
    <d v="2022-03-01T00:00:00"/>
    <x v="4"/>
    <x v="0"/>
  </r>
  <r>
    <x v="4"/>
    <x v="3"/>
    <s v="Haplochromis"/>
    <m/>
    <n v="6.5564044943820221"/>
    <s v="BS"/>
    <d v="2022-03-01T00:00:00"/>
    <x v="4"/>
    <x v="0"/>
  </r>
  <r>
    <x v="4"/>
    <x v="3"/>
    <s v="Haplochromis"/>
    <m/>
    <n v="6.3530000000000006"/>
    <s v="BS"/>
    <d v="2022-03-01T00:00:00"/>
    <x v="4"/>
    <x v="0"/>
  </r>
  <r>
    <x v="4"/>
    <x v="3"/>
    <s v="Haplochromis"/>
    <m/>
    <n v="6.2225730337078646"/>
    <s v="BS"/>
    <d v="2022-03-01T00:00:00"/>
    <x v="4"/>
    <x v="0"/>
  </r>
  <r>
    <x v="4"/>
    <x v="3"/>
    <s v="Haplochromis"/>
    <m/>
    <n v="5.5869662921348313"/>
    <s v="BS"/>
    <d v="2022-03-01T00:00:00"/>
    <x v="4"/>
    <x v="0"/>
  </r>
  <r>
    <x v="4"/>
    <x v="3"/>
    <s v="Haplochromis"/>
    <m/>
    <n v="6.0392134831460673"/>
    <s v="BS"/>
    <d v="2022-03-01T00:00:00"/>
    <x v="4"/>
    <x v="0"/>
  </r>
  <r>
    <x v="4"/>
    <x v="3"/>
    <s v="Haplochromis"/>
    <m/>
    <n v="5.9434719101123603"/>
    <s v="BS"/>
    <d v="2022-03-01T00:00:00"/>
    <x v="4"/>
    <x v="0"/>
  </r>
  <r>
    <x v="4"/>
    <x v="3"/>
    <s v="perch"/>
    <m/>
    <n v="44.122636688809401"/>
    <s v="BS"/>
    <d v="2022-03-01T00:00:00"/>
    <x v="4"/>
    <x v="2"/>
  </r>
  <r>
    <x v="4"/>
    <x v="3"/>
    <s v="tilapia"/>
    <m/>
    <n v="30.715146163266326"/>
    <s v="BS"/>
    <d v="2022-03-01T00:00:00"/>
    <x v="4"/>
    <x v="3"/>
  </r>
  <r>
    <x v="4"/>
    <x v="3"/>
    <s v="tilapia"/>
    <m/>
    <n v="17.625099704922366"/>
    <s v="BS"/>
    <d v="2022-03-01T00:00:00"/>
    <x v="4"/>
    <x v="3"/>
  </r>
  <r>
    <x v="4"/>
    <x v="3"/>
    <s v="tilapia"/>
    <m/>
    <n v="10.529150684931507"/>
    <s v="BS"/>
    <d v="2022-03-01T00:00:00"/>
    <x v="4"/>
    <x v="3"/>
  </r>
  <r>
    <x v="4"/>
    <x v="3"/>
    <s v="tilapia"/>
    <m/>
    <n v="12.783097535483286"/>
    <s v="BS"/>
    <d v="2022-03-01T00:00:00"/>
    <x v="4"/>
    <x v="3"/>
  </r>
  <r>
    <x v="4"/>
    <x v="3"/>
    <s v="tilapia"/>
    <m/>
    <n v="11.880887926367084"/>
    <s v="BS"/>
    <d v="2022-03-01T00:00:00"/>
    <x v="4"/>
    <x v="3"/>
  </r>
  <r>
    <x v="4"/>
    <x v="3"/>
    <s v="tilapia"/>
    <m/>
    <n v="16.181747853863047"/>
    <s v="BS"/>
    <d v="2022-03-01T00:00:00"/>
    <x v="4"/>
    <x v="3"/>
  </r>
  <r>
    <x v="4"/>
    <x v="3"/>
    <s v="tilapia"/>
    <m/>
    <n v="12.100346020761245"/>
    <s v="BS"/>
    <d v="2022-03-01T00:00:00"/>
    <x v="4"/>
    <x v="3"/>
  </r>
  <r>
    <x v="4"/>
    <x v="3"/>
    <s v="tilapia"/>
    <m/>
    <n v="21.48250705993097"/>
    <s v="BS"/>
    <d v="2022-03-01T00:00:00"/>
    <x v="4"/>
    <x v="3"/>
  </r>
  <r>
    <x v="4"/>
    <x v="3"/>
    <s v="tilapia"/>
    <m/>
    <n v="24.16401078510081"/>
    <s v="BS"/>
    <d v="2022-03-01T00:00:00"/>
    <x v="4"/>
    <x v="3"/>
  </r>
  <r>
    <x v="4"/>
    <x v="3"/>
    <s v="tilapia"/>
    <m/>
    <n v="22.470312109862675"/>
    <s v="BS"/>
    <d v="2022-03-01T00:00:00"/>
    <x v="4"/>
    <x v="3"/>
  </r>
  <r>
    <x v="4"/>
    <x v="11"/>
    <s v="Haplochromis"/>
    <m/>
    <n v="6.5638791946308723"/>
    <s v="GN"/>
    <d v="2022-03-01T00:00:00"/>
    <x v="4"/>
    <x v="0"/>
  </r>
  <r>
    <x v="4"/>
    <x v="11"/>
    <s v="Haplochromis"/>
    <m/>
    <n v="6.9356510067114092"/>
    <s v="GN"/>
    <d v="2022-03-01T00:00:00"/>
    <x v="4"/>
    <x v="0"/>
  </r>
  <r>
    <x v="4"/>
    <x v="11"/>
    <s v="Haplochromis"/>
    <m/>
    <n v="6.7727651006711413"/>
    <s v="GN"/>
    <d v="2022-03-01T00:00:00"/>
    <x v="4"/>
    <x v="0"/>
  </r>
  <r>
    <x v="4"/>
    <x v="11"/>
    <s v="Haplochromis"/>
    <m/>
    <n v="6.6059932885906036"/>
    <s v="GN"/>
    <d v="2022-03-01T00:00:00"/>
    <x v="4"/>
    <x v="0"/>
  </r>
  <r>
    <x v="4"/>
    <x v="11"/>
    <s v="Haplochromis"/>
    <m/>
    <n v="6.4031879194630879"/>
    <s v="GN"/>
    <d v="2022-03-01T00:00:00"/>
    <x v="4"/>
    <x v="0"/>
  </r>
  <r>
    <x v="4"/>
    <x v="11"/>
    <s v="Haplochromis"/>
    <m/>
    <n v="5.6148120805369128"/>
    <s v="GN"/>
    <d v="2022-03-01T00:00:00"/>
    <x v="4"/>
    <x v="0"/>
  </r>
  <r>
    <x v="4"/>
    <x v="11"/>
    <s v="Haplochromis"/>
    <m/>
    <n v="6.6216845637583894"/>
    <s v="GN"/>
    <d v="2022-03-01T00:00:00"/>
    <x v="4"/>
    <x v="0"/>
  </r>
  <r>
    <x v="4"/>
    <x v="11"/>
    <s v="Haplochromis"/>
    <m/>
    <n v="8.5445081967213117"/>
    <s v="GN"/>
    <d v="2022-03-01T00:00:00"/>
    <x v="4"/>
    <x v="0"/>
  </r>
  <r>
    <x v="4"/>
    <x v="11"/>
    <s v="Haplochromis"/>
    <m/>
    <n v="8.891852459016393"/>
    <s v="GN"/>
    <d v="2022-03-01T00:00:00"/>
    <x v="4"/>
    <x v="0"/>
  </r>
  <r>
    <x v="4"/>
    <x v="11"/>
    <s v="Haplochromis"/>
    <m/>
    <n v="6.9485409836065575"/>
    <s v="GN"/>
    <d v="2022-03-01T00:00:00"/>
    <x v="4"/>
    <x v="0"/>
  </r>
  <r>
    <x v="4"/>
    <x v="11"/>
    <s v="Haplochromis"/>
    <m/>
    <n v="6.4695983606557386"/>
    <s v="GN"/>
    <d v="2022-03-01T00:00:00"/>
    <x v="4"/>
    <x v="0"/>
  </r>
  <r>
    <x v="4"/>
    <x v="11"/>
    <s v="Haplochromis"/>
    <m/>
    <n v="6.6802049180327874"/>
    <s v="GN"/>
    <d v="2022-03-01T00:00:00"/>
    <x v="4"/>
    <x v="0"/>
  </r>
  <r>
    <x v="4"/>
    <x v="11"/>
    <s v="Haplochromis"/>
    <m/>
    <n v="6.5037131147540981"/>
    <s v="GN"/>
    <d v="2022-03-01T00:00:00"/>
    <x v="4"/>
    <x v="0"/>
  </r>
  <r>
    <x v="4"/>
    <x v="11"/>
    <s v="Haplochromis"/>
    <m/>
    <n v="6.563319672131148"/>
    <s v="GN"/>
    <d v="2022-03-01T00:00:00"/>
    <x v="4"/>
    <x v="0"/>
  </r>
  <r>
    <x v="4"/>
    <x v="11"/>
    <s v="Haplochromis"/>
    <m/>
    <n v="6.1758032786885249"/>
    <s v="GN"/>
    <d v="2022-03-01T00:00:00"/>
    <x v="4"/>
    <x v="0"/>
  </r>
  <r>
    <x v="4"/>
    <x v="11"/>
    <s v="Haplochromis"/>
    <m/>
    <n v="6.5967704918032792"/>
    <s v="GN"/>
    <d v="2022-03-01T00:00:00"/>
    <x v="4"/>
    <x v="0"/>
  </r>
  <r>
    <x v="4"/>
    <x v="11"/>
    <s v="Haplochromis"/>
    <m/>
    <n v="5.9024590163934425"/>
    <s v="GN"/>
    <d v="2022-03-01T00:00:00"/>
    <x v="4"/>
    <x v="0"/>
  </r>
  <r>
    <x v="4"/>
    <x v="11"/>
    <s v="Haplochromis"/>
    <m/>
    <n v="6.3226885245901645"/>
    <s v="GN"/>
    <d v="2022-03-01T00:00:00"/>
    <x v="4"/>
    <x v="0"/>
  </r>
  <r>
    <x v="4"/>
    <x v="11"/>
    <s v="Haplochromis"/>
    <m/>
    <n v="6.0050327868852458"/>
    <s v="GN"/>
    <d v="2022-03-01T00:00:00"/>
    <x v="4"/>
    <x v="0"/>
  </r>
  <r>
    <x v="4"/>
    <x v="11"/>
    <s v="Haplochromis"/>
    <m/>
    <n v="5.8543196721311475"/>
    <s v="GN"/>
    <d v="2022-03-01T00:00:00"/>
    <x v="4"/>
    <x v="0"/>
  </r>
  <r>
    <x v="4"/>
    <x v="11"/>
    <s v="perch"/>
    <m/>
    <n v="25.337889705882354"/>
    <s v="GN"/>
    <d v="2022-03-01T00:00:00"/>
    <x v="4"/>
    <x v="2"/>
  </r>
  <r>
    <x v="4"/>
    <x v="11"/>
    <s v="Haplochromis"/>
    <m/>
    <n v="9.0906209150326802"/>
    <s v="GN"/>
    <d v="2022-03-01T00:00:00"/>
    <x v="4"/>
    <x v="0"/>
  </r>
  <r>
    <x v="4"/>
    <x v="11"/>
    <s v="Haplochromis"/>
    <m/>
    <n v="6.4318496732026142"/>
    <s v="GN"/>
    <d v="2022-03-01T00:00:00"/>
    <x v="4"/>
    <x v="0"/>
  </r>
  <r>
    <x v="4"/>
    <x v="11"/>
    <s v="Haplochromis"/>
    <m/>
    <n v="6.8826013071895424"/>
    <s v="GN"/>
    <d v="2022-03-01T00:00:00"/>
    <x v="4"/>
    <x v="0"/>
  </r>
  <r>
    <x v="4"/>
    <x v="11"/>
    <s v="Haplochromis"/>
    <m/>
    <n v="6.5296797385620922"/>
    <s v="GN"/>
    <d v="2022-03-01T00:00:00"/>
    <x v="4"/>
    <x v="0"/>
  </r>
  <r>
    <x v="4"/>
    <x v="11"/>
    <s v="Haplochromis"/>
    <m/>
    <n v="6.2176666666666662"/>
    <s v="GN"/>
    <d v="2022-03-01T00:00:00"/>
    <x v="4"/>
    <x v="0"/>
  </r>
  <r>
    <x v="4"/>
    <x v="11"/>
    <s v="Haplochromis"/>
    <m/>
    <n v="11.41953076923077"/>
    <s v="GN"/>
    <d v="2022-03-01T00:00:00"/>
    <x v="4"/>
    <x v="0"/>
  </r>
  <r>
    <x v="4"/>
    <x v="11"/>
    <s v="Haplochromis"/>
    <m/>
    <n v="8.8615923076923089"/>
    <s v="GN"/>
    <d v="2022-03-01T00:00:00"/>
    <x v="4"/>
    <x v="0"/>
  </r>
  <r>
    <x v="4"/>
    <x v="11"/>
    <s v="Haplochromis"/>
    <m/>
    <n v="9.1692846153846155"/>
    <s v="GN"/>
    <d v="2022-03-01T00:00:00"/>
    <x v="4"/>
    <x v="0"/>
  </r>
  <r>
    <x v="4"/>
    <x v="11"/>
    <s v="Haplochromis"/>
    <m/>
    <n v="8.9691153846153835"/>
    <s v="GN"/>
    <d v="2022-03-01T00:00:00"/>
    <x v="4"/>
    <x v="0"/>
  </r>
  <r>
    <x v="4"/>
    <x v="11"/>
    <s v="perch"/>
    <m/>
    <n v="12.517318808037203"/>
    <s v="GN"/>
    <d v="2022-03-01T00:00:00"/>
    <x v="4"/>
    <x v="2"/>
  </r>
  <r>
    <x v="4"/>
    <x v="11"/>
    <s v="perch"/>
    <m/>
    <n v="12.593942719907849"/>
    <s v="GN"/>
    <d v="2022-03-01T00:00:00"/>
    <x v="4"/>
    <x v="2"/>
  </r>
  <r>
    <x v="4"/>
    <x v="11"/>
    <s v="perch"/>
    <m/>
    <n v="13.841693118076531"/>
    <s v="GN"/>
    <d v="2022-03-01T00:00:00"/>
    <x v="4"/>
    <x v="2"/>
  </r>
  <r>
    <x v="4"/>
    <x v="11"/>
    <s v="Haplochromis"/>
    <m/>
    <n v="10.689879310344828"/>
    <s v="GN"/>
    <d v="2022-03-01T00:00:00"/>
    <x v="4"/>
    <x v="0"/>
  </r>
  <r>
    <x v="4"/>
    <x v="11"/>
    <s v="Haplochromis"/>
    <m/>
    <n v="10.129362068965518"/>
    <s v="GN"/>
    <d v="2022-03-01T00:00:00"/>
    <x v="4"/>
    <x v="0"/>
  </r>
  <r>
    <x v="4"/>
    <x v="11"/>
    <s v="Haplochromis"/>
    <m/>
    <n v="9.8018448275862067"/>
    <s v="GN"/>
    <d v="2022-03-01T00:00:00"/>
    <x v="4"/>
    <x v="0"/>
  </r>
  <r>
    <x v="4"/>
    <x v="11"/>
    <s v="Haplochromis"/>
    <m/>
    <n v="8.6510517241379308"/>
    <s v="GN"/>
    <d v="2022-03-01T00:00:00"/>
    <x v="4"/>
    <x v="0"/>
  </r>
  <r>
    <x v="4"/>
    <x v="11"/>
    <s v="Haplochromis"/>
    <m/>
    <n v="8.3878879310344825"/>
    <s v="GN"/>
    <d v="2022-03-01T00:00:00"/>
    <x v="4"/>
    <x v="0"/>
  </r>
  <r>
    <x v="4"/>
    <x v="11"/>
    <s v="Haplochromis"/>
    <m/>
    <n v="8.2087068965517247"/>
    <s v="GN"/>
    <d v="2022-03-01T00:00:00"/>
    <x v="4"/>
    <x v="0"/>
  </r>
  <r>
    <x v="4"/>
    <x v="11"/>
    <s v="Haplochromis"/>
    <m/>
    <n v="8.4144310344827584"/>
    <s v="GN"/>
    <d v="2022-03-01T00:00:00"/>
    <x v="4"/>
    <x v="0"/>
  </r>
  <r>
    <x v="4"/>
    <x v="11"/>
    <s v="Haplochromis"/>
    <m/>
    <n v="8.2759310344827597"/>
    <s v="GN"/>
    <d v="2022-03-01T00:00:00"/>
    <x v="4"/>
    <x v="0"/>
  </r>
  <r>
    <x v="4"/>
    <x v="11"/>
    <s v="Haplochromis"/>
    <m/>
    <n v="11.752098302613769"/>
    <s v="GN"/>
    <d v="2022-03-01T00:00:00"/>
    <x v="4"/>
    <x v="0"/>
  </r>
  <r>
    <x v="4"/>
    <x v="11"/>
    <s v="Haplochromis"/>
    <m/>
    <n v="9.4956666666666667"/>
    <s v="GN"/>
    <d v="2022-03-01T00:00:00"/>
    <x v="4"/>
    <x v="0"/>
  </r>
  <r>
    <x v="4"/>
    <x v="11"/>
    <s v="Haplochromis"/>
    <m/>
    <n v="10.330984079155138"/>
    <s v="GN"/>
    <d v="2022-03-01T00:00:00"/>
    <x v="4"/>
    <x v="0"/>
  </r>
  <r>
    <x v="4"/>
    <x v="11"/>
    <s v="Haplochromis"/>
    <m/>
    <n v="9.6782770270270273"/>
    <s v="GN"/>
    <d v="2022-03-01T00:00:00"/>
    <x v="4"/>
    <x v="0"/>
  </r>
  <r>
    <x v="4"/>
    <x v="11"/>
    <s v="Haplochromis"/>
    <m/>
    <n v="10.091547297297296"/>
    <s v="GN"/>
    <d v="2022-03-01T00:00:00"/>
    <x v="4"/>
    <x v="0"/>
  </r>
  <r>
    <x v="4"/>
    <x v="11"/>
    <s v="Haplochromis"/>
    <m/>
    <n v="10.569263513513514"/>
    <s v="GN"/>
    <d v="2022-03-01T00:00:00"/>
    <x v="4"/>
    <x v="0"/>
  </r>
  <r>
    <x v="4"/>
    <x v="11"/>
    <s v="Haplochromis"/>
    <m/>
    <n v="11.087540540540539"/>
    <s v="GN"/>
    <d v="2022-03-01T00:00:00"/>
    <x v="4"/>
    <x v="0"/>
  </r>
  <r>
    <x v="4"/>
    <x v="11"/>
    <s v="Haplochromis"/>
    <m/>
    <n v="6.8416283783783785"/>
    <s v="GN"/>
    <d v="2022-03-01T00:00:00"/>
    <x v="4"/>
    <x v="0"/>
  </r>
  <r>
    <x v="4"/>
    <x v="11"/>
    <s v="Haplochromis"/>
    <m/>
    <n v="7.2002607381427595"/>
    <s v="GN"/>
    <d v="2022-03-01T00:00:00"/>
    <x v="4"/>
    <x v="0"/>
  </r>
  <r>
    <x v="4"/>
    <x v="11"/>
    <s v="Haplochromis"/>
    <m/>
    <n v="6.8775998629762851"/>
    <s v="GN"/>
    <d v="2022-03-01T00:00:00"/>
    <x v="4"/>
    <x v="0"/>
  </r>
  <r>
    <x v="4"/>
    <x v="11"/>
    <s v="Haplochromis"/>
    <m/>
    <n v="6.9867246376811591"/>
    <s v="GN"/>
    <d v="2022-03-01T00:00:00"/>
    <x v="4"/>
    <x v="0"/>
  </r>
  <r>
    <x v="4"/>
    <x v="11"/>
    <s v="Haplochromis"/>
    <m/>
    <n v="8.7164218571713175"/>
    <s v="GN"/>
    <d v="2022-03-01T00:00:00"/>
    <x v="4"/>
    <x v="0"/>
  </r>
  <r>
    <x v="4"/>
    <x v="11"/>
    <s v="perch"/>
    <m/>
    <n v="16.430199074074071"/>
    <s v="GN"/>
    <d v="2022-03-01T00:00:00"/>
    <x v="4"/>
    <x v="2"/>
  </r>
  <r>
    <x v="4"/>
    <x v="11"/>
    <s v="Haplochromis"/>
    <m/>
    <n v="7.2211428571428575"/>
    <s v="GN"/>
    <d v="2022-03-01T00:00:00"/>
    <x v="4"/>
    <x v="0"/>
  </r>
  <r>
    <x v="4"/>
    <x v="11"/>
    <s v="Haplochromis"/>
    <m/>
    <n v="6.1013265306122442"/>
    <s v="GN"/>
    <d v="2022-03-01T00:00:00"/>
    <x v="4"/>
    <x v="0"/>
  </r>
  <r>
    <x v="4"/>
    <x v="11"/>
    <s v="Haplochromis"/>
    <m/>
    <n v="6.9388979591836728"/>
    <s v="GN"/>
    <d v="2022-03-01T00:00:00"/>
    <x v="4"/>
    <x v="0"/>
  </r>
  <r>
    <x v="4"/>
    <x v="11"/>
    <s v="Haplochromis"/>
    <m/>
    <n v="7.5443979591836738"/>
    <s v="GN"/>
    <d v="2022-03-01T00:00:00"/>
    <x v="4"/>
    <x v="0"/>
  </r>
  <r>
    <x v="4"/>
    <x v="11"/>
    <s v="Haplochromis"/>
    <m/>
    <n v="7.5510204081632653"/>
    <s v="GN"/>
    <d v="2022-03-01T00:00:00"/>
    <x v="4"/>
    <x v="0"/>
  </r>
  <r>
    <x v="4"/>
    <x v="11"/>
    <s v="Haplochromis"/>
    <m/>
    <n v="5.7260816326530604"/>
    <s v="GN"/>
    <d v="2022-03-01T00:00:00"/>
    <x v="4"/>
    <x v="0"/>
  </r>
  <r>
    <x v="4"/>
    <x v="11"/>
    <s v="Haplochromis"/>
    <m/>
    <n v="5.3250816326530606"/>
    <s v="GN"/>
    <d v="2022-03-01T00:00:00"/>
    <x v="4"/>
    <x v="0"/>
  </r>
  <r>
    <x v="4"/>
    <x v="11"/>
    <s v="Haplochromis"/>
    <m/>
    <n v="5.6252551020408159"/>
    <s v="GN"/>
    <d v="2022-03-01T00:00:00"/>
    <x v="4"/>
    <x v="0"/>
  </r>
  <r>
    <x v="4"/>
    <x v="11"/>
    <s v="Haplochromis"/>
    <m/>
    <n v="6.5056938775510202"/>
    <s v="GN"/>
    <d v="2022-03-01T00:00:00"/>
    <x v="4"/>
    <x v="0"/>
  </r>
  <r>
    <x v="4"/>
    <x v="11"/>
    <s v="Haplochromis"/>
    <m/>
    <n v="4.4489795918367347"/>
    <s v="GN"/>
    <d v="2022-03-01T00:00:00"/>
    <x v="4"/>
    <x v="0"/>
  </r>
  <r>
    <x v="4"/>
    <x v="11"/>
    <s v="Haplochromis"/>
    <m/>
    <n v="4.6575306122448978"/>
    <s v="GN"/>
    <d v="2022-03-01T00:00:00"/>
    <x v="4"/>
    <x v="0"/>
  </r>
  <r>
    <x v="4"/>
    <x v="11"/>
    <s v="Haplochromis"/>
    <m/>
    <n v="5.0692857142857148"/>
    <s v="GN"/>
    <d v="2022-03-01T00:00:00"/>
    <x v="4"/>
    <x v="0"/>
  </r>
  <r>
    <x v="4"/>
    <x v="11"/>
    <s v="Haplochromis"/>
    <m/>
    <n v="5.7564081632653066"/>
    <s v="GN"/>
    <d v="2022-03-01T00:00:00"/>
    <x v="4"/>
    <x v="0"/>
  </r>
  <r>
    <x v="4"/>
    <x v="11"/>
    <s v="Haplochromis"/>
    <m/>
    <n v="4.9402959183673474"/>
    <s v="GN"/>
    <d v="2022-03-01T00:00:00"/>
    <x v="4"/>
    <x v="0"/>
  </r>
  <r>
    <x v="4"/>
    <x v="11"/>
    <s v="Haplochromis"/>
    <m/>
    <n v="5.6252551020408159"/>
    <s v="GN"/>
    <d v="2022-03-01T00:00:00"/>
    <x v="4"/>
    <x v="0"/>
  </r>
  <r>
    <x v="4"/>
    <x v="11"/>
    <s v="Haplochromis"/>
    <m/>
    <n v="4.7522551020408166"/>
    <s v="GN"/>
    <d v="2022-03-01T00:00:00"/>
    <x v="4"/>
    <x v="0"/>
  </r>
  <r>
    <x v="4"/>
    <x v="11"/>
    <s v="Haplochromis"/>
    <m/>
    <n v="5.1430204081632658"/>
    <s v="GN"/>
    <d v="2022-03-01T00:00:00"/>
    <x v="4"/>
    <x v="0"/>
  </r>
  <r>
    <x v="4"/>
    <x v="11"/>
    <s v="Haplochromis"/>
    <m/>
    <n v="5.3976428571428574"/>
    <s v="GN"/>
    <d v="2022-03-01T00:00:00"/>
    <x v="4"/>
    <x v="0"/>
  </r>
  <r>
    <x v="4"/>
    <x v="11"/>
    <s v="Haplochromis"/>
    <m/>
    <n v="5.3108265306122453"/>
    <s v="GN"/>
    <d v="2022-03-01T00:00:00"/>
    <x v="4"/>
    <x v="0"/>
  </r>
  <r>
    <x v="4"/>
    <x v="11"/>
    <s v="Haplochromis"/>
    <m/>
    <n v="6.0953163265306127"/>
    <s v="GN"/>
    <d v="2022-03-01T00:00:00"/>
    <x v="4"/>
    <x v="0"/>
  </r>
  <r>
    <x v="4"/>
    <x v="11"/>
    <s v="Haplochromis"/>
    <m/>
    <n v="5.7195306122448981"/>
    <s v="GN"/>
    <d v="2022-03-01T00:00:00"/>
    <x v="4"/>
    <x v="0"/>
  </r>
  <r>
    <x v="4"/>
    <x v="11"/>
    <s v="Haplochromis"/>
    <m/>
    <n v="5.8240204081632658"/>
    <s v="GN"/>
    <d v="2022-03-01T00:00:00"/>
    <x v="4"/>
    <x v="0"/>
  </r>
  <r>
    <x v="4"/>
    <x v="11"/>
    <s v="Haplochromis"/>
    <m/>
    <n v="4.3272959183673469"/>
    <s v="GN"/>
    <d v="2022-03-01T00:00:00"/>
    <x v="4"/>
    <x v="0"/>
  </r>
  <r>
    <x v="4"/>
    <x v="11"/>
    <s v="Haplochromis"/>
    <m/>
    <n v="4.5803469387755102"/>
    <s v="GN"/>
    <d v="2022-03-01T00:00:00"/>
    <x v="4"/>
    <x v="0"/>
  </r>
  <r>
    <x v="4"/>
    <x v="11"/>
    <s v="Haplochromis"/>
    <m/>
    <n v="4.3388367346938779"/>
    <s v="GN"/>
    <d v="2022-03-01T00:00:00"/>
    <x v="4"/>
    <x v="0"/>
  </r>
  <r>
    <x v="4"/>
    <x v="11"/>
    <s v="Haplochromis"/>
    <m/>
    <n v="4.9448469387755107"/>
    <s v="GN"/>
    <d v="2022-03-01T00:00:00"/>
    <x v="4"/>
    <x v="0"/>
  </r>
  <r>
    <x v="4"/>
    <x v="11"/>
    <s v="Haplochromis"/>
    <m/>
    <n v="4.7193673469387756"/>
    <s v="GN"/>
    <d v="2022-03-01T00:00:00"/>
    <x v="4"/>
    <x v="0"/>
  </r>
  <r>
    <x v="4"/>
    <x v="11"/>
    <s v="Haplochromis"/>
    <m/>
    <n v="4.3675408163265308"/>
    <s v="GN"/>
    <d v="2022-03-01T00:00:00"/>
    <x v="4"/>
    <x v="0"/>
  </r>
  <r>
    <x v="4"/>
    <x v="11"/>
    <s v="Haplochromis"/>
    <m/>
    <n v="4.7346938775510203"/>
    <s v="GN"/>
    <d v="2022-03-01T00:00:00"/>
    <x v="4"/>
    <x v="0"/>
  </r>
  <r>
    <x v="4"/>
    <x v="11"/>
    <s v="Haplochromis"/>
    <m/>
    <n v="4.6641428571428571"/>
    <s v="GN"/>
    <d v="2022-03-01T00:00:00"/>
    <x v="4"/>
    <x v="0"/>
  </r>
  <r>
    <x v="4"/>
    <x v="11"/>
    <s v="Haplochromis"/>
    <m/>
    <n v="3.964438775510204"/>
    <s v="GN"/>
    <d v="2022-03-01T00:00:00"/>
    <x v="4"/>
    <x v="0"/>
  </r>
  <r>
    <x v="4"/>
    <x v="11"/>
    <s v="Haplochromis"/>
    <m/>
    <n v="3.7551020408163267"/>
    <s v="GN"/>
    <d v="2022-03-01T00:00:00"/>
    <x v="4"/>
    <x v="0"/>
  </r>
  <r>
    <x v="4"/>
    <x v="11"/>
    <s v="Haplochromis"/>
    <m/>
    <n v="3.5927653061224492"/>
    <s v="GN"/>
    <d v="2022-03-01T00:00:00"/>
    <x v="4"/>
    <x v="0"/>
  </r>
  <r>
    <x v="4"/>
    <x v="11"/>
    <s v="Haplochromis"/>
    <m/>
    <n v="3.9083673469387752"/>
    <s v="GN"/>
    <d v="2022-03-01T00:00:00"/>
    <x v="4"/>
    <x v="0"/>
  </r>
  <r>
    <x v="4"/>
    <x v="11"/>
    <s v="Haplochromis"/>
    <m/>
    <n v="2.5872551020408161"/>
    <s v="GN"/>
    <d v="2022-03-01T00:00:00"/>
    <x v="4"/>
    <x v="0"/>
  </r>
  <r>
    <x v="4"/>
    <x v="11"/>
    <s v="Haplochromis"/>
    <m/>
    <n v="3.0228877551020408"/>
    <s v="GN"/>
    <d v="2022-03-01T00:00:00"/>
    <x v="4"/>
    <x v="0"/>
  </r>
  <r>
    <x v="4"/>
    <x v="11"/>
    <s v="Haplochromis"/>
    <m/>
    <n v="3.2244897959183674"/>
    <s v="GN"/>
    <d v="2022-03-01T00:00:00"/>
    <x v="4"/>
    <x v="0"/>
  </r>
  <r>
    <x v="4"/>
    <x v="11"/>
    <s v="Haplochromis"/>
    <m/>
    <n v="3.5293775510204082"/>
    <s v="GN"/>
    <d v="2022-03-01T00:00:00"/>
    <x v="4"/>
    <x v="0"/>
  </r>
  <r>
    <x v="4"/>
    <x v="11"/>
    <s v="Haplochromis"/>
    <m/>
    <n v="3.5920714285714288"/>
    <s v="GN"/>
    <d v="2022-03-01T00:00:00"/>
    <x v="4"/>
    <x v="0"/>
  </r>
  <r>
    <x v="4"/>
    <x v="11"/>
    <s v="Haplochromis"/>
    <m/>
    <n v="3.7559897959183672"/>
    <s v="GN"/>
    <d v="2022-03-01T00:00:00"/>
    <x v="4"/>
    <x v="0"/>
  </r>
  <r>
    <x v="4"/>
    <x v="11"/>
    <s v="Haplochromis"/>
    <m/>
    <n v="3.2409795918367346"/>
    <s v="GN"/>
    <d v="2022-03-01T00:00:00"/>
    <x v="4"/>
    <x v="0"/>
  </r>
  <r>
    <x v="4"/>
    <x v="11"/>
    <s v="Haplochromis"/>
    <m/>
    <n v="3.1439183673469384"/>
    <s v="GN"/>
    <d v="2022-03-01T00:00:00"/>
    <x v="4"/>
    <x v="0"/>
  </r>
  <r>
    <x v="4"/>
    <x v="11"/>
    <s v="Haplochromis"/>
    <m/>
    <n v="3.5218163265306122"/>
    <s v="GN"/>
    <d v="2022-03-01T00:00:00"/>
    <x v="4"/>
    <x v="0"/>
  </r>
  <r>
    <x v="4"/>
    <x v="11"/>
    <s v="Haplochromis"/>
    <m/>
    <n v="3.5187346938775512"/>
    <s v="GN"/>
    <d v="2022-03-01T00:00:00"/>
    <x v="4"/>
    <x v="0"/>
  </r>
  <r>
    <x v="4"/>
    <x v="11"/>
    <s v="Haplochromis"/>
    <m/>
    <n v="3.3083877551020406"/>
    <s v="GN"/>
    <d v="2022-03-01T00:00:00"/>
    <x v="4"/>
    <x v="0"/>
  </r>
  <r>
    <x v="4"/>
    <x v="11"/>
    <s v="Haplochromis"/>
    <m/>
    <n v="3.5531326530612244"/>
    <s v="GN"/>
    <d v="2022-03-01T00:00:00"/>
    <x v="4"/>
    <x v="0"/>
  </r>
  <r>
    <x v="4"/>
    <x v="11"/>
    <s v="Haplochromis"/>
    <m/>
    <n v="3.6655204081632653"/>
    <s v="GN"/>
    <d v="2022-03-01T00:00:00"/>
    <x v="4"/>
    <x v="0"/>
  </r>
  <r>
    <x v="4"/>
    <x v="11"/>
    <s v="Haplochromis"/>
    <m/>
    <n v="3.4285714285714284"/>
    <s v="GN"/>
    <d v="2022-03-01T00:00:00"/>
    <x v="4"/>
    <x v="0"/>
  </r>
  <r>
    <x v="4"/>
    <x v="11"/>
    <s v="Haplochromis"/>
    <m/>
    <n v="4.4557142857142864"/>
    <s v="GN"/>
    <d v="2022-03-01T00:00:00"/>
    <x v="4"/>
    <x v="0"/>
  </r>
  <r>
    <x v="4"/>
    <x v="11"/>
    <s v="Haplochromis"/>
    <m/>
    <n v="4.2167448979591837"/>
    <s v="GN"/>
    <d v="2022-03-01T00:00:00"/>
    <x v="4"/>
    <x v="0"/>
  </r>
  <r>
    <x v="4"/>
    <x v="11"/>
    <s v="Haplochromis"/>
    <m/>
    <n v="2.9568571428571429"/>
    <s v="GN"/>
    <d v="2022-03-01T00:00:00"/>
    <x v="4"/>
    <x v="0"/>
  </r>
  <r>
    <x v="4"/>
    <x v="11"/>
    <s v="Haplochromis"/>
    <m/>
    <n v="3.0831836734693878"/>
    <s v="GN"/>
    <d v="2022-03-01T00:00:00"/>
    <x v="4"/>
    <x v="0"/>
  </r>
  <r>
    <x v="4"/>
    <x v="11"/>
    <s v="Haplochromis"/>
    <m/>
    <n v="2.9051326530612243"/>
    <s v="GN"/>
    <d v="2022-03-01T00:00:00"/>
    <x v="4"/>
    <x v="0"/>
  </r>
  <r>
    <x v="4"/>
    <x v="11"/>
    <s v="Haplochromis"/>
    <m/>
    <n v="2.7049897959183675"/>
    <s v="GN"/>
    <d v="2022-03-01T00:00:00"/>
    <x v="4"/>
    <x v="0"/>
  </r>
  <r>
    <x v="4"/>
    <x v="11"/>
    <s v="Haplochromis"/>
    <m/>
    <n v="2.7782142857142857"/>
    <s v="GN"/>
    <d v="2022-03-01T00:00:00"/>
    <x v="4"/>
    <x v="0"/>
  </r>
  <r>
    <x v="4"/>
    <x v="11"/>
    <s v="Haplochromis"/>
    <m/>
    <n v="2.489795918367347"/>
    <s v="GN"/>
    <d v="2022-03-01T00:00:00"/>
    <x v="4"/>
    <x v="0"/>
  </r>
  <r>
    <x v="4"/>
    <x v="11"/>
    <s v="Haplochromis"/>
    <m/>
    <n v="2.8175102040816324"/>
    <s v="GN"/>
    <d v="2022-03-01T00:00:00"/>
    <x v="4"/>
    <x v="0"/>
  </r>
  <r>
    <x v="4"/>
    <x v="11"/>
    <s v="Haplochromis"/>
    <m/>
    <n v="3.0204081632653059"/>
    <s v="GN"/>
    <d v="2022-03-01T00:00:00"/>
    <x v="4"/>
    <x v="0"/>
  </r>
  <r>
    <x v="4"/>
    <x v="11"/>
    <s v="Haplochromis"/>
    <m/>
    <n v="2.7758061224489796"/>
    <s v="GN"/>
    <d v="2022-03-01T00:00:00"/>
    <x v="4"/>
    <x v="0"/>
  </r>
  <r>
    <x v="4"/>
    <x v="11"/>
    <s v="Haplochromis"/>
    <m/>
    <n v="2.9390612244897962"/>
    <s v="GN"/>
    <d v="2022-03-01T00:00:00"/>
    <x v="4"/>
    <x v="0"/>
  </r>
  <r>
    <x v="4"/>
    <x v="11"/>
    <s v="Haplochromis"/>
    <m/>
    <n v="2.8457448979591833"/>
    <s v="GN"/>
    <d v="2022-03-01T00:00:00"/>
    <x v="4"/>
    <x v="0"/>
  </r>
  <r>
    <x v="4"/>
    <x v="11"/>
    <s v="Haplochromis"/>
    <m/>
    <n v="2.7015918367346936"/>
    <s v="GN"/>
    <d v="2022-03-01T00:00:00"/>
    <x v="4"/>
    <x v="0"/>
  </r>
  <r>
    <x v="4"/>
    <x v="11"/>
    <s v="Haplochromis"/>
    <m/>
    <n v="2.4425102040816329"/>
    <s v="GN"/>
    <d v="2022-03-01T00:00:00"/>
    <x v="4"/>
    <x v="0"/>
  </r>
  <r>
    <x v="4"/>
    <x v="11"/>
    <s v="Haplochromis"/>
    <m/>
    <n v="3.0204081632653059"/>
    <s v="GN"/>
    <d v="2022-03-01T00:00:00"/>
    <x v="4"/>
    <x v="0"/>
  </r>
  <r>
    <x v="4"/>
    <x v="11"/>
    <s v="Haplochromis"/>
    <m/>
    <n v="2.7349999999999999"/>
    <s v="GN"/>
    <d v="2022-03-01T00:00:00"/>
    <x v="4"/>
    <x v="0"/>
  </r>
  <r>
    <x v="4"/>
    <x v="11"/>
    <s v="Haplochromis"/>
    <m/>
    <n v="3.0655714285714284"/>
    <s v="GN"/>
    <d v="2022-03-01T00:00:00"/>
    <x v="4"/>
    <x v="0"/>
  </r>
  <r>
    <x v="4"/>
    <x v="11"/>
    <s v="Haplochromis"/>
    <m/>
    <n v="2.6151122448979591"/>
    <s v="GN"/>
    <d v="2022-03-01T00:00:00"/>
    <x v="4"/>
    <x v="0"/>
  </r>
  <r>
    <x v="4"/>
    <x v="11"/>
    <s v="Haplochromis"/>
    <m/>
    <n v="2.5358775510204081"/>
    <s v="GN"/>
    <d v="2022-03-01T00:00:00"/>
    <x v="4"/>
    <x v="0"/>
  </r>
  <r>
    <x v="4"/>
    <x v="11"/>
    <s v="Haplochromis"/>
    <m/>
    <n v="2.5388265306122451"/>
    <s v="GN"/>
    <d v="2022-03-01T00:00:00"/>
    <x v="4"/>
    <x v="0"/>
  </r>
  <r>
    <x v="4"/>
    <x v="11"/>
    <s v="Haplochromis"/>
    <m/>
    <n v="2.3035000000000001"/>
    <s v="GN"/>
    <d v="2022-03-01T00:00:00"/>
    <x v="4"/>
    <x v="0"/>
  </r>
  <r>
    <x v="4"/>
    <x v="11"/>
    <s v="Haplochromis"/>
    <m/>
    <n v="2.7374387755102041"/>
    <s v="GN"/>
    <d v="2022-03-01T00:00:00"/>
    <x v="4"/>
    <x v="0"/>
  </r>
  <r>
    <x v="4"/>
    <x v="11"/>
    <s v="Haplochromis"/>
    <m/>
    <n v="2.1586428571428571"/>
    <s v="GN"/>
    <d v="2022-03-01T00:00:00"/>
    <x v="4"/>
    <x v="0"/>
  </r>
  <r>
    <x v="4"/>
    <x v="11"/>
    <s v="Haplochromis"/>
    <m/>
    <n v="2.5846734693877553"/>
    <s v="GN"/>
    <d v="2022-03-01T00:00:00"/>
    <x v="4"/>
    <x v="0"/>
  </r>
  <r>
    <x v="4"/>
    <x v="11"/>
    <s v="Haplochromis"/>
    <m/>
    <n v="2.4655918367346938"/>
    <s v="GN"/>
    <d v="2022-03-01T00:00:00"/>
    <x v="4"/>
    <x v="0"/>
  </r>
  <r>
    <x v="4"/>
    <x v="11"/>
    <s v="Haplochromis"/>
    <m/>
    <n v="2.2630102040816329"/>
    <s v="GN"/>
    <d v="2022-03-01T00:00:00"/>
    <x v="4"/>
    <x v="0"/>
  </r>
  <r>
    <x v="4"/>
    <x v="11"/>
    <s v="Haplochromis"/>
    <m/>
    <n v="2.7188061224489792"/>
    <s v="GN"/>
    <d v="2022-03-01T00:00:00"/>
    <x v="4"/>
    <x v="0"/>
  </r>
  <r>
    <x v="4"/>
    <x v="11"/>
    <s v="Haplochromis"/>
    <m/>
    <n v="2.2273877551020407"/>
    <s v="GN"/>
    <d v="2022-03-01T00:00:00"/>
    <x v="4"/>
    <x v="0"/>
  </r>
  <r>
    <x v="4"/>
    <x v="11"/>
    <s v="Haplochromis"/>
    <m/>
    <n v="2.3553571428571427"/>
    <s v="GN"/>
    <d v="2022-03-01T00:00:00"/>
    <x v="4"/>
    <x v="0"/>
  </r>
  <r>
    <x v="4"/>
    <x v="11"/>
    <s v="Haplochromis"/>
    <m/>
    <n v="2.8583061224489792"/>
    <s v="GN"/>
    <d v="2022-03-01T00:00:00"/>
    <x v="4"/>
    <x v="0"/>
  </r>
  <r>
    <x v="4"/>
    <x v="11"/>
    <s v="Haplochromis"/>
    <m/>
    <n v="1.0338367346938775"/>
    <s v="GN"/>
    <d v="2022-03-01T00:00:00"/>
    <x v="4"/>
    <x v="0"/>
  </r>
  <r>
    <x v="4"/>
    <x v="11"/>
    <s v="Haplochromis"/>
    <m/>
    <n v="3.1023061224489799"/>
    <s v="GN"/>
    <d v="2022-03-01T00:00:00"/>
    <x v="4"/>
    <x v="0"/>
  </r>
  <r>
    <x v="4"/>
    <x v="11"/>
    <s v="Haplochromis"/>
    <m/>
    <n v="2.8597653061224491"/>
    <s v="GN"/>
    <d v="2022-03-01T00:00:00"/>
    <x v="4"/>
    <x v="0"/>
  </r>
  <r>
    <x v="4"/>
    <x v="11"/>
    <s v="Haplochromis"/>
    <m/>
    <n v="2.4205816326530614"/>
    <s v="GN"/>
    <d v="2022-03-01T00:00:00"/>
    <x v="4"/>
    <x v="0"/>
  </r>
  <r>
    <x v="4"/>
    <x v="11"/>
    <s v="Haplochromis"/>
    <m/>
    <n v="2.7767142857142857"/>
    <s v="GN"/>
    <d v="2022-03-01T00:00:00"/>
    <x v="4"/>
    <x v="0"/>
  </r>
  <r>
    <x v="4"/>
    <x v="11"/>
    <s v="Haplochromis"/>
    <m/>
    <n v="2.4136938775510206"/>
    <s v="GN"/>
    <d v="2022-03-01T00:00:00"/>
    <x v="4"/>
    <x v="0"/>
  </r>
  <r>
    <x v="4"/>
    <x v="11"/>
    <s v="Haplochromis"/>
    <m/>
    <n v="2.612561224489796"/>
    <s v="GN"/>
    <d v="2022-03-01T00:00:00"/>
    <x v="4"/>
    <x v="0"/>
  </r>
  <r>
    <x v="4"/>
    <x v="11"/>
    <s v="Haplochromis"/>
    <m/>
    <n v="2.2893571428571429"/>
    <s v="GN"/>
    <d v="2022-03-01T00:00:00"/>
    <x v="4"/>
    <x v="0"/>
  </r>
  <r>
    <x v="4"/>
    <x v="11"/>
    <s v="Haplochromis"/>
    <m/>
    <n v="2.6237040816326531"/>
    <s v="GN"/>
    <d v="2022-03-01T00:00:00"/>
    <x v="4"/>
    <x v="0"/>
  </r>
  <r>
    <x v="4"/>
    <x v="11"/>
    <s v="Haplochromis"/>
    <m/>
    <n v="3.1237142857142861"/>
    <s v="GN"/>
    <d v="2022-03-01T00:00:00"/>
    <x v="4"/>
    <x v="0"/>
  </r>
  <r>
    <x v="4"/>
    <x v="11"/>
    <s v="Haplochromis"/>
    <m/>
    <n v="2.6530612244897958"/>
    <s v="GN"/>
    <d v="2022-03-01T00:00:00"/>
    <x v="4"/>
    <x v="0"/>
  </r>
  <r>
    <x v="4"/>
    <x v="11"/>
    <s v="Haplochromis"/>
    <m/>
    <n v="2.786295918367347"/>
    <s v="GN"/>
    <d v="2022-03-01T00:00:00"/>
    <x v="4"/>
    <x v="0"/>
  </r>
  <r>
    <x v="4"/>
    <x v="11"/>
    <s v="Haplochromis"/>
    <m/>
    <n v="2.4277959183673472"/>
    <s v="GN"/>
    <d v="2022-03-01T00:00:00"/>
    <x v="4"/>
    <x v="0"/>
  </r>
  <r>
    <x v="4"/>
    <x v="11"/>
    <s v="Haplochromis"/>
    <m/>
    <n v="2.6558877551020408"/>
    <s v="GN"/>
    <d v="2022-03-01T00:00:00"/>
    <x v="4"/>
    <x v="0"/>
  </r>
  <r>
    <x v="4"/>
    <x v="11"/>
    <s v="Haplochromis"/>
    <m/>
    <n v="2.7495816326530611"/>
    <s v="GN"/>
    <d v="2022-03-01T00:00:00"/>
    <x v="4"/>
    <x v="0"/>
  </r>
  <r>
    <x v="4"/>
    <x v="11"/>
    <s v="Haplochromis"/>
    <m/>
    <n v="2.9840612244897957"/>
    <s v="GN"/>
    <d v="2022-03-01T00:00:00"/>
    <x v="4"/>
    <x v="0"/>
  </r>
  <r>
    <x v="4"/>
    <x v="11"/>
    <s v="Haplochromis"/>
    <m/>
    <n v="2.9082857142857144"/>
    <s v="GN"/>
    <d v="2022-03-01T00:00:00"/>
    <x v="4"/>
    <x v="0"/>
  </r>
  <r>
    <x v="4"/>
    <x v="11"/>
    <s v="Haplochromis"/>
    <m/>
    <n v="2.9387755102040818"/>
    <s v="GN"/>
    <d v="2022-03-01T00:00:00"/>
    <x v="4"/>
    <x v="0"/>
  </r>
  <r>
    <x v="4"/>
    <x v="11"/>
    <s v="Haplochromis"/>
    <m/>
    <n v="2.6533775510204083"/>
    <s v="GN"/>
    <d v="2022-03-01T00:00:00"/>
    <x v="4"/>
    <x v="0"/>
  </r>
  <r>
    <x v="4"/>
    <x v="11"/>
    <s v="Haplochromis"/>
    <m/>
    <n v="2.6740102040816325"/>
    <s v="GN"/>
    <d v="2022-03-01T00:00:00"/>
    <x v="4"/>
    <x v="0"/>
  </r>
  <r>
    <x v="4"/>
    <x v="11"/>
    <s v="Haplochromis"/>
    <m/>
    <n v="2.4911326530612246"/>
    <s v="GN"/>
    <d v="2022-03-01T00:00:00"/>
    <x v="4"/>
    <x v="0"/>
  </r>
  <r>
    <x v="4"/>
    <x v="11"/>
    <s v="Haplochromis"/>
    <m/>
    <n v="2.742295918367347"/>
    <s v="GN"/>
    <d v="2022-03-01T00:00:00"/>
    <x v="4"/>
    <x v="0"/>
  </r>
  <r>
    <x v="4"/>
    <x v="11"/>
    <s v="Haplochromis"/>
    <m/>
    <n v="3.1031122448979596"/>
    <s v="GN"/>
    <d v="2022-03-01T00:00:00"/>
    <x v="4"/>
    <x v="0"/>
  </r>
  <r>
    <x v="4"/>
    <x v="11"/>
    <s v="Haplochromis"/>
    <m/>
    <n v="2.8597653061224491"/>
    <s v="GN"/>
    <d v="2022-03-01T00:00:00"/>
    <x v="4"/>
    <x v="0"/>
  </r>
  <r>
    <x v="4"/>
    <x v="11"/>
    <s v="Haplochromis"/>
    <m/>
    <n v="3.1494795918367346"/>
    <s v="GN"/>
    <d v="2022-03-01T00:00:00"/>
    <x v="4"/>
    <x v="0"/>
  </r>
  <r>
    <x v="4"/>
    <x v="11"/>
    <s v="Haplochromis"/>
    <m/>
    <n v="2.9060000000000001"/>
    <s v="GN"/>
    <d v="2022-03-01T00:00:00"/>
    <x v="4"/>
    <x v="0"/>
  </r>
  <r>
    <x v="4"/>
    <x v="11"/>
    <s v="Haplochromis"/>
    <m/>
    <n v="2.6533775510204083"/>
    <s v="GN"/>
    <d v="2022-03-01T00:00:00"/>
    <x v="4"/>
    <x v="0"/>
  </r>
  <r>
    <x v="4"/>
    <x v="11"/>
    <s v="Haplochromis"/>
    <m/>
    <n v="2.3089183673469389"/>
    <s v="GN"/>
    <d v="2022-03-01T00:00:00"/>
    <x v="4"/>
    <x v="0"/>
  </r>
  <r>
    <x v="4"/>
    <x v="11"/>
    <s v="Haplochromis"/>
    <m/>
    <n v="3.2309387755102041"/>
    <s v="GN"/>
    <d v="2022-03-01T00:00:00"/>
    <x v="4"/>
    <x v="0"/>
  </r>
  <r>
    <x v="4"/>
    <x v="11"/>
    <s v="Haplochromis"/>
    <m/>
    <n v="2.9390612244897962"/>
    <s v="GN"/>
    <d v="2022-03-01T00:00:00"/>
    <x v="4"/>
    <x v="0"/>
  </r>
  <r>
    <x v="4"/>
    <x v="11"/>
    <s v="Haplochromis"/>
    <m/>
    <n v="2.643938775510204"/>
    <s v="GN"/>
    <d v="2022-03-01T00:00:00"/>
    <x v="4"/>
    <x v="0"/>
  </r>
  <r>
    <x v="4"/>
    <x v="11"/>
    <s v="Haplochromis"/>
    <m/>
    <n v="3.3591122448979589"/>
    <s v="GN"/>
    <d v="2022-03-01T00:00:00"/>
    <x v="4"/>
    <x v="0"/>
  </r>
  <r>
    <x v="4"/>
    <x v="11"/>
    <s v="Haplochromis"/>
    <m/>
    <n v="3.5442142857142862"/>
    <s v="GN"/>
    <d v="2022-03-01T00:00:00"/>
    <x v="4"/>
    <x v="0"/>
  </r>
  <r>
    <x v="4"/>
    <x v="11"/>
    <s v="Haplochromis"/>
    <m/>
    <n v="3.655510204081633"/>
    <s v="GN"/>
    <d v="2022-03-01T00:00:00"/>
    <x v="4"/>
    <x v="0"/>
  </r>
  <r>
    <x v="4"/>
    <x v="11"/>
    <s v="Haplochromis"/>
    <m/>
    <n v="3.878408163265306"/>
    <s v="GN"/>
    <d v="2022-03-01T00:00:00"/>
    <x v="4"/>
    <x v="0"/>
  </r>
  <r>
    <x v="4"/>
    <x v="11"/>
    <s v="Haplochromis"/>
    <m/>
    <n v="3.7571020408163269"/>
    <s v="GN"/>
    <d v="2022-03-01T00:00:00"/>
    <x v="4"/>
    <x v="0"/>
  </r>
  <r>
    <x v="4"/>
    <x v="11"/>
    <s v="Haplochromis"/>
    <m/>
    <n v="3.2907142857142859"/>
    <s v="GN"/>
    <d v="2022-03-01T00:00:00"/>
    <x v="4"/>
    <x v="0"/>
  </r>
  <r>
    <x v="4"/>
    <x v="11"/>
    <s v="Haplochromis"/>
    <m/>
    <n v="2.9840612244897957"/>
    <s v="GN"/>
    <d v="2022-03-01T00:00:00"/>
    <x v="4"/>
    <x v="0"/>
  </r>
  <r>
    <x v="4"/>
    <x v="11"/>
    <s v="Haplochromis"/>
    <m/>
    <n v="3.6838877551020408"/>
    <s v="GN"/>
    <d v="2022-03-01T00:00:00"/>
    <x v="4"/>
    <x v="0"/>
  </r>
  <r>
    <x v="4"/>
    <x v="11"/>
    <s v="Haplochromis"/>
    <m/>
    <n v="4.0033265306122452"/>
    <s v="GN"/>
    <d v="2022-03-01T00:00:00"/>
    <x v="4"/>
    <x v="0"/>
  </r>
  <r>
    <x v="4"/>
    <x v="11"/>
    <s v="Haplochromis"/>
    <m/>
    <n v="3.5253571428571431"/>
    <s v="GN"/>
    <d v="2022-03-01T00:00:00"/>
    <x v="4"/>
    <x v="0"/>
  </r>
  <r>
    <x v="4"/>
    <x v="11"/>
    <s v="Haplochromis"/>
    <m/>
    <n v="3.9083673469387752"/>
    <s v="GN"/>
    <d v="2022-03-01T00:00:00"/>
    <x v="4"/>
    <x v="0"/>
  </r>
  <r>
    <x v="4"/>
    <x v="11"/>
    <s v="Haplochromis"/>
    <m/>
    <n v="3.5625"/>
    <s v="GN"/>
    <d v="2022-03-01T00:00:00"/>
    <x v="4"/>
    <x v="0"/>
  </r>
  <r>
    <x v="4"/>
    <x v="11"/>
    <s v="Haplochromis"/>
    <m/>
    <n v="3.5519591836734694"/>
    <s v="GN"/>
    <d v="2022-03-01T00:00:00"/>
    <x v="4"/>
    <x v="0"/>
  </r>
  <r>
    <x v="4"/>
    <x v="11"/>
    <s v="Haplochromis"/>
    <m/>
    <n v="4.2874591836734695"/>
    <s v="GN"/>
    <d v="2022-03-01T00:00:00"/>
    <x v="4"/>
    <x v="0"/>
  </r>
  <r>
    <x v="4"/>
    <x v="11"/>
    <s v="Haplochromis"/>
    <m/>
    <n v="4.2425408163265308"/>
    <s v="GN"/>
    <d v="2022-03-01T00:00:00"/>
    <x v="4"/>
    <x v="0"/>
  </r>
  <r>
    <x v="4"/>
    <x v="11"/>
    <s v="Haplochromis"/>
    <m/>
    <n v="6.2748367346938769"/>
    <s v="GN"/>
    <d v="2022-03-01T00:00:00"/>
    <x v="4"/>
    <x v="0"/>
  </r>
  <r>
    <x v="4"/>
    <x v="11"/>
    <s v="Haplochromis"/>
    <m/>
    <n v="4.6945918367346939"/>
    <s v="GN"/>
    <d v="2022-03-01T00:00:00"/>
    <x v="4"/>
    <x v="0"/>
  </r>
  <r>
    <x v="4"/>
    <x v="11"/>
    <s v="Haplochromis"/>
    <m/>
    <n v="4.2374387755102045"/>
    <s v="GN"/>
    <d v="2022-03-01T00:00:00"/>
    <x v="4"/>
    <x v="0"/>
  </r>
  <r>
    <x v="4"/>
    <x v="11"/>
    <s v="Haplochromis"/>
    <m/>
    <n v="4.4659897959183672"/>
    <s v="GN"/>
    <d v="2022-03-01T00:00:00"/>
    <x v="4"/>
    <x v="0"/>
  </r>
  <r>
    <x v="4"/>
    <x v="11"/>
    <s v="Haplochromis"/>
    <m/>
    <n v="5.0036224489795922"/>
    <s v="GN"/>
    <d v="2022-03-01T00:00:00"/>
    <x v="4"/>
    <x v="0"/>
  </r>
  <r>
    <x v="4"/>
    <x v="11"/>
    <s v="Haplochromis"/>
    <m/>
    <n v="4.5965102040816328"/>
    <s v="GN"/>
    <d v="2022-03-01T00:00:00"/>
    <x v="4"/>
    <x v="0"/>
  </r>
  <r>
    <x v="4"/>
    <x v="11"/>
    <s v="Haplochromis"/>
    <m/>
    <n v="4.3421020408163269"/>
    <s v="GN"/>
    <d v="2022-03-01T00:00:00"/>
    <x v="4"/>
    <x v="0"/>
  </r>
  <r>
    <x v="4"/>
    <x v="11"/>
    <s v="Haplochromis"/>
    <m/>
    <n v="4.3673469387755102"/>
    <s v="GN"/>
    <d v="2022-03-01T00:00:00"/>
    <x v="4"/>
    <x v="0"/>
  </r>
  <r>
    <x v="4"/>
    <x v="11"/>
    <s v="Haplochromis"/>
    <m/>
    <n v="4.5555510204081635"/>
    <s v="GN"/>
    <d v="2022-03-01T00:00:00"/>
    <x v="4"/>
    <x v="0"/>
  </r>
  <r>
    <x v="4"/>
    <x v="11"/>
    <s v="Haplochromis"/>
    <m/>
    <n v="3.9217653061224493"/>
    <s v="GN"/>
    <d v="2022-03-01T00:00:00"/>
    <x v="4"/>
    <x v="0"/>
  </r>
  <r>
    <x v="4"/>
    <x v="11"/>
    <s v="Haplochromis"/>
    <m/>
    <n v="3.964438775510204"/>
    <s v="GN"/>
    <d v="2022-03-01T00:00:00"/>
    <x v="4"/>
    <x v="0"/>
  </r>
  <r>
    <x v="4"/>
    <x v="11"/>
    <s v="Haplochromis"/>
    <m/>
    <n v="4.1682653061224491"/>
    <s v="GN"/>
    <d v="2022-03-01T00:00:00"/>
    <x v="4"/>
    <x v="0"/>
  </r>
  <r>
    <x v="4"/>
    <x v="11"/>
    <s v="Haplochromis"/>
    <m/>
    <n v="3.7462142857142857"/>
    <s v="GN"/>
    <d v="2022-03-01T00:00:00"/>
    <x v="4"/>
    <x v="0"/>
  </r>
  <r>
    <x v="4"/>
    <x v="11"/>
    <s v="Haplochromis"/>
    <m/>
    <n v="4.7348673469387759"/>
    <s v="GN"/>
    <d v="2022-03-01T00:00:00"/>
    <x v="4"/>
    <x v="0"/>
  </r>
  <r>
    <x v="4"/>
    <x v="11"/>
    <s v="Haplochromis"/>
    <m/>
    <n v="4.9997959183673473"/>
    <s v="GN"/>
    <d v="2022-03-01T00:00:00"/>
    <x v="4"/>
    <x v="0"/>
  </r>
  <r>
    <x v="4"/>
    <x v="11"/>
    <s v="Haplochromis"/>
    <m/>
    <n v="5.0263775510204081"/>
    <s v="GN"/>
    <d v="2022-03-01T00:00:00"/>
    <x v="4"/>
    <x v="0"/>
  </r>
  <r>
    <x v="4"/>
    <x v="11"/>
    <s v="Haplochromis"/>
    <m/>
    <n v="5.7148673469387754"/>
    <s v="GN"/>
    <d v="2022-03-01T00:00:00"/>
    <x v="4"/>
    <x v="0"/>
  </r>
  <r>
    <x v="4"/>
    <x v="11"/>
    <s v="Haplochromis"/>
    <m/>
    <n v="4.6945918367346939"/>
    <s v="GN"/>
    <d v="2022-03-01T00:00:00"/>
    <x v="4"/>
    <x v="0"/>
  </r>
  <r>
    <x v="4"/>
    <x v="11"/>
    <s v="Haplochromis"/>
    <m/>
    <n v="5.5397551020408162"/>
    <s v="GN"/>
    <d v="2022-03-01T00:00:00"/>
    <x v="4"/>
    <x v="0"/>
  </r>
  <r>
    <x v="4"/>
    <x v="11"/>
    <s v="Haplochromis"/>
    <m/>
    <n v="4.8778469387755106"/>
    <s v="GN"/>
    <d v="2022-03-01T00:00:00"/>
    <x v="4"/>
    <x v="0"/>
  </r>
  <r>
    <x v="4"/>
    <x v="11"/>
    <s v="Haplochromis"/>
    <m/>
    <n v="4.9402959183673474"/>
    <s v="GN"/>
    <d v="2022-03-01T00:00:00"/>
    <x v="4"/>
    <x v="0"/>
  </r>
  <r>
    <x v="4"/>
    <x v="11"/>
    <s v="Haplochromis"/>
    <m/>
    <n v="5.7142857142857144"/>
    <s v="GN"/>
    <d v="2022-03-01T00:00:00"/>
    <x v="4"/>
    <x v="0"/>
  </r>
  <r>
    <x v="4"/>
    <x v="11"/>
    <s v="Haplochromis"/>
    <m/>
    <n v="4.430969387755102"/>
    <s v="GN"/>
    <d v="2022-03-01T00:00:00"/>
    <x v="4"/>
    <x v="0"/>
  </r>
  <r>
    <x v="4"/>
    <x v="11"/>
    <s v="Haplochromis"/>
    <m/>
    <n v="5.9731428571428573"/>
    <s v="GN"/>
    <d v="2022-03-01T00:00:00"/>
    <x v="4"/>
    <x v="0"/>
  </r>
  <r>
    <x v="4"/>
    <x v="11"/>
    <s v="Haplochromis"/>
    <m/>
    <n v="5.269255102040816"/>
    <s v="GN"/>
    <d v="2022-03-01T00:00:00"/>
    <x v="4"/>
    <x v="0"/>
  </r>
  <r>
    <x v="4"/>
    <x v="11"/>
    <s v="Haplochromis"/>
    <m/>
    <n v="7.0225408163265302"/>
    <s v="GN"/>
    <d v="2022-03-01T00:00:00"/>
    <x v="4"/>
    <x v="0"/>
  </r>
  <r>
    <x v="4"/>
    <x v="11"/>
    <s v="Haplochromis"/>
    <m/>
    <n v="6.1420102040816333"/>
    <s v="GN"/>
    <d v="2022-03-01T00:00:00"/>
    <x v="4"/>
    <x v="0"/>
  </r>
  <r>
    <x v="4"/>
    <x v="11"/>
    <s v="Haplochromis"/>
    <m/>
    <n v="6.9800714285714287"/>
    <s v="GN"/>
    <d v="2022-03-01T00:00:00"/>
    <x v="4"/>
    <x v="0"/>
  </r>
  <r>
    <x v="4"/>
    <x v="11"/>
    <s v="Haplochromis"/>
    <m/>
    <n v="7.3796326530612237"/>
    <s v="GN"/>
    <d v="2022-03-01T00:00:00"/>
    <x v="4"/>
    <x v="0"/>
  </r>
  <r>
    <x v="4"/>
    <x v="11"/>
    <s v="Haplochromis"/>
    <m/>
    <n v="7.8801938775510205"/>
    <s v="GN"/>
    <d v="2022-03-01T00:00:00"/>
    <x v="4"/>
    <x v="0"/>
  </r>
  <r>
    <x v="4"/>
    <x v="11"/>
    <s v="Haplochromis"/>
    <m/>
    <n v="5.7156020408163268"/>
    <s v="GN"/>
    <d v="2022-03-01T00:00:00"/>
    <x v="4"/>
    <x v="0"/>
  </r>
  <r>
    <x v="4"/>
    <x v="11"/>
    <s v="Haplochromis"/>
    <m/>
    <n v="5.3916224489795921"/>
    <s v="GN"/>
    <d v="2022-03-01T00:00:00"/>
    <x v="4"/>
    <x v="0"/>
  </r>
  <r>
    <x v="4"/>
    <x v="11"/>
    <s v="Haplochromis"/>
    <m/>
    <n v="5.4471020408163264"/>
    <s v="GN"/>
    <d v="2022-03-01T00:00:00"/>
    <x v="4"/>
    <x v="0"/>
  </r>
  <r>
    <x v="4"/>
    <x v="11"/>
    <s v="Haplochromis"/>
    <m/>
    <n v="6.6219387755102046"/>
    <s v="GN"/>
    <d v="2022-03-01T00:00:00"/>
    <x v="4"/>
    <x v="0"/>
  </r>
  <r>
    <x v="4"/>
    <x v="12"/>
    <s v="perch"/>
    <m/>
    <n v="49.923771300012497"/>
    <s v="BS"/>
    <d v="2022-03-01T00:00:00"/>
    <x v="4"/>
    <x v="2"/>
  </r>
  <r>
    <x v="4"/>
    <x v="12"/>
    <s v="perch"/>
    <m/>
    <n v="43.38880283801339"/>
    <s v="BS"/>
    <d v="2022-03-01T00:00:00"/>
    <x v="4"/>
    <x v="2"/>
  </r>
  <r>
    <x v="4"/>
    <x v="12"/>
    <s v="perch"/>
    <m/>
    <n v="52.441347826086954"/>
    <s v="BS"/>
    <d v="2022-03-01T00:00:00"/>
    <x v="4"/>
    <x v="2"/>
  </r>
  <r>
    <x v="4"/>
    <x v="12"/>
    <s v="perch"/>
    <m/>
    <n v="70.288685908695896"/>
    <s v="BS"/>
    <d v="2022-03-01T00:00:00"/>
    <x v="4"/>
    <x v="2"/>
  </r>
  <r>
    <x v="4"/>
    <x v="12"/>
    <s v="tilapia"/>
    <m/>
    <n v="25.752087822327375"/>
    <s v="BS"/>
    <d v="2022-03-01T00:00:00"/>
    <x v="4"/>
    <x v="3"/>
  </r>
  <r>
    <x v="4"/>
    <x v="12"/>
    <s v="tilapia"/>
    <m/>
    <n v="21.840264578865078"/>
    <s v="BS"/>
    <d v="2022-03-01T00:00:00"/>
    <x v="4"/>
    <x v="3"/>
  </r>
  <r>
    <x v="4"/>
    <x v="12"/>
    <s v="tilapia"/>
    <m/>
    <n v="18.247589382708927"/>
    <s v="BS"/>
    <d v="2022-03-01T00:00:00"/>
    <x v="4"/>
    <x v="3"/>
  </r>
  <r>
    <x v="4"/>
    <x v="12"/>
    <s v="tilapia"/>
    <m/>
    <n v="18.098896454088518"/>
    <s v="BS"/>
    <d v="2022-03-01T00:00:00"/>
    <x v="4"/>
    <x v="3"/>
  </r>
  <r>
    <x v="4"/>
    <x v="12"/>
    <s v="tilapia"/>
    <m/>
    <n v="19.232990699951053"/>
    <s v="BS"/>
    <d v="2022-03-01T00:00:00"/>
    <x v="4"/>
    <x v="3"/>
  </r>
  <r>
    <x v="4"/>
    <x v="12"/>
    <s v="tilapia"/>
    <m/>
    <n v="22.88414111318788"/>
    <s v="BS"/>
    <d v="2022-03-01T00:00:00"/>
    <x v="4"/>
    <x v="3"/>
  </r>
  <r>
    <x v="4"/>
    <x v="12"/>
    <s v="tilapia"/>
    <m/>
    <n v="25.353602612810771"/>
    <s v="BS"/>
    <d v="2022-03-01T00:00:00"/>
    <x v="4"/>
    <x v="3"/>
  </r>
  <r>
    <x v="4"/>
    <x v="12"/>
    <s v="tilapia"/>
    <m/>
    <n v="22.038229729729728"/>
    <s v="BS"/>
    <d v="2022-03-01T00:00:00"/>
    <x v="4"/>
    <x v="3"/>
  </r>
  <r>
    <x v="4"/>
    <x v="12"/>
    <s v="tilapia"/>
    <m/>
    <n v="24.663764285714286"/>
    <s v="BS"/>
    <d v="2022-03-01T00:00:00"/>
    <x v="4"/>
    <x v="3"/>
  </r>
  <r>
    <x v="4"/>
    <x v="12"/>
    <s v="tilapia"/>
    <m/>
    <n v="28.322439655172413"/>
    <s v="BS"/>
    <d v="2022-03-01T00:00:00"/>
    <x v="4"/>
    <x v="3"/>
  </r>
  <r>
    <x v="4"/>
    <x v="12"/>
    <s v="Haplochromis"/>
    <m/>
    <n v="12.817888461538461"/>
    <s v="GN"/>
    <d v="2022-03-01T00:00:00"/>
    <x v="4"/>
    <x v="0"/>
  </r>
  <r>
    <x v="4"/>
    <x v="12"/>
    <s v="Haplochromis"/>
    <m/>
    <n v="11.915964285714285"/>
    <s v="GN"/>
    <d v="2022-03-01T00:00:00"/>
    <x v="4"/>
    <x v="0"/>
  </r>
  <r>
    <x v="4"/>
    <x v="12"/>
    <s v="Haplochromis"/>
    <m/>
    <n v="12.295314285714285"/>
    <s v="GN"/>
    <d v="2022-03-01T00:00:00"/>
    <x v="4"/>
    <x v="0"/>
  </r>
  <r>
    <x v="4"/>
    <x v="12"/>
    <s v="Haplochromis"/>
    <m/>
    <n v="11.918428571428571"/>
    <s v="GN"/>
    <d v="2022-03-01T00:00:00"/>
    <x v="4"/>
    <x v="0"/>
  </r>
  <r>
    <x v="4"/>
    <x v="12"/>
    <s v="Haplochromis"/>
    <m/>
    <n v="10.8085"/>
    <s v="GN"/>
    <d v="2022-03-01T00:00:00"/>
    <x v="4"/>
    <x v="0"/>
  </r>
  <r>
    <x v="4"/>
    <x v="12"/>
    <s v="Haplochromis"/>
    <m/>
    <n v="12.058364285714285"/>
    <s v="GN"/>
    <d v="2022-03-01T00:00:00"/>
    <x v="4"/>
    <x v="0"/>
  </r>
  <r>
    <x v="4"/>
    <x v="12"/>
    <s v="Haplochromis"/>
    <m/>
    <n v="12.783447761194029"/>
    <s v="GN"/>
    <d v="2022-03-01T00:00:00"/>
    <x v="4"/>
    <x v="0"/>
  </r>
  <r>
    <x v="4"/>
    <x v="12"/>
    <s v="Haplochromis"/>
    <m/>
    <n v="7.5146410256410254"/>
    <s v="GN"/>
    <d v="2022-03-01T00:00:00"/>
    <x v="4"/>
    <x v="0"/>
  </r>
  <r>
    <x v="4"/>
    <x v="12"/>
    <s v="Haplochromis"/>
    <m/>
    <n v="10.541819437365383"/>
    <s v="GN"/>
    <d v="2022-03-01T00:00:00"/>
    <x v="4"/>
    <x v="0"/>
  </r>
  <r>
    <x v="4"/>
    <x v="12"/>
    <s v="Haplochromis"/>
    <m/>
    <n v="13.078394927536232"/>
    <s v="GN"/>
    <d v="2022-03-01T00:00:00"/>
    <x v="4"/>
    <x v="0"/>
  </r>
  <r>
    <x v="4"/>
    <x v="12"/>
    <s v="Haplochromis"/>
    <m/>
    <n v="11.845151391019987"/>
    <s v="GN"/>
    <d v="2022-03-01T00:00:00"/>
    <x v="4"/>
    <x v="0"/>
  </r>
  <r>
    <x v="4"/>
    <x v="12"/>
    <s v="Haplochromis"/>
    <m/>
    <n v="12.820196969696971"/>
    <s v="GN"/>
    <d v="2022-03-01T00:00:00"/>
    <x v="4"/>
    <x v="0"/>
  </r>
  <r>
    <x v="4"/>
    <x v="12"/>
    <s v="Haplochromis"/>
    <m/>
    <n v="13.962377065728376"/>
    <s v="GN"/>
    <d v="2022-03-01T00:00:00"/>
    <x v="4"/>
    <x v="0"/>
  </r>
  <r>
    <x v="4"/>
    <x v="12"/>
    <s v="Haplochromis"/>
    <m/>
    <n v="11.532130817220136"/>
    <s v="GN"/>
    <d v="2022-03-01T00:00:00"/>
    <x v="4"/>
    <x v="0"/>
  </r>
  <r>
    <x v="4"/>
    <x v="12"/>
    <s v="Haplochromis"/>
    <m/>
    <n v="13.345216414151199"/>
    <s v="GN"/>
    <d v="2022-03-01T00:00:00"/>
    <x v="4"/>
    <x v="0"/>
  </r>
  <r>
    <x v="4"/>
    <x v="12"/>
    <s v="Haplochromis"/>
    <m/>
    <n v="12.296182442817717"/>
    <s v="GN"/>
    <d v="2022-03-01T00:00:00"/>
    <x v="4"/>
    <x v="0"/>
  </r>
  <r>
    <x v="4"/>
    <x v="12"/>
    <s v="Haplochromis"/>
    <m/>
    <n v="17.838651098494704"/>
    <s v="GN"/>
    <d v="2022-03-01T00:00:00"/>
    <x v="4"/>
    <x v="0"/>
  </r>
  <r>
    <x v="4"/>
    <x v="12"/>
    <s v="Haplochromis"/>
    <m/>
    <n v="9.5364454545454542"/>
    <s v="GN"/>
    <d v="2022-03-01T00:00:00"/>
    <x v="4"/>
    <x v="0"/>
  </r>
  <r>
    <x v="4"/>
    <x v="12"/>
    <s v="Haplochromis"/>
    <m/>
    <n v="10.998195454545455"/>
    <s v="GN"/>
    <d v="2022-03-01T00:00:00"/>
    <x v="4"/>
    <x v="0"/>
  </r>
  <r>
    <x v="4"/>
    <x v="12"/>
    <s v="Haplochromis"/>
    <m/>
    <n v="10.018595454545453"/>
    <s v="GN"/>
    <d v="2022-03-01T00:00:00"/>
    <x v="4"/>
    <x v="0"/>
  </r>
  <r>
    <x v="4"/>
    <x v="12"/>
    <s v="Haplochromis"/>
    <m/>
    <n v="8.3162681818181809"/>
    <s v="GN"/>
    <d v="2022-03-01T00:00:00"/>
    <x v="4"/>
    <x v="0"/>
  </r>
  <r>
    <x v="4"/>
    <x v="12"/>
    <s v="Haplochromis"/>
    <m/>
    <n v="6.7377666666666665"/>
    <s v="GN"/>
    <d v="2022-03-01T00:00:00"/>
    <x v="4"/>
    <x v="0"/>
  </r>
  <r>
    <x v="4"/>
    <x v="12"/>
    <s v="Haplochromis"/>
    <m/>
    <n v="7.5908000000000007"/>
    <s v="GN"/>
    <d v="2022-03-01T00:00:00"/>
    <x v="4"/>
    <x v="0"/>
  </r>
  <r>
    <x v="4"/>
    <x v="12"/>
    <s v="Haplochromis"/>
    <m/>
    <n v="7.6713333333333331"/>
    <s v="GN"/>
    <d v="2022-03-01T00:00:00"/>
    <x v="4"/>
    <x v="0"/>
  </r>
  <r>
    <x v="4"/>
    <x v="12"/>
    <s v="Haplochromis"/>
    <m/>
    <n v="7.7839999999999998"/>
    <s v="GN"/>
    <d v="2022-03-01T00:00:00"/>
    <x v="4"/>
    <x v="0"/>
  </r>
  <r>
    <x v="4"/>
    <x v="12"/>
    <s v="Haplochromis"/>
    <m/>
    <n v="7.1267166666666668"/>
    <s v="GN"/>
    <d v="2022-03-01T00:00:00"/>
    <x v="4"/>
    <x v="0"/>
  </r>
  <r>
    <x v="4"/>
    <x v="12"/>
    <s v="Haplochromis"/>
    <m/>
    <n v="6.648938888888889"/>
    <s v="GN"/>
    <d v="2022-03-01T00:00:00"/>
    <x v="4"/>
    <x v="0"/>
  </r>
  <r>
    <x v="4"/>
    <x v="12"/>
    <s v="Haplochromis"/>
    <m/>
    <n v="7.2247166666666667"/>
    <s v="GN"/>
    <d v="2022-03-01T00:00:00"/>
    <x v="4"/>
    <x v="0"/>
  </r>
  <r>
    <x v="4"/>
    <x v="12"/>
    <s v="Haplochromis"/>
    <m/>
    <n v="8.4245944444444447"/>
    <s v="GN"/>
    <d v="2022-03-01T00:00:00"/>
    <x v="4"/>
    <x v="0"/>
  </r>
  <r>
    <x v="4"/>
    <x v="12"/>
    <s v="Haplochromis"/>
    <m/>
    <n v="6.9923277310924368"/>
    <s v="GN"/>
    <d v="2022-03-01T00:00:00"/>
    <x v="4"/>
    <x v="0"/>
  </r>
  <r>
    <x v="4"/>
    <x v="12"/>
    <s v="Haplochromis"/>
    <m/>
    <n v="6.403865546218487"/>
    <s v="GN"/>
    <d v="2022-03-01T00:00:00"/>
    <x v="4"/>
    <x v="0"/>
  </r>
  <r>
    <x v="4"/>
    <x v="12"/>
    <s v="Haplochromis"/>
    <m/>
    <n v="6.3849663865546225"/>
    <s v="GN"/>
    <d v="2022-03-01T00:00:00"/>
    <x v="4"/>
    <x v="0"/>
  </r>
  <r>
    <x v="4"/>
    <x v="12"/>
    <s v="Haplochromis"/>
    <m/>
    <n v="6.4292268907563024"/>
    <s v="GN"/>
    <d v="2022-03-01T00:00:00"/>
    <x v="4"/>
    <x v="0"/>
  </r>
  <r>
    <x v="4"/>
    <x v="12"/>
    <s v="Haplochromis"/>
    <m/>
    <n v="6.9172689075630247"/>
    <s v="GN"/>
    <d v="2022-03-01T00:00:00"/>
    <x v="4"/>
    <x v="0"/>
  </r>
  <r>
    <x v="4"/>
    <x v="12"/>
    <s v="Haplochromis"/>
    <m/>
    <n v="6.5553109243697483"/>
    <s v="GN"/>
    <d v="2022-03-01T00:00:00"/>
    <x v="4"/>
    <x v="0"/>
  </r>
  <r>
    <x v="4"/>
    <x v="12"/>
    <s v="Haplochromis"/>
    <m/>
    <n v="5.8539495798319328"/>
    <s v="GN"/>
    <d v="2022-03-01T00:00:00"/>
    <x v="4"/>
    <x v="0"/>
  </r>
  <r>
    <x v="4"/>
    <x v="12"/>
    <s v="Haplochromis"/>
    <m/>
    <n v="5.803453781512605"/>
    <s v="GN"/>
    <d v="2022-03-01T00:00:00"/>
    <x v="4"/>
    <x v="0"/>
  </r>
  <r>
    <x v="4"/>
    <x v="12"/>
    <s v="Haplochromis"/>
    <m/>
    <n v="6.7033361344537816"/>
    <s v="GN"/>
    <d v="2022-03-01T00:00:00"/>
    <x v="4"/>
    <x v="0"/>
  </r>
  <r>
    <x v="4"/>
    <x v="12"/>
    <s v="Haplochromis"/>
    <m/>
    <n v="6.7966554621848738"/>
    <s v="GN"/>
    <d v="2022-03-01T00:00:00"/>
    <x v="4"/>
    <x v="0"/>
  </r>
  <r>
    <x v="4"/>
    <x v="12"/>
    <s v="Haplochromis"/>
    <m/>
    <n v="6.8238571428571424"/>
    <s v="GN"/>
    <d v="2022-03-01T00:00:00"/>
    <x v="4"/>
    <x v="0"/>
  </r>
  <r>
    <x v="4"/>
    <x v="12"/>
    <s v="Haplochromis"/>
    <m/>
    <n v="6.9295882352941174"/>
    <s v="GN"/>
    <d v="2022-03-01T00:00:00"/>
    <x v="4"/>
    <x v="0"/>
  </r>
  <r>
    <x v="4"/>
    <x v="12"/>
    <s v="Haplochromis"/>
    <m/>
    <n v="7.2829579831932776"/>
    <s v="GN"/>
    <d v="2022-03-01T00:00:00"/>
    <x v="4"/>
    <x v="0"/>
  </r>
  <r>
    <x v="4"/>
    <x v="12"/>
    <s v="Haplochromis"/>
    <m/>
    <n v="6.3116386554621853"/>
    <s v="GN"/>
    <d v="2022-03-01T00:00:00"/>
    <x v="4"/>
    <x v="0"/>
  </r>
  <r>
    <x v="4"/>
    <x v="12"/>
    <s v="Haplochromis"/>
    <m/>
    <n v="6.1907142857142858"/>
    <s v="GN"/>
    <d v="2022-03-01T00:00:00"/>
    <x v="4"/>
    <x v="0"/>
  </r>
  <r>
    <x v="4"/>
    <x v="12"/>
    <s v="Haplochromis"/>
    <m/>
    <n v="6.326563025210084"/>
    <s v="GN"/>
    <d v="2022-03-01T00:00:00"/>
    <x v="4"/>
    <x v="0"/>
  </r>
  <r>
    <x v="4"/>
    <x v="12"/>
    <s v="Haplochromis"/>
    <m/>
    <n v="5.7894201680672275"/>
    <s v="GN"/>
    <d v="2022-03-01T00:00:00"/>
    <x v="4"/>
    <x v="0"/>
  </r>
  <r>
    <x v="4"/>
    <x v="12"/>
    <s v="Haplochromis"/>
    <m/>
    <n v="6.8638151260504197"/>
    <s v="GN"/>
    <d v="2022-03-01T00:00:00"/>
    <x v="4"/>
    <x v="0"/>
  </r>
  <r>
    <x v="4"/>
    <x v="12"/>
    <s v="Haplochromis"/>
    <m/>
    <n v="6.0466806722689075"/>
    <s v="GN"/>
    <d v="2022-03-01T00:00:00"/>
    <x v="4"/>
    <x v="0"/>
  </r>
  <r>
    <x v="4"/>
    <x v="12"/>
    <s v="Haplochromis"/>
    <m/>
    <n v="6.667756302521008"/>
    <s v="GN"/>
    <d v="2022-03-01T00:00:00"/>
    <x v="4"/>
    <x v="0"/>
  </r>
  <r>
    <x v="4"/>
    <x v="12"/>
    <s v="Haplochromis"/>
    <m/>
    <n v="6.0466806722689075"/>
    <s v="GN"/>
    <d v="2022-03-01T00:00:00"/>
    <x v="4"/>
    <x v="0"/>
  </r>
  <r>
    <x v="4"/>
    <x v="12"/>
    <s v="Haplochromis"/>
    <m/>
    <n v="6.0527563025210087"/>
    <s v="GN"/>
    <d v="2022-03-01T00:00:00"/>
    <x v="4"/>
    <x v="0"/>
  </r>
  <r>
    <x v="4"/>
    <x v="12"/>
    <s v="Haplochromis"/>
    <m/>
    <n v="7.0668235294117645"/>
    <s v="GN"/>
    <d v="2022-03-01T00:00:00"/>
    <x v="4"/>
    <x v="0"/>
  </r>
  <r>
    <x v="4"/>
    <x v="12"/>
    <s v="Haplochromis"/>
    <m/>
    <n v="5.7243613445378143"/>
    <s v="GN"/>
    <d v="2022-03-01T00:00:00"/>
    <x v="4"/>
    <x v="0"/>
  </r>
  <r>
    <x v="4"/>
    <x v="12"/>
    <s v="Haplochromis"/>
    <m/>
    <n v="5.7487815126050421"/>
    <s v="GN"/>
    <d v="2022-03-01T00:00:00"/>
    <x v="4"/>
    <x v="0"/>
  </r>
  <r>
    <x v="4"/>
    <x v="12"/>
    <s v="Haplochromis"/>
    <m/>
    <n v="6.3899219858156036"/>
    <s v="BS"/>
    <d v="2022-03-01T00:00:00"/>
    <x v="4"/>
    <x v="0"/>
  </r>
  <r>
    <x v="4"/>
    <x v="12"/>
    <s v="Haplochromis"/>
    <m/>
    <n v="5.9204042553191494"/>
    <s v="BS"/>
    <d v="2022-03-01T00:00:00"/>
    <x v="4"/>
    <x v="0"/>
  </r>
  <r>
    <x v="4"/>
    <x v="12"/>
    <s v="Haplochromis"/>
    <m/>
    <n v="5.8761914893617018"/>
    <s v="BS"/>
    <d v="2022-03-01T00:00:00"/>
    <x v="4"/>
    <x v="0"/>
  </r>
  <r>
    <x v="4"/>
    <x v="12"/>
    <s v="Haplochromis"/>
    <m/>
    <n v="6.8383687943262412"/>
    <s v="BS"/>
    <d v="2022-03-01T00:00:00"/>
    <x v="4"/>
    <x v="0"/>
  </r>
  <r>
    <x v="4"/>
    <x v="12"/>
    <s v="Haplochromis"/>
    <m/>
    <n v="6.1329787234042552"/>
    <s v="BS"/>
    <d v="2022-03-01T00:00:00"/>
    <x v="4"/>
    <x v="0"/>
  </r>
  <r>
    <x v="4"/>
    <x v="12"/>
    <s v="Haplochromis"/>
    <m/>
    <n v="6.1430070921985811"/>
    <s v="BS"/>
    <d v="2022-03-01T00:00:00"/>
    <x v="4"/>
    <x v="0"/>
  </r>
  <r>
    <x v="4"/>
    <x v="12"/>
    <s v="Haplochromis"/>
    <m/>
    <n v="5.748617021276595"/>
    <s v="BS"/>
    <d v="2022-03-01T00:00:00"/>
    <x v="4"/>
    <x v="0"/>
  </r>
  <r>
    <x v="4"/>
    <x v="12"/>
    <s v="Haplochromis"/>
    <m/>
    <n v="5.9220851063829789"/>
    <s v="BS"/>
    <d v="2022-03-01T00:00:00"/>
    <x v="4"/>
    <x v="0"/>
  </r>
  <r>
    <x v="4"/>
    <x v="12"/>
    <s v="Haplochromis"/>
    <m/>
    <n v="6.0516879432624116"/>
    <s v="BS"/>
    <d v="2022-03-01T00:00:00"/>
    <x v="4"/>
    <x v="0"/>
  </r>
  <r>
    <x v="4"/>
    <x v="12"/>
    <s v="Haplochromis"/>
    <m/>
    <n v="6.3524113475177311"/>
    <s v="BS"/>
    <d v="2022-03-01T00:00:00"/>
    <x v="4"/>
    <x v="0"/>
  </r>
  <r>
    <x v="4"/>
    <x v="12"/>
    <s v="Haplochromis"/>
    <m/>
    <n v="6.1282482269503546"/>
    <s v="BS"/>
    <d v="2022-03-01T00:00:00"/>
    <x v="4"/>
    <x v="0"/>
  </r>
  <r>
    <x v="4"/>
    <x v="12"/>
    <s v="Haplochromis"/>
    <m/>
    <n v="6.0254468085106376"/>
    <s v="BS"/>
    <d v="2022-03-01T00:00:00"/>
    <x v="4"/>
    <x v="0"/>
  </r>
  <r>
    <x v="4"/>
    <x v="12"/>
    <s v="Haplochromis"/>
    <m/>
    <n v="5.4324964539007095"/>
    <s v="BS"/>
    <d v="2022-03-01T00:00:00"/>
    <x v="4"/>
    <x v="0"/>
  </r>
  <r>
    <x v="4"/>
    <x v="12"/>
    <s v="Haplochromis"/>
    <m/>
    <n v="5.6196028368794329"/>
    <s v="BS"/>
    <d v="2022-03-01T00:00:00"/>
    <x v="4"/>
    <x v="0"/>
  </r>
  <r>
    <x v="4"/>
    <x v="12"/>
    <s v="Haplochromis"/>
    <m/>
    <n v="5.9155035460992913"/>
    <s v="BS"/>
    <d v="2022-03-01T00:00:00"/>
    <x v="4"/>
    <x v="0"/>
  </r>
  <r>
    <x v="4"/>
    <x v="12"/>
    <s v="Haplochromis"/>
    <m/>
    <n v="5.7471985815602835"/>
    <s v="BS"/>
    <d v="2022-03-01T00:00:00"/>
    <x v="4"/>
    <x v="0"/>
  </r>
  <r>
    <x v="4"/>
    <x v="12"/>
    <s v="Haplochromis"/>
    <m/>
    <n v="5.7078439716312062"/>
    <s v="BS"/>
    <d v="2022-03-01T00:00:00"/>
    <x v="4"/>
    <x v="0"/>
  </r>
  <r>
    <x v="4"/>
    <x v="12"/>
    <s v="Haplochromis"/>
    <m/>
    <n v="5.9629148936170209"/>
    <s v="BS"/>
    <d v="2022-03-01T00:00:00"/>
    <x v="4"/>
    <x v="0"/>
  </r>
  <r>
    <x v="4"/>
    <x v="12"/>
    <s v="Haplochromis"/>
    <m/>
    <n v="6.8090425531914898"/>
    <s v="BS"/>
    <d v="2022-03-01T00:00:00"/>
    <x v="4"/>
    <x v="0"/>
  </r>
  <r>
    <x v="4"/>
    <x v="12"/>
    <s v="Haplochromis"/>
    <m/>
    <n v="5.8322695035460992"/>
    <s v="BS"/>
    <d v="2022-03-01T00:00:00"/>
    <x v="4"/>
    <x v="0"/>
  </r>
  <r>
    <x v="4"/>
    <x v="12"/>
    <s v="Haplochromis"/>
    <m/>
    <n v="5.29731914893617"/>
    <s v="BS"/>
    <d v="2022-03-01T00:00:00"/>
    <x v="4"/>
    <x v="0"/>
  </r>
  <r>
    <x v="4"/>
    <x v="12"/>
    <s v="Haplochromis"/>
    <m/>
    <n v="5.0372978723404254"/>
    <s v="BS"/>
    <d v="2022-03-01T00:00:00"/>
    <x v="4"/>
    <x v="0"/>
  </r>
  <r>
    <x v="4"/>
    <x v="12"/>
    <s v="Haplochromis"/>
    <m/>
    <n v="5.5360070921985818"/>
    <s v="BS"/>
    <d v="2022-03-01T00:00:00"/>
    <x v="4"/>
    <x v="0"/>
  </r>
  <r>
    <x v="4"/>
    <x v="12"/>
    <s v="Haplochromis"/>
    <m/>
    <n v="5.8434397163120568"/>
    <s v="BS"/>
    <d v="2022-03-01T00:00:00"/>
    <x v="4"/>
    <x v="0"/>
  </r>
  <r>
    <x v="4"/>
    <x v="12"/>
    <s v="Haplochromis"/>
    <m/>
    <n v="7.5046875000000002"/>
    <s v="BS"/>
    <d v="2022-03-01T00:00:00"/>
    <x v="4"/>
    <x v="0"/>
  </r>
  <r>
    <x v="4"/>
    <x v="12"/>
    <s v="Haplochromis"/>
    <m/>
    <n v="8.5009166666666669"/>
    <s v="BS"/>
    <d v="2022-03-01T00:00:00"/>
    <x v="4"/>
    <x v="0"/>
  </r>
  <r>
    <x v="4"/>
    <x v="12"/>
    <s v="Haplochromis"/>
    <m/>
    <n v="8.6252291666666672"/>
    <s v="BS"/>
    <d v="2022-03-01T00:00:00"/>
    <x v="4"/>
    <x v="0"/>
  </r>
  <r>
    <x v="4"/>
    <x v="12"/>
    <s v="Haplochromis"/>
    <m/>
    <n v="9.02621875"/>
    <s v="BS"/>
    <d v="2022-03-01T00:00:00"/>
    <x v="4"/>
    <x v="0"/>
  </r>
  <r>
    <x v="4"/>
    <x v="12"/>
    <s v="Haplochromis"/>
    <m/>
    <n v="8.2521354166666665"/>
    <s v="BS"/>
    <d v="2022-03-01T00:00:00"/>
    <x v="4"/>
    <x v="0"/>
  </r>
  <r>
    <x v="4"/>
    <x v="12"/>
    <s v="Haplochromis"/>
    <m/>
    <n v="7.9081666666666663"/>
    <s v="BS"/>
    <d v="2022-03-01T00:00:00"/>
    <x v="4"/>
    <x v="0"/>
  </r>
  <r>
    <x v="4"/>
    <x v="12"/>
    <s v="Haplochromis"/>
    <m/>
    <n v="6.96559375"/>
    <s v="BS"/>
    <d v="2022-03-01T00:00:00"/>
    <x v="4"/>
    <x v="0"/>
  </r>
  <r>
    <x v="4"/>
    <x v="12"/>
    <s v="Haplochromis"/>
    <m/>
    <n v="8.9377187500000002"/>
    <s v="BS"/>
    <d v="2022-03-01T00:00:00"/>
    <x v="4"/>
    <x v="0"/>
  </r>
  <r>
    <x v="4"/>
    <x v="12"/>
    <s v="Haplochromis"/>
    <m/>
    <n v="8.7099479166666658"/>
    <s v="BS"/>
    <d v="2022-03-01T00:00:00"/>
    <x v="4"/>
    <x v="0"/>
  </r>
  <r>
    <x v="4"/>
    <x v="12"/>
    <s v="Haplochromis"/>
    <m/>
    <n v="7.1274687499999994"/>
    <s v="BS"/>
    <d v="2022-03-01T00:00:00"/>
    <x v="4"/>
    <x v="0"/>
  </r>
  <r>
    <x v="4"/>
    <x v="12"/>
    <s v="Haplochromis"/>
    <m/>
    <n v="9.2670833333333338"/>
    <s v="BS"/>
    <d v="2022-03-01T00:00:00"/>
    <x v="4"/>
    <x v="0"/>
  </r>
  <r>
    <x v="4"/>
    <x v="12"/>
    <s v="Haplochromis"/>
    <m/>
    <n v="5.8912708333333335"/>
    <s v="BS"/>
    <d v="2022-03-01T00:00:00"/>
    <x v="4"/>
    <x v="0"/>
  </r>
  <r>
    <x v="4"/>
    <x v="12"/>
    <s v="Haplochromis"/>
    <m/>
    <n v="6.0653958333333335"/>
    <s v="BS"/>
    <d v="2022-03-01T00:00:00"/>
    <x v="4"/>
    <x v="0"/>
  </r>
  <r>
    <x v="4"/>
    <x v="12"/>
    <s v="Haplochromis"/>
    <m/>
    <n v="7.1384166666666671"/>
    <s v="BS"/>
    <d v="2022-03-01T00:00:00"/>
    <x v="4"/>
    <x v="0"/>
  </r>
  <r>
    <x v="4"/>
    <x v="12"/>
    <s v="Haplochromis"/>
    <m/>
    <n v="6.8265312499999995"/>
    <s v="BS"/>
    <d v="2022-03-01T00:00:00"/>
    <x v="4"/>
    <x v="0"/>
  </r>
  <r>
    <x v="4"/>
    <x v="12"/>
    <s v="Haplochromis"/>
    <m/>
    <n v="7.5221041666666659"/>
    <s v="BS"/>
    <d v="2022-03-01T00:00:00"/>
    <x v="4"/>
    <x v="0"/>
  </r>
  <r>
    <x v="4"/>
    <x v="12"/>
    <s v="Haplochromis"/>
    <m/>
    <n v="6.9386249999999992"/>
    <s v="BS"/>
    <d v="2022-03-01T00:00:00"/>
    <x v="4"/>
    <x v="0"/>
  </r>
  <r>
    <x v="4"/>
    <x v="12"/>
    <s v="Haplochromis"/>
    <m/>
    <n v="6.8265312499999995"/>
    <s v="BS"/>
    <d v="2022-03-01T00:00:00"/>
    <x v="4"/>
    <x v="0"/>
  </r>
  <r>
    <x v="4"/>
    <x v="12"/>
    <s v="Haplochromis"/>
    <m/>
    <n v="8.5020729166666662"/>
    <s v="BS"/>
    <d v="2022-03-01T00:00:00"/>
    <x v="4"/>
    <x v="0"/>
  </r>
  <r>
    <x v="4"/>
    <x v="12"/>
    <s v="Haplochromis"/>
    <m/>
    <n v="8.4562291666666667"/>
    <s v="BS"/>
    <d v="2022-03-01T00:00:00"/>
    <x v="4"/>
    <x v="0"/>
  </r>
  <r>
    <x v="4"/>
    <x v="12"/>
    <s v="Haplochromis"/>
    <m/>
    <n v="6.5651770833333325"/>
    <s v="BS"/>
    <d v="2022-03-01T00:00:00"/>
    <x v="4"/>
    <x v="0"/>
  </r>
  <r>
    <x v="4"/>
    <x v="12"/>
    <s v="Haplochromis"/>
    <m/>
    <n v="7.9574062499999991"/>
    <s v="BS"/>
    <d v="2022-03-01T00:00:00"/>
    <x v="4"/>
    <x v="0"/>
  </r>
  <r>
    <x v="4"/>
    <x v="12"/>
    <s v="Haplochromis"/>
    <m/>
    <n v="8.6575520833333339"/>
    <s v="BS"/>
    <d v="2022-03-01T00:00:00"/>
    <x v="4"/>
    <x v="0"/>
  </r>
  <r>
    <x v="4"/>
    <x v="12"/>
    <s v="Haplochromis"/>
    <m/>
    <n v="5.9640833333333338"/>
    <s v="BS"/>
    <d v="2022-03-01T00:00:00"/>
    <x v="4"/>
    <x v="0"/>
  </r>
  <r>
    <x v="4"/>
    <x v="12"/>
    <s v="Haplochromis"/>
    <m/>
    <n v="5.6048229166666665"/>
    <s v="BS"/>
    <d v="2022-03-01T00:00:00"/>
    <x v="4"/>
    <x v="0"/>
  </r>
  <r>
    <x v="4"/>
    <x v="12"/>
    <s v="Haplochromis"/>
    <m/>
    <n v="5.6747812499999997"/>
    <s v="BS"/>
    <d v="2022-03-01T00:00:00"/>
    <x v="4"/>
    <x v="0"/>
  </r>
  <r>
    <x v="4"/>
    <x v="12"/>
    <s v="Haplochromis"/>
    <m/>
    <n v="7.9532291666666666"/>
    <s v="BS"/>
    <d v="2022-03-01T00:00:00"/>
    <x v="4"/>
    <x v="0"/>
  </r>
  <r>
    <x v="4"/>
    <x v="12"/>
    <s v="Haplochromis"/>
    <m/>
    <n v="7.8871458333333342"/>
    <s v="BS"/>
    <d v="2022-03-01T00:00:00"/>
    <x v="4"/>
    <x v="0"/>
  </r>
  <r>
    <x v="4"/>
    <x v="12"/>
    <s v="Haplochromis"/>
    <m/>
    <n v="7.0002812500000005"/>
    <s v="BS"/>
    <d v="2022-03-01T00:00:00"/>
    <x v="4"/>
    <x v="0"/>
  </r>
  <r>
    <x v="4"/>
    <x v="12"/>
    <s v="Haplochromis"/>
    <m/>
    <n v="6.156802083333333"/>
    <s v="BS"/>
    <d v="2022-03-01T00:00:00"/>
    <x v="4"/>
    <x v="0"/>
  </r>
  <r>
    <x v="4"/>
    <x v="12"/>
    <s v="Haplochromis"/>
    <m/>
    <n v="7.5002604166666664"/>
    <s v="BS"/>
    <d v="2022-03-01T00:00:00"/>
    <x v="4"/>
    <x v="0"/>
  </r>
  <r>
    <x v="4"/>
    <x v="12"/>
    <s v="Haplochromis"/>
    <m/>
    <n v="13.317781250000001"/>
    <s v="BS"/>
    <d v="2022-03-01T00:00:00"/>
    <x v="4"/>
    <x v="0"/>
  </r>
  <r>
    <x v="4"/>
    <x v="12"/>
    <s v="Haplochromis"/>
    <m/>
    <n v="11.832489583333334"/>
    <s v="BS"/>
    <d v="2022-03-01T00:00:00"/>
    <x v="4"/>
    <x v="0"/>
  </r>
  <r>
    <x v="4"/>
    <x v="12"/>
    <s v="Haplochromis"/>
    <m/>
    <n v="5.8473437500000003"/>
    <s v="BS"/>
    <d v="2022-03-01T00:00:00"/>
    <x v="4"/>
    <x v="0"/>
  </r>
  <r>
    <x v="4"/>
    <x v="12"/>
    <s v="Haplochromis"/>
    <m/>
    <n v="6.76040625"/>
    <s v="BS"/>
    <d v="2022-03-01T00:00:00"/>
    <x v="4"/>
    <x v="0"/>
  </r>
  <r>
    <x v="4"/>
    <x v="12"/>
    <s v="Haplochromis"/>
    <m/>
    <n v="5.3491354166666669"/>
    <s v="BS"/>
    <d v="2022-03-01T00:00:00"/>
    <x v="4"/>
    <x v="0"/>
  </r>
  <r>
    <x v="4"/>
    <x v="12"/>
    <s v="Haplochromis"/>
    <m/>
    <n v="6.2652916666666663"/>
    <s v="BS"/>
    <d v="2022-03-01T00:00:00"/>
    <x v="4"/>
    <x v="0"/>
  </r>
  <r>
    <x v="4"/>
    <x v="12"/>
    <s v="Haplochromis"/>
    <m/>
    <n v="6.2578125"/>
    <s v="BS"/>
    <d v="2022-03-01T00:00:00"/>
    <x v="4"/>
    <x v="0"/>
  </r>
  <r>
    <x v="4"/>
    <x v="12"/>
    <s v="Haplochromis"/>
    <m/>
    <n v="5.5639062499999996"/>
    <s v="BS"/>
    <d v="2022-03-01T00:00:00"/>
    <x v="4"/>
    <x v="0"/>
  </r>
  <r>
    <x v="4"/>
    <x v="12"/>
    <s v="Haplochromis"/>
    <m/>
    <n v="5.4550729166666665"/>
    <s v="BS"/>
    <d v="2022-03-01T00:00:00"/>
    <x v="4"/>
    <x v="0"/>
  </r>
  <r>
    <x v="4"/>
    <x v="12"/>
    <s v="Haplochromis"/>
    <m/>
    <n v="6.5362604166666669"/>
    <s v="BS"/>
    <d v="2022-03-01T00:00:00"/>
    <x v="4"/>
    <x v="0"/>
  </r>
  <r>
    <x v="4"/>
    <x v="12"/>
    <s v="Haplochromis"/>
    <m/>
    <n v="9.2603437500000005"/>
    <s v="BS"/>
    <d v="2022-03-01T00:00:00"/>
    <x v="4"/>
    <x v="0"/>
  </r>
  <r>
    <x v="4"/>
    <x v="12"/>
    <s v="Haplochromis"/>
    <m/>
    <n v="6.9033541666666665"/>
    <s v="BS"/>
    <d v="2022-03-01T00:00:00"/>
    <x v="4"/>
    <x v="0"/>
  </r>
  <r>
    <x v="4"/>
    <x v="12"/>
    <s v="Haplochromis"/>
    <m/>
    <n v="15.362992022442361"/>
    <s v="BS"/>
    <d v="2022-03-01T00:00:00"/>
    <x v="4"/>
    <x v="0"/>
  </r>
  <r>
    <x v="4"/>
    <x v="12"/>
    <s v="Haplochromis"/>
    <m/>
    <n v="14.641886363636363"/>
    <s v="BS"/>
    <d v="2022-03-01T00:00:00"/>
    <x v="4"/>
    <x v="0"/>
  </r>
  <r>
    <x v="4"/>
    <x v="12"/>
    <s v="Haplochromis"/>
    <m/>
    <n v="10.04815"/>
    <s v="BS"/>
    <d v="2022-03-01T00:00:00"/>
    <x v="4"/>
    <x v="0"/>
  </r>
  <r>
    <x v="4"/>
    <x v="12"/>
    <s v="Haplochromis"/>
    <m/>
    <n v="6.7139259259259267"/>
    <s v="BS"/>
    <d v="2022-03-01T00:00:00"/>
    <x v="4"/>
    <x v="0"/>
  </r>
  <r>
    <x v="4"/>
    <x v="12"/>
    <s v="Haplochromis"/>
    <m/>
    <n v="6.9638518518518522"/>
    <s v="BS"/>
    <d v="2022-03-01T00:00:00"/>
    <x v="4"/>
    <x v="0"/>
  </r>
  <r>
    <x v="4"/>
    <x v="12"/>
    <s v="Haplochromis"/>
    <m/>
    <n v="6.3833888888888888"/>
    <s v="BS"/>
    <d v="2022-03-01T00:00:00"/>
    <x v="4"/>
    <x v="0"/>
  </r>
  <r>
    <x v="4"/>
    <x v="12"/>
    <s v="Haplochromis"/>
    <m/>
    <n v="6.4100833333333336"/>
    <s v="BS"/>
    <d v="2022-03-01T00:00:00"/>
    <x v="4"/>
    <x v="0"/>
  </r>
  <r>
    <x v="4"/>
    <x v="12"/>
    <s v="Haplochromis"/>
    <m/>
    <n v="6.5453981481481485"/>
    <s v="BS"/>
    <d v="2022-03-01T00:00:00"/>
    <x v="4"/>
    <x v="0"/>
  </r>
  <r>
    <x v="4"/>
    <x v="12"/>
    <s v="Haplochromis"/>
    <m/>
    <n v="6.0483888888888888"/>
    <s v="BS"/>
    <d v="2022-03-01T00:00:00"/>
    <x v="4"/>
    <x v="0"/>
  </r>
  <r>
    <x v="4"/>
    <x v="12"/>
    <s v="Haplochromis"/>
    <m/>
    <n v="6.560675925925926"/>
    <s v="BS"/>
    <d v="2022-03-01T00:00:00"/>
    <x v="4"/>
    <x v="0"/>
  </r>
  <r>
    <x v="4"/>
    <x v="12"/>
    <s v="Haplochromis"/>
    <m/>
    <n v="6.8743333333333334"/>
    <s v="BS"/>
    <d v="2022-03-01T00:00:00"/>
    <x v="4"/>
    <x v="0"/>
  </r>
  <r>
    <x v="4"/>
    <x v="12"/>
    <s v="Haplochromis"/>
    <m/>
    <n v="8.8186296296296298"/>
    <s v="BS"/>
    <d v="2022-03-01T00:00:00"/>
    <x v="4"/>
    <x v="0"/>
  </r>
  <r>
    <x v="4"/>
    <x v="12"/>
    <s v="Haplochromis"/>
    <m/>
    <n v="8.0677870370370375"/>
    <s v="BS"/>
    <d v="2022-03-01T00:00:00"/>
    <x v="4"/>
    <x v="0"/>
  </r>
  <r>
    <x v="4"/>
    <x v="12"/>
    <s v="Haplochromis"/>
    <m/>
    <n v="7.4107407407407413"/>
    <s v="BS"/>
    <d v="2022-03-01T00:00:00"/>
    <x v="4"/>
    <x v="0"/>
  </r>
  <r>
    <x v="4"/>
    <x v="12"/>
    <s v="Haplochromis"/>
    <m/>
    <n v="8.645194444444444"/>
    <s v="BS"/>
    <d v="2022-03-01T00:00:00"/>
    <x v="4"/>
    <x v="0"/>
  </r>
  <r>
    <x v="4"/>
    <x v="12"/>
    <s v="Haplochromis"/>
    <m/>
    <n v="7.5556481481481477"/>
    <s v="BS"/>
    <d v="2022-03-01T00:00:00"/>
    <x v="4"/>
    <x v="0"/>
  </r>
  <r>
    <x v="4"/>
    <x v="12"/>
    <s v="Haplochromis"/>
    <m/>
    <n v="7.8993981481481477"/>
    <s v="BS"/>
    <d v="2022-03-01T00:00:00"/>
    <x v="4"/>
    <x v="0"/>
  </r>
  <r>
    <x v="4"/>
    <x v="12"/>
    <s v="Haplochromis"/>
    <m/>
    <n v="9.8250833333333318"/>
    <s v="BS"/>
    <d v="2022-03-01T00:00:00"/>
    <x v="4"/>
    <x v="0"/>
  </r>
  <r>
    <x v="4"/>
    <x v="12"/>
    <s v="Haplochromis"/>
    <m/>
    <n v="8.8176111111111108"/>
    <s v="BS"/>
    <d v="2022-03-01T00:00:00"/>
    <x v="4"/>
    <x v="0"/>
  </r>
  <r>
    <x v="4"/>
    <x v="12"/>
    <s v="Haplochromis"/>
    <m/>
    <n v="10.697740740740741"/>
    <s v="BS"/>
    <d v="2022-03-01T00:00:00"/>
    <x v="4"/>
    <x v="0"/>
  </r>
  <r>
    <x v="4"/>
    <x v="12"/>
    <s v="Haplochromis"/>
    <m/>
    <n v="6.5972685185185185"/>
    <s v="BS"/>
    <d v="2022-03-01T00:00:00"/>
    <x v="4"/>
    <x v="0"/>
  </r>
  <r>
    <x v="4"/>
    <x v="12"/>
    <s v="Haplochromis"/>
    <m/>
    <n v="6.845842592592593"/>
    <s v="BS"/>
    <d v="2022-03-01T00:00:00"/>
    <x v="4"/>
    <x v="0"/>
  </r>
  <r>
    <x v="4"/>
    <x v="12"/>
    <s v="Haplochromis"/>
    <m/>
    <n v="5.6696944444444446"/>
    <s v="BS"/>
    <d v="2022-03-01T00:00:00"/>
    <x v="4"/>
    <x v="0"/>
  </r>
  <r>
    <x v="4"/>
    <x v="12"/>
    <s v="Haplochromis"/>
    <m/>
    <n v="6.3790833333333339"/>
    <s v="BS"/>
    <d v="2022-03-01T00:00:00"/>
    <x v="4"/>
    <x v="0"/>
  </r>
  <r>
    <x v="4"/>
    <x v="12"/>
    <s v="Haplochromis"/>
    <m/>
    <n v="5.4354907407407405"/>
    <s v="BS"/>
    <d v="2022-03-01T00:00:00"/>
    <x v="4"/>
    <x v="0"/>
  </r>
  <r>
    <x v="4"/>
    <x v="12"/>
    <s v="Haplochromis"/>
    <m/>
    <n v="6.1499351851851847"/>
    <s v="BS"/>
    <d v="2022-03-01T00:00:00"/>
    <x v="4"/>
    <x v="0"/>
  </r>
  <r>
    <x v="4"/>
    <x v="12"/>
    <s v="Haplochromis"/>
    <m/>
    <n v="6.5052500000000002"/>
    <s v="BS"/>
    <d v="2022-03-01T00:00:00"/>
    <x v="4"/>
    <x v="0"/>
  </r>
  <r>
    <x v="4"/>
    <x v="12"/>
    <s v="Haplochromis"/>
    <m/>
    <n v="6.2908518518518521"/>
    <s v="BS"/>
    <d v="2022-03-01T00:00:00"/>
    <x v="4"/>
    <x v="0"/>
  </r>
  <r>
    <x v="4"/>
    <x v="12"/>
    <s v="Haplochromis"/>
    <m/>
    <n v="7.6055925925925925"/>
    <s v="BS"/>
    <d v="2022-03-01T00:00:00"/>
    <x v="4"/>
    <x v="0"/>
  </r>
  <r>
    <x v="4"/>
    <x v="12"/>
    <s v="Haplochromis"/>
    <m/>
    <n v="6.9615833333333335"/>
    <s v="BS"/>
    <d v="2022-03-01T00:00:00"/>
    <x v="4"/>
    <x v="0"/>
  </r>
  <r>
    <x v="4"/>
    <x v="12"/>
    <s v="Haplochromis"/>
    <m/>
    <n v="5.8618055555555557"/>
    <s v="BS"/>
    <d v="2022-03-01T00:00:00"/>
    <x v="4"/>
    <x v="0"/>
  </r>
  <r>
    <x v="4"/>
    <x v="12"/>
    <s v="Haplochromis"/>
    <m/>
    <n v="6.4444444444444446"/>
    <s v="BS"/>
    <d v="2022-03-01T00:00:00"/>
    <x v="4"/>
    <x v="0"/>
  </r>
  <r>
    <x v="4"/>
    <x v="12"/>
    <s v="Haplochromis"/>
    <m/>
    <n v="6.7160740740740739"/>
    <s v="BS"/>
    <d v="2022-03-01T00:00:00"/>
    <x v="4"/>
    <x v="0"/>
  </r>
  <r>
    <x v="4"/>
    <x v="12"/>
    <s v="Haplochromis"/>
    <m/>
    <n v="6.6668703703703711"/>
    <s v="BS"/>
    <d v="2022-03-01T00:00:00"/>
    <x v="4"/>
    <x v="0"/>
  </r>
  <r>
    <x v="4"/>
    <x v="12"/>
    <s v="Haplochromis"/>
    <m/>
    <n v="6.3516111111111115"/>
    <s v="BS"/>
    <d v="2022-03-01T00:00:00"/>
    <x v="4"/>
    <x v="0"/>
  </r>
  <r>
    <x v="4"/>
    <x v="12"/>
    <s v="Haplochromis"/>
    <m/>
    <n v="6.0426018518518516"/>
    <s v="BS"/>
    <d v="2022-03-01T00:00:00"/>
    <x v="4"/>
    <x v="0"/>
  </r>
  <r>
    <x v="4"/>
    <x v="12"/>
    <s v="Haplochromis"/>
    <m/>
    <n v="6.9459999999999997"/>
    <s v="BS"/>
    <d v="2022-03-01T00:00:00"/>
    <x v="4"/>
    <x v="0"/>
  </r>
  <r>
    <x v="4"/>
    <x v="12"/>
    <s v="Haplochromis"/>
    <m/>
    <n v="7.2601111111111107"/>
    <s v="BS"/>
    <d v="2022-03-01T00:00:00"/>
    <x v="4"/>
    <x v="0"/>
  </r>
  <r>
    <x v="4"/>
    <x v="12"/>
    <s v="Haplochromis"/>
    <m/>
    <n v="13.013009366887001"/>
    <s v="BS"/>
    <d v="2022-03-01T00:00:00"/>
    <x v="4"/>
    <x v="0"/>
  </r>
  <r>
    <x v="4"/>
    <x v="12"/>
    <s v="Haplochromis"/>
    <m/>
    <n v="16.00349537037037"/>
    <s v="BS"/>
    <d v="2022-03-01T00:00:00"/>
    <x v="4"/>
    <x v="0"/>
  </r>
  <r>
    <x v="4"/>
    <x v="12"/>
    <s v="Haplochromis"/>
    <m/>
    <n v="18.043018698037219"/>
    <s v="BS"/>
    <d v="2022-03-01T00:00:00"/>
    <x v="4"/>
    <x v="0"/>
  </r>
  <r>
    <x v="4"/>
    <x v="13"/>
    <s v="other"/>
    <m/>
    <n v="11.230263157894736"/>
    <s v="GN"/>
    <d v="2022-03-01T00:00:00"/>
    <x v="4"/>
    <x v="1"/>
  </r>
  <r>
    <x v="4"/>
    <x v="13"/>
    <s v="other"/>
    <m/>
    <n v="12.887561403508773"/>
    <s v="GN"/>
    <d v="2022-03-01T00:00:00"/>
    <x v="4"/>
    <x v="1"/>
  </r>
  <r>
    <x v="4"/>
    <x v="13"/>
    <s v="Haplochromis"/>
    <m/>
    <n v="12.2854792373988"/>
    <s v="GN"/>
    <d v="2022-03-01T00:00:00"/>
    <x v="4"/>
    <x v="0"/>
  </r>
  <r>
    <x v="4"/>
    <x v="13"/>
    <s v="Haplochromis"/>
    <m/>
    <n v="11.383256991321117"/>
    <s v="GN"/>
    <d v="2022-03-01T00:00:00"/>
    <x v="4"/>
    <x v="0"/>
  </r>
  <r>
    <x v="4"/>
    <x v="13"/>
    <s v="perch"/>
    <m/>
    <n v="17.127854166666665"/>
    <s v="GN"/>
    <d v="2022-03-01T00:00:00"/>
    <x v="4"/>
    <x v="2"/>
  </r>
  <r>
    <x v="4"/>
    <x v="13"/>
    <s v="perch"/>
    <m/>
    <n v="20.439031249999999"/>
    <s v="GN"/>
    <d v="2022-03-01T00:00:00"/>
    <x v="4"/>
    <x v="2"/>
  </r>
  <r>
    <x v="4"/>
    <x v="13"/>
    <s v="perch"/>
    <m/>
    <n v="29.814854166666667"/>
    <s v="GN"/>
    <d v="2022-03-01T00:00:00"/>
    <x v="4"/>
    <x v="2"/>
  </r>
  <r>
    <x v="4"/>
    <x v="13"/>
    <s v="perch"/>
    <m/>
    <n v="13.887104166666667"/>
    <s v="GN"/>
    <d v="2022-03-01T00:00:00"/>
    <x v="4"/>
    <x v="2"/>
  </r>
  <r>
    <x v="4"/>
    <x v="13"/>
    <s v="perch"/>
    <m/>
    <n v="14.003489583333334"/>
    <s v="GN"/>
    <d v="2022-03-01T00:00:00"/>
    <x v="4"/>
    <x v="2"/>
  </r>
  <r>
    <x v="4"/>
    <x v="13"/>
    <s v="perch"/>
    <m/>
    <n v="13.875562500000001"/>
    <s v="GN"/>
    <d v="2022-03-01T00:00:00"/>
    <x v="4"/>
    <x v="2"/>
  </r>
  <r>
    <x v="4"/>
    <x v="13"/>
    <s v="perch"/>
    <m/>
    <n v="18.063468750000002"/>
    <s v="GN"/>
    <d v="2022-03-01T00:00:00"/>
    <x v="4"/>
    <x v="2"/>
  </r>
  <r>
    <x v="4"/>
    <x v="13"/>
    <s v="perch"/>
    <m/>
    <n v="21.939515384615387"/>
    <s v="GN"/>
    <d v="2022-03-01T00:00:00"/>
    <x v="4"/>
    <x v="2"/>
  </r>
  <r>
    <x v="4"/>
    <x v="13"/>
    <s v="perch"/>
    <m/>
    <n v="10.156315384615384"/>
    <s v="GN"/>
    <d v="2022-03-01T00:00:00"/>
    <x v="4"/>
    <x v="2"/>
  </r>
  <r>
    <x v="4"/>
    <x v="13"/>
    <s v="perch"/>
    <m/>
    <n v="10.201376923076923"/>
    <s v="GN"/>
    <d v="2022-03-01T00:00:00"/>
    <x v="4"/>
    <x v="2"/>
  </r>
  <r>
    <x v="4"/>
    <x v="13"/>
    <s v="perch"/>
    <m/>
    <n v="9.8827230769230763"/>
    <s v="GN"/>
    <d v="2022-03-01T00:00:00"/>
    <x v="4"/>
    <x v="2"/>
  </r>
  <r>
    <x v="4"/>
    <x v="13"/>
    <s v="perch"/>
    <m/>
    <n v="9.8386999999999993"/>
    <s v="GN"/>
    <d v="2022-03-01T00:00:00"/>
    <x v="4"/>
    <x v="2"/>
  </r>
  <r>
    <x v="4"/>
    <x v="13"/>
    <s v="Haplochromis"/>
    <m/>
    <n v="15.722319444444445"/>
    <s v="GN"/>
    <d v="2022-03-01T00:00:00"/>
    <x v="4"/>
    <x v="0"/>
  </r>
  <r>
    <x v="4"/>
    <x v="13"/>
    <s v="Haplochromis"/>
    <m/>
    <n v="10.602597222222222"/>
    <s v="GN"/>
    <d v="2022-03-01T00:00:00"/>
    <x v="4"/>
    <x v="0"/>
  </r>
  <r>
    <x v="4"/>
    <x v="13"/>
    <s v="Haplochromis"/>
    <m/>
    <n v="9.7501597222222216"/>
    <s v="GN"/>
    <d v="2022-03-01T00:00:00"/>
    <x v="4"/>
    <x v="0"/>
  </r>
  <r>
    <x v="4"/>
    <x v="13"/>
    <s v="Haplochromis"/>
    <m/>
    <n v="9.4176874999999995"/>
    <s v="GN"/>
    <d v="2022-03-01T00:00:00"/>
    <x v="4"/>
    <x v="0"/>
  </r>
  <r>
    <x v="4"/>
    <x v="13"/>
    <s v="Haplochromis"/>
    <m/>
    <n v="8.9528958333333346"/>
    <s v="GN"/>
    <d v="2022-03-01T00:00:00"/>
    <x v="4"/>
    <x v="0"/>
  </r>
  <r>
    <x v="4"/>
    <x v="13"/>
    <s v="Haplochromis"/>
    <m/>
    <n v="8.8752083333333331"/>
    <s v="GN"/>
    <d v="2022-03-01T00:00:00"/>
    <x v="4"/>
    <x v="0"/>
  </r>
  <r>
    <x v="4"/>
    <x v="13"/>
    <s v="Haplochromis"/>
    <m/>
    <n v="10.611437500000001"/>
    <s v="GN"/>
    <d v="2022-03-01T00:00:00"/>
    <x v="4"/>
    <x v="0"/>
  </r>
  <r>
    <x v="4"/>
    <x v="13"/>
    <s v="Haplochromis"/>
    <m/>
    <n v="18.716585053625231"/>
    <s v="GN"/>
    <d v="2022-03-01T00:00:00"/>
    <x v="4"/>
    <x v="0"/>
  </r>
  <r>
    <x v="4"/>
    <x v="13"/>
    <s v="other"/>
    <m/>
    <n v="20.60076154806492"/>
    <s v="GN"/>
    <d v="2022-03-01T00:00:00"/>
    <x v="4"/>
    <x v="1"/>
  </r>
  <r>
    <x v="4"/>
    <x v="13"/>
    <s v="perch"/>
    <m/>
    <n v="18.730929487179488"/>
    <s v="GN"/>
    <d v="2022-03-01T00:00:00"/>
    <x v="4"/>
    <x v="2"/>
  </r>
  <r>
    <x v="4"/>
    <x v="13"/>
    <s v="perch"/>
    <m/>
    <n v="25.781726562500001"/>
    <s v="GN"/>
    <d v="2022-03-01T00:00:00"/>
    <x v="4"/>
    <x v="2"/>
  </r>
  <r>
    <x v="4"/>
    <x v="13"/>
    <s v="perch"/>
    <m/>
    <n v="17.996783595393278"/>
    <s v="GN"/>
    <d v="2022-03-01T00:00:00"/>
    <x v="4"/>
    <x v="2"/>
  </r>
  <r>
    <x v="4"/>
    <x v="13"/>
    <s v="perch"/>
    <m/>
    <n v="23.362871559633028"/>
    <s v="GN"/>
    <d v="2022-03-01T00:00:00"/>
    <x v="4"/>
    <x v="2"/>
  </r>
  <r>
    <x v="4"/>
    <x v="13"/>
    <s v="perch"/>
    <m/>
    <n v="22.569073394495412"/>
    <s v="GN"/>
    <d v="2022-03-01T00:00:00"/>
    <x v="4"/>
    <x v="2"/>
  </r>
  <r>
    <x v="4"/>
    <x v="13"/>
    <s v="perch"/>
    <m/>
    <n v="21.467963302752292"/>
    <s v="GN"/>
    <d v="2022-03-01T00:00:00"/>
    <x v="4"/>
    <x v="2"/>
  </r>
  <r>
    <x v="4"/>
    <x v="13"/>
    <s v="Haplochromis"/>
    <m/>
    <n v="6.7346929824561403"/>
    <s v="GN"/>
    <d v="2022-03-01T00:00:00"/>
    <x v="4"/>
    <x v="0"/>
  </r>
  <r>
    <x v="4"/>
    <x v="13"/>
    <s v="Haplochromis"/>
    <m/>
    <n v="7.1812719298245611"/>
    <s v="GN"/>
    <d v="2022-03-01T00:00:00"/>
    <x v="4"/>
    <x v="0"/>
  </r>
  <r>
    <x v="4"/>
    <x v="13"/>
    <s v="Haplochromis"/>
    <m/>
    <n v="6.8771929824561404"/>
    <s v="GN"/>
    <d v="2022-03-01T00:00:00"/>
    <x v="4"/>
    <x v="0"/>
  </r>
  <r>
    <x v="4"/>
    <x v="13"/>
    <s v="Haplochromis"/>
    <m/>
    <n v="7.2848421052631576"/>
    <s v="GN"/>
    <d v="2022-03-01T00:00:00"/>
    <x v="4"/>
    <x v="0"/>
  </r>
  <r>
    <x v="4"/>
    <x v="13"/>
    <s v="perch"/>
    <m/>
    <n v="18.583314768831197"/>
    <s v="GN"/>
    <d v="2022-03-01T00:00:00"/>
    <x v="4"/>
    <x v="2"/>
  </r>
  <r>
    <x v="4"/>
    <x v="13"/>
    <s v="perch"/>
    <m/>
    <n v="19.324580016272872"/>
    <s v="GN"/>
    <d v="2022-03-01T00:00:00"/>
    <x v="4"/>
    <x v="2"/>
  </r>
  <r>
    <x v="4"/>
    <x v="13"/>
    <s v="Haplochromis"/>
    <m/>
    <n v="7.9377447916666668"/>
    <s v="GN"/>
    <d v="2022-03-01T00:00:00"/>
    <x v="4"/>
    <x v="0"/>
  </r>
  <r>
    <x v="4"/>
    <x v="13"/>
    <s v="Haplochromis"/>
    <m/>
    <n v="8.5958695652173915"/>
    <s v="GN"/>
    <d v="2022-03-01T00:00:00"/>
    <x v="4"/>
    <x v="0"/>
  </r>
  <r>
    <x v="4"/>
    <x v="13"/>
    <s v="Haplochromis"/>
    <m/>
    <n v="8.2288858695652181"/>
    <s v="GN"/>
    <d v="2022-03-01T00:00:00"/>
    <x v="4"/>
    <x v="0"/>
  </r>
  <r>
    <x v="4"/>
    <x v="13"/>
    <s v="Haplochromis"/>
    <m/>
    <n v="8.478510869565218"/>
    <s v="GN"/>
    <d v="2022-03-01T00:00:00"/>
    <x v="4"/>
    <x v="0"/>
  </r>
  <r>
    <x v="4"/>
    <x v="13"/>
    <s v="Haplochromis"/>
    <m/>
    <n v="7.9145054347826092"/>
    <s v="GN"/>
    <d v="2022-03-01T00:00:00"/>
    <x v="4"/>
    <x v="0"/>
  </r>
  <r>
    <x v="4"/>
    <x v="13"/>
    <s v="Haplochromis"/>
    <m/>
    <n v="8.1991413043478261"/>
    <s v="GN"/>
    <d v="2022-03-01T00:00:00"/>
    <x v="4"/>
    <x v="0"/>
  </r>
  <r>
    <x v="4"/>
    <x v="13"/>
    <s v="Haplochromis"/>
    <m/>
    <n v="7.5990279720279723"/>
    <s v="GN"/>
    <d v="2022-03-01T00:00:00"/>
    <x v="4"/>
    <x v="0"/>
  </r>
  <r>
    <x v="4"/>
    <x v="13"/>
    <s v="Haplochromis"/>
    <m/>
    <n v="7.2708461538461542"/>
    <s v="GN"/>
    <d v="2022-03-01T00:00:00"/>
    <x v="4"/>
    <x v="0"/>
  </r>
  <r>
    <x v="4"/>
    <x v="13"/>
    <s v="Haplochromis"/>
    <m/>
    <n v="7.1479370629370624"/>
    <s v="GN"/>
    <d v="2022-03-01T00:00:00"/>
    <x v="4"/>
    <x v="0"/>
  </r>
  <r>
    <x v="4"/>
    <x v="13"/>
    <s v="Haplochromis"/>
    <m/>
    <n v="7.4607202797202801"/>
    <s v="GN"/>
    <d v="2022-03-01T00:00:00"/>
    <x v="4"/>
    <x v="0"/>
  </r>
  <r>
    <x v="4"/>
    <x v="13"/>
    <s v="Haplochromis"/>
    <m/>
    <n v="7.012111888111888"/>
    <s v="GN"/>
    <d v="2022-03-01T00:00:00"/>
    <x v="4"/>
    <x v="0"/>
  </r>
  <r>
    <x v="4"/>
    <x v="13"/>
    <s v="Haplochromis"/>
    <m/>
    <n v="6.8716153846153842"/>
    <s v="GN"/>
    <d v="2022-03-01T00:00:00"/>
    <x v="4"/>
    <x v="0"/>
  </r>
  <r>
    <x v="4"/>
    <x v="13"/>
    <s v="Haplochromis"/>
    <m/>
    <n v="6.9090909090909092"/>
    <s v="GN"/>
    <d v="2022-03-01T00:00:00"/>
    <x v="4"/>
    <x v="0"/>
  </r>
  <r>
    <x v="4"/>
    <x v="13"/>
    <s v="Haplochromis"/>
    <m/>
    <n v="6.9695804195804198"/>
    <s v="GN"/>
    <d v="2022-03-01T00:00:00"/>
    <x v="4"/>
    <x v="0"/>
  </r>
  <r>
    <x v="4"/>
    <x v="13"/>
    <s v="Haplochromis"/>
    <m/>
    <n v="7.9269020979020981"/>
    <s v="GN"/>
    <d v="2022-03-01T00:00:00"/>
    <x v="4"/>
    <x v="0"/>
  </r>
  <r>
    <x v="4"/>
    <x v="13"/>
    <s v="Haplochromis"/>
    <m/>
    <n v="6.9111258741258741"/>
    <s v="GN"/>
    <d v="2022-03-01T00:00:00"/>
    <x v="4"/>
    <x v="0"/>
  </r>
  <r>
    <x v="4"/>
    <x v="13"/>
    <s v="Haplochromis"/>
    <m/>
    <n v="6.3217412587412589"/>
    <s v="GN"/>
    <d v="2022-03-01T00:00:00"/>
    <x v="4"/>
    <x v="0"/>
  </r>
  <r>
    <x v="4"/>
    <x v="13"/>
    <s v="Haplochromis"/>
    <m/>
    <n v="7.0493119266055047"/>
    <s v="GN"/>
    <d v="2022-03-01T00:00:00"/>
    <x v="4"/>
    <x v="0"/>
  </r>
  <r>
    <x v="4"/>
    <x v="13"/>
    <s v="Haplochromis"/>
    <m/>
    <n v="6.8032568807339446"/>
    <s v="GN"/>
    <d v="2022-03-01T00:00:00"/>
    <x v="4"/>
    <x v="0"/>
  </r>
  <r>
    <x v="4"/>
    <x v="13"/>
    <s v="Haplochromis"/>
    <m/>
    <n v="7.4517981651376148"/>
    <s v="GN"/>
    <d v="2022-03-01T00:00:00"/>
    <x v="4"/>
    <x v="0"/>
  </r>
  <r>
    <x v="4"/>
    <x v="13"/>
    <s v="Haplochromis"/>
    <m/>
    <n v="6.3225871559633031"/>
    <s v="GN"/>
    <d v="2022-03-01T00:00:00"/>
    <x v="4"/>
    <x v="0"/>
  </r>
  <r>
    <x v="4"/>
    <x v="13"/>
    <s v="Haplochromis"/>
    <m/>
    <n v="6.1187614678899092"/>
    <s v="GN"/>
    <d v="2022-03-01T00:00:00"/>
    <x v="4"/>
    <x v="0"/>
  </r>
  <r>
    <x v="4"/>
    <x v="13"/>
    <s v="Haplochromis"/>
    <m/>
    <n v="6.2106238532110085"/>
    <s v="GN"/>
    <d v="2022-03-01T00:00:00"/>
    <x v="4"/>
    <x v="0"/>
  </r>
  <r>
    <x v="4"/>
    <x v="13"/>
    <s v="Haplochromis"/>
    <m/>
    <n v="6.1297614678899084"/>
    <s v="GN"/>
    <d v="2022-03-01T00:00:00"/>
    <x v="4"/>
    <x v="0"/>
  </r>
  <r>
    <x v="4"/>
    <x v="13"/>
    <s v="Haplochromis"/>
    <m/>
    <n v="6.6461559633027525"/>
    <s v="GN"/>
    <d v="2022-03-01T00:00:00"/>
    <x v="4"/>
    <x v="0"/>
  </r>
  <r>
    <x v="4"/>
    <x v="13"/>
    <s v="Haplochromis"/>
    <m/>
    <n v="6.828155963302752"/>
    <s v="GN"/>
    <d v="2022-03-01T00:00:00"/>
    <x v="4"/>
    <x v="0"/>
  </r>
  <r>
    <x v="4"/>
    <x v="13"/>
    <s v="Haplochromis"/>
    <m/>
    <n v="7.1269266055045879"/>
    <s v="GN"/>
    <d v="2022-03-01T00:00:00"/>
    <x v="4"/>
    <x v="0"/>
  </r>
  <r>
    <x v="4"/>
    <x v="13"/>
    <s v="Haplochromis"/>
    <m/>
    <n v="6.5864128440366967"/>
    <s v="GN"/>
    <d v="2022-03-01T00:00:00"/>
    <x v="4"/>
    <x v="0"/>
  </r>
  <r>
    <x v="4"/>
    <x v="13"/>
    <s v="Haplochromis"/>
    <m/>
    <n v="6.8008807339449548"/>
    <s v="GN"/>
    <d v="2022-03-01T00:00:00"/>
    <x v="4"/>
    <x v="0"/>
  </r>
  <r>
    <x v="4"/>
    <x v="13"/>
    <s v="Haplochromis"/>
    <m/>
    <n v="6.6254495412844037"/>
    <s v="GN"/>
    <d v="2022-03-01T00:00:00"/>
    <x v="4"/>
    <x v="0"/>
  </r>
  <r>
    <x v="4"/>
    <x v="13"/>
    <s v="Haplochromis"/>
    <m/>
    <n v="6.7164954128440364"/>
    <s v="GN"/>
    <d v="2022-03-01T00:00:00"/>
    <x v="4"/>
    <x v="0"/>
  </r>
  <r>
    <x v="4"/>
    <x v="13"/>
    <s v="Haplochromis"/>
    <m/>
    <n v="6.2106238532110085"/>
    <s v="GN"/>
    <d v="2022-03-01T00:00:00"/>
    <x v="4"/>
    <x v="0"/>
  </r>
  <r>
    <x v="4"/>
    <x v="13"/>
    <s v="Haplochromis"/>
    <m/>
    <n v="6.2779082568807345"/>
    <s v="GN"/>
    <d v="2022-03-01T00:00:00"/>
    <x v="4"/>
    <x v="0"/>
  </r>
  <r>
    <x v="4"/>
    <x v="13"/>
    <s v="Haplochromis"/>
    <m/>
    <n v="6.0344403669724773"/>
    <s v="GN"/>
    <d v="2022-03-01T00:00:00"/>
    <x v="4"/>
    <x v="0"/>
  </r>
  <r>
    <x v="4"/>
    <x v="13"/>
    <s v="Haplochromis"/>
    <m/>
    <n v="5.9220275229357799"/>
    <s v="GN"/>
    <d v="2022-03-01T00:00:00"/>
    <x v="4"/>
    <x v="0"/>
  </r>
  <r>
    <x v="4"/>
    <x v="13"/>
    <s v="Haplochromis"/>
    <m/>
    <n v="6.2438165137614678"/>
    <s v="GN"/>
    <d v="2022-03-01T00:00:00"/>
    <x v="4"/>
    <x v="0"/>
  </r>
  <r>
    <x v="4"/>
    <x v="13"/>
    <s v="Haplochromis"/>
    <m/>
    <n v="6.3026422018348631"/>
    <s v="GN"/>
    <d v="2022-03-01T00:00:00"/>
    <x v="4"/>
    <x v="0"/>
  </r>
  <r>
    <x v="4"/>
    <x v="13"/>
    <s v="Haplochromis"/>
    <m/>
    <n v="6.7229082568807339"/>
    <s v="GN"/>
    <d v="2022-03-01T00:00:00"/>
    <x v="4"/>
    <x v="0"/>
  </r>
  <r>
    <x v="4"/>
    <x v="13"/>
    <s v="Haplochromis"/>
    <m/>
    <n v="6.3841651376146791"/>
    <s v="GN"/>
    <d v="2022-03-01T00:00:00"/>
    <x v="4"/>
    <x v="0"/>
  </r>
  <r>
    <x v="4"/>
    <x v="13"/>
    <s v="Haplochromis"/>
    <m/>
    <n v="6.0193577981651378"/>
    <s v="GN"/>
    <d v="2022-03-01T00:00:00"/>
    <x v="4"/>
    <x v="0"/>
  </r>
  <r>
    <x v="4"/>
    <x v="13"/>
    <s v="Haplochromis"/>
    <m/>
    <n v="6.0238256880733942"/>
    <s v="GN"/>
    <d v="2022-03-01T00:00:00"/>
    <x v="4"/>
    <x v="0"/>
  </r>
  <r>
    <x v="4"/>
    <x v="13"/>
    <s v="Haplochromis"/>
    <m/>
    <n v="6.70797247706422"/>
    <s v="GN"/>
    <d v="2022-03-01T00:00:00"/>
    <x v="4"/>
    <x v="0"/>
  </r>
  <r>
    <x v="4"/>
    <x v="13"/>
    <s v="Haplochromis"/>
    <m/>
    <n v="7.2401559633027528"/>
    <s v="GN"/>
    <d v="2022-03-01T00:00:00"/>
    <x v="4"/>
    <x v="0"/>
  </r>
  <r>
    <x v="4"/>
    <x v="13"/>
    <s v="Haplochromis"/>
    <m/>
    <n v="7.0962477064220186"/>
    <s v="GN"/>
    <d v="2022-03-01T00:00:00"/>
    <x v="4"/>
    <x v="0"/>
  </r>
  <r>
    <x v="4"/>
    <x v="13"/>
    <s v="Haplochromis"/>
    <m/>
    <n v="6.9382110091743119"/>
    <s v="GN"/>
    <d v="2022-03-01T00:00:00"/>
    <x v="4"/>
    <x v="0"/>
  </r>
  <r>
    <x v="4"/>
    <x v="13"/>
    <s v="Haplochromis"/>
    <m/>
    <n v="7.2294495412844038"/>
    <s v="GN"/>
    <d v="2022-03-01T00:00:00"/>
    <x v="4"/>
    <x v="0"/>
  </r>
  <r>
    <x v="4"/>
    <x v="13"/>
    <s v="Haplochromis"/>
    <m/>
    <n v="6.8994770642201839"/>
    <s v="GN"/>
    <d v="2022-03-01T00:00:00"/>
    <x v="4"/>
    <x v="0"/>
  </r>
  <r>
    <x v="4"/>
    <x v="13"/>
    <s v="Haplochromis"/>
    <m/>
    <n v="6.3120366972477058"/>
    <s v="GN"/>
    <d v="2022-03-01T00:00:00"/>
    <x v="4"/>
    <x v="0"/>
  </r>
  <r>
    <x v="4"/>
    <x v="13"/>
    <s v="Haplochromis"/>
    <m/>
    <n v="6.8155229357798168"/>
    <s v="GN"/>
    <d v="2022-03-01T00:00:00"/>
    <x v="4"/>
    <x v="0"/>
  </r>
  <r>
    <x v="4"/>
    <x v="13"/>
    <s v="Haplochromis"/>
    <m/>
    <n v="10.887434826930193"/>
    <s v="BS"/>
    <d v="2022-03-01T00:00:00"/>
    <x v="4"/>
    <x v="0"/>
  </r>
  <r>
    <x v="4"/>
    <x v="13"/>
    <s v="perch"/>
    <m/>
    <n v="45.666427103569866"/>
    <s v="BS"/>
    <d v="2022-03-01T00:00:00"/>
    <x v="4"/>
    <x v="2"/>
  </r>
  <r>
    <x v="4"/>
    <x v="13"/>
    <s v="perch"/>
    <m/>
    <n v="37.202802325581395"/>
    <s v="BS"/>
    <d v="2022-03-01T00:00:00"/>
    <x v="4"/>
    <x v="2"/>
  </r>
  <r>
    <x v="4"/>
    <x v="13"/>
    <s v="perch"/>
    <m/>
    <n v="35.464104651162792"/>
    <s v="BS"/>
    <d v="2022-03-01T00:00:00"/>
    <x v="4"/>
    <x v="2"/>
  </r>
  <r>
    <x v="4"/>
    <x v="13"/>
    <s v="perch"/>
    <m/>
    <n v="25.283617021276594"/>
    <s v="BS"/>
    <d v="2022-03-01T00:00:00"/>
    <x v="4"/>
    <x v="2"/>
  </r>
  <r>
    <x v="4"/>
    <x v="13"/>
    <s v="perch"/>
    <m/>
    <n v="22.128319148936168"/>
    <s v="BS"/>
    <d v="2022-03-01T00:00:00"/>
    <x v="4"/>
    <x v="2"/>
  </r>
  <r>
    <x v="4"/>
    <x v="13"/>
    <m/>
    <m/>
    <n v="25.446946808510639"/>
    <s v="BS"/>
    <d v="2022-03-01T00:00:00"/>
    <x v="4"/>
    <x v="5"/>
  </r>
  <r>
    <x v="4"/>
    <x v="13"/>
    <s v="perch"/>
    <m/>
    <n v="22.851106382978724"/>
    <s v="BS"/>
    <d v="2022-03-01T00:00:00"/>
    <x v="4"/>
    <x v="2"/>
  </r>
  <r>
    <x v="4"/>
    <x v="13"/>
    <s v="perch"/>
    <m/>
    <n v="21.052648936170215"/>
    <s v="BS"/>
    <d v="2022-03-01T00:00:00"/>
    <x v="4"/>
    <x v="2"/>
  </r>
  <r>
    <x v="4"/>
    <x v="13"/>
    <s v="Haplochromis"/>
    <m/>
    <n v="6.9142717391304354"/>
    <s v="BS"/>
    <d v="2022-03-01T00:00:00"/>
    <x v="4"/>
    <x v="0"/>
  </r>
  <r>
    <x v="4"/>
    <x v="13"/>
    <s v="perch"/>
    <m/>
    <n v="25.50208695652174"/>
    <s v="BS"/>
    <d v="2022-03-01T00:00:00"/>
    <x v="4"/>
    <x v="2"/>
  </r>
  <r>
    <x v="4"/>
    <x v="13"/>
    <s v="perch"/>
    <m/>
    <n v="21.717489130434782"/>
    <s v="BS"/>
    <d v="2022-03-01T00:00:00"/>
    <x v="4"/>
    <x v="2"/>
  </r>
  <r>
    <x v="4"/>
    <x v="13"/>
    <s v="perch"/>
    <m/>
    <n v="22.957999999999998"/>
    <s v="BS"/>
    <d v="2022-03-01T00:00:00"/>
    <x v="4"/>
    <x v="2"/>
  </r>
  <r>
    <x v="4"/>
    <x v="13"/>
    <s v="perch"/>
    <m/>
    <n v="22.705021739130437"/>
    <s v="BS"/>
    <d v="2022-03-01T00:00:00"/>
    <x v="4"/>
    <x v="2"/>
  </r>
  <r>
    <x v="4"/>
    <x v="13"/>
    <s v="perch"/>
    <m/>
    <n v="21.729239130434781"/>
    <s v="BS"/>
    <d v="2022-03-01T00:00:00"/>
    <x v="4"/>
    <x v="2"/>
  </r>
  <r>
    <x v="4"/>
    <x v="13"/>
    <s v="perch"/>
    <m/>
    <n v="24.055315217391303"/>
    <s v="BS"/>
    <d v="2022-03-01T00:00:00"/>
    <x v="4"/>
    <x v="2"/>
  </r>
  <r>
    <x v="4"/>
    <x v="13"/>
    <s v="Haplochromis"/>
    <m/>
    <n v="5.8679038461538457"/>
    <s v="BS"/>
    <d v="2022-03-01T00:00:00"/>
    <x v="4"/>
    <x v="0"/>
  </r>
  <r>
    <x v="4"/>
    <x v="13"/>
    <s v="Haplochromis"/>
    <m/>
    <n v="6.1948750000000006"/>
    <s v="BS"/>
    <d v="2022-03-01T00:00:00"/>
    <x v="4"/>
    <x v="0"/>
  </r>
  <r>
    <x v="4"/>
    <x v="13"/>
    <s v="Haplochromis"/>
    <m/>
    <n v="6.173346153846154"/>
    <s v="BS"/>
    <d v="2022-03-01T00:00:00"/>
    <x v="4"/>
    <x v="0"/>
  </r>
  <r>
    <x v="4"/>
    <x v="13"/>
    <s v="Haplochromis"/>
    <m/>
    <n v="6.0971250000000001"/>
    <s v="BS"/>
    <d v="2022-03-01T00:00:00"/>
    <x v="4"/>
    <x v="0"/>
  </r>
  <r>
    <x v="4"/>
    <x v="13"/>
    <s v="Haplochromis"/>
    <m/>
    <n v="6.4041057692307692"/>
    <s v="BS"/>
    <d v="2022-03-01T00:00:00"/>
    <x v="4"/>
    <x v="0"/>
  </r>
  <r>
    <x v="4"/>
    <x v="13"/>
    <s v="Haplochromis"/>
    <m/>
    <n v="5.8871634615384618"/>
    <s v="BS"/>
    <d v="2022-03-01T00:00:00"/>
    <x v="4"/>
    <x v="0"/>
  </r>
  <r>
    <x v="4"/>
    <x v="13"/>
    <s v="Haplochromis"/>
    <m/>
    <n v="6.060163461538461"/>
    <s v="BS"/>
    <d v="2022-03-01T00:00:00"/>
    <x v="4"/>
    <x v="0"/>
  </r>
  <r>
    <x v="4"/>
    <x v="13"/>
    <s v="Haplochromis"/>
    <m/>
    <n v="4.0647500000000001"/>
    <s v="BS"/>
    <d v="2022-03-01T00:00:00"/>
    <x v="4"/>
    <x v="0"/>
  </r>
  <r>
    <x v="4"/>
    <x v="13"/>
    <s v="Haplochromis"/>
    <m/>
    <n v="5.6776346153846156"/>
    <s v="BS"/>
    <d v="2022-03-01T00:00:00"/>
    <x v="4"/>
    <x v="0"/>
  </r>
  <r>
    <x v="4"/>
    <x v="13"/>
    <s v="Haplochromis"/>
    <m/>
    <n v="4.3732115384615389"/>
    <s v="BS"/>
    <d v="2022-03-01T00:00:00"/>
    <x v="4"/>
    <x v="0"/>
  </r>
  <r>
    <x v="4"/>
    <x v="13"/>
    <s v="Haplochromis"/>
    <m/>
    <n v="5.4380961538461543"/>
    <s v="BS"/>
    <d v="2022-03-01T00:00:00"/>
    <x v="4"/>
    <x v="0"/>
  </r>
  <r>
    <x v="4"/>
    <x v="13"/>
    <s v="Haplochromis"/>
    <m/>
    <n v="6.8233173076923075"/>
    <s v="BS"/>
    <d v="2022-03-01T00:00:00"/>
    <x v="4"/>
    <x v="0"/>
  </r>
  <r>
    <x v="4"/>
    <x v="13"/>
    <s v="Haplochromis"/>
    <m/>
    <n v="5.5747019230769235"/>
    <s v="BS"/>
    <d v="2022-03-01T00:00:00"/>
    <x v="4"/>
    <x v="0"/>
  </r>
  <r>
    <x v="4"/>
    <x v="13"/>
    <s v="Haplochromis"/>
    <m/>
    <n v="6.8086730769230766"/>
    <s v="BS"/>
    <d v="2022-03-01T00:00:00"/>
    <x v="4"/>
    <x v="0"/>
  </r>
  <r>
    <x v="4"/>
    <x v="13"/>
    <s v="Haplochromis"/>
    <m/>
    <n v="7.4458846153846148"/>
    <s v="BS"/>
    <d v="2022-03-01T00:00:00"/>
    <x v="4"/>
    <x v="0"/>
  </r>
  <r>
    <x v="4"/>
    <x v="13"/>
    <s v="Haplochromis"/>
    <m/>
    <n v="5.7141634615384618"/>
    <s v="BS"/>
    <d v="2022-03-01T00:00:00"/>
    <x v="4"/>
    <x v="0"/>
  </r>
  <r>
    <x v="4"/>
    <x v="13"/>
    <s v="Haplochromis"/>
    <m/>
    <n v="6.2691153846153851"/>
    <s v="BS"/>
    <d v="2022-03-01T00:00:00"/>
    <x v="4"/>
    <x v="0"/>
  </r>
  <r>
    <x v="4"/>
    <x v="13"/>
    <s v="Haplochromis"/>
    <m/>
    <n v="6.2926923076923078"/>
    <s v="BS"/>
    <d v="2022-03-01T00:00:00"/>
    <x v="4"/>
    <x v="0"/>
  </r>
  <r>
    <x v="4"/>
    <x v="13"/>
    <s v="Haplochromis"/>
    <m/>
    <n v="8.0210961538461536"/>
    <s v="BS"/>
    <d v="2022-03-01T00:00:00"/>
    <x v="4"/>
    <x v="0"/>
  </r>
  <r>
    <x v="4"/>
    <x v="13"/>
    <s v="Haplochromis"/>
    <m/>
    <n v="7.3325961538461542"/>
    <s v="BS"/>
    <d v="2022-03-01T00:00:00"/>
    <x v="4"/>
    <x v="0"/>
  </r>
  <r>
    <x v="4"/>
    <x v="13"/>
    <s v="Haplochromis"/>
    <m/>
    <n v="7.2117692307692307"/>
    <s v="BS"/>
    <d v="2022-03-01T00:00:00"/>
    <x v="4"/>
    <x v="0"/>
  </r>
  <r>
    <x v="4"/>
    <x v="13"/>
    <s v="Haplochromis"/>
    <m/>
    <n v="7.6330673076923086"/>
    <s v="BS"/>
    <d v="2022-03-01T00:00:00"/>
    <x v="4"/>
    <x v="0"/>
  </r>
  <r>
    <x v="4"/>
    <x v="13"/>
    <s v="Haplochromis"/>
    <m/>
    <n v="8.5372884615384628"/>
    <s v="BS"/>
    <d v="2022-03-01T00:00:00"/>
    <x v="4"/>
    <x v="0"/>
  </r>
  <r>
    <x v="4"/>
    <x v="13"/>
    <s v="Haplochromis"/>
    <m/>
    <n v="5.227442307692308"/>
    <s v="BS"/>
    <d v="2022-03-01T00:00:00"/>
    <x v="4"/>
    <x v="0"/>
  </r>
  <r>
    <x v="4"/>
    <x v="13"/>
    <s v="Haplochromis"/>
    <m/>
    <n v="12.581153846153846"/>
    <s v="BS"/>
    <d v="2022-03-01T00:00:00"/>
    <x v="4"/>
    <x v="0"/>
  </r>
  <r>
    <x v="4"/>
    <x v="13"/>
    <s v="Haplochromis"/>
    <m/>
    <n v="5.1935865384615392"/>
    <s v="BS"/>
    <d v="2022-03-01T00:00:00"/>
    <x v="4"/>
    <x v="0"/>
  </r>
  <r>
    <x v="4"/>
    <x v="13"/>
    <s v="Haplochromis"/>
    <m/>
    <n v="4.1062980769230766"/>
    <s v="BS"/>
    <d v="2022-03-01T00:00:00"/>
    <x v="4"/>
    <x v="0"/>
  </r>
  <r>
    <x v="4"/>
    <x v="13"/>
    <s v="Haplochromis"/>
    <m/>
    <n v="5.0798750000000004"/>
    <s v="BS"/>
    <d v="2022-03-01T00:00:00"/>
    <x v="4"/>
    <x v="0"/>
  </r>
  <r>
    <x v="4"/>
    <x v="13"/>
    <s v="Haplochromis"/>
    <m/>
    <n v="5.3389519230769231"/>
    <s v="BS"/>
    <d v="2022-03-01T00:00:00"/>
    <x v="4"/>
    <x v="0"/>
  </r>
  <r>
    <x v="4"/>
    <x v="13"/>
    <s v="Haplochromis"/>
    <m/>
    <n v="4.6157403846153846"/>
    <s v="BS"/>
    <d v="2022-03-01T00:00:00"/>
    <x v="4"/>
    <x v="0"/>
  </r>
  <r>
    <x v="4"/>
    <x v="13"/>
    <s v="Haplochromis"/>
    <m/>
    <n v="4.6283461538461541"/>
    <s v="BS"/>
    <d v="2022-03-01T00:00:00"/>
    <x v="4"/>
    <x v="0"/>
  </r>
  <r>
    <x v="4"/>
    <x v="13"/>
    <s v="Haplochromis"/>
    <m/>
    <n v="5.1974326923076921"/>
    <s v="BS"/>
    <d v="2022-03-01T00:00:00"/>
    <x v="4"/>
    <x v="0"/>
  </r>
  <r>
    <x v="4"/>
    <x v="13"/>
    <s v="Haplochromis"/>
    <m/>
    <n v="4.9615384615384617"/>
    <s v="BS"/>
    <d v="2022-03-01T00:00:00"/>
    <x v="4"/>
    <x v="0"/>
  </r>
  <r>
    <x v="4"/>
    <x v="13"/>
    <s v="Haplochromis"/>
    <m/>
    <n v="5.9760961538461537"/>
    <s v="BS"/>
    <d v="2022-03-01T00:00:00"/>
    <x v="4"/>
    <x v="0"/>
  </r>
  <r>
    <x v="4"/>
    <x v="13"/>
    <s v="Haplochromis"/>
    <m/>
    <n v="4.7018365384615386"/>
    <s v="BS"/>
    <d v="2022-03-01T00:00:00"/>
    <x v="4"/>
    <x v="0"/>
  </r>
  <r>
    <x v="4"/>
    <x v="13"/>
    <s v="Haplochromis"/>
    <m/>
    <n v="5.3681730769230764"/>
    <s v="BS"/>
    <d v="2022-03-01T00:00:00"/>
    <x v="4"/>
    <x v="0"/>
  </r>
  <r>
    <x v="4"/>
    <x v="13"/>
    <s v="Haplochromis"/>
    <m/>
    <n v="4.9255192307692308"/>
    <s v="BS"/>
    <d v="2022-03-01T00:00:00"/>
    <x v="4"/>
    <x v="0"/>
  </r>
  <r>
    <x v="4"/>
    <x v="13"/>
    <s v="Haplochromis"/>
    <m/>
    <n v="3.8233942307692308"/>
    <s v="BS"/>
    <d v="2022-03-01T00:00:00"/>
    <x v="4"/>
    <x v="0"/>
  </r>
  <r>
    <x v="4"/>
    <x v="13"/>
    <s v="Haplochromis"/>
    <m/>
    <n v="6.5893076923076928"/>
    <s v="BS"/>
    <d v="2022-03-01T00:00:00"/>
    <x v="4"/>
    <x v="0"/>
  </r>
  <r>
    <x v="4"/>
    <x v="13"/>
    <s v="Haplochromis"/>
    <m/>
    <n v="6.0675769230769232"/>
    <s v="BS"/>
    <d v="2022-03-01T00:00:00"/>
    <x v="4"/>
    <x v="0"/>
  </r>
  <r>
    <x v="4"/>
    <x v="13"/>
    <s v="Haplochromis"/>
    <m/>
    <n v="5.5486730769230768"/>
    <s v="BS"/>
    <d v="2022-03-01T00:00:00"/>
    <x v="4"/>
    <x v="0"/>
  </r>
  <r>
    <x v="4"/>
    <x v="13"/>
    <s v="Haplochromis"/>
    <m/>
    <n v="5.8871634615384618"/>
    <s v="BS"/>
    <d v="2022-03-01T00:00:00"/>
    <x v="4"/>
    <x v="0"/>
  </r>
  <r>
    <x v="4"/>
    <x v="14"/>
    <s v="Haplochromis"/>
    <m/>
    <n v="9.1885294117647067"/>
    <s v="GN"/>
    <d v="2022-03-01T00:00:00"/>
    <x v="4"/>
    <x v="0"/>
  </r>
  <r>
    <x v="4"/>
    <x v="14"/>
    <s v="Haplochromis"/>
    <m/>
    <n v="9.2540098039215692"/>
    <s v="GN"/>
    <d v="2022-03-01T00:00:00"/>
    <x v="4"/>
    <x v="0"/>
  </r>
  <r>
    <x v="4"/>
    <x v="14"/>
    <s v="Haplochromis"/>
    <m/>
    <n v="9.0862843137254909"/>
    <s v="GN"/>
    <d v="2022-03-01T00:00:00"/>
    <x v="4"/>
    <x v="0"/>
  </r>
  <r>
    <x v="4"/>
    <x v="14"/>
    <s v="Haplochromis"/>
    <m/>
    <n v="9.2382941176470599"/>
    <s v="GN"/>
    <d v="2022-03-01T00:00:00"/>
    <x v="4"/>
    <x v="0"/>
  </r>
  <r>
    <x v="4"/>
    <x v="14"/>
    <s v="Haplochromis"/>
    <m/>
    <n v="8.6712352941176469"/>
    <s v="GN"/>
    <d v="2022-03-01T00:00:00"/>
    <x v="4"/>
    <x v="0"/>
  </r>
  <r>
    <x v="4"/>
    <x v="14"/>
    <s v="Haplochromis"/>
    <m/>
    <n v="9.1223921568627446"/>
    <s v="GN"/>
    <d v="2022-03-01T00:00:00"/>
    <x v="4"/>
    <x v="0"/>
  </r>
  <r>
    <x v="4"/>
    <x v="14"/>
    <s v="Haplochromis"/>
    <m/>
    <n v="8.7046862745098039"/>
    <s v="GN"/>
    <d v="2022-03-01T00:00:00"/>
    <x v="4"/>
    <x v="0"/>
  </r>
  <r>
    <x v="4"/>
    <x v="14"/>
    <s v="Haplochromis"/>
    <m/>
    <n v="7.8244117647058831"/>
    <s v="GN"/>
    <d v="2022-03-01T00:00:00"/>
    <x v="4"/>
    <x v="0"/>
  </r>
  <r>
    <x v="4"/>
    <x v="14"/>
    <s v="Haplochromis"/>
    <m/>
    <n v="8.2606764705882352"/>
    <s v="GN"/>
    <d v="2022-03-01T00:00:00"/>
    <x v="4"/>
    <x v="0"/>
  </r>
  <r>
    <x v="4"/>
    <x v="14"/>
    <s v="Haplochromis"/>
    <m/>
    <n v="8.1007941176470588"/>
    <s v="GN"/>
    <d v="2022-03-01T00:00:00"/>
    <x v="4"/>
    <x v="0"/>
  </r>
  <r>
    <x v="4"/>
    <x v="14"/>
    <s v="Haplochromis"/>
    <m/>
    <n v="8.2941176470588243"/>
    <s v="GN"/>
    <d v="2022-03-01T00:00:00"/>
    <x v="4"/>
    <x v="0"/>
  </r>
  <r>
    <x v="4"/>
    <x v="14"/>
    <s v="Haplochromis"/>
    <m/>
    <n v="8.8872254901960783"/>
    <s v="GN"/>
    <d v="2022-03-01T00:00:00"/>
    <x v="4"/>
    <x v="0"/>
  </r>
  <r>
    <x v="4"/>
    <x v="14"/>
    <s v="Haplochromis"/>
    <m/>
    <n v="7.834352941176471"/>
    <s v="GN"/>
    <d v="2022-03-01T00:00:00"/>
    <x v="4"/>
    <x v="0"/>
  </r>
  <r>
    <x v="4"/>
    <x v="14"/>
    <s v="Haplochromis"/>
    <m/>
    <n v="8.0422745098039226"/>
    <s v="GN"/>
    <d v="2022-03-01T00:00:00"/>
    <x v="4"/>
    <x v="0"/>
  </r>
  <r>
    <x v="4"/>
    <x v="14"/>
    <s v="Haplochromis"/>
    <m/>
    <n v="8.8394019607843148"/>
    <s v="GN"/>
    <d v="2022-03-01T00:00:00"/>
    <x v="4"/>
    <x v="0"/>
  </r>
  <r>
    <x v="4"/>
    <x v="14"/>
    <s v="Haplochromis"/>
    <m/>
    <n v="8.6502549019607837"/>
    <s v="GN"/>
    <d v="2022-03-01T00:00:00"/>
    <x v="4"/>
    <x v="0"/>
  </r>
  <r>
    <x v="4"/>
    <x v="14"/>
    <s v="Haplochromis"/>
    <m/>
    <n v="8.5890392156862738"/>
    <s v="GN"/>
    <d v="2022-03-01T00:00:00"/>
    <x v="4"/>
    <x v="0"/>
  </r>
  <r>
    <x v="4"/>
    <x v="14"/>
    <s v="Haplochromis"/>
    <m/>
    <n v="8.9738137254901957"/>
    <s v="GN"/>
    <d v="2022-03-01T00:00:00"/>
    <x v="4"/>
    <x v="0"/>
  </r>
  <r>
    <x v="4"/>
    <x v="14"/>
    <s v="Haplochromis"/>
    <m/>
    <n v="5.7820536193029497"/>
    <s v="GN"/>
    <d v="2022-03-01T00:00:00"/>
    <x v="4"/>
    <x v="0"/>
  </r>
  <r>
    <x v="4"/>
    <x v="14"/>
    <s v="Haplochromis"/>
    <m/>
    <n v="5.7587345844504014"/>
    <s v="GN"/>
    <d v="2022-03-01T00:00:00"/>
    <x v="4"/>
    <x v="0"/>
  </r>
  <r>
    <x v="4"/>
    <x v="14"/>
    <s v="Haplochromis"/>
    <m/>
    <n v="6.0660697050938328"/>
    <s v="GN"/>
    <d v="2022-03-01T00:00:00"/>
    <x v="4"/>
    <x v="0"/>
  </r>
  <r>
    <x v="4"/>
    <x v="14"/>
    <s v="Haplochromis"/>
    <m/>
    <n v="8.24710294117647"/>
    <s v="GN"/>
    <d v="2022-03-01T00:00:00"/>
    <x v="4"/>
    <x v="0"/>
  </r>
  <r>
    <x v="4"/>
    <x v="14"/>
    <s v="Haplochromis"/>
    <m/>
    <n v="8.4481397058823529"/>
    <s v="GN"/>
    <d v="2022-03-01T00:00:00"/>
    <x v="4"/>
    <x v="0"/>
  </r>
  <r>
    <x v="4"/>
    <x v="14"/>
    <s v="Haplochromis"/>
    <m/>
    <n v="8.5985514705882355"/>
    <s v="GN"/>
    <d v="2022-03-01T00:00:00"/>
    <x v="4"/>
    <x v="0"/>
  </r>
  <r>
    <x v="4"/>
    <x v="14"/>
    <s v="Haplochromis"/>
    <m/>
    <n v="8.129624999999999"/>
    <s v="GN"/>
    <d v="2022-03-01T00:00:00"/>
    <x v="4"/>
    <x v="0"/>
  </r>
  <r>
    <x v="4"/>
    <x v="14"/>
    <s v="Haplochromis"/>
    <m/>
    <n v="8.7384632352941178"/>
    <s v="GN"/>
    <d v="2022-03-01T00:00:00"/>
    <x v="4"/>
    <x v="0"/>
  </r>
  <r>
    <x v="4"/>
    <x v="14"/>
    <s v="Haplochromis"/>
    <m/>
    <n v="8.1766838235294124"/>
    <s v="GN"/>
    <d v="2022-03-01T00:00:00"/>
    <x v="4"/>
    <x v="0"/>
  </r>
  <r>
    <x v="4"/>
    <x v="14"/>
    <s v="Haplochromis"/>
    <m/>
    <n v="7.6868897058823524"/>
    <s v="GN"/>
    <d v="2022-03-01T00:00:00"/>
    <x v="4"/>
    <x v="0"/>
  </r>
  <r>
    <x v="4"/>
    <x v="14"/>
    <s v="Haplochromis"/>
    <m/>
    <n v="8.0653161764705885"/>
    <s v="GN"/>
    <d v="2022-03-01T00:00:00"/>
    <x v="4"/>
    <x v="0"/>
  </r>
  <r>
    <x v="4"/>
    <x v="14"/>
    <s v="Haplochromis"/>
    <m/>
    <n v="8.0399632352941168"/>
    <s v="GN"/>
    <d v="2022-03-01T00:00:00"/>
    <x v="4"/>
    <x v="0"/>
  </r>
  <r>
    <x v="4"/>
    <x v="14"/>
    <s v="Haplochromis"/>
    <m/>
    <n v="8.0665514705882355"/>
    <s v="GN"/>
    <d v="2022-03-01T00:00:00"/>
    <x v="4"/>
    <x v="0"/>
  </r>
  <r>
    <x v="4"/>
    <x v="14"/>
    <s v="Haplochromis"/>
    <m/>
    <n v="7.6658676470588238"/>
    <s v="GN"/>
    <d v="2022-03-01T00:00:00"/>
    <x v="4"/>
    <x v="0"/>
  </r>
  <r>
    <x v="4"/>
    <x v="14"/>
    <s v="Haplochromis"/>
    <m/>
    <n v="8.5387867647058826"/>
    <s v="GN"/>
    <d v="2022-03-01T00:00:00"/>
    <x v="4"/>
    <x v="0"/>
  </r>
  <r>
    <x v="4"/>
    <x v="14"/>
    <s v="Haplochromis"/>
    <m/>
    <n v="8.225411764705882"/>
    <s v="GN"/>
    <d v="2022-03-01T00:00:00"/>
    <x v="4"/>
    <x v="0"/>
  </r>
  <r>
    <x v="4"/>
    <x v="14"/>
    <s v="Haplochromis"/>
    <m/>
    <n v="7.8766985294117644"/>
    <s v="GN"/>
    <d v="2022-03-01T00:00:00"/>
    <x v="4"/>
    <x v="0"/>
  </r>
  <r>
    <x v="4"/>
    <x v="14"/>
    <s v="Haplochromis"/>
    <m/>
    <n v="7.6949852941176475"/>
    <s v="GN"/>
    <d v="2022-03-01T00:00:00"/>
    <x v="4"/>
    <x v="0"/>
  </r>
  <r>
    <x v="4"/>
    <x v="14"/>
    <s v="Haplochromis"/>
    <m/>
    <n v="9.1781691176470588"/>
    <s v="GN"/>
    <d v="2022-03-01T00:00:00"/>
    <x v="4"/>
    <x v="0"/>
  </r>
  <r>
    <x v="4"/>
    <x v="14"/>
    <s v="Haplochromis"/>
    <m/>
    <n v="7.0927835051546388"/>
    <s v="GN"/>
    <d v="2022-03-01T00:00:00"/>
    <x v="4"/>
    <x v="0"/>
  </r>
  <r>
    <x v="4"/>
    <x v="14"/>
    <s v="Haplochromis"/>
    <m/>
    <n v="7.7246701030927838"/>
    <s v="GN"/>
    <d v="2022-03-01T00:00:00"/>
    <x v="4"/>
    <x v="0"/>
  </r>
  <r>
    <x v="4"/>
    <x v="14"/>
    <s v="Haplochromis"/>
    <m/>
    <n v="7.6711030927835049"/>
    <s v="GN"/>
    <d v="2022-03-01T00:00:00"/>
    <x v="4"/>
    <x v="0"/>
  </r>
  <r>
    <x v="4"/>
    <x v="14"/>
    <s v="Haplochromis"/>
    <m/>
    <n v="7.7202680412371132"/>
    <s v="GN"/>
    <d v="2022-03-01T00:00:00"/>
    <x v="4"/>
    <x v="0"/>
  </r>
  <r>
    <x v="4"/>
    <x v="14"/>
    <s v="Haplochromis"/>
    <m/>
    <n v="8.2478350515463905"/>
    <s v="GN"/>
    <d v="2022-03-01T00:00:00"/>
    <x v="4"/>
    <x v="0"/>
  </r>
  <r>
    <x v="4"/>
    <x v="14"/>
    <s v="Haplochromis"/>
    <m/>
    <n v="7.5188453608247423"/>
    <s v="GN"/>
    <d v="2022-03-01T00:00:00"/>
    <x v="4"/>
    <x v="0"/>
  </r>
  <r>
    <x v="4"/>
    <x v="14"/>
    <s v="Haplochromis"/>
    <m/>
    <n v="8.3256082474226805"/>
    <s v="GN"/>
    <d v="2022-03-01T00:00:00"/>
    <x v="4"/>
    <x v="0"/>
  </r>
  <r>
    <x v="4"/>
    <x v="14"/>
    <s v="Haplochromis"/>
    <m/>
    <n v="8.3117113402061857"/>
    <s v="GN"/>
    <d v="2022-03-01T00:00:00"/>
    <x v="4"/>
    <x v="0"/>
  </r>
  <r>
    <x v="4"/>
    <x v="14"/>
    <s v="Haplochromis"/>
    <m/>
    <n v="7.6306494845360824"/>
    <s v="GN"/>
    <d v="2022-03-01T00:00:00"/>
    <x v="4"/>
    <x v="0"/>
  </r>
  <r>
    <x v="4"/>
    <x v="14"/>
    <s v="Haplochromis"/>
    <m/>
    <n v="7.7855154639175259"/>
    <s v="GN"/>
    <d v="2022-03-01T00:00:00"/>
    <x v="4"/>
    <x v="0"/>
  </r>
  <r>
    <x v="4"/>
    <x v="14"/>
    <s v="Haplochromis"/>
    <m/>
    <n v="6.972123711340207"/>
    <s v="GN"/>
    <d v="2022-03-01T00:00:00"/>
    <x v="4"/>
    <x v="0"/>
  </r>
  <r>
    <x v="4"/>
    <x v="14"/>
    <s v="Haplochromis"/>
    <m/>
    <n v="7.075144329896907"/>
    <s v="GN"/>
    <d v="2022-03-01T00:00:00"/>
    <x v="4"/>
    <x v="0"/>
  </r>
  <r>
    <x v="4"/>
    <x v="14"/>
    <s v="Haplochromis"/>
    <m/>
    <n v="7.3420618556701029"/>
    <s v="GN"/>
    <d v="2022-03-01T00:00:00"/>
    <x v="4"/>
    <x v="0"/>
  </r>
  <r>
    <x v="4"/>
    <x v="14"/>
    <s v="Haplochromis"/>
    <m/>
    <n v="7.0390000000000006"/>
    <s v="GN"/>
    <d v="2022-03-01T00:00:00"/>
    <x v="4"/>
    <x v="0"/>
  </r>
  <r>
    <x v="4"/>
    <x v="14"/>
    <s v="Haplochromis"/>
    <m/>
    <n v="7.8789896907216486"/>
    <s v="GN"/>
    <d v="2022-03-01T00:00:00"/>
    <x v="4"/>
    <x v="0"/>
  </r>
  <r>
    <x v="4"/>
    <x v="14"/>
    <s v="Haplochromis"/>
    <m/>
    <n v="7.8367835051546395"/>
    <s v="GN"/>
    <d v="2022-03-01T00:00:00"/>
    <x v="4"/>
    <x v="0"/>
  </r>
  <r>
    <x v="4"/>
    <x v="14"/>
    <s v="Haplochromis"/>
    <m/>
    <n v="7.8321237113402065"/>
    <s v="GN"/>
    <d v="2022-03-01T00:00:00"/>
    <x v="4"/>
    <x v="0"/>
  </r>
  <r>
    <x v="4"/>
    <x v="14"/>
    <s v="Haplochromis"/>
    <m/>
    <n v="8.0429278350515467"/>
    <s v="GN"/>
    <d v="2022-03-01T00:00:00"/>
    <x v="4"/>
    <x v="0"/>
  </r>
  <r>
    <x v="4"/>
    <x v="14"/>
    <s v="Haplochromis"/>
    <m/>
    <n v="6.8061237113402058"/>
    <s v="GN"/>
    <d v="2022-03-01T00:00:00"/>
    <x v="4"/>
    <x v="0"/>
  </r>
  <r>
    <x v="4"/>
    <x v="14"/>
    <s v="Haplochromis"/>
    <m/>
    <n v="6.7825979381443302"/>
    <s v="GN"/>
    <d v="2022-03-01T00:00:00"/>
    <x v="4"/>
    <x v="0"/>
  </r>
  <r>
    <x v="4"/>
    <x v="14"/>
    <s v="Haplochromis"/>
    <m/>
    <n v="6.9710206185567003"/>
    <s v="GN"/>
    <d v="2022-03-01T00:00:00"/>
    <x v="4"/>
    <x v="0"/>
  </r>
  <r>
    <x v="4"/>
    <x v="14"/>
    <s v="Haplochromis"/>
    <m/>
    <n v="7.3412474226804125"/>
    <s v="GN"/>
    <d v="2022-03-01T00:00:00"/>
    <x v="4"/>
    <x v="0"/>
  </r>
  <r>
    <x v="4"/>
    <x v="14"/>
    <s v="Haplochromis"/>
    <m/>
    <n v="6.8484639175257733"/>
    <s v="GN"/>
    <d v="2022-03-01T00:00:00"/>
    <x v="4"/>
    <x v="0"/>
  </r>
  <r>
    <x v="4"/>
    <x v="14"/>
    <s v="Haplochromis"/>
    <m/>
    <n v="7.2429587628865981"/>
    <s v="GN"/>
    <d v="2022-03-01T00:00:00"/>
    <x v="4"/>
    <x v="0"/>
  </r>
  <r>
    <x v="4"/>
    <x v="14"/>
    <s v="Haplochromis"/>
    <m/>
    <n v="7.0932680412371134"/>
    <s v="GN"/>
    <d v="2022-03-01T00:00:00"/>
    <x v="4"/>
    <x v="0"/>
  </r>
  <r>
    <x v="4"/>
    <x v="14"/>
    <s v="Haplochromis"/>
    <m/>
    <n v="8.0343608247422669"/>
    <s v="GN"/>
    <d v="2022-03-01T00:00:00"/>
    <x v="4"/>
    <x v="0"/>
  </r>
  <r>
    <x v="4"/>
    <x v="14"/>
    <s v="Haplochromis"/>
    <m/>
    <n v="6.8877113402061854"/>
    <s v="GN"/>
    <d v="2022-03-01T00:00:00"/>
    <x v="4"/>
    <x v="0"/>
  </r>
  <r>
    <x v="4"/>
    <x v="14"/>
    <s v="Haplochromis"/>
    <m/>
    <n v="7.4731340206185566"/>
    <s v="GN"/>
    <d v="2022-03-01T00:00:00"/>
    <x v="4"/>
    <x v="0"/>
  </r>
  <r>
    <x v="4"/>
    <x v="14"/>
    <s v="Haplochromis"/>
    <m/>
    <n v="7.0114020618556703"/>
    <s v="GN"/>
    <d v="2022-03-01T00:00:00"/>
    <x v="4"/>
    <x v="0"/>
  </r>
  <r>
    <x v="4"/>
    <x v="14"/>
    <s v="Haplochromis"/>
    <m/>
    <n v="7.0534742268041235"/>
    <s v="GN"/>
    <d v="2022-03-01T00:00:00"/>
    <x v="4"/>
    <x v="0"/>
  </r>
  <r>
    <x v="4"/>
    <x v="14"/>
    <s v="Haplochromis"/>
    <m/>
    <n v="8.3059793814432989"/>
    <s v="GN"/>
    <d v="2022-03-01T00:00:00"/>
    <x v="4"/>
    <x v="0"/>
  </r>
  <r>
    <x v="4"/>
    <x v="14"/>
    <s v="Haplochromis"/>
    <m/>
    <n v="6.6011546391752578"/>
    <s v="GN"/>
    <d v="2022-03-01T00:00:00"/>
    <x v="4"/>
    <x v="0"/>
  </r>
  <r>
    <x v="4"/>
    <x v="14"/>
    <s v="Haplochromis"/>
    <m/>
    <n v="7.1383092783505164"/>
    <s v="GN"/>
    <d v="2022-03-01T00:00:00"/>
    <x v="4"/>
    <x v="0"/>
  </r>
  <r>
    <x v="4"/>
    <x v="14"/>
    <s v="Haplochromis"/>
    <m/>
    <n v="7.2323814432989693"/>
    <s v="GN"/>
    <d v="2022-03-01T00:00:00"/>
    <x v="4"/>
    <x v="0"/>
  </r>
  <r>
    <x v="4"/>
    <x v="14"/>
    <s v="Haplochromis"/>
    <m/>
    <n v="6.8464742268041228"/>
    <s v="GN"/>
    <d v="2022-03-01T00:00:00"/>
    <x v="4"/>
    <x v="0"/>
  </r>
  <r>
    <x v="4"/>
    <x v="14"/>
    <s v="Haplochromis"/>
    <m/>
    <n v="6.8086185567010311"/>
    <s v="GN"/>
    <d v="2022-03-01T00:00:00"/>
    <x v="4"/>
    <x v="0"/>
  </r>
  <r>
    <x v="4"/>
    <x v="14"/>
    <s v="Haplochromis"/>
    <m/>
    <n v="7.3251340206185569"/>
    <s v="GN"/>
    <d v="2022-03-01T00:00:00"/>
    <x v="4"/>
    <x v="0"/>
  </r>
  <r>
    <x v="4"/>
    <x v="14"/>
    <s v="Haplochromis"/>
    <m/>
    <n v="7.2429587628865981"/>
    <s v="GN"/>
    <d v="2022-03-01T00:00:00"/>
    <x v="4"/>
    <x v="0"/>
  </r>
  <r>
    <x v="4"/>
    <x v="14"/>
    <s v="Haplochromis"/>
    <m/>
    <n v="7.4474948453608247"/>
    <s v="GN"/>
    <d v="2022-03-01T00:00:00"/>
    <x v="4"/>
    <x v="0"/>
  </r>
  <r>
    <x v="4"/>
    <x v="14"/>
    <s v="Haplochromis"/>
    <m/>
    <n v="7.4752989690721652"/>
    <s v="GN"/>
    <d v="2022-03-01T00:00:00"/>
    <x v="4"/>
    <x v="0"/>
  </r>
  <r>
    <x v="4"/>
    <x v="14"/>
    <s v="Haplochromis"/>
    <m/>
    <n v="7.0375463917525778"/>
    <s v="GN"/>
    <d v="2022-03-01T00:00:00"/>
    <x v="4"/>
    <x v="0"/>
  </r>
  <r>
    <x v="4"/>
    <x v="14"/>
    <s v="Haplochromis"/>
    <m/>
    <n v="7.2619484536082473"/>
    <s v="GN"/>
    <d v="2022-03-01T00:00:00"/>
    <x v="4"/>
    <x v="0"/>
  </r>
  <r>
    <x v="4"/>
    <x v="14"/>
    <s v="Haplochromis"/>
    <m/>
    <n v="7.2018659793814432"/>
    <s v="GN"/>
    <d v="2022-03-01T00:00:00"/>
    <x v="4"/>
    <x v="0"/>
  </r>
  <r>
    <x v="4"/>
    <x v="14"/>
    <s v="Haplochromis"/>
    <m/>
    <n v="7.7991546391752582"/>
    <s v="GN"/>
    <d v="2022-03-01T00:00:00"/>
    <x v="4"/>
    <x v="0"/>
  </r>
  <r>
    <x v="4"/>
    <x v="14"/>
    <s v="Haplochromis"/>
    <m/>
    <n v="6.2729175257731953"/>
    <s v="GN"/>
    <d v="2022-03-01T00:00:00"/>
    <x v="4"/>
    <x v="0"/>
  </r>
  <r>
    <x v="4"/>
    <x v="14"/>
    <s v="Haplochromis"/>
    <m/>
    <n v="7.0613092783505156"/>
    <s v="GN"/>
    <d v="2022-03-01T00:00:00"/>
    <x v="4"/>
    <x v="0"/>
  </r>
  <r>
    <x v="4"/>
    <x v="14"/>
    <s v="Haplochromis"/>
    <m/>
    <n v="12.676801369863014"/>
    <s v="GN"/>
    <d v="2022-03-01T00:00:00"/>
    <x v="4"/>
    <x v="0"/>
  </r>
  <r>
    <x v="4"/>
    <x v="14"/>
    <s v="Haplochromis"/>
    <m/>
    <n v="11.347972602739727"/>
    <s v="GN"/>
    <d v="2022-03-01T00:00:00"/>
    <x v="4"/>
    <x v="0"/>
  </r>
  <r>
    <x v="4"/>
    <x v="14"/>
    <s v="Haplochromis"/>
    <m/>
    <n v="12.102376712328766"/>
    <s v="GN"/>
    <d v="2022-03-01T00:00:00"/>
    <x v="4"/>
    <x v="0"/>
  </r>
  <r>
    <x v="4"/>
    <x v="14"/>
    <s v="Haplochromis"/>
    <m/>
    <n v="11.877349315068493"/>
    <s v="GN"/>
    <d v="2022-03-01T00:00:00"/>
    <x v="4"/>
    <x v="0"/>
  </r>
  <r>
    <x v="4"/>
    <x v="14"/>
    <s v="Haplochromis"/>
    <m/>
    <n v="13.422452054794521"/>
    <s v="GN"/>
    <d v="2022-03-01T00:00:00"/>
    <x v="4"/>
    <x v="0"/>
  </r>
  <r>
    <x v="4"/>
    <x v="14"/>
    <s v="Haplochromis"/>
    <m/>
    <n v="9.940514814814815"/>
    <s v="GN"/>
    <d v="2022-03-01T00:00:00"/>
    <x v="4"/>
    <x v="0"/>
  </r>
  <r>
    <x v="4"/>
    <x v="14"/>
    <s v="Haplochromis"/>
    <m/>
    <n v="11.0961"/>
    <s v="GN"/>
    <d v="2022-03-01T00:00:00"/>
    <x v="4"/>
    <x v="0"/>
  </r>
  <r>
    <x v="4"/>
    <x v="14"/>
    <s v="Haplochromis"/>
    <m/>
    <n v="5.2610507246376814"/>
    <s v="GN"/>
    <d v="2022-03-01T00:00:00"/>
    <x v="4"/>
    <x v="0"/>
  </r>
  <r>
    <x v="4"/>
    <x v="14"/>
    <s v="Haplochromis"/>
    <m/>
    <n v="4.9506050724637678"/>
    <s v="GN"/>
    <d v="2022-03-01T00:00:00"/>
    <x v="4"/>
    <x v="0"/>
  </r>
  <r>
    <x v="4"/>
    <x v="14"/>
    <s v="Haplochromis"/>
    <m/>
    <n v="5.9156014492753624"/>
    <s v="GN"/>
    <d v="2022-03-01T00:00:00"/>
    <x v="4"/>
    <x v="0"/>
  </r>
  <r>
    <x v="4"/>
    <x v="14"/>
    <s v="Haplochromis"/>
    <m/>
    <n v="12.321167586127793"/>
    <s v="GN"/>
    <d v="2022-03-01T00:00:00"/>
    <x v="4"/>
    <x v="0"/>
  </r>
  <r>
    <x v="4"/>
    <x v="14"/>
    <s v="Haplochromis"/>
    <m/>
    <n v="11.331425586688058"/>
    <s v="GN"/>
    <d v="2022-03-01T00:00:00"/>
    <x v="4"/>
    <x v="0"/>
  </r>
  <r>
    <x v="4"/>
    <x v="14"/>
    <s v="Haplochromis"/>
    <m/>
    <n v="12.663619075217794"/>
    <s v="GN"/>
    <d v="2022-03-01T00:00:00"/>
    <x v="4"/>
    <x v="0"/>
  </r>
  <r>
    <x v="4"/>
    <x v="14"/>
    <s v="Haplochromis"/>
    <m/>
    <n v="11.359446176955606"/>
    <s v="GN"/>
    <d v="2022-03-01T00:00:00"/>
    <x v="4"/>
    <x v="0"/>
  </r>
  <r>
    <x v="4"/>
    <x v="14"/>
    <s v="Haplochromis"/>
    <m/>
    <n v="10.177147058823529"/>
    <s v="GN"/>
    <d v="2022-03-01T00:00:00"/>
    <x v="4"/>
    <x v="0"/>
  </r>
  <r>
    <x v="4"/>
    <x v="14"/>
    <s v="Haplochromis"/>
    <m/>
    <n v="10.895225490196079"/>
    <s v="GN"/>
    <d v="2022-03-01T00:00:00"/>
    <x v="4"/>
    <x v="0"/>
  </r>
  <r>
    <x v="4"/>
    <x v="14"/>
    <s v="Haplochromis"/>
    <m/>
    <n v="10.674490196078432"/>
    <s v="GN"/>
    <d v="2022-03-01T00:00:00"/>
    <x v="4"/>
    <x v="0"/>
  </r>
  <r>
    <x v="4"/>
    <x v="14"/>
    <s v="Haplochromis"/>
    <m/>
    <n v="10.869627450980392"/>
    <s v="GN"/>
    <d v="2022-03-01T00:00:00"/>
    <x v="4"/>
    <x v="0"/>
  </r>
  <r>
    <x v="4"/>
    <x v="14"/>
    <s v="Haplochromis"/>
    <m/>
    <n v="11.414186274509804"/>
    <s v="GN"/>
    <d v="2022-03-01T00:00:00"/>
    <x v="4"/>
    <x v="0"/>
  </r>
  <r>
    <x v="4"/>
    <x v="14"/>
    <s v="Haplochromis"/>
    <m/>
    <n v="10.298313725490198"/>
    <s v="GN"/>
    <d v="2022-03-01T00:00:00"/>
    <x v="4"/>
    <x v="0"/>
  </r>
  <r>
    <x v="4"/>
    <x v="14"/>
    <s v="Haplochromis"/>
    <m/>
    <n v="10.733156862745098"/>
    <s v="GN"/>
    <d v="2022-03-01T00:00:00"/>
    <x v="4"/>
    <x v="0"/>
  </r>
  <r>
    <x v="4"/>
    <x v="14"/>
    <s v="Haplochromis"/>
    <m/>
    <n v="10.913470588235294"/>
    <s v="GN"/>
    <d v="2022-03-01T00:00:00"/>
    <x v="4"/>
    <x v="0"/>
  </r>
  <r>
    <x v="4"/>
    <x v="14"/>
    <s v="Haplochromis"/>
    <m/>
    <n v="11.133196078431373"/>
    <s v="GN"/>
    <d v="2022-03-01T00:00:00"/>
    <x v="4"/>
    <x v="0"/>
  </r>
  <r>
    <x v="4"/>
    <x v="14"/>
    <s v="Haplochromis"/>
    <m/>
    <n v="10.241382352941178"/>
    <s v="GN"/>
    <d v="2022-03-01T00:00:00"/>
    <x v="4"/>
    <x v="0"/>
  </r>
  <r>
    <x v="4"/>
    <x v="14"/>
    <s v="Haplochromis"/>
    <m/>
    <n v="10.386313725490195"/>
    <s v="GN"/>
    <d v="2022-03-01T00:00:00"/>
    <x v="4"/>
    <x v="0"/>
  </r>
  <r>
    <x v="4"/>
    <x v="14"/>
    <s v="Haplochromis"/>
    <m/>
    <n v="10.069823529411766"/>
    <s v="GN"/>
    <d v="2022-03-01T00:00:00"/>
    <x v="4"/>
    <x v="0"/>
  </r>
  <r>
    <x v="4"/>
    <x v="14"/>
    <s v="Haplochromis"/>
    <m/>
    <n v="9.764705882352942"/>
    <s v="GN"/>
    <d v="2022-03-01T00:00:00"/>
    <x v="4"/>
    <x v="0"/>
  </r>
  <r>
    <x v="4"/>
    <x v="14"/>
    <s v="Haplochromis"/>
    <m/>
    <n v="11.121539215686274"/>
    <s v="GN"/>
    <d v="2022-03-01T00:00:00"/>
    <x v="4"/>
    <x v="0"/>
  </r>
  <r>
    <x v="4"/>
    <x v="14"/>
    <s v="Haplochromis"/>
    <m/>
    <n v="10.607990196078433"/>
    <s v="GN"/>
    <d v="2022-03-01T00:00:00"/>
    <x v="4"/>
    <x v="0"/>
  </r>
  <r>
    <x v="4"/>
    <x v="14"/>
    <s v="Haplochromis"/>
    <m/>
    <n v="10.882352941176471"/>
    <s v="GN"/>
    <d v="2022-03-01T00:00:00"/>
    <x v="4"/>
    <x v="0"/>
  </r>
  <r>
    <x v="4"/>
    <x v="14"/>
    <s v="Haplochromis"/>
    <m/>
    <n v="10.826088235294117"/>
    <s v="GN"/>
    <d v="2022-03-01T00:00:00"/>
    <x v="4"/>
    <x v="0"/>
  </r>
  <r>
    <x v="4"/>
    <x v="14"/>
    <s v="Haplochromis"/>
    <m/>
    <n v="10.966127450980393"/>
    <s v="GN"/>
    <d v="2022-03-01T00:00:00"/>
    <x v="4"/>
    <x v="0"/>
  </r>
  <r>
    <x v="4"/>
    <x v="14"/>
    <s v="Haplochromis"/>
    <m/>
    <n v="11.541558823529412"/>
    <s v="GN"/>
    <d v="2022-03-01T00:00:00"/>
    <x v="4"/>
    <x v="0"/>
  </r>
  <r>
    <x v="4"/>
    <x v="7"/>
    <s v="Haplochromis"/>
    <m/>
    <n v="8.3704074074074075"/>
    <s v="GN"/>
    <d v="2022-03-01T00:00:00"/>
    <x v="4"/>
    <x v="0"/>
  </r>
  <r>
    <x v="4"/>
    <x v="7"/>
    <s v="Haplochromis"/>
    <m/>
    <n v="8.4447716049382731"/>
    <s v="GN"/>
    <d v="2022-03-01T00:00:00"/>
    <x v="4"/>
    <x v="0"/>
  </r>
  <r>
    <x v="4"/>
    <x v="7"/>
    <s v="Haplochromis"/>
    <m/>
    <n v="7.6553148148148153"/>
    <s v="GN"/>
    <d v="2022-03-01T00:00:00"/>
    <x v="4"/>
    <x v="0"/>
  </r>
  <r>
    <x v="4"/>
    <x v="7"/>
    <s v="Haplochromis"/>
    <m/>
    <n v="10.794388888888889"/>
    <s v="GN"/>
    <d v="2022-03-01T00:00:00"/>
    <x v="4"/>
    <x v="0"/>
  </r>
  <r>
    <x v="4"/>
    <x v="7"/>
    <s v="Haplochromis"/>
    <m/>
    <n v="11.571006172839505"/>
    <s v="GN"/>
    <d v="2022-03-01T00:00:00"/>
    <x v="4"/>
    <x v="0"/>
  </r>
  <r>
    <x v="4"/>
    <x v="7"/>
    <s v="Haplochromis"/>
    <m/>
    <n v="13.846413580246914"/>
    <s v="GN"/>
    <d v="2022-03-01T00:00:00"/>
    <x v="4"/>
    <x v="0"/>
  </r>
  <r>
    <x v="4"/>
    <x v="7"/>
    <s v="Haplochromis"/>
    <m/>
    <n v="10.753235310137999"/>
    <s v="GN"/>
    <d v="2022-03-01T00:00:00"/>
    <x v="4"/>
    <x v="0"/>
  </r>
  <r>
    <x v="4"/>
    <x v="7"/>
    <s v="Haplochromis"/>
    <m/>
    <n v="10.33936253234047"/>
    <s v="GN"/>
    <d v="2022-03-01T00:00:00"/>
    <x v="4"/>
    <x v="0"/>
  </r>
  <r>
    <x v="4"/>
    <x v="7"/>
    <s v="other"/>
    <m/>
    <n v="15.447929824561404"/>
    <s v="GN"/>
    <d v="2022-03-01T00:00:00"/>
    <x v="4"/>
    <x v="1"/>
  </r>
  <r>
    <x v="4"/>
    <x v="7"/>
    <s v="Haplochromis"/>
    <m/>
    <n v="6.280795454545455"/>
    <s v="GN"/>
    <d v="2022-03-01T00:00:00"/>
    <x v="4"/>
    <x v="0"/>
  </r>
  <r>
    <x v="4"/>
    <x v="7"/>
    <s v="Haplochromis"/>
    <m/>
    <n v="5.7943409090909084"/>
    <s v="GN"/>
    <d v="2022-03-01T00:00:00"/>
    <x v="4"/>
    <x v="0"/>
  </r>
  <r>
    <x v="4"/>
    <x v="7"/>
    <s v="Haplochromis"/>
    <m/>
    <n v="6.6856818181818181"/>
    <s v="GN"/>
    <d v="2022-03-01T00:00:00"/>
    <x v="4"/>
    <x v="0"/>
  </r>
  <r>
    <x v="4"/>
    <x v="7"/>
    <s v="Haplochromis"/>
    <m/>
    <n v="6.3188333333333331"/>
    <s v="GN"/>
    <d v="2022-03-01T00:00:00"/>
    <x v="4"/>
    <x v="0"/>
  </r>
  <r>
    <x v="4"/>
    <x v="7"/>
    <s v="Haplochromis"/>
    <m/>
    <n v="5.9265454545454546"/>
    <s v="GN"/>
    <d v="2022-03-01T00:00:00"/>
    <x v="4"/>
    <x v="0"/>
  </r>
  <r>
    <x v="4"/>
    <x v="7"/>
    <s v="Haplochromis"/>
    <m/>
    <n v="6.6173484848484847"/>
    <s v="GN"/>
    <d v="2022-03-01T00:00:00"/>
    <x v="4"/>
    <x v="0"/>
  </r>
  <r>
    <x v="4"/>
    <x v="7"/>
    <s v="Haplochromis"/>
    <m/>
    <n v="6.0461363636363643"/>
    <s v="GN"/>
    <d v="2022-03-01T00:00:00"/>
    <x v="4"/>
    <x v="0"/>
  </r>
  <r>
    <x v="4"/>
    <x v="7"/>
    <s v="Haplochromis"/>
    <m/>
    <n v="6.5456136363636359"/>
    <s v="GN"/>
    <d v="2022-03-01T00:00:00"/>
    <x v="4"/>
    <x v="0"/>
  </r>
  <r>
    <x v="4"/>
    <x v="7"/>
    <s v="Haplochromis"/>
    <m/>
    <n v="6.231416666666667"/>
    <s v="GN"/>
    <d v="2022-03-01T00:00:00"/>
    <x v="4"/>
    <x v="0"/>
  </r>
  <r>
    <x v="4"/>
    <x v="7"/>
    <s v="Haplochromis"/>
    <m/>
    <n v="6.4547045454545451"/>
    <s v="GN"/>
    <d v="2022-03-01T00:00:00"/>
    <x v="4"/>
    <x v="0"/>
  </r>
  <r>
    <x v="4"/>
    <x v="7"/>
    <s v="Haplochromis"/>
    <m/>
    <n v="6.1583787878787879"/>
    <s v="GN"/>
    <d v="2022-03-01T00:00:00"/>
    <x v="4"/>
    <x v="0"/>
  </r>
  <r>
    <x v="4"/>
    <x v="7"/>
    <s v="Haplochromis"/>
    <m/>
    <n v="5.7388030303030311"/>
    <s v="GN"/>
    <d v="2022-03-01T00:00:00"/>
    <x v="4"/>
    <x v="0"/>
  </r>
  <r>
    <x v="4"/>
    <x v="7"/>
    <s v="Haplochromis"/>
    <m/>
    <n v="6.0461363636363643"/>
    <s v="GN"/>
    <d v="2022-03-01T00:00:00"/>
    <x v="4"/>
    <x v="0"/>
  </r>
  <r>
    <x v="4"/>
    <x v="7"/>
    <s v="Haplochromis"/>
    <m/>
    <n v="7.1399848484848478"/>
    <s v="GN"/>
    <d v="2022-03-01T00:00:00"/>
    <x v="4"/>
    <x v="0"/>
  </r>
  <r>
    <x v="4"/>
    <x v="7"/>
    <s v="Haplochromis"/>
    <m/>
    <n v="6.5681439393939396"/>
    <s v="GN"/>
    <d v="2022-03-01T00:00:00"/>
    <x v="4"/>
    <x v="0"/>
  </r>
  <r>
    <x v="4"/>
    <x v="7"/>
    <s v="Haplochromis"/>
    <m/>
    <n v="5.8268787878787878"/>
    <s v="GN"/>
    <d v="2022-03-01T00:00:00"/>
    <x v="4"/>
    <x v="0"/>
  </r>
  <r>
    <x v="4"/>
    <x v="7"/>
    <s v="Haplochromis"/>
    <m/>
    <n v="5.9482954545454545"/>
    <s v="GN"/>
    <d v="2022-03-01T00:00:00"/>
    <x v="4"/>
    <x v="0"/>
  </r>
  <r>
    <x v="4"/>
    <x v="7"/>
    <s v="Haplochromis"/>
    <m/>
    <n v="6.4675000000000002"/>
    <s v="GN"/>
    <d v="2022-03-01T00:00:00"/>
    <x v="4"/>
    <x v="0"/>
  </r>
  <r>
    <x v="4"/>
    <x v="7"/>
    <s v="Haplochromis"/>
    <m/>
    <n v="6.2763484848484845"/>
    <s v="GN"/>
    <d v="2022-03-01T00:00:00"/>
    <x v="4"/>
    <x v="0"/>
  </r>
  <r>
    <x v="4"/>
    <x v="7"/>
    <s v="Haplochromis"/>
    <m/>
    <n v="6.0139318181818187"/>
    <s v="GN"/>
    <d v="2022-03-01T00:00:00"/>
    <x v="4"/>
    <x v="0"/>
  </r>
  <r>
    <x v="4"/>
    <x v="7"/>
    <s v="Haplochromis"/>
    <m/>
    <n v="6.5555454545454541"/>
    <s v="GN"/>
    <d v="2022-03-01T00:00:00"/>
    <x v="4"/>
    <x v="0"/>
  </r>
  <r>
    <x v="4"/>
    <x v="7"/>
    <s v="Haplochromis"/>
    <m/>
    <n v="5.7814924242424244"/>
    <s v="GN"/>
    <d v="2022-03-01T00:00:00"/>
    <x v="4"/>
    <x v="0"/>
  </r>
  <r>
    <x v="4"/>
    <x v="7"/>
    <s v="Haplochromis"/>
    <m/>
    <n v="6.2552424242424243"/>
    <s v="GN"/>
    <d v="2022-03-01T00:00:00"/>
    <x v="4"/>
    <x v="0"/>
  </r>
  <r>
    <x v="4"/>
    <x v="7"/>
    <s v="Haplochromis"/>
    <m/>
    <n v="6.2964015151515156"/>
    <s v="GN"/>
    <d v="2022-03-01T00:00:00"/>
    <x v="4"/>
    <x v="0"/>
  </r>
  <r>
    <x v="4"/>
    <x v="7"/>
    <s v="Haplochromis"/>
    <m/>
    <n v="6.0043030303030305"/>
    <s v="GN"/>
    <d v="2022-03-01T00:00:00"/>
    <x v="4"/>
    <x v="0"/>
  </r>
  <r>
    <x v="4"/>
    <x v="7"/>
    <s v="Haplochromis"/>
    <m/>
    <n v="5.8887727272727268"/>
    <s v="GN"/>
    <d v="2022-03-01T00:00:00"/>
    <x v="4"/>
    <x v="0"/>
  </r>
  <r>
    <x v="4"/>
    <x v="7"/>
    <s v="Haplochromis"/>
    <m/>
    <n v="6.5120681818181811"/>
    <s v="GN"/>
    <d v="2022-03-01T00:00:00"/>
    <x v="4"/>
    <x v="0"/>
  </r>
  <r>
    <x v="4"/>
    <x v="7"/>
    <s v="Haplochromis"/>
    <m/>
    <n v="6.2832575757575757"/>
    <s v="GN"/>
    <d v="2022-03-01T00:00:00"/>
    <x v="4"/>
    <x v="0"/>
  </r>
  <r>
    <x v="4"/>
    <x v="7"/>
    <s v="Haplochromis"/>
    <m/>
    <n v="9.2867094535993058"/>
    <s v="GN"/>
    <d v="2022-03-01T00:00:00"/>
    <x v="4"/>
    <x v="0"/>
  </r>
  <r>
    <x v="4"/>
    <x v="7"/>
    <s v="Haplochromis"/>
    <m/>
    <n v="9.2166702127659583"/>
    <s v="GN"/>
    <d v="2022-03-01T00:00:00"/>
    <x v="4"/>
    <x v="0"/>
  </r>
  <r>
    <x v="4"/>
    <x v="7"/>
    <s v="Haplochromis"/>
    <m/>
    <n v="10.445301711294029"/>
    <s v="GN"/>
    <d v="2022-03-01T00:00:00"/>
    <x v="4"/>
    <x v="0"/>
  </r>
  <r>
    <x v="4"/>
    <x v="7"/>
    <s v="Haplochromis"/>
    <m/>
    <n v="9.9191837213321161"/>
    <s v="GN"/>
    <d v="2022-03-01T00:00:00"/>
    <x v="4"/>
    <x v="0"/>
  </r>
  <r>
    <x v="4"/>
    <x v="7"/>
    <s v="Haplochromis"/>
    <m/>
    <n v="10.918177029546509"/>
    <s v="GN"/>
    <d v="2022-03-01T00:00:00"/>
    <x v="4"/>
    <x v="0"/>
  </r>
  <r>
    <x v="4"/>
    <x v="7"/>
    <s v="Haplochromis"/>
    <m/>
    <n v="7.1837891156462588"/>
    <s v="GN"/>
    <d v="2022-03-01T00:00:00"/>
    <x v="4"/>
    <x v="0"/>
  </r>
  <r>
    <x v="4"/>
    <x v="7"/>
    <s v="Haplochromis"/>
    <m/>
    <n v="7.3632482993197286"/>
    <s v="GN"/>
    <d v="2022-03-01T00:00:00"/>
    <x v="4"/>
    <x v="0"/>
  </r>
  <r>
    <x v="4"/>
    <x v="7"/>
    <s v="Haplochromis"/>
    <m/>
    <n v="8.8919587628865973"/>
    <s v="GN"/>
    <d v="2022-03-01T00:00:00"/>
    <x v="4"/>
    <x v="0"/>
  </r>
  <r>
    <x v="4"/>
    <x v="7"/>
    <s v="Haplochromis"/>
    <m/>
    <n v="9.0815360824742264"/>
    <s v="GN"/>
    <d v="2022-03-01T00:00:00"/>
    <x v="4"/>
    <x v="0"/>
  </r>
  <r>
    <x v="4"/>
    <x v="7"/>
    <s v="Haplochromis"/>
    <m/>
    <n v="8.3882783505154634"/>
    <s v="GN"/>
    <d v="2022-03-01T00:00:00"/>
    <x v="4"/>
    <x v="0"/>
  </r>
  <r>
    <x v="4"/>
    <x v="7"/>
    <s v="Haplochromis"/>
    <m/>
    <n v="9.4845360824742269"/>
    <s v="GN"/>
    <d v="2022-03-01T00:00:00"/>
    <x v="4"/>
    <x v="0"/>
  </r>
  <r>
    <x v="4"/>
    <x v="7"/>
    <s v="Haplochromis"/>
    <m/>
    <n v="8.9991443298969074"/>
    <s v="GN"/>
    <d v="2022-03-01T00:00:00"/>
    <x v="4"/>
    <x v="0"/>
  </r>
  <r>
    <x v="4"/>
    <x v="7"/>
    <s v="Haplochromis"/>
    <m/>
    <n v="8.9485463917525774"/>
    <s v="GN"/>
    <d v="2022-03-01T00:00:00"/>
    <x v="4"/>
    <x v="0"/>
  </r>
  <r>
    <x v="4"/>
    <x v="7"/>
    <s v="Haplochromis"/>
    <m/>
    <n v="10.086247422680412"/>
    <s v="GN"/>
    <d v="2022-03-01T00:00:00"/>
    <x v="4"/>
    <x v="0"/>
  </r>
  <r>
    <x v="4"/>
    <x v="7"/>
    <s v="Haplochromis"/>
    <m/>
    <n v="8.8410103092783494"/>
    <s v="GN"/>
    <d v="2022-03-01T00:00:00"/>
    <x v="4"/>
    <x v="0"/>
  </r>
  <r>
    <x v="4"/>
    <x v="7"/>
    <s v="Haplochromis"/>
    <m/>
    <n v="9.1044432989690716"/>
    <s v="GN"/>
    <d v="2022-03-01T00:00:00"/>
    <x v="4"/>
    <x v="0"/>
  </r>
  <r>
    <x v="4"/>
    <x v="7"/>
    <s v="Haplochromis"/>
    <m/>
    <n v="6.5238144329896901"/>
    <s v="GN"/>
    <d v="2022-03-01T00:00:00"/>
    <x v="4"/>
    <x v="0"/>
  </r>
  <r>
    <x v="4"/>
    <x v="7"/>
    <s v="Haplochromis"/>
    <m/>
    <n v="7.4895051546391747"/>
    <s v="GN"/>
    <d v="2022-03-01T00:00:00"/>
    <x v="4"/>
    <x v="0"/>
  </r>
  <r>
    <x v="4"/>
    <x v="7"/>
    <s v="Haplochromis"/>
    <m/>
    <n v="9.2552268041237102"/>
    <s v="GN"/>
    <d v="2022-03-01T00:00:00"/>
    <x v="4"/>
    <x v="0"/>
  </r>
  <r>
    <x v="4"/>
    <x v="7"/>
    <s v="Haplochromis"/>
    <m/>
    <n v="8.0102989690721653"/>
    <s v="GN"/>
    <d v="2022-03-01T00:00:00"/>
    <x v="4"/>
    <x v="0"/>
  </r>
  <r>
    <x v="4"/>
    <x v="7"/>
    <s v="Haplochromis"/>
    <m/>
    <n v="7.0996082474226805"/>
    <s v="GN"/>
    <d v="2022-03-01T00:00:00"/>
    <x v="4"/>
    <x v="0"/>
  </r>
  <r>
    <x v="4"/>
    <x v="7"/>
    <s v="Haplochromis"/>
    <m/>
    <n v="8.2517525773195874"/>
    <s v="GN"/>
    <d v="2022-03-01T00:00:00"/>
    <x v="4"/>
    <x v="0"/>
  </r>
  <r>
    <x v="4"/>
    <x v="7"/>
    <s v="Haplochromis"/>
    <m/>
    <n v="8.4657731958762881"/>
    <s v="GN"/>
    <d v="2022-03-01T00:00:00"/>
    <x v="4"/>
    <x v="0"/>
  </r>
  <r>
    <x v="4"/>
    <x v="7"/>
    <s v="Haplochromis"/>
    <m/>
    <n v="9.892092783505154"/>
    <s v="GN"/>
    <d v="2022-03-01T00:00:00"/>
    <x v="4"/>
    <x v="0"/>
  </r>
  <r>
    <x v="4"/>
    <x v="7"/>
    <s v="Haplochromis"/>
    <m/>
    <n v="9.0493608247422674"/>
    <s v="GN"/>
    <d v="2022-03-01T00:00:00"/>
    <x v="4"/>
    <x v="0"/>
  </r>
  <r>
    <x v="4"/>
    <x v="7"/>
    <s v="Haplochromis"/>
    <m/>
    <n v="7.1459278350515465"/>
    <s v="GN"/>
    <d v="2022-03-01T00:00:00"/>
    <x v="4"/>
    <x v="0"/>
  </r>
  <r>
    <x v="4"/>
    <x v="7"/>
    <s v="Haplochromis"/>
    <m/>
    <n v="6.3141237113402067"/>
    <s v="GN"/>
    <d v="2022-03-01T00:00:00"/>
    <x v="4"/>
    <x v="0"/>
  </r>
  <r>
    <x v="4"/>
    <x v="7"/>
    <s v="Haplochromis"/>
    <m/>
    <n v="7.4226804123711343"/>
    <s v="GN"/>
    <d v="2022-03-01T00:00:00"/>
    <x v="4"/>
    <x v="0"/>
  </r>
  <r>
    <x v="4"/>
    <x v="7"/>
    <s v="Haplochromis"/>
    <m/>
    <n v="6.4856391752577318"/>
    <s v="GN"/>
    <d v="2022-03-01T00:00:00"/>
    <x v="4"/>
    <x v="0"/>
  </r>
  <r>
    <x v="4"/>
    <x v="7"/>
    <s v="Haplochromis"/>
    <m/>
    <n v="7.2221443298969072"/>
    <s v="GN"/>
    <d v="2022-03-01T00:00:00"/>
    <x v="4"/>
    <x v="0"/>
  </r>
  <r>
    <x v="4"/>
    <x v="7"/>
    <s v="Haplochromis"/>
    <m/>
    <n v="6.5342268041237119"/>
    <s v="GN"/>
    <d v="2022-03-01T00:00:00"/>
    <x v="4"/>
    <x v="0"/>
  </r>
  <r>
    <x v="4"/>
    <x v="7"/>
    <s v="Haplochromis"/>
    <m/>
    <n v="7.8373298969072165"/>
    <s v="GN"/>
    <d v="2022-03-01T00:00:00"/>
    <x v="4"/>
    <x v="0"/>
  </r>
  <r>
    <x v="4"/>
    <x v="7"/>
    <s v="Haplochromis"/>
    <m/>
    <n v="6.9297938144329905"/>
    <s v="GN"/>
    <d v="2022-03-01T00:00:00"/>
    <x v="4"/>
    <x v="0"/>
  </r>
  <r>
    <x v="4"/>
    <x v="7"/>
    <s v="Haplochromis"/>
    <m/>
    <n v="8.538865979381443"/>
    <s v="GN"/>
    <d v="2022-03-01T00:00:00"/>
    <x v="4"/>
    <x v="0"/>
  </r>
  <r>
    <x v="4"/>
    <x v="7"/>
    <s v="Haplochromis"/>
    <m/>
    <n v="7.9434742268041241"/>
    <s v="GN"/>
    <d v="2022-03-01T00:00:00"/>
    <x v="4"/>
    <x v="0"/>
  </r>
  <r>
    <x v="4"/>
    <x v="7"/>
    <s v="Haplochromis"/>
    <m/>
    <n v="7.6476804123711348"/>
    <s v="GN"/>
    <d v="2022-03-01T00:00:00"/>
    <x v="4"/>
    <x v="0"/>
  </r>
  <r>
    <x v="4"/>
    <x v="7"/>
    <s v="Haplochromis"/>
    <m/>
    <n v="6.2759072164948453"/>
    <s v="GN"/>
    <d v="2022-03-01T00:00:00"/>
    <x v="4"/>
    <x v="0"/>
  </r>
  <r>
    <x v="4"/>
    <x v="7"/>
    <s v="Haplochromis"/>
    <m/>
    <n v="7.0162474226804123"/>
    <s v="GN"/>
    <d v="2022-03-01T00:00:00"/>
    <x v="4"/>
    <x v="0"/>
  </r>
  <r>
    <x v="4"/>
    <x v="7"/>
    <s v="Haplochromis"/>
    <m/>
    <n v="3.5973298969072163"/>
    <s v="GN"/>
    <d v="2022-03-01T00:00:00"/>
    <x v="4"/>
    <x v="0"/>
  </r>
  <r>
    <x v="4"/>
    <x v="7"/>
    <s v="Haplochromis"/>
    <m/>
    <n v="6.8926494845360819"/>
    <s v="GN"/>
    <d v="2022-03-01T00:00:00"/>
    <x v="4"/>
    <x v="0"/>
  </r>
  <r>
    <x v="4"/>
    <x v="7"/>
    <s v="Haplochromis"/>
    <m/>
    <n v="7.5481958762886592"/>
    <s v="GN"/>
    <d v="2022-03-01T00:00:00"/>
    <x v="4"/>
    <x v="0"/>
  </r>
  <r>
    <x v="4"/>
    <x v="7"/>
    <s v="Haplochromis"/>
    <m/>
    <n v="8.4810206185567001"/>
    <s v="GN"/>
    <d v="2022-03-01T00:00:00"/>
    <x v="4"/>
    <x v="0"/>
  </r>
  <r>
    <x v="4"/>
    <x v="7"/>
    <s v="Haplochromis"/>
    <m/>
    <n v="7.993298969072165"/>
    <s v="GN"/>
    <d v="2022-03-01T00:00:00"/>
    <x v="4"/>
    <x v="0"/>
  </r>
  <r>
    <x v="4"/>
    <x v="7"/>
    <s v="Haplochromis"/>
    <m/>
    <n v="8.0793195876288664"/>
    <s v="GN"/>
    <d v="2022-03-01T00:00:00"/>
    <x v="4"/>
    <x v="0"/>
  </r>
  <r>
    <x v="4"/>
    <x v="7"/>
    <s v="Haplochromis"/>
    <m/>
    <n v="9.1167628865979378"/>
    <s v="GN"/>
    <d v="2022-03-01T00:00:00"/>
    <x v="4"/>
    <x v="0"/>
  </r>
  <r>
    <x v="4"/>
    <x v="7"/>
    <s v="Haplochromis"/>
    <m/>
    <n v="7.4567422680412365"/>
    <s v="GN"/>
    <d v="2022-03-01T00:00:00"/>
    <x v="4"/>
    <x v="0"/>
  </r>
  <r>
    <x v="4"/>
    <x v="7"/>
    <s v="Haplochromis"/>
    <m/>
    <n v="7.9093608247422678"/>
    <s v="GN"/>
    <d v="2022-03-01T00:00:00"/>
    <x v="4"/>
    <x v="0"/>
  </r>
  <r>
    <x v="4"/>
    <x v="7"/>
    <s v="Haplochromis"/>
    <m/>
    <n v="8.0518041237113405"/>
    <s v="GN"/>
    <d v="2022-03-01T00:00:00"/>
    <x v="4"/>
    <x v="0"/>
  </r>
  <r>
    <x v="4"/>
    <x v="7"/>
    <s v="Haplochromis"/>
    <m/>
    <n v="5.5675051546391749"/>
    <s v="GN"/>
    <d v="2022-03-01T00:00:00"/>
    <x v="4"/>
    <x v="0"/>
  </r>
  <r>
    <x v="4"/>
    <x v="7"/>
    <s v="Haplochromis"/>
    <m/>
    <n v="5.6094948453608247"/>
    <s v="GN"/>
    <d v="2022-03-01T00:00:00"/>
    <x v="4"/>
    <x v="0"/>
  </r>
  <r>
    <x v="4"/>
    <x v="7"/>
    <s v="Haplochromis"/>
    <m/>
    <n v="5.7525773195876289"/>
    <s v="GN"/>
    <d v="2022-03-01T00:00:00"/>
    <x v="4"/>
    <x v="0"/>
  </r>
  <r>
    <x v="4"/>
    <x v="7"/>
    <s v="Haplochromis"/>
    <m/>
    <n v="5.4726597938144321"/>
    <s v="GN"/>
    <d v="2022-03-01T00:00:00"/>
    <x v="4"/>
    <x v="0"/>
  </r>
  <r>
    <x v="4"/>
    <x v="7"/>
    <s v="Haplochromis"/>
    <m/>
    <n v="4.6428865979381442"/>
    <s v="GN"/>
    <d v="2022-03-01T00:00:00"/>
    <x v="4"/>
    <x v="0"/>
  </r>
  <r>
    <x v="4"/>
    <x v="7"/>
    <s v="Haplochromis"/>
    <m/>
    <n v="3.5187113402061856"/>
    <s v="GN"/>
    <d v="2022-03-01T00:00:00"/>
    <x v="4"/>
    <x v="0"/>
  </r>
  <r>
    <x v="4"/>
    <x v="7"/>
    <s v="Haplochromis"/>
    <m/>
    <n v="4.3171134020618558"/>
    <s v="GN"/>
    <d v="2022-03-01T00:00:00"/>
    <x v="4"/>
    <x v="0"/>
  </r>
  <r>
    <x v="4"/>
    <x v="7"/>
    <s v="Haplochromis"/>
    <m/>
    <n v="3.429505154639175"/>
    <s v="GN"/>
    <d v="2022-03-01T00:00:00"/>
    <x v="4"/>
    <x v="0"/>
  </r>
  <r>
    <x v="4"/>
    <x v="7"/>
    <s v="Haplochromis"/>
    <m/>
    <n v="3.3482164948453605"/>
    <s v="GN"/>
    <d v="2022-03-01T00:00:00"/>
    <x v="4"/>
    <x v="0"/>
  </r>
  <r>
    <x v="4"/>
    <x v="7"/>
    <s v="Haplochromis"/>
    <m/>
    <n v="3.4694329896907221"/>
    <s v="GN"/>
    <d v="2022-03-01T00:00:00"/>
    <x v="4"/>
    <x v="0"/>
  </r>
  <r>
    <x v="4"/>
    <x v="7"/>
    <s v="Haplochromis"/>
    <m/>
    <n v="3.3653092783505154"/>
    <s v="GN"/>
    <d v="2022-03-01T00:00:00"/>
    <x v="4"/>
    <x v="0"/>
  </r>
  <r>
    <x v="4"/>
    <x v="7"/>
    <s v="Haplochromis"/>
    <m/>
    <n v="3.2783505154639174"/>
    <s v="GN"/>
    <d v="2022-03-01T00:00:00"/>
    <x v="4"/>
    <x v="0"/>
  </r>
  <r>
    <x v="4"/>
    <x v="7"/>
    <s v="Haplochromis"/>
    <m/>
    <n v="2.8694639175257732"/>
    <s v="GN"/>
    <d v="2022-03-01T00:00:00"/>
    <x v="4"/>
    <x v="0"/>
  </r>
  <r>
    <x v="4"/>
    <x v="7"/>
    <s v="Haplochromis"/>
    <m/>
    <n v="5.0133608247422679"/>
    <s v="GN"/>
    <d v="2022-03-01T00:00:00"/>
    <x v="4"/>
    <x v="0"/>
  </r>
  <r>
    <x v="4"/>
    <x v="9"/>
    <s v="other"/>
    <m/>
    <n v="21.211917407481042"/>
    <s v="GN"/>
    <d v="2022-03-01T00:00:00"/>
    <x v="4"/>
    <x v="1"/>
  </r>
  <r>
    <x v="4"/>
    <x v="9"/>
    <s v="Haplochromis"/>
    <m/>
    <n v="8.8572380952380954"/>
    <s v="GN"/>
    <d v="2022-03-01T00:00:00"/>
    <x v="4"/>
    <x v="0"/>
  </r>
  <r>
    <x v="4"/>
    <x v="9"/>
    <s v="Haplochromis"/>
    <m/>
    <n v="8.4901904761904756"/>
    <s v="GN"/>
    <d v="2022-03-01T00:00:00"/>
    <x v="4"/>
    <x v="0"/>
  </r>
  <r>
    <x v="4"/>
    <x v="9"/>
    <s v="other"/>
    <m/>
    <n v="13.972129251700679"/>
    <s v="GN"/>
    <d v="2022-03-01T00:00:00"/>
    <x v="4"/>
    <x v="1"/>
  </r>
  <r>
    <x v="4"/>
    <x v="9"/>
    <s v="other"/>
    <m/>
    <n v="13.420625850340137"/>
    <s v="GN"/>
    <d v="2022-03-01T00:00:00"/>
    <x v="4"/>
    <x v="1"/>
  </r>
  <r>
    <x v="4"/>
    <x v="9"/>
    <s v="other"/>
    <m/>
    <n v="14.942346938775511"/>
    <s v="GN"/>
    <d v="2022-03-01T00:00:00"/>
    <x v="4"/>
    <x v="1"/>
  </r>
  <r>
    <x v="4"/>
    <x v="9"/>
    <s v="Haplochromis"/>
    <m/>
    <n v="9.4444625850340138"/>
    <s v="GN"/>
    <d v="2022-03-01T00:00:00"/>
    <x v="4"/>
    <x v="0"/>
  </r>
  <r>
    <x v="4"/>
    <x v="9"/>
    <s v="Haplochromis"/>
    <m/>
    <n v="12.497905797101449"/>
    <s v="GN"/>
    <d v="2022-03-01T00:00:00"/>
    <x v="4"/>
    <x v="0"/>
  </r>
  <r>
    <x v="4"/>
    <x v="9"/>
    <s v="Haplochromis"/>
    <m/>
    <n v="12.064930147058824"/>
    <s v="GN"/>
    <d v="2022-03-01T00:00:00"/>
    <x v="4"/>
    <x v="0"/>
  </r>
  <r>
    <x v="4"/>
    <x v="9"/>
    <s v="Haplochromis"/>
    <m/>
    <n v="9.6675720338983044"/>
    <s v="GN"/>
    <d v="2022-03-01T00:00:00"/>
    <x v="4"/>
    <x v="0"/>
  </r>
  <r>
    <x v="4"/>
    <x v="9"/>
    <s v="Haplochromis"/>
    <m/>
    <n v="10.780991525423728"/>
    <s v="GN"/>
    <d v="2022-03-01T00:00:00"/>
    <x v="4"/>
    <x v="0"/>
  </r>
  <r>
    <x v="4"/>
    <x v="9"/>
    <s v="Haplochromis"/>
    <m/>
    <n v="9.7082415254237286"/>
    <s v="GN"/>
    <d v="2022-03-01T00:00:00"/>
    <x v="4"/>
    <x v="0"/>
  </r>
  <r>
    <x v="4"/>
    <x v="9"/>
    <s v="Haplochromis"/>
    <m/>
    <n v="10.055574074074073"/>
    <s v="GN"/>
    <d v="2022-03-01T00:00:00"/>
    <x v="4"/>
    <x v="0"/>
  </r>
  <r>
    <x v="4"/>
    <x v="9"/>
    <s v="Haplochromis"/>
    <m/>
    <n v="0.9446265432098766"/>
    <s v="GN"/>
    <d v="2022-03-01T00:00:00"/>
    <x v="4"/>
    <x v="0"/>
  </r>
  <r>
    <x v="4"/>
    <x v="9"/>
    <s v="Haplochromis"/>
    <m/>
    <n v="10.076132716049383"/>
    <s v="GN"/>
    <d v="2022-03-01T00:00:00"/>
    <x v="4"/>
    <x v="0"/>
  </r>
  <r>
    <x v="4"/>
    <x v="9"/>
    <s v="Haplochromis"/>
    <m/>
    <n v="10.593246666666667"/>
    <s v="GN"/>
    <d v="2022-03-01T00:00:00"/>
    <x v="4"/>
    <x v="0"/>
  </r>
  <r>
    <x v="4"/>
    <x v="9"/>
    <s v="Haplochromis"/>
    <m/>
    <n v="9.3643809523809516"/>
    <s v="GN"/>
    <d v="2022-03-01T00:00:00"/>
    <x v="4"/>
    <x v="0"/>
  </r>
  <r>
    <x v="4"/>
    <x v="9"/>
    <s v="Haplochromis"/>
    <m/>
    <n v="8.2483904761904761"/>
    <s v="GN"/>
    <d v="2022-03-01T00:00:00"/>
    <x v="4"/>
    <x v="0"/>
  </r>
  <r>
    <x v="4"/>
    <x v="9"/>
    <s v="Haplochromis"/>
    <m/>
    <n v="9.4967238095238091"/>
    <s v="GN"/>
    <d v="2022-03-01T00:00:00"/>
    <x v="4"/>
    <x v="0"/>
  </r>
  <r>
    <x v="4"/>
    <x v="9"/>
    <s v="Haplochromis"/>
    <m/>
    <n v="8.5374952380952376"/>
    <s v="GN"/>
    <d v="2022-03-01T00:00:00"/>
    <x v="4"/>
    <x v="0"/>
  </r>
  <r>
    <x v="4"/>
    <x v="9"/>
    <s v="Haplochromis"/>
    <m/>
    <n v="8.6179523809523815"/>
    <s v="GN"/>
    <d v="2022-03-01T00:00:00"/>
    <x v="4"/>
    <x v="0"/>
  </r>
  <r>
    <x v="4"/>
    <x v="9"/>
    <s v="Haplochromis"/>
    <m/>
    <n v="8.5374952380952376"/>
    <s v="GN"/>
    <d v="2022-03-01T00:00:00"/>
    <x v="4"/>
    <x v="0"/>
  </r>
  <r>
    <x v="4"/>
    <x v="9"/>
    <s v="Haplochromis"/>
    <m/>
    <n v="8.8761904761904766"/>
    <s v="GN"/>
    <d v="2022-03-01T00:00:00"/>
    <x v="4"/>
    <x v="0"/>
  </r>
  <r>
    <x v="4"/>
    <x v="9"/>
    <s v="Haplochromis"/>
    <m/>
    <n v="8.6197142857142861"/>
    <s v="GN"/>
    <d v="2022-03-01T00:00:00"/>
    <x v="4"/>
    <x v="0"/>
  </r>
  <r>
    <x v="4"/>
    <x v="9"/>
    <s v="Haplochromis"/>
    <m/>
    <n v="7.7747904761904758"/>
    <s v="GN"/>
    <d v="2022-03-01T00:00:00"/>
    <x v="4"/>
    <x v="0"/>
  </r>
  <r>
    <x v="4"/>
    <x v="9"/>
    <s v="Haplochromis"/>
    <m/>
    <n v="7.9663714285714287"/>
    <s v="GN"/>
    <d v="2022-03-01T00:00:00"/>
    <x v="4"/>
    <x v="0"/>
  </r>
  <r>
    <x v="4"/>
    <x v="9"/>
    <s v="Haplochromis"/>
    <m/>
    <n v="8.0326761904761916"/>
    <s v="GN"/>
    <d v="2022-03-01T00:00:00"/>
    <x v="4"/>
    <x v="0"/>
  </r>
  <r>
    <x v="4"/>
    <x v="9"/>
    <s v="Haplochromis"/>
    <m/>
    <n v="9.2621619047619053"/>
    <s v="GN"/>
    <d v="2022-03-01T00:00:00"/>
    <x v="4"/>
    <x v="0"/>
  </r>
  <r>
    <x v="4"/>
    <x v="9"/>
    <s v="Haplochromis"/>
    <m/>
    <n v="8.811866666666667"/>
    <s v="GN"/>
    <d v="2022-03-01T00:00:00"/>
    <x v="4"/>
    <x v="0"/>
  </r>
  <r>
    <x v="4"/>
    <x v="9"/>
    <s v="Haplochromis"/>
    <m/>
    <n v="8.4089619047619042"/>
    <s v="GN"/>
    <d v="2022-03-01T00:00:00"/>
    <x v="4"/>
    <x v="0"/>
  </r>
  <r>
    <x v="4"/>
    <x v="9"/>
    <s v="Haplochromis"/>
    <m/>
    <n v="8.6864666666666661"/>
    <s v="GN"/>
    <d v="2022-03-01T00:00:00"/>
    <x v="4"/>
    <x v="0"/>
  </r>
  <r>
    <x v="4"/>
    <x v="9"/>
    <s v="Haplochromis"/>
    <m/>
    <n v="8.1157142857142848"/>
    <s v="GN"/>
    <d v="2022-03-01T00:00:00"/>
    <x v="4"/>
    <x v="0"/>
  </r>
  <r>
    <x v="4"/>
    <x v="9"/>
    <s v="Haplochromis"/>
    <m/>
    <n v="7.8484476190476187"/>
    <s v="GN"/>
    <d v="2022-03-01T00:00:00"/>
    <x v="4"/>
    <x v="0"/>
  </r>
  <r>
    <x v="4"/>
    <x v="9"/>
    <s v="Haplochromis"/>
    <m/>
    <n v="7.3559333333333337"/>
    <s v="GN"/>
    <d v="2022-03-01T00:00:00"/>
    <x v="4"/>
    <x v="0"/>
  </r>
  <r>
    <x v="4"/>
    <x v="9"/>
    <s v="Haplochromis"/>
    <m/>
    <n v="8.2835047619047621"/>
    <s v="GN"/>
    <d v="2022-03-01T00:00:00"/>
    <x v="4"/>
    <x v="0"/>
  </r>
  <r>
    <x v="4"/>
    <x v="9"/>
    <s v="Haplochromis"/>
    <m/>
    <n v="8.7858095238095242"/>
    <s v="GN"/>
    <d v="2022-03-01T00:00:00"/>
    <x v="4"/>
    <x v="0"/>
  </r>
  <r>
    <x v="4"/>
    <x v="9"/>
    <s v="Haplochromis"/>
    <m/>
    <n v="7.6737047619047623"/>
    <s v="GN"/>
    <d v="2022-03-01T00:00:00"/>
    <x v="4"/>
    <x v="0"/>
  </r>
  <r>
    <x v="4"/>
    <x v="9"/>
    <s v="Haplochromis"/>
    <m/>
    <n v="7.8499333333333334"/>
    <s v="GN"/>
    <d v="2022-03-01T00:00:00"/>
    <x v="4"/>
    <x v="0"/>
  </r>
  <r>
    <x v="4"/>
    <x v="9"/>
    <s v="Haplochromis"/>
    <m/>
    <n v="8.3624000000000009"/>
    <s v="GN"/>
    <d v="2022-03-01T00:00:00"/>
    <x v="4"/>
    <x v="0"/>
  </r>
  <r>
    <x v="4"/>
    <x v="9"/>
    <s v="Haplochromis"/>
    <m/>
    <n v="8.2698285714285706"/>
    <s v="GN"/>
    <d v="2022-03-01T00:00:00"/>
    <x v="4"/>
    <x v="0"/>
  </r>
  <r>
    <x v="4"/>
    <x v="9"/>
    <s v="Haplochromis"/>
    <m/>
    <n v="8.1936666666666671"/>
    <s v="GN"/>
    <d v="2022-03-01T00:00:00"/>
    <x v="4"/>
    <x v="0"/>
  </r>
  <r>
    <x v="4"/>
    <x v="9"/>
    <s v="Haplochromis"/>
    <m/>
    <n v="7.9622666666666664"/>
    <s v="GN"/>
    <d v="2022-03-01T00:00:00"/>
    <x v="4"/>
    <x v="0"/>
  </r>
  <r>
    <x v="4"/>
    <x v="9"/>
    <s v="Haplochromis"/>
    <m/>
    <n v="8.4739428571428572"/>
    <s v="GN"/>
    <d v="2022-03-01T00:00:00"/>
    <x v="4"/>
    <x v="0"/>
  </r>
  <r>
    <x v="4"/>
    <x v="9"/>
    <s v="Haplochromis"/>
    <m/>
    <n v="8.1631428571428568"/>
    <s v="GN"/>
    <d v="2022-03-01T00:00:00"/>
    <x v="4"/>
    <x v="0"/>
  </r>
  <r>
    <x v="4"/>
    <x v="9"/>
    <s v="Haplochromis"/>
    <m/>
    <n v="9.029457142857142"/>
    <s v="GN"/>
    <d v="2022-03-01T00:00:00"/>
    <x v="4"/>
    <x v="0"/>
  </r>
  <r>
    <x v="4"/>
    <x v="9"/>
    <s v="Haplochromis"/>
    <m/>
    <n v="8.2413523809523817"/>
    <s v="GN"/>
    <d v="2022-03-01T00:00:00"/>
    <x v="4"/>
    <x v="0"/>
  </r>
  <r>
    <x v="4"/>
    <x v="9"/>
    <s v="Haplochromis"/>
    <m/>
    <n v="6.528672514619883"/>
    <s v="GN"/>
    <d v="2022-03-01T00:00:00"/>
    <x v="4"/>
    <x v="0"/>
  </r>
  <r>
    <x v="4"/>
    <x v="9"/>
    <s v="Haplochromis"/>
    <m/>
    <n v="5.8964093567251457"/>
    <s v="GN"/>
    <d v="2022-03-01T00:00:00"/>
    <x v="4"/>
    <x v="0"/>
  </r>
  <r>
    <x v="4"/>
    <x v="9"/>
    <s v="Haplochromis"/>
    <m/>
    <n v="5.9014152046783632"/>
    <s v="GN"/>
    <d v="2022-03-01T00:00:00"/>
    <x v="4"/>
    <x v="0"/>
  </r>
  <r>
    <x v="4"/>
    <x v="9"/>
    <s v="Haplochromis"/>
    <m/>
    <n v="6.6375146198830413"/>
    <s v="GN"/>
    <d v="2022-03-01T00:00:00"/>
    <x v="4"/>
    <x v="0"/>
  </r>
  <r>
    <x v="4"/>
    <x v="9"/>
    <s v="Haplochromis"/>
    <m/>
    <n v="5.7210175438596487"/>
    <s v="GN"/>
    <d v="2022-03-01T00:00:00"/>
    <x v="4"/>
    <x v="0"/>
  </r>
  <r>
    <x v="4"/>
    <x v="9"/>
    <s v="Haplochromis"/>
    <m/>
    <n v="6.2457134502923983"/>
    <s v="GN"/>
    <d v="2022-03-01T00:00:00"/>
    <x v="4"/>
    <x v="0"/>
  </r>
  <r>
    <x v="4"/>
    <x v="9"/>
    <s v="Haplochromis"/>
    <m/>
    <n v="5.6972982456140357"/>
    <s v="GN"/>
    <d v="2022-03-01T00:00:00"/>
    <x v="4"/>
    <x v="0"/>
  </r>
  <r>
    <x v="4"/>
    <x v="9"/>
    <s v="Haplochromis"/>
    <m/>
    <n v="5.8297368421052633"/>
    <s v="GN"/>
    <d v="2022-03-01T00:00:00"/>
    <x v="4"/>
    <x v="0"/>
  </r>
  <r>
    <x v="4"/>
    <x v="9"/>
    <s v="Haplochromis"/>
    <m/>
    <n v="5.6494502923976606"/>
    <s v="GN"/>
    <d v="2022-03-01T00:00:00"/>
    <x v="4"/>
    <x v="0"/>
  </r>
  <r>
    <x v="4"/>
    <x v="9"/>
    <s v="Haplochromis"/>
    <m/>
    <n v="6.2240935672514617"/>
    <s v="GN"/>
    <d v="2022-03-01T00:00:00"/>
    <x v="4"/>
    <x v="0"/>
  </r>
  <r>
    <x v="4"/>
    <x v="9"/>
    <s v="Haplochromis"/>
    <m/>
    <n v="5.4836842105263157"/>
    <s v="GN"/>
    <d v="2022-03-01T00:00:00"/>
    <x v="4"/>
    <x v="0"/>
  </r>
  <r>
    <x v="4"/>
    <x v="9"/>
    <s v="Haplochromis"/>
    <m/>
    <n v="6.1897777777777776"/>
    <s v="GN"/>
    <d v="2022-03-01T00:00:00"/>
    <x v="4"/>
    <x v="0"/>
  </r>
  <r>
    <x v="4"/>
    <x v="9"/>
    <s v="Haplochromis"/>
    <m/>
    <n v="5.7261812865497079"/>
    <s v="GN"/>
    <d v="2022-03-01T00:00:00"/>
    <x v="4"/>
    <x v="0"/>
  </r>
  <r>
    <x v="4"/>
    <x v="9"/>
    <s v="Haplochromis"/>
    <m/>
    <n v="6.2491637426900581"/>
    <s v="GN"/>
    <d v="2022-03-01T00:00:00"/>
    <x v="4"/>
    <x v="0"/>
  </r>
  <r>
    <x v="4"/>
    <x v="9"/>
    <s v="Haplochromis"/>
    <m/>
    <n v="5.8613274853801167"/>
    <s v="GN"/>
    <d v="2022-03-01T00:00:00"/>
    <x v="4"/>
    <x v="0"/>
  </r>
  <r>
    <x v="4"/>
    <x v="9"/>
    <s v="Haplochromis"/>
    <m/>
    <n v="8.5205434782608691"/>
    <s v="GN"/>
    <d v="2022-03-01T00:00:00"/>
    <x v="4"/>
    <x v="0"/>
  </r>
  <r>
    <x v="4"/>
    <x v="9"/>
    <s v="Haplochromis"/>
    <m/>
    <n v="8.9102282608695642"/>
    <s v="GN"/>
    <d v="2022-03-01T00:00:00"/>
    <x v="4"/>
    <x v="0"/>
  </r>
  <r>
    <x v="4"/>
    <x v="9"/>
    <s v="Haplochromis"/>
    <m/>
    <n v="8.5434782608695645"/>
    <s v="GN"/>
    <d v="2022-03-01T00:00:00"/>
    <x v="4"/>
    <x v="0"/>
  </r>
  <r>
    <x v="4"/>
    <x v="9"/>
    <s v="Haplochromis"/>
    <m/>
    <n v="8.0911630434782609"/>
    <s v="GN"/>
    <d v="2022-03-01T00:00:00"/>
    <x v="4"/>
    <x v="0"/>
  </r>
  <r>
    <x v="4"/>
    <x v="9"/>
    <s v="Haplochromis"/>
    <m/>
    <n v="8.8161739130434782"/>
    <s v="GN"/>
    <d v="2022-03-01T00:00:00"/>
    <x v="4"/>
    <x v="0"/>
  </r>
  <r>
    <x v="4"/>
    <x v="9"/>
    <s v="Haplochromis"/>
    <m/>
    <n v="8.0217391304347831"/>
    <s v="GN"/>
    <d v="2022-03-01T00:00:00"/>
    <x v="4"/>
    <x v="0"/>
  </r>
  <r>
    <x v="4"/>
    <x v="9"/>
    <s v="Haplochromis"/>
    <m/>
    <n v="7.5663369565217389"/>
    <s v="GN"/>
    <d v="2022-03-01T00:00:00"/>
    <x v="4"/>
    <x v="0"/>
  </r>
  <r>
    <x v="4"/>
    <x v="9"/>
    <s v="Haplochromis"/>
    <m/>
    <n v="8.038684782608696"/>
    <s v="GN"/>
    <d v="2022-03-01T00:00:00"/>
    <x v="4"/>
    <x v="0"/>
  </r>
  <r>
    <x v="4"/>
    <x v="9"/>
    <s v="Haplochromis"/>
    <m/>
    <n v="7.9130978260869567"/>
    <s v="GN"/>
    <d v="2022-03-01T00:00:00"/>
    <x v="4"/>
    <x v="0"/>
  </r>
  <r>
    <x v="4"/>
    <x v="9"/>
    <s v="Haplochromis"/>
    <m/>
    <n v="8.031282608695653"/>
    <s v="GN"/>
    <d v="2022-03-01T00:00:00"/>
    <x v="4"/>
    <x v="0"/>
  </r>
  <r>
    <x v="4"/>
    <x v="9"/>
    <s v="Haplochromis"/>
    <m/>
    <n v="8.8284673913043488"/>
    <s v="GN"/>
    <d v="2022-03-01T00:00:00"/>
    <x v="4"/>
    <x v="0"/>
  </r>
  <r>
    <x v="4"/>
    <x v="9"/>
    <s v="Haplochromis"/>
    <m/>
    <n v="7.6967608695652174"/>
    <s v="GN"/>
    <d v="2022-03-01T00:00:00"/>
    <x v="4"/>
    <x v="0"/>
  </r>
  <r>
    <x v="4"/>
    <x v="9"/>
    <s v="Haplochromis"/>
    <m/>
    <n v="7.6329456521739134"/>
    <s v="GN"/>
    <d v="2022-03-01T00:00:00"/>
    <x v="4"/>
    <x v="0"/>
  </r>
  <r>
    <x v="4"/>
    <x v="9"/>
    <s v="Haplochromis"/>
    <m/>
    <n v="8.0220000000000002"/>
    <s v="GN"/>
    <d v="2022-03-01T00:00:00"/>
    <x v="4"/>
    <x v="0"/>
  </r>
  <r>
    <x v="4"/>
    <x v="9"/>
    <s v="Haplochromis"/>
    <m/>
    <n v="8.4782608695652169"/>
    <s v="GN"/>
    <d v="2022-03-01T00:00:00"/>
    <x v="4"/>
    <x v="0"/>
  </r>
  <r>
    <x v="4"/>
    <x v="9"/>
    <s v="Haplochromis"/>
    <m/>
    <n v="8.7413152173913051"/>
    <s v="GN"/>
    <d v="2022-03-01T00:00:00"/>
    <x v="4"/>
    <x v="0"/>
  </r>
  <r>
    <x v="4"/>
    <x v="9"/>
    <s v="Haplochromis"/>
    <m/>
    <n v="7.0799130434782604"/>
    <s v="GN"/>
    <d v="2022-03-01T00:00:00"/>
    <x v="4"/>
    <x v="0"/>
  </r>
  <r>
    <x v="4"/>
    <x v="9"/>
    <s v="Haplochromis"/>
    <m/>
    <n v="7.9575869565217383"/>
    <s v="GN"/>
    <d v="2022-03-01T00:00:00"/>
    <x v="4"/>
    <x v="0"/>
  </r>
  <r>
    <x v="4"/>
    <x v="9"/>
    <s v="Haplochromis"/>
    <m/>
    <n v="7.109"/>
    <s v="GN"/>
    <d v="2022-03-01T00:00:00"/>
    <x v="4"/>
    <x v="0"/>
  </r>
  <r>
    <x v="4"/>
    <x v="9"/>
    <s v="Haplochromis"/>
    <m/>
    <n v="7.6956521739130439"/>
    <s v="GN"/>
    <d v="2022-03-01T00:00:00"/>
    <x v="4"/>
    <x v="0"/>
  </r>
  <r>
    <x v="4"/>
    <x v="9"/>
    <s v="Haplochromis"/>
    <m/>
    <n v="7.5169891304347827"/>
    <s v="GN"/>
    <d v="2022-03-01T00:00:00"/>
    <x v="4"/>
    <x v="0"/>
  </r>
  <r>
    <x v="4"/>
    <x v="9"/>
    <s v="Haplochromis"/>
    <m/>
    <n v="7.3461521739130431"/>
    <s v="GN"/>
    <d v="2022-03-01T00:00:00"/>
    <x v="4"/>
    <x v="0"/>
  </r>
  <r>
    <x v="4"/>
    <x v="9"/>
    <s v="Haplochromis"/>
    <m/>
    <n v="7.2813152173913043"/>
    <s v="GN"/>
    <d v="2022-03-01T00:00:00"/>
    <x v="4"/>
    <x v="0"/>
  </r>
  <r>
    <x v="4"/>
    <x v="9"/>
    <s v="Haplochromis"/>
    <m/>
    <n v="7.1750978260869571"/>
    <s v="GN"/>
    <d v="2022-03-01T00:00:00"/>
    <x v="4"/>
    <x v="0"/>
  </r>
  <r>
    <x v="4"/>
    <x v="9"/>
    <s v="Haplochromis"/>
    <m/>
    <n v="8.0911630434782609"/>
    <s v="GN"/>
    <d v="2022-03-01T00:00:00"/>
    <x v="4"/>
    <x v="0"/>
  </r>
  <r>
    <x v="4"/>
    <x v="9"/>
    <s v="Haplochromis"/>
    <m/>
    <n v="7.1134782608695657"/>
    <s v="GN"/>
    <d v="2022-03-01T00:00:00"/>
    <x v="4"/>
    <x v="0"/>
  </r>
  <r>
    <x v="4"/>
    <x v="9"/>
    <s v="Haplochromis"/>
    <m/>
    <n v="7.8393913043478269"/>
    <s v="GN"/>
    <d v="2022-03-01T00:00:00"/>
    <x v="4"/>
    <x v="0"/>
  </r>
  <r>
    <x v="4"/>
    <x v="9"/>
    <s v="Haplochromis"/>
    <m/>
    <n v="7.6959239130434778"/>
    <s v="GN"/>
    <d v="2022-03-01T00:00:00"/>
    <x v="4"/>
    <x v="0"/>
  </r>
  <r>
    <x v="4"/>
    <x v="9"/>
    <s v="Haplochromis"/>
    <m/>
    <n v="7.1098913043478262"/>
    <s v="GN"/>
    <d v="2022-03-01T00:00:00"/>
    <x v="4"/>
    <x v="0"/>
  </r>
  <r>
    <x v="4"/>
    <x v="9"/>
    <s v="Haplochromis"/>
    <m/>
    <n v="8.0220000000000002"/>
    <s v="GN"/>
    <d v="2022-03-01T00:00:00"/>
    <x v="4"/>
    <x v="0"/>
  </r>
  <r>
    <x v="4"/>
    <x v="9"/>
    <s v="Haplochromis"/>
    <m/>
    <n v="7.5677499999999993"/>
    <s v="GN"/>
    <d v="2022-03-01T00:00:00"/>
    <x v="4"/>
    <x v="0"/>
  </r>
  <r>
    <x v="4"/>
    <x v="9"/>
    <s v="Haplochromis"/>
    <m/>
    <n v="7.5991521739130432"/>
    <s v="GN"/>
    <d v="2022-03-01T00:00:00"/>
    <x v="4"/>
    <x v="0"/>
  </r>
  <r>
    <x v="4"/>
    <x v="9"/>
    <s v="Haplochromis"/>
    <m/>
    <n v="7.8937282608695645"/>
    <s v="GN"/>
    <d v="2022-03-01T00:00:00"/>
    <x v="4"/>
    <x v="0"/>
  </r>
  <r>
    <x v="4"/>
    <x v="9"/>
    <s v="Haplochromis"/>
    <m/>
    <n v="6.2079999999999993"/>
    <s v="GN"/>
    <d v="2022-03-01T00:00:00"/>
    <x v="4"/>
    <x v="0"/>
  </r>
  <r>
    <x v="4"/>
    <x v="9"/>
    <s v="Haplochromis"/>
    <m/>
    <n v="7.7171739130434789"/>
    <s v="GN"/>
    <d v="2022-03-01T00:00:00"/>
    <x v="4"/>
    <x v="0"/>
  </r>
  <r>
    <x v="4"/>
    <x v="9"/>
    <s v="Haplochromis"/>
    <m/>
    <n v="6.8729347826086951"/>
    <s v="GN"/>
    <d v="2022-03-01T00:00:00"/>
    <x v="4"/>
    <x v="0"/>
  </r>
  <r>
    <x v="4"/>
    <x v="9"/>
    <s v="Haplochromis"/>
    <m/>
    <n v="8.5314344660194177"/>
    <s v="GN"/>
    <d v="2022-03-01T00:00:00"/>
    <x v="4"/>
    <x v="0"/>
  </r>
  <r>
    <x v="4"/>
    <x v="9"/>
    <s v="Haplochromis"/>
    <m/>
    <n v="7.5911301369863011"/>
    <s v="GN"/>
    <d v="2022-03-01T00:00:00"/>
    <x v="4"/>
    <x v="0"/>
  </r>
  <r>
    <x v="4"/>
    <x v="9"/>
    <s v="Haplochromis"/>
    <m/>
    <n v="7.675123115231993"/>
    <s v="GN"/>
    <d v="2022-03-01T00:00:00"/>
    <x v="4"/>
    <x v="0"/>
  </r>
  <r>
    <x v="4"/>
    <x v="9"/>
    <s v="Haplochromis"/>
    <m/>
    <n v="7.7695946579362962"/>
    <s v="GN"/>
    <d v="2022-03-01T00:00:00"/>
    <x v="4"/>
    <x v="0"/>
  </r>
  <r>
    <x v="4"/>
    <x v="9"/>
    <s v="Haplochromis"/>
    <m/>
    <n v="6.68095283018868"/>
    <s v="GN"/>
    <d v="2022-03-01T00:00:00"/>
    <x v="4"/>
    <x v="0"/>
  </r>
  <r>
    <x v="4"/>
    <x v="9"/>
    <s v="Haplochromis"/>
    <m/>
    <n v="6.8536037735849051"/>
    <s v="GN"/>
    <d v="2022-03-01T00:00:00"/>
    <x v="4"/>
    <x v="0"/>
  </r>
  <r>
    <x v="4"/>
    <x v="9"/>
    <s v="Haplochromis"/>
    <m/>
    <n v="7.0736320754716973"/>
    <s v="GN"/>
    <d v="2022-03-01T00:00:00"/>
    <x v="4"/>
    <x v="0"/>
  </r>
  <r>
    <x v="4"/>
    <x v="9"/>
    <s v="Haplochromis"/>
    <m/>
    <n v="7.0289999999999999"/>
    <s v="GN"/>
    <d v="2022-03-01T00:00:00"/>
    <x v="4"/>
    <x v="0"/>
  </r>
  <r>
    <x v="4"/>
    <x v="9"/>
    <s v="Haplochromis"/>
    <m/>
    <n v="6.9983490566037743"/>
    <s v="GN"/>
    <d v="2022-03-01T00:00:00"/>
    <x v="4"/>
    <x v="0"/>
  </r>
  <r>
    <x v="4"/>
    <x v="9"/>
    <s v="Haplochromis"/>
    <m/>
    <n v="6.905764150943396"/>
    <s v="GN"/>
    <d v="2022-03-01T00:00:00"/>
    <x v="4"/>
    <x v="0"/>
  </r>
  <r>
    <x v="4"/>
    <x v="9"/>
    <s v="Haplochromis"/>
    <m/>
    <n v="6.908235849056604"/>
    <s v="GN"/>
    <d v="2022-03-01T00:00:00"/>
    <x v="4"/>
    <x v="0"/>
  </r>
  <r>
    <x v="4"/>
    <x v="9"/>
    <s v="Haplochromis"/>
    <m/>
    <n v="6.7564056603773581"/>
    <s v="GN"/>
    <d v="2022-03-01T00:00:00"/>
    <x v="4"/>
    <x v="0"/>
  </r>
  <r>
    <x v="4"/>
    <x v="9"/>
    <s v="Haplochromis"/>
    <m/>
    <n v="6.5973018867924527"/>
    <s v="GN"/>
    <d v="2022-03-01T00:00:00"/>
    <x v="4"/>
    <x v="0"/>
  </r>
  <r>
    <x v="4"/>
    <x v="9"/>
    <s v="Haplochromis"/>
    <m/>
    <n v="6.2633584905660387"/>
    <s v="GN"/>
    <d v="2022-03-01T00:00:00"/>
    <x v="4"/>
    <x v="0"/>
  </r>
  <r>
    <x v="4"/>
    <x v="9"/>
    <s v="Haplochromis"/>
    <m/>
    <n v="6.0406792452830187"/>
    <s v="GN"/>
    <d v="2022-03-01T00:00:00"/>
    <x v="4"/>
    <x v="0"/>
  </r>
  <r>
    <x v="4"/>
    <x v="9"/>
    <s v="Haplochromis"/>
    <m/>
    <n v="6.4638584905660377"/>
    <s v="GN"/>
    <d v="2022-03-01T00:00:00"/>
    <x v="4"/>
    <x v="0"/>
  </r>
  <r>
    <x v="4"/>
    <x v="9"/>
    <s v="Haplochromis"/>
    <m/>
    <n v="6.3110283018867932"/>
    <s v="GN"/>
    <d v="2022-03-01T00:00:00"/>
    <x v="4"/>
    <x v="0"/>
  </r>
  <r>
    <x v="4"/>
    <x v="9"/>
    <s v="Haplochromis"/>
    <m/>
    <n v="6.9499528301886802"/>
    <s v="GN"/>
    <d v="2022-03-01T00:00:00"/>
    <x v="4"/>
    <x v="0"/>
  </r>
  <r>
    <x v="4"/>
    <x v="9"/>
    <s v="Haplochromis"/>
    <m/>
    <n v="5.7026132075471692"/>
    <s v="GN"/>
    <d v="2022-03-01T00:00:00"/>
    <x v="4"/>
    <x v="0"/>
  </r>
  <r>
    <x v="4"/>
    <x v="9"/>
    <s v="Haplochromis"/>
    <m/>
    <n v="6.0146981132075474"/>
    <s v="GN"/>
    <d v="2022-03-01T00:00:00"/>
    <x v="4"/>
    <x v="0"/>
  </r>
  <r>
    <x v="4"/>
    <x v="9"/>
    <s v="Haplochromis"/>
    <m/>
    <n v="5.9652452830188682"/>
    <s v="GN"/>
    <d v="2022-03-01T00:00:00"/>
    <x v="4"/>
    <x v="0"/>
  </r>
  <r>
    <x v="4"/>
    <x v="9"/>
    <s v="Haplochromis"/>
    <m/>
    <n v="6.845603773584906"/>
    <s v="GN"/>
    <d v="2022-03-01T00:00:00"/>
    <x v="4"/>
    <x v="0"/>
  </r>
  <r>
    <x v="4"/>
    <x v="9"/>
    <s v="Haplochromis"/>
    <m/>
    <n v="5.866556603773585"/>
    <s v="GN"/>
    <d v="2022-03-01T00:00:00"/>
    <x v="4"/>
    <x v="0"/>
  </r>
  <r>
    <x v="4"/>
    <x v="9"/>
    <s v="Haplochromis"/>
    <m/>
    <n v="5.9633396226415094"/>
    <s v="GN"/>
    <d v="2022-03-01T00:00:00"/>
    <x v="4"/>
    <x v="0"/>
  </r>
  <r>
    <x v="4"/>
    <x v="9"/>
    <s v="Haplochromis"/>
    <m/>
    <n v="6.0001226415094342"/>
    <s v="GN"/>
    <d v="2022-03-01T00:00:00"/>
    <x v="4"/>
    <x v="0"/>
  </r>
  <r>
    <x v="4"/>
    <x v="9"/>
    <s v="Haplochromis"/>
    <m/>
    <n v="6.2305283018867925"/>
    <s v="GN"/>
    <d v="2022-03-01T00:00:00"/>
    <x v="4"/>
    <x v="0"/>
  </r>
  <r>
    <x v="4"/>
    <x v="9"/>
    <s v="Haplochromis"/>
    <m/>
    <n v="5.8568396226415098"/>
    <s v="GN"/>
    <d v="2022-03-01T00:00:00"/>
    <x v="4"/>
    <x v="0"/>
  </r>
  <r>
    <x v="4"/>
    <x v="9"/>
    <s v="Haplochromis"/>
    <m/>
    <n v="6.5843396226415098"/>
    <s v="GN"/>
    <d v="2022-03-01T00:00:00"/>
    <x v="4"/>
    <x v="0"/>
  </r>
  <r>
    <x v="4"/>
    <x v="9"/>
    <s v="Haplochromis"/>
    <m/>
    <n v="6.1173962264150941"/>
    <s v="GN"/>
    <d v="2022-03-01T00:00:00"/>
    <x v="4"/>
    <x v="0"/>
  </r>
  <r>
    <x v="4"/>
    <x v="9"/>
    <s v="Haplochromis"/>
    <m/>
    <n v="6.0642075471698114"/>
    <s v="GN"/>
    <d v="2022-03-01T00:00:00"/>
    <x v="4"/>
    <x v="0"/>
  </r>
  <r>
    <x v="4"/>
    <x v="9"/>
    <s v="Haplochromis"/>
    <m/>
    <n v="6.3721132075471694"/>
    <s v="GN"/>
    <d v="2022-03-01T00:00:00"/>
    <x v="4"/>
    <x v="0"/>
  </r>
  <r>
    <x v="4"/>
    <x v="9"/>
    <s v="Haplochromis"/>
    <m/>
    <n v="6.129952830188679"/>
    <s v="GN"/>
    <d v="2022-03-01T00:00:00"/>
    <x v="4"/>
    <x v="0"/>
  </r>
  <r>
    <x v="4"/>
    <x v="9"/>
    <s v="Haplochromis"/>
    <m/>
    <n v="6.1897169811320758"/>
    <s v="GN"/>
    <d v="2022-03-01T00:00:00"/>
    <x v="4"/>
    <x v="0"/>
  </r>
  <r>
    <x v="4"/>
    <x v="9"/>
    <s v="Haplochromis"/>
    <m/>
    <n v="6.4509528301886796"/>
    <s v="GN"/>
    <d v="2022-03-01T00:00:00"/>
    <x v="4"/>
    <x v="0"/>
  </r>
  <r>
    <x v="4"/>
    <x v="9"/>
    <s v="Haplochromis"/>
    <m/>
    <n v="6.2475377358490567"/>
    <s v="GN"/>
    <d v="2022-03-01T00:00:00"/>
    <x v="4"/>
    <x v="0"/>
  </r>
  <r>
    <x v="4"/>
    <x v="9"/>
    <s v="Haplochromis"/>
    <m/>
    <n v="5.8568396226415098"/>
    <s v="GN"/>
    <d v="2022-03-01T00:00:00"/>
    <x v="4"/>
    <x v="0"/>
  </r>
  <r>
    <x v="4"/>
    <x v="9"/>
    <s v="Haplochromis"/>
    <m/>
    <n v="6.0679622641509425"/>
    <s v="GN"/>
    <d v="2022-03-01T00:00:00"/>
    <x v="4"/>
    <x v="0"/>
  </r>
  <r>
    <x v="4"/>
    <x v="9"/>
    <s v="Haplochromis"/>
    <m/>
    <n v="6.0998018867924522"/>
    <s v="GN"/>
    <d v="2022-03-01T00:00:00"/>
    <x v="4"/>
    <x v="0"/>
  </r>
  <r>
    <x v="4"/>
    <x v="9"/>
    <s v="Haplochromis"/>
    <m/>
    <n v="6.0847264150943392"/>
    <s v="GN"/>
    <d v="2022-03-01T00:00:00"/>
    <x v="4"/>
    <x v="0"/>
  </r>
  <r>
    <x v="4"/>
    <x v="9"/>
    <s v="Haplochromis"/>
    <m/>
    <n v="5.7529528301886792"/>
    <s v="GN"/>
    <d v="2022-03-01T00:00:00"/>
    <x v="4"/>
    <x v="0"/>
  </r>
  <r>
    <x v="4"/>
    <x v="9"/>
    <s v="Haplochromis"/>
    <m/>
    <n v="5.7740754716981133"/>
    <s v="GN"/>
    <d v="2022-03-01T00:00:00"/>
    <x v="4"/>
    <x v="0"/>
  </r>
  <r>
    <x v="4"/>
    <x v="9"/>
    <s v="Haplochromis"/>
    <m/>
    <n v="5.8878773584905657"/>
    <s v="GN"/>
    <d v="2022-03-01T00:00:00"/>
    <x v="4"/>
    <x v="0"/>
  </r>
  <r>
    <x v="4"/>
    <x v="9"/>
    <s v="Haplochromis"/>
    <m/>
    <n v="5.8011415094339629"/>
    <s v="GN"/>
    <d v="2022-03-01T00:00:00"/>
    <x v="4"/>
    <x v="0"/>
  </r>
  <r>
    <x v="4"/>
    <x v="9"/>
    <s v="Haplochromis"/>
    <m/>
    <n v="6.5519509803921565"/>
    <s v="GN"/>
    <d v="2022-03-01T00:00:00"/>
    <x v="4"/>
    <x v="0"/>
  </r>
  <r>
    <x v="4"/>
    <x v="9"/>
    <s v="Haplochromis"/>
    <m/>
    <n v="6.0914509803921568"/>
    <s v="GN"/>
    <d v="2022-03-01T00:00:00"/>
    <x v="4"/>
    <x v="0"/>
  </r>
  <r>
    <x v="4"/>
    <x v="9"/>
    <s v="Haplochromis"/>
    <m/>
    <n v="6.5891666666666673"/>
    <s v="GN"/>
    <d v="2022-03-01T00:00:00"/>
    <x v="4"/>
    <x v="0"/>
  </r>
  <r>
    <x v="4"/>
    <x v="9"/>
    <s v="Haplochromis"/>
    <m/>
    <n v="6.4802058823529407"/>
    <s v="GN"/>
    <d v="2022-03-01T00:00:00"/>
    <x v="4"/>
    <x v="0"/>
  </r>
  <r>
    <x v="4"/>
    <x v="9"/>
    <s v="Haplochromis"/>
    <m/>
    <n v="6.6961274509803923"/>
    <s v="GN"/>
    <d v="2022-03-01T00:00:00"/>
    <x v="4"/>
    <x v="0"/>
  </r>
  <r>
    <x v="4"/>
    <x v="9"/>
    <s v="Haplochromis"/>
    <m/>
    <n v="7.4334117647058822"/>
    <s v="GN"/>
    <d v="2022-03-01T00:00:00"/>
    <x v="4"/>
    <x v="0"/>
  </r>
  <r>
    <x v="4"/>
    <x v="9"/>
    <s v="Haplochromis"/>
    <m/>
    <n v="5.6346568627450981"/>
    <s v="GN"/>
    <d v="2022-03-01T00:00:00"/>
    <x v="4"/>
    <x v="0"/>
  </r>
  <r>
    <x v="4"/>
    <x v="9"/>
    <s v="Haplochromis"/>
    <m/>
    <n v="6.550901960784314"/>
    <s v="GN"/>
    <d v="2022-03-01T00:00:00"/>
    <x v="4"/>
    <x v="0"/>
  </r>
  <r>
    <x v="4"/>
    <x v="9"/>
    <s v="Haplochromis"/>
    <m/>
    <n v="6.1719607843137254"/>
    <s v="GN"/>
    <d v="2022-03-01T00:00:00"/>
    <x v="4"/>
    <x v="0"/>
  </r>
  <r>
    <x v="4"/>
    <x v="9"/>
    <s v="Haplochromis"/>
    <m/>
    <n v="6.4802058823529407"/>
    <s v="GN"/>
    <d v="2022-03-01T00:00:00"/>
    <x v="4"/>
    <x v="0"/>
  </r>
  <r>
    <x v="4"/>
    <x v="9"/>
    <s v="Haplochromis"/>
    <m/>
    <n v="6.1497352941176473"/>
    <s v="GN"/>
    <d v="2022-03-01T00:00:00"/>
    <x v="4"/>
    <x v="0"/>
  </r>
  <r>
    <x v="4"/>
    <x v="9"/>
    <s v="Haplochromis"/>
    <m/>
    <n v="5.9959019607843134"/>
    <s v="GN"/>
    <d v="2022-03-01T00:00:00"/>
    <x v="4"/>
    <x v="0"/>
  </r>
  <r>
    <x v="4"/>
    <x v="9"/>
    <s v="Haplochromis"/>
    <m/>
    <n v="5.5691764705882356"/>
    <s v="GN"/>
    <d v="2022-03-01T00:00:00"/>
    <x v="4"/>
    <x v="0"/>
  </r>
  <r>
    <x v="4"/>
    <x v="9"/>
    <s v="Haplochromis"/>
    <m/>
    <n v="5.8620588235294111"/>
    <s v="GN"/>
    <d v="2022-03-01T00:00:00"/>
    <x v="4"/>
    <x v="0"/>
  </r>
  <r>
    <x v="4"/>
    <x v="9"/>
    <s v="Haplochromis"/>
    <m/>
    <n v="5.9690392156862746"/>
    <s v="GN"/>
    <d v="2022-03-01T00:00:00"/>
    <x v="4"/>
    <x v="0"/>
  </r>
  <r>
    <x v="4"/>
    <x v="9"/>
    <s v="Haplochromis"/>
    <m/>
    <n v="6.3059215686274506"/>
    <s v="GN"/>
    <d v="2022-03-01T00:00:00"/>
    <x v="4"/>
    <x v="0"/>
  </r>
  <r>
    <x v="4"/>
    <x v="9"/>
    <s v="Haplochromis"/>
    <m/>
    <n v="5.882352941176471"/>
    <s v="GN"/>
    <d v="2022-03-01T00:00:00"/>
    <x v="4"/>
    <x v="0"/>
  </r>
  <r>
    <x v="4"/>
    <x v="9"/>
    <s v="Haplochromis"/>
    <m/>
    <n v="5.8537843137254901"/>
    <s v="GN"/>
    <d v="2022-03-01T00:00:00"/>
    <x v="4"/>
    <x v="0"/>
  </r>
  <r>
    <x v="4"/>
    <x v="9"/>
    <s v="Haplochromis"/>
    <m/>
    <n v="6.183901960784314"/>
    <s v="GN"/>
    <d v="2022-03-01T00:00:00"/>
    <x v="4"/>
    <x v="0"/>
  </r>
  <r>
    <x v="4"/>
    <x v="9"/>
    <s v="Haplochromis"/>
    <m/>
    <n v="6.6331372549019614"/>
    <s v="GN"/>
    <d v="2022-03-01T00:00:00"/>
    <x v="4"/>
    <x v="0"/>
  </r>
  <r>
    <x v="4"/>
    <x v="9"/>
    <s v="Haplochromis"/>
    <m/>
    <n v="6.0393431372549022"/>
    <s v="GN"/>
    <d v="2022-03-01T00:00:00"/>
    <x v="4"/>
    <x v="0"/>
  </r>
  <r>
    <x v="4"/>
    <x v="9"/>
    <s v="Haplochromis"/>
    <m/>
    <n v="5.4119019607843137"/>
    <s v="GN"/>
    <d v="2022-03-01T00:00:00"/>
    <x v="4"/>
    <x v="0"/>
  </r>
  <r>
    <x v="4"/>
    <x v="9"/>
    <s v="Haplochromis"/>
    <m/>
    <n v="6.0460882352941177"/>
    <s v="GN"/>
    <d v="2022-03-01T00:00:00"/>
    <x v="4"/>
    <x v="0"/>
  </r>
  <r>
    <x v="4"/>
    <x v="9"/>
    <s v="Haplochromis"/>
    <m/>
    <n v="6.0437941176470584"/>
    <s v="GN"/>
    <d v="2022-03-01T00:00:00"/>
    <x v="4"/>
    <x v="0"/>
  </r>
  <r>
    <x v="4"/>
    <x v="9"/>
    <s v="Haplochromis"/>
    <m/>
    <n v="6.1822843137254901"/>
    <s v="GN"/>
    <d v="2022-03-01T00:00:00"/>
    <x v="4"/>
    <x v="0"/>
  </r>
  <r>
    <x v="4"/>
    <x v="9"/>
    <s v="Haplochromis"/>
    <m/>
    <n v="6.1588627450980384"/>
    <s v="GN"/>
    <d v="2022-03-01T00:00:00"/>
    <x v="4"/>
    <x v="0"/>
  </r>
  <r>
    <x v="4"/>
    <x v="9"/>
    <s v="Haplochromis"/>
    <m/>
    <n v="5.7732352941176472"/>
    <s v="GN"/>
    <d v="2022-03-01T00:00:00"/>
    <x v="4"/>
    <x v="0"/>
  </r>
  <r>
    <x v="4"/>
    <x v="9"/>
    <s v="Haplochromis"/>
    <m/>
    <n v="5.965421568627451"/>
    <s v="GN"/>
    <d v="2022-03-01T00:00:00"/>
    <x v="4"/>
    <x v="0"/>
  </r>
  <r>
    <x v="4"/>
    <x v="9"/>
    <s v="Haplochromis"/>
    <m/>
    <n v="5.8683529411764708"/>
    <s v="GN"/>
    <d v="2022-03-01T00:00:00"/>
    <x v="4"/>
    <x v="0"/>
  </r>
  <r>
    <x v="4"/>
    <x v="9"/>
    <s v="Haplochromis"/>
    <m/>
    <n v="5.5565980392156868"/>
    <s v="GN"/>
    <d v="2022-03-01T00:00:00"/>
    <x v="4"/>
    <x v="0"/>
  </r>
  <r>
    <x v="4"/>
    <x v="9"/>
    <s v="Haplochromis"/>
    <m/>
    <n v="5.4515490196078433"/>
    <s v="GN"/>
    <d v="2022-03-01T00:00:00"/>
    <x v="4"/>
    <x v="0"/>
  </r>
  <r>
    <x v="4"/>
    <x v="9"/>
    <s v="Haplochromis"/>
    <m/>
    <n v="5.9219607843137254"/>
    <s v="GN"/>
    <d v="2022-03-01T00:00:00"/>
    <x v="4"/>
    <x v="0"/>
  </r>
  <r>
    <x v="4"/>
    <x v="9"/>
    <s v="Haplochromis"/>
    <m/>
    <n v="5.9248137254901962"/>
    <s v="GN"/>
    <d v="2022-03-01T00:00:00"/>
    <x v="4"/>
    <x v="0"/>
  </r>
  <r>
    <x v="4"/>
    <x v="9"/>
    <s v="Haplochromis"/>
    <m/>
    <n v="6.4433137254901958"/>
    <s v="GN"/>
    <d v="2022-03-01T00:00:00"/>
    <x v="4"/>
    <x v="0"/>
  </r>
  <r>
    <x v="4"/>
    <x v="9"/>
    <s v="Haplochromis"/>
    <m/>
    <n v="5.6864117647058823"/>
    <s v="GN"/>
    <d v="2022-03-01T00:00:00"/>
    <x v="4"/>
    <x v="0"/>
  </r>
  <r>
    <x v="4"/>
    <x v="9"/>
    <s v="Haplochromis"/>
    <m/>
    <n v="5.8162758620689656"/>
    <s v="BS"/>
    <d v="2022-03-01T00:00:00"/>
    <x v="4"/>
    <x v="0"/>
  </r>
  <r>
    <x v="4"/>
    <x v="9"/>
    <s v="Haplochromis"/>
    <m/>
    <n v="7.2220517241379305"/>
    <s v="BS"/>
    <d v="2022-03-01T00:00:00"/>
    <x v="4"/>
    <x v="0"/>
  </r>
  <r>
    <x v="4"/>
    <x v="9"/>
    <s v="Haplochromis"/>
    <m/>
    <n v="8.2361781609195397"/>
    <s v="BS"/>
    <d v="2022-03-01T00:00:00"/>
    <x v="4"/>
    <x v="0"/>
  </r>
  <r>
    <x v="4"/>
    <x v="9"/>
    <s v="Haplochromis"/>
    <m/>
    <n v="7.3118275862068964"/>
    <s v="BS"/>
    <d v="2022-03-01T00:00:00"/>
    <x v="4"/>
    <x v="0"/>
  </r>
  <r>
    <x v="4"/>
    <x v="9"/>
    <s v="Haplochromis"/>
    <m/>
    <n v="5.6017011494252875"/>
    <s v="BS"/>
    <d v="2022-03-01T00:00:00"/>
    <x v="4"/>
    <x v="0"/>
  </r>
  <r>
    <x v="4"/>
    <x v="9"/>
    <s v="Haplochromis"/>
    <m/>
    <n v="6.1935172413793103"/>
    <s v="BS"/>
    <d v="2022-03-01T00:00:00"/>
    <x v="4"/>
    <x v="0"/>
  </r>
  <r>
    <x v="4"/>
    <x v="9"/>
    <s v="Haplochromis"/>
    <m/>
    <n v="6.4868735632183903"/>
    <s v="BS"/>
    <d v="2022-03-01T00:00:00"/>
    <x v="4"/>
    <x v="0"/>
  </r>
  <r>
    <x v="5"/>
    <x v="0"/>
    <s v="Haplochromis"/>
    <n v="22.6"/>
    <n v="22.6"/>
    <s v="BS"/>
    <d v="2023-02-28T00:00:00"/>
    <x v="5"/>
    <x v="0"/>
  </r>
  <r>
    <x v="5"/>
    <x v="0"/>
    <s v="Haplochromis"/>
    <n v="20.858000000000001"/>
    <n v="20.858000000000001"/>
    <s v="BS"/>
    <d v="2023-02-28T00:00:00"/>
    <x v="5"/>
    <x v="0"/>
  </r>
  <r>
    <x v="5"/>
    <x v="0"/>
    <s v="Haplochromis"/>
    <n v="19.93"/>
    <n v="19.93"/>
    <s v="BS"/>
    <d v="2023-02-28T00:00:00"/>
    <x v="5"/>
    <x v="0"/>
  </r>
  <r>
    <x v="5"/>
    <x v="0"/>
    <s v="Haplochromis"/>
    <n v="21.972999999999999"/>
    <n v="21.972999999999999"/>
    <s v="BS"/>
    <d v="2023-02-28T00:00:00"/>
    <x v="5"/>
    <x v="0"/>
  </r>
  <r>
    <x v="5"/>
    <x v="0"/>
    <s v="Haplochromis"/>
    <n v="22.920999999999999"/>
    <n v="22.920999999999999"/>
    <s v="BS"/>
    <d v="2023-02-28T00:00:00"/>
    <x v="5"/>
    <x v="0"/>
  </r>
  <r>
    <x v="5"/>
    <x v="0"/>
    <s v="Haplochromis"/>
    <n v="17.538"/>
    <n v="17.538"/>
    <s v="BS"/>
    <d v="2023-02-28T00:00:00"/>
    <x v="5"/>
    <x v="0"/>
  </r>
  <r>
    <x v="5"/>
    <x v="0"/>
    <s v="Haplochromis"/>
    <n v="19.818000000000001"/>
    <n v="19.818000000000001"/>
    <s v="BS"/>
    <d v="2023-02-28T00:00:00"/>
    <x v="5"/>
    <x v="0"/>
  </r>
  <r>
    <x v="5"/>
    <x v="0"/>
    <s v="Haplochromis"/>
    <n v="17.968"/>
    <n v="17.968"/>
    <s v="BS"/>
    <d v="2023-02-28T00:00:00"/>
    <x v="5"/>
    <x v="0"/>
  </r>
  <r>
    <x v="5"/>
    <x v="0"/>
    <s v="NP"/>
    <n v="24.893000000000001"/>
    <n v="24.893000000000001"/>
    <s v="BS"/>
    <d v="2023-02-28T00:00:00"/>
    <x v="5"/>
    <x v="2"/>
  </r>
  <r>
    <x v="5"/>
    <x v="0"/>
    <s v="Haplochromis"/>
    <n v="6.6379999999999999"/>
    <n v="6.6379999999999999"/>
    <s v="BS"/>
    <d v="2023-02-28T00:00:00"/>
    <x v="5"/>
    <x v="0"/>
  </r>
  <r>
    <x v="5"/>
    <x v="0"/>
    <s v="Haplochromis"/>
    <n v="6.5179999999999998"/>
    <n v="6.5179999999999998"/>
    <s v="BS"/>
    <d v="2023-02-28T00:00:00"/>
    <x v="5"/>
    <x v="0"/>
  </r>
  <r>
    <x v="5"/>
    <x v="0"/>
    <s v="Haplochromis"/>
    <n v="6.7290000000000001"/>
    <n v="6.7290000000000001"/>
    <s v="BS"/>
    <d v="2023-02-28T00:00:00"/>
    <x v="5"/>
    <x v="0"/>
  </r>
  <r>
    <x v="5"/>
    <x v="0"/>
    <s v="Haplochromis"/>
    <n v="5.085"/>
    <n v="5.085"/>
    <s v="BS"/>
    <d v="2023-02-28T00:00:00"/>
    <x v="5"/>
    <x v="0"/>
  </r>
  <r>
    <x v="5"/>
    <x v="0"/>
    <s v="Haplochromis"/>
    <n v="5.4710000000000001"/>
    <n v="5.4710000000000001"/>
    <s v="BS"/>
    <d v="2023-02-28T00:00:00"/>
    <x v="5"/>
    <x v="0"/>
  </r>
  <r>
    <x v="5"/>
    <x v="0"/>
    <s v="Haplochromis"/>
    <n v="7.1459999999999999"/>
    <n v="7.1459999999999999"/>
    <s v="BS"/>
    <d v="2023-02-28T00:00:00"/>
    <x v="5"/>
    <x v="0"/>
  </r>
  <r>
    <x v="5"/>
    <x v="0"/>
    <s v="Haplochromis"/>
    <n v="5.8010000000000002"/>
    <n v="5.8010000000000002"/>
    <s v="BS"/>
    <d v="2023-02-28T00:00:00"/>
    <x v="5"/>
    <x v="0"/>
  </r>
  <r>
    <x v="5"/>
    <x v="0"/>
    <s v="Haplochromis"/>
    <n v="6.3609999999999998"/>
    <n v="6.3609999999999998"/>
    <s v="BS"/>
    <d v="2023-02-28T00:00:00"/>
    <x v="5"/>
    <x v="0"/>
  </r>
  <r>
    <x v="5"/>
    <x v="0"/>
    <s v="Haplochromis"/>
    <n v="7.5940000000000003"/>
    <n v="7.5940000000000003"/>
    <s v="BS"/>
    <d v="2023-02-28T00:00:00"/>
    <x v="5"/>
    <x v="0"/>
  </r>
  <r>
    <x v="5"/>
    <x v="0"/>
    <s v="Haplochromis"/>
    <n v="5.9029999999999996"/>
    <n v="5.9029999999999996"/>
    <s v="BS"/>
    <d v="2023-02-28T00:00:00"/>
    <x v="5"/>
    <x v="0"/>
  </r>
  <r>
    <x v="5"/>
    <x v="0"/>
    <s v="Haplochromis"/>
    <n v="5.7430000000000003"/>
    <n v="5.7430000000000003"/>
    <s v="BS"/>
    <d v="2023-02-28T00:00:00"/>
    <x v="5"/>
    <x v="0"/>
  </r>
  <r>
    <x v="5"/>
    <x v="0"/>
    <s v="Haplochromis"/>
    <n v="7.4219999999999997"/>
    <n v="7.4219999999999997"/>
    <s v="BS"/>
    <d v="2023-02-28T00:00:00"/>
    <x v="5"/>
    <x v="0"/>
  </r>
  <r>
    <x v="5"/>
    <x v="0"/>
    <s v="Haplochromis"/>
    <n v="5.4260000000000002"/>
    <n v="5.4260000000000002"/>
    <s v="BS"/>
    <d v="2023-02-28T00:00:00"/>
    <x v="5"/>
    <x v="0"/>
  </r>
  <r>
    <x v="5"/>
    <x v="0"/>
    <s v="Haplochromis"/>
    <n v="6.734"/>
    <n v="6.734"/>
    <s v="BS"/>
    <d v="2023-02-28T00:00:00"/>
    <x v="5"/>
    <x v="0"/>
  </r>
  <r>
    <x v="5"/>
    <x v="0"/>
    <s v="Haplochromis"/>
    <n v="5.4939999999999998"/>
    <n v="5.4939999999999998"/>
    <s v="BS"/>
    <d v="2023-02-28T00:00:00"/>
    <x v="5"/>
    <x v="0"/>
  </r>
  <r>
    <x v="5"/>
    <x v="0"/>
    <s v="Haplochromis"/>
    <n v="6.4029999999999996"/>
    <n v="6.4029999999999996"/>
    <s v="BS"/>
    <d v="2023-02-28T00:00:00"/>
    <x v="5"/>
    <x v="0"/>
  </r>
  <r>
    <x v="5"/>
    <x v="0"/>
    <s v="Haplochromis"/>
    <n v="7.2880000000000003"/>
    <n v="7.2880000000000003"/>
    <s v="BS"/>
    <d v="2023-02-28T00:00:00"/>
    <x v="5"/>
    <x v="0"/>
  </r>
  <r>
    <x v="5"/>
    <x v="0"/>
    <s v="Haplochromis"/>
    <n v="6.1120000000000001"/>
    <n v="6.1120000000000001"/>
    <s v="BS"/>
    <d v="2023-02-28T00:00:00"/>
    <x v="5"/>
    <x v="0"/>
  </r>
  <r>
    <x v="5"/>
    <x v="0"/>
    <s v="Haplochromis"/>
    <n v="6.63"/>
    <n v="6.63"/>
    <s v="BS"/>
    <d v="2023-02-28T00:00:00"/>
    <x v="5"/>
    <x v="0"/>
  </r>
  <r>
    <x v="5"/>
    <x v="0"/>
    <s v="Haplochromis"/>
    <n v="5.3890000000000002"/>
    <n v="5.3890000000000002"/>
    <s v="BS"/>
    <d v="2023-02-28T00:00:00"/>
    <x v="5"/>
    <x v="0"/>
  </r>
  <r>
    <x v="5"/>
    <x v="0"/>
    <s v="Haplochromis"/>
    <n v="7.3959999999999999"/>
    <n v="7.3959999999999999"/>
    <s v="BS"/>
    <d v="2023-02-28T00:00:00"/>
    <x v="5"/>
    <x v="0"/>
  </r>
  <r>
    <x v="5"/>
    <x v="0"/>
    <s v="Haplochromis"/>
    <n v="6.4560000000000004"/>
    <n v="6.4560000000000004"/>
    <s v="BS"/>
    <d v="2023-02-28T00:00:00"/>
    <x v="5"/>
    <x v="0"/>
  </r>
  <r>
    <x v="5"/>
    <x v="0"/>
    <s v="Haplochromis"/>
    <n v="5.6289999999999996"/>
    <n v="5.6289999999999996"/>
    <s v="BS"/>
    <d v="2023-02-28T00:00:00"/>
    <x v="5"/>
    <x v="0"/>
  </r>
  <r>
    <x v="5"/>
    <x v="0"/>
    <s v="Haplochromis"/>
    <n v="6.3929999999999998"/>
    <n v="6.3929999999999998"/>
    <s v="BS"/>
    <d v="2023-02-28T00:00:00"/>
    <x v="5"/>
    <x v="0"/>
  </r>
  <r>
    <x v="5"/>
    <x v="0"/>
    <s v="Haplochromis"/>
    <n v="5.7850000000000001"/>
    <n v="5.7850000000000001"/>
    <s v="BS"/>
    <d v="2023-02-28T00:00:00"/>
    <x v="5"/>
    <x v="0"/>
  </r>
  <r>
    <x v="5"/>
    <x v="0"/>
    <s v="Haplochromis"/>
    <n v="7.4720000000000004"/>
    <n v="7.4720000000000004"/>
    <s v="BS"/>
    <d v="2023-02-28T00:00:00"/>
    <x v="5"/>
    <x v="0"/>
  </r>
  <r>
    <x v="5"/>
    <x v="0"/>
    <s v="Haplochromis"/>
    <n v="5.5510000000000002"/>
    <n v="5.5510000000000002"/>
    <s v="BS"/>
    <d v="2023-02-28T00:00:00"/>
    <x v="5"/>
    <x v="0"/>
  </r>
  <r>
    <x v="5"/>
    <x v="0"/>
    <s v="Haplochromis"/>
    <n v="7.3049999999999997"/>
    <n v="7.3049999999999997"/>
    <s v="BS"/>
    <d v="2023-02-28T00:00:00"/>
    <x v="5"/>
    <x v="0"/>
  </r>
  <r>
    <x v="5"/>
    <x v="0"/>
    <s v="Haplochromis"/>
    <n v="6.3920000000000003"/>
    <n v="6.3920000000000003"/>
    <s v="BS"/>
    <d v="2023-02-28T00:00:00"/>
    <x v="5"/>
    <x v="0"/>
  </r>
  <r>
    <x v="5"/>
    <x v="0"/>
    <s v="Haplochromis"/>
    <n v="5.181"/>
    <n v="5.181"/>
    <s v="BS"/>
    <d v="2023-02-28T00:00:00"/>
    <x v="5"/>
    <x v="0"/>
  </r>
  <r>
    <x v="5"/>
    <x v="0"/>
    <s v="Haplochromis"/>
    <n v="6.431"/>
    <n v="6.431"/>
    <s v="BS"/>
    <d v="2023-02-28T00:00:00"/>
    <x v="5"/>
    <x v="0"/>
  </r>
  <r>
    <x v="5"/>
    <x v="0"/>
    <s v="Haplochromis"/>
    <n v="5.5359999999999996"/>
    <n v="5.5359999999999996"/>
    <s v="BS"/>
    <d v="2023-02-28T00:00:00"/>
    <x v="5"/>
    <x v="0"/>
  </r>
  <r>
    <x v="5"/>
    <x v="0"/>
    <s v="Haplochromis"/>
    <n v="5.7160000000000002"/>
    <n v="5.7160000000000002"/>
    <s v="BS"/>
    <d v="2023-02-28T00:00:00"/>
    <x v="5"/>
    <x v="0"/>
  </r>
  <r>
    <x v="5"/>
    <x v="0"/>
    <s v="Haplochromis"/>
    <n v="6.2610000000000001"/>
    <n v="6.2610000000000001"/>
    <s v="BS"/>
    <d v="2023-02-28T00:00:00"/>
    <x v="5"/>
    <x v="0"/>
  </r>
  <r>
    <x v="5"/>
    <x v="0"/>
    <s v="Haplochromis"/>
    <n v="5.3529999999999998"/>
    <n v="5.3529999999999998"/>
    <s v="BS"/>
    <d v="2023-02-28T00:00:00"/>
    <x v="5"/>
    <x v="0"/>
  </r>
  <r>
    <x v="5"/>
    <x v="0"/>
    <s v="Haplochromis"/>
    <n v="6.0540000000000003"/>
    <n v="6.0540000000000003"/>
    <s v="BS"/>
    <d v="2023-02-28T00:00:00"/>
    <x v="5"/>
    <x v="0"/>
  </r>
  <r>
    <x v="5"/>
    <x v="0"/>
    <s v="Haplochromis"/>
    <n v="7.6189999999999998"/>
    <n v="7.6189999999999998"/>
    <s v="BS"/>
    <d v="2023-02-28T00:00:00"/>
    <x v="5"/>
    <x v="0"/>
  </r>
  <r>
    <x v="5"/>
    <x v="0"/>
    <s v="Haplochromis"/>
    <n v="4.8579999999999997"/>
    <n v="4.8579999999999997"/>
    <s v="BS"/>
    <d v="2023-02-28T00:00:00"/>
    <x v="5"/>
    <x v="0"/>
  </r>
  <r>
    <x v="5"/>
    <x v="0"/>
    <s v="Haplochromis"/>
    <n v="7.0620000000000003"/>
    <n v="7.0620000000000003"/>
    <s v="BS"/>
    <d v="2023-02-28T00:00:00"/>
    <x v="5"/>
    <x v="0"/>
  </r>
  <r>
    <x v="5"/>
    <x v="0"/>
    <s v="Haplochromis"/>
    <n v="6.2069999999999999"/>
    <n v="6.2069999999999999"/>
    <s v="BS"/>
    <d v="2023-02-28T00:00:00"/>
    <x v="5"/>
    <x v="0"/>
  </r>
  <r>
    <x v="5"/>
    <x v="0"/>
    <s v="Haplochromis"/>
    <n v="6.0839999999999996"/>
    <n v="6.0839999999999996"/>
    <s v="BS"/>
    <d v="2023-02-28T00:00:00"/>
    <x v="5"/>
    <x v="0"/>
  </r>
  <r>
    <x v="5"/>
    <x v="0"/>
    <s v="Haplochromis"/>
    <n v="6.64"/>
    <n v="6.64"/>
    <s v="BS"/>
    <d v="2023-02-28T00:00:00"/>
    <x v="5"/>
    <x v="0"/>
  </r>
  <r>
    <x v="5"/>
    <x v="0"/>
    <s v="Haplochromis"/>
    <n v="7.9450000000000003"/>
    <n v="7.9450000000000003"/>
    <s v="BS"/>
    <d v="2023-02-28T00:00:00"/>
    <x v="5"/>
    <x v="0"/>
  </r>
  <r>
    <x v="5"/>
    <x v="0"/>
    <s v="Haplochromis"/>
    <n v="4.6130000000000004"/>
    <n v="4.6130000000000004"/>
    <s v="BS"/>
    <d v="2023-02-28T00:00:00"/>
    <x v="5"/>
    <x v="0"/>
  </r>
  <r>
    <x v="5"/>
    <x v="0"/>
    <s v="Haplochromis"/>
    <n v="7.391"/>
    <n v="7.391"/>
    <s v="BS"/>
    <d v="2023-02-28T00:00:00"/>
    <x v="5"/>
    <x v="0"/>
  </r>
  <r>
    <x v="5"/>
    <x v="0"/>
    <s v="Haplochromis"/>
    <n v="6.1509999999999998"/>
    <n v="6.1509999999999998"/>
    <s v="BS"/>
    <d v="2023-02-28T00:00:00"/>
    <x v="5"/>
    <x v="0"/>
  </r>
  <r>
    <x v="5"/>
    <x v="0"/>
    <s v="Haplochromis"/>
    <n v="5.3550000000000004"/>
    <n v="5.3550000000000004"/>
    <s v="BS"/>
    <d v="2023-02-28T00:00:00"/>
    <x v="5"/>
    <x v="0"/>
  </r>
  <r>
    <x v="5"/>
    <x v="0"/>
    <s v="Haplochromis"/>
    <n v="5.5739999999999998"/>
    <n v="5.5739999999999998"/>
    <s v="BS"/>
    <d v="2023-02-28T00:00:00"/>
    <x v="5"/>
    <x v="0"/>
  </r>
  <r>
    <x v="5"/>
    <x v="0"/>
    <s v="Haplochromis"/>
    <n v="4.8929999999999998"/>
    <n v="4.8929999999999998"/>
    <s v="BS"/>
    <d v="2023-02-28T00:00:00"/>
    <x v="5"/>
    <x v="0"/>
  </r>
  <r>
    <x v="5"/>
    <x v="0"/>
    <s v="Haplochromis"/>
    <n v="6.1980000000000004"/>
    <n v="6.1980000000000004"/>
    <s v="BS"/>
    <d v="2023-02-28T00:00:00"/>
    <x v="5"/>
    <x v="0"/>
  </r>
  <r>
    <x v="5"/>
    <x v="0"/>
    <s v="Haplochromis"/>
    <n v="9.1419999999999995"/>
    <n v="9.1419999999999995"/>
    <s v="BS"/>
    <d v="2023-02-28T00:00:00"/>
    <x v="5"/>
    <x v="0"/>
  </r>
  <r>
    <x v="5"/>
    <x v="0"/>
    <s v="Haplochromis"/>
    <n v="8.7070000000000007"/>
    <n v="8.7070000000000007"/>
    <s v="BS"/>
    <d v="2023-02-28T00:00:00"/>
    <x v="5"/>
    <x v="0"/>
  </r>
  <r>
    <x v="5"/>
    <x v="0"/>
    <s v="Haplochromis"/>
    <n v="10.714"/>
    <n v="10.714"/>
    <s v="BS"/>
    <d v="2023-02-28T00:00:00"/>
    <x v="5"/>
    <x v="0"/>
  </r>
  <r>
    <x v="5"/>
    <x v="0"/>
    <s v="Haplochromis"/>
    <n v="10.369"/>
    <n v="10.369"/>
    <s v="BS"/>
    <d v="2023-02-28T00:00:00"/>
    <x v="5"/>
    <x v="0"/>
  </r>
  <r>
    <x v="5"/>
    <x v="0"/>
    <s v="Haplochromis"/>
    <n v="9.1999999999999993"/>
    <n v="9.1999999999999993"/>
    <s v="BS"/>
    <d v="2023-02-28T00:00:00"/>
    <x v="5"/>
    <x v="0"/>
  </r>
  <r>
    <x v="5"/>
    <x v="0"/>
    <s v="Haplochromis"/>
    <n v="9.2189999999999994"/>
    <n v="9.2189999999999994"/>
    <s v="BS"/>
    <d v="2023-02-28T00:00:00"/>
    <x v="5"/>
    <x v="0"/>
  </r>
  <r>
    <x v="5"/>
    <x v="0"/>
    <s v="Haplochromis"/>
    <n v="9.4909999999999997"/>
    <n v="9.4909999999999997"/>
    <s v="BS"/>
    <d v="2023-02-28T00:00:00"/>
    <x v="5"/>
    <x v="0"/>
  </r>
  <r>
    <x v="5"/>
    <x v="0"/>
    <s v="Haplochromis"/>
    <n v="9.1660000000000004"/>
    <n v="9.1660000000000004"/>
    <s v="BS"/>
    <d v="2023-02-28T00:00:00"/>
    <x v="5"/>
    <x v="0"/>
  </r>
  <r>
    <x v="5"/>
    <x v="0"/>
    <s v="Haplochromis"/>
    <n v="2.9020000000000001"/>
    <n v="2.9020000000000001"/>
    <s v="BS"/>
    <d v="2023-02-28T00:00:00"/>
    <x v="5"/>
    <x v="0"/>
  </r>
  <r>
    <x v="5"/>
    <x v="0"/>
    <s v="Haplochromis"/>
    <n v="7.66"/>
    <n v="7.66"/>
    <s v="GN"/>
    <d v="2023-02-28T00:00:00"/>
    <x v="5"/>
    <x v="0"/>
  </r>
  <r>
    <x v="5"/>
    <x v="0"/>
    <s v="Haplochromis"/>
    <n v="7.806"/>
    <n v="7.806"/>
    <s v="GN"/>
    <d v="2023-02-28T00:00:00"/>
    <x v="5"/>
    <x v="0"/>
  </r>
  <r>
    <x v="5"/>
    <x v="0"/>
    <s v="Haplochromis"/>
    <n v="7.7309999999999999"/>
    <n v="7.7309999999999999"/>
    <s v="GN"/>
    <d v="2023-02-28T00:00:00"/>
    <x v="5"/>
    <x v="0"/>
  </r>
  <r>
    <x v="5"/>
    <x v="0"/>
    <s v="Haplochromis"/>
    <n v="8.1669999999999998"/>
    <n v="8.1669999999999998"/>
    <s v="GN"/>
    <d v="2023-02-28T00:00:00"/>
    <x v="5"/>
    <x v="0"/>
  </r>
  <r>
    <x v="5"/>
    <x v="0"/>
    <s v="Haplochromis"/>
    <n v="8.016"/>
    <n v="8.016"/>
    <s v="GN"/>
    <d v="2023-02-28T00:00:00"/>
    <x v="5"/>
    <x v="0"/>
  </r>
  <r>
    <x v="5"/>
    <x v="0"/>
    <s v="Haplochromis"/>
    <n v="8.1969999999999992"/>
    <n v="8.1969999999999992"/>
    <s v="GN"/>
    <d v="2023-02-28T00:00:00"/>
    <x v="5"/>
    <x v="0"/>
  </r>
  <r>
    <x v="5"/>
    <x v="0"/>
    <s v="Haplochromis"/>
    <n v="9.6530000000000005"/>
    <n v="9.6530000000000005"/>
    <s v="GN"/>
    <d v="2023-02-28T00:00:00"/>
    <x v="5"/>
    <x v="0"/>
  </r>
  <r>
    <x v="5"/>
    <x v="0"/>
    <s v="Haplochromis"/>
    <n v="9.2449999999999992"/>
    <n v="9.2449999999999992"/>
    <s v="GN"/>
    <d v="2023-02-28T00:00:00"/>
    <x v="5"/>
    <x v="0"/>
  </r>
  <r>
    <x v="5"/>
    <x v="0"/>
    <s v="Haplochromis"/>
    <n v="9.2899999999999991"/>
    <n v="9.2899999999999991"/>
    <s v="GN"/>
    <d v="2023-02-28T00:00:00"/>
    <x v="5"/>
    <x v="0"/>
  </r>
  <r>
    <x v="5"/>
    <x v="0"/>
    <s v="Haplochromis"/>
    <n v="4.9420000000000002"/>
    <n v="4.9420000000000002"/>
    <s v="GN"/>
    <d v="2023-02-28T00:00:00"/>
    <x v="5"/>
    <x v="0"/>
  </r>
  <r>
    <x v="5"/>
    <x v="0"/>
    <s v="Haplochromis"/>
    <n v="6.6239999999999997"/>
    <n v="6.6239999999999997"/>
    <s v="GN"/>
    <d v="2023-02-28T00:00:00"/>
    <x v="5"/>
    <x v="0"/>
  </r>
  <r>
    <x v="5"/>
    <x v="0"/>
    <s v="Haplochromis"/>
    <n v="6.5519999999999996"/>
    <n v="6.5519999999999996"/>
    <s v="GN"/>
    <d v="2023-02-28T00:00:00"/>
    <x v="5"/>
    <x v="0"/>
  </r>
  <r>
    <x v="5"/>
    <x v="0"/>
    <s v="Haplochromis"/>
    <n v="6.16"/>
    <n v="6.16"/>
    <s v="GN"/>
    <d v="2023-02-28T00:00:00"/>
    <x v="5"/>
    <x v="0"/>
  </r>
  <r>
    <x v="5"/>
    <x v="0"/>
    <s v="Haplochromis"/>
    <n v="6.1319999999999997"/>
    <n v="6.1319999999999997"/>
    <s v="GN"/>
    <d v="2023-02-28T00:00:00"/>
    <x v="5"/>
    <x v="0"/>
  </r>
  <r>
    <x v="5"/>
    <x v="0"/>
    <s v="Haplochromis"/>
    <n v="5.75"/>
    <n v="5.75"/>
    <s v="GN"/>
    <d v="2023-02-28T00:00:00"/>
    <x v="5"/>
    <x v="0"/>
  </r>
  <r>
    <x v="5"/>
    <x v="0"/>
    <s v="Haplochromis"/>
    <n v="5.9420000000000002"/>
    <n v="5.9420000000000002"/>
    <s v="GN"/>
    <d v="2023-02-28T00:00:00"/>
    <x v="5"/>
    <x v="0"/>
  </r>
  <r>
    <x v="5"/>
    <x v="0"/>
    <s v="Haplochromis"/>
    <n v="5.8760000000000003"/>
    <n v="5.8760000000000003"/>
    <s v="GN"/>
    <d v="2023-02-28T00:00:00"/>
    <x v="5"/>
    <x v="0"/>
  </r>
  <r>
    <x v="5"/>
    <x v="0"/>
    <s v="Haplochromis"/>
    <n v="5.4160000000000004"/>
    <n v="5.4160000000000004"/>
    <s v="GN"/>
    <d v="2023-02-28T00:00:00"/>
    <x v="5"/>
    <x v="0"/>
  </r>
  <r>
    <x v="5"/>
    <x v="0"/>
    <s v="Haplochromis"/>
    <n v="6.1070000000000002"/>
    <n v="6.1070000000000002"/>
    <s v="GN"/>
    <d v="2023-02-28T00:00:00"/>
    <x v="5"/>
    <x v="0"/>
  </r>
  <r>
    <x v="5"/>
    <x v="0"/>
    <s v="Haplochromis"/>
    <n v="5.8490000000000002"/>
    <n v="5.8490000000000002"/>
    <s v="GN"/>
    <d v="2023-02-28T00:00:00"/>
    <x v="5"/>
    <x v="0"/>
  </r>
  <r>
    <x v="5"/>
    <x v="0"/>
    <s v="Haplochromis"/>
    <n v="6.1139999999999999"/>
    <n v="6.1139999999999999"/>
    <s v="GN"/>
    <d v="2023-02-28T00:00:00"/>
    <x v="5"/>
    <x v="0"/>
  </r>
  <r>
    <x v="5"/>
    <x v="0"/>
    <s v="Haplochromis"/>
    <n v="6.0279999999999996"/>
    <n v="6.0279999999999996"/>
    <s v="GN"/>
    <d v="2023-02-28T00:00:00"/>
    <x v="5"/>
    <x v="0"/>
  </r>
  <r>
    <x v="5"/>
    <x v="0"/>
    <s v="Haplochromis"/>
    <n v="6.5179999999999998"/>
    <n v="6.5179999999999998"/>
    <s v="GN"/>
    <d v="2023-02-28T00:00:00"/>
    <x v="5"/>
    <x v="0"/>
  </r>
  <r>
    <x v="5"/>
    <x v="0"/>
    <s v="Haplochromis"/>
    <n v="6.5890000000000004"/>
    <n v="6.5890000000000004"/>
    <s v="GN"/>
    <d v="2023-02-28T00:00:00"/>
    <x v="5"/>
    <x v="0"/>
  </r>
  <r>
    <x v="5"/>
    <x v="0"/>
    <s v="Haplochromis"/>
    <n v="6.4219999999999997"/>
    <n v="6.4219999999999997"/>
    <s v="GN"/>
    <d v="2023-02-28T00:00:00"/>
    <x v="5"/>
    <x v="0"/>
  </r>
  <r>
    <x v="5"/>
    <x v="0"/>
    <s v="Haplochromis"/>
    <n v="6.907"/>
    <n v="6.907"/>
    <s v="GN"/>
    <d v="2023-02-28T00:00:00"/>
    <x v="5"/>
    <x v="0"/>
  </r>
  <r>
    <x v="5"/>
    <x v="0"/>
    <s v="Haplochromis"/>
    <n v="6.8949999999999996"/>
    <n v="6.8949999999999996"/>
    <s v="GN"/>
    <d v="2023-02-28T00:00:00"/>
    <x v="5"/>
    <x v="0"/>
  </r>
  <r>
    <x v="5"/>
    <x v="0"/>
    <s v="Haplochromis"/>
    <n v="6.5529999999999999"/>
    <n v="6.5529999999999999"/>
    <s v="GN"/>
    <d v="2023-02-28T00:00:00"/>
    <x v="5"/>
    <x v="0"/>
  </r>
  <r>
    <x v="5"/>
    <x v="0"/>
    <s v="Haplochromis"/>
    <n v="5.7460000000000004"/>
    <n v="5.7460000000000004"/>
    <s v="GN"/>
    <d v="2023-02-28T00:00:00"/>
    <x v="5"/>
    <x v="0"/>
  </r>
  <r>
    <x v="5"/>
    <x v="0"/>
    <s v="Haplochromis"/>
    <n v="6.1050000000000004"/>
    <n v="6.1050000000000004"/>
    <s v="GN"/>
    <d v="2023-02-28T00:00:00"/>
    <x v="5"/>
    <x v="0"/>
  </r>
  <r>
    <x v="5"/>
    <x v="0"/>
    <s v="Haplochromis"/>
    <n v="6.52"/>
    <n v="6.52"/>
    <s v="GN"/>
    <d v="2023-02-28T00:00:00"/>
    <x v="5"/>
    <x v="0"/>
  </r>
  <r>
    <x v="5"/>
    <x v="0"/>
    <s v="Haplochromis"/>
    <n v="6.194"/>
    <n v="6.194"/>
    <s v="GN"/>
    <d v="2023-02-28T00:00:00"/>
    <x v="5"/>
    <x v="0"/>
  </r>
  <r>
    <x v="5"/>
    <x v="9"/>
    <s v="Haplochromis"/>
    <n v="5.6369999999999996"/>
    <n v="5.6369999999999996"/>
    <s v="GN"/>
    <d v="2023-02-24T00:00:00"/>
    <x v="5"/>
    <x v="0"/>
  </r>
  <r>
    <x v="5"/>
    <x v="9"/>
    <s v="Haplochromis"/>
    <n v="5.9749999999999996"/>
    <n v="5.9749999999999996"/>
    <s v="GN"/>
    <d v="2023-02-24T00:00:00"/>
    <x v="5"/>
    <x v="0"/>
  </r>
  <r>
    <x v="5"/>
    <x v="9"/>
    <s v="Haplochromis"/>
    <n v="6.4329999999999998"/>
    <n v="6.4329999999999998"/>
    <s v="GN"/>
    <d v="2023-02-24T00:00:00"/>
    <x v="5"/>
    <x v="0"/>
  </r>
  <r>
    <x v="5"/>
    <x v="9"/>
    <s v="Haplochromis"/>
    <n v="6.734"/>
    <n v="6.734"/>
    <s v="GN"/>
    <d v="2023-02-24T00:00:00"/>
    <x v="5"/>
    <x v="0"/>
  </r>
  <r>
    <x v="5"/>
    <x v="9"/>
    <s v="Haplochromis"/>
    <n v="6.3680000000000003"/>
    <n v="6.3680000000000003"/>
    <s v="GN"/>
    <d v="2023-02-24T00:00:00"/>
    <x v="5"/>
    <x v="0"/>
  </r>
  <r>
    <x v="5"/>
    <x v="9"/>
    <s v="other"/>
    <n v="39.203000000000003"/>
    <n v="39.203000000000003"/>
    <s v="BS"/>
    <d v="2023-02-24T00:00:00"/>
    <x v="5"/>
    <x v="1"/>
  </r>
  <r>
    <x v="5"/>
    <x v="9"/>
    <s v="dagaa"/>
    <n v="3.198"/>
    <n v="3.198"/>
    <s v="BS"/>
    <d v="2023-02-24T00:00:00"/>
    <x v="5"/>
    <x v="4"/>
  </r>
  <r>
    <x v="5"/>
    <x v="9"/>
    <s v="dagaa"/>
    <n v="3.109"/>
    <n v="3.109"/>
    <s v="BS"/>
    <d v="2023-02-24T00:00:00"/>
    <x v="5"/>
    <x v="4"/>
  </r>
  <r>
    <x v="5"/>
    <x v="9"/>
    <s v="dagaa"/>
    <n v="3.6"/>
    <n v="3.6"/>
    <s v="BS"/>
    <d v="2023-02-24T00:00:00"/>
    <x v="5"/>
    <x v="4"/>
  </r>
  <r>
    <x v="5"/>
    <x v="9"/>
    <s v="dagaa"/>
    <n v="3.4289999999999998"/>
    <n v="3.4289999999999998"/>
    <s v="BS"/>
    <d v="2023-02-24T00:00:00"/>
    <x v="5"/>
    <x v="4"/>
  </r>
  <r>
    <x v="5"/>
    <x v="9"/>
    <s v="dagaa"/>
    <n v="4.4930000000000003"/>
    <n v="4.4930000000000003"/>
    <s v="BS"/>
    <d v="2023-02-24T00:00:00"/>
    <x v="5"/>
    <x v="4"/>
  </r>
  <r>
    <x v="5"/>
    <x v="9"/>
    <s v="dagaa"/>
    <n v="3.3149999999999999"/>
    <n v="3.3149999999999999"/>
    <s v="BS"/>
    <d v="2023-02-24T00:00:00"/>
    <x v="5"/>
    <x v="4"/>
  </r>
  <r>
    <x v="5"/>
    <x v="9"/>
    <s v="dagaa"/>
    <n v="4.1829999999999998"/>
    <n v="4.1829999999999998"/>
    <s v="BS"/>
    <d v="2023-02-24T00:00:00"/>
    <x v="5"/>
    <x v="4"/>
  </r>
  <r>
    <x v="5"/>
    <x v="9"/>
    <s v="dagaa"/>
    <n v="4.2190000000000003"/>
    <n v="4.2190000000000003"/>
    <s v="BS"/>
    <d v="2023-02-24T00:00:00"/>
    <x v="5"/>
    <x v="4"/>
  </r>
  <r>
    <x v="5"/>
    <x v="9"/>
    <s v="dagaa"/>
    <n v="3.6869999999999998"/>
    <n v="3.6869999999999998"/>
    <s v="BS"/>
    <d v="2023-02-24T00:00:00"/>
    <x v="5"/>
    <x v="4"/>
  </r>
  <r>
    <x v="5"/>
    <x v="9"/>
    <s v="dagaa"/>
    <n v="3.569"/>
    <n v="3.569"/>
    <s v="BS"/>
    <d v="2023-02-24T00:00:00"/>
    <x v="5"/>
    <x v="4"/>
  </r>
  <r>
    <x v="5"/>
    <x v="9"/>
    <s v="dagaa"/>
    <n v="3.5070000000000001"/>
    <n v="3.5070000000000001"/>
    <s v="BS"/>
    <d v="2023-02-24T00:00:00"/>
    <x v="5"/>
    <x v="4"/>
  </r>
  <r>
    <x v="5"/>
    <x v="9"/>
    <s v="dagaa"/>
    <n v="5.2990000000000004"/>
    <n v="5.2990000000000004"/>
    <s v="BS"/>
    <d v="2023-02-24T00:00:00"/>
    <x v="5"/>
    <x v="4"/>
  </r>
  <r>
    <x v="5"/>
    <x v="9"/>
    <s v="dagaa"/>
    <n v="3.548"/>
    <n v="3.548"/>
    <s v="BS"/>
    <d v="2023-02-24T00:00:00"/>
    <x v="5"/>
    <x v="4"/>
  </r>
  <r>
    <x v="5"/>
    <x v="9"/>
    <s v="dagaa"/>
    <n v="3.9"/>
    <n v="3.9"/>
    <s v="BS"/>
    <d v="2023-02-24T00:00:00"/>
    <x v="5"/>
    <x v="4"/>
  </r>
  <r>
    <x v="5"/>
    <x v="9"/>
    <s v="dagaa"/>
    <n v="3.9710000000000001"/>
    <n v="3.9710000000000001"/>
    <s v="BS"/>
    <d v="2023-02-24T00:00:00"/>
    <x v="5"/>
    <x v="4"/>
  </r>
  <r>
    <x v="5"/>
    <x v="9"/>
    <s v="dagaa"/>
    <n v="4.1180000000000003"/>
    <n v="4.1180000000000003"/>
    <s v="BS"/>
    <d v="2023-02-24T00:00:00"/>
    <x v="5"/>
    <x v="4"/>
  </r>
  <r>
    <x v="5"/>
    <x v="9"/>
    <s v="dagaa"/>
    <n v="3.7480000000000002"/>
    <n v="3.7480000000000002"/>
    <s v="BS"/>
    <d v="2023-02-24T00:00:00"/>
    <x v="5"/>
    <x v="4"/>
  </r>
  <r>
    <x v="5"/>
    <x v="9"/>
    <s v="dagaa"/>
    <n v="3.9"/>
    <n v="3.9"/>
    <s v="BS"/>
    <d v="2023-02-24T00:00:00"/>
    <x v="5"/>
    <x v="4"/>
  </r>
  <r>
    <x v="5"/>
    <x v="9"/>
    <s v="dagaa"/>
    <n v="3.5920000000000001"/>
    <n v="3.5920000000000001"/>
    <s v="BS"/>
    <d v="2023-02-24T00:00:00"/>
    <x v="5"/>
    <x v="4"/>
  </r>
  <r>
    <x v="5"/>
    <x v="9"/>
    <s v="dagaa"/>
    <n v="3.6349999999999998"/>
    <n v="3.6349999999999998"/>
    <s v="BS"/>
    <d v="2023-02-24T00:00:00"/>
    <x v="5"/>
    <x v="4"/>
  </r>
  <r>
    <x v="5"/>
    <x v="9"/>
    <s v="dagaa"/>
    <n v="1.9179999999999999"/>
    <n v="1.9179999999999999"/>
    <s v="BS"/>
    <d v="2023-02-24T00:00:00"/>
    <x v="5"/>
    <x v="4"/>
  </r>
  <r>
    <x v="5"/>
    <x v="9"/>
    <s v="dagaa"/>
    <n v="5.2329999999999997"/>
    <n v="5.2329999999999997"/>
    <s v="BS"/>
    <d v="2023-02-24T00:00:00"/>
    <x v="5"/>
    <x v="4"/>
  </r>
  <r>
    <x v="5"/>
    <x v="9"/>
    <s v="dagaa"/>
    <n v="3.2589999999999999"/>
    <n v="3.2589999999999999"/>
    <s v="BS"/>
    <d v="2023-02-24T00:00:00"/>
    <x v="5"/>
    <x v="4"/>
  </r>
  <r>
    <x v="5"/>
    <x v="9"/>
    <s v="dagaa"/>
    <n v="3.5910000000000002"/>
    <n v="3.5910000000000002"/>
    <s v="BS"/>
    <d v="2023-02-24T00:00:00"/>
    <x v="5"/>
    <x v="4"/>
  </r>
  <r>
    <x v="5"/>
    <x v="9"/>
    <s v="dagaa"/>
    <n v="3.71"/>
    <n v="3.71"/>
    <s v="BS"/>
    <d v="2023-02-24T00:00:00"/>
    <x v="5"/>
    <x v="4"/>
  </r>
  <r>
    <x v="5"/>
    <x v="9"/>
    <s v="dagaa"/>
    <n v="3.6560000000000001"/>
    <n v="3.6560000000000001"/>
    <s v="BS"/>
    <d v="2023-02-24T00:00:00"/>
    <x v="5"/>
    <x v="4"/>
  </r>
  <r>
    <x v="5"/>
    <x v="9"/>
    <s v="dagaa"/>
    <n v="3.8540000000000001"/>
    <n v="3.8540000000000001"/>
    <s v="BS"/>
    <d v="2023-02-24T00:00:00"/>
    <x v="5"/>
    <x v="4"/>
  </r>
  <r>
    <x v="5"/>
    <x v="9"/>
    <s v="dagaa"/>
    <n v="3.4380000000000002"/>
    <n v="3.4380000000000002"/>
    <s v="BS"/>
    <d v="2023-02-24T00:00:00"/>
    <x v="5"/>
    <x v="4"/>
  </r>
  <r>
    <x v="5"/>
    <x v="9"/>
    <s v="dagaa"/>
    <n v="4.1680000000000001"/>
    <n v="4.1680000000000001"/>
    <s v="BS"/>
    <d v="2023-02-24T00:00:00"/>
    <x v="5"/>
    <x v="4"/>
  </r>
  <r>
    <x v="5"/>
    <x v="9"/>
    <s v="dagaa"/>
    <n v="3.4049999999999998"/>
    <n v="3.4049999999999998"/>
    <s v="BS"/>
    <d v="2023-02-24T00:00:00"/>
    <x v="5"/>
    <x v="4"/>
  </r>
  <r>
    <x v="5"/>
    <x v="9"/>
    <s v="dagaa"/>
    <n v="3.3180000000000001"/>
    <n v="3.3180000000000001"/>
    <s v="BS"/>
    <d v="2023-02-24T00:00:00"/>
    <x v="5"/>
    <x v="4"/>
  </r>
  <r>
    <x v="5"/>
    <x v="9"/>
    <s v="dagaa"/>
    <n v="3.5009999999999999"/>
    <n v="3.5009999999999999"/>
    <s v="BS"/>
    <d v="2023-02-24T00:00:00"/>
    <x v="5"/>
    <x v="4"/>
  </r>
  <r>
    <x v="5"/>
    <x v="9"/>
    <s v="dagaa"/>
    <n v="4.03"/>
    <n v="4.03"/>
    <s v="BS"/>
    <d v="2023-02-24T00:00:00"/>
    <x v="5"/>
    <x v="4"/>
  </r>
  <r>
    <x v="5"/>
    <x v="9"/>
    <s v="dagaa"/>
    <n v="6.13"/>
    <n v="6.13"/>
    <s v="BS"/>
    <d v="2023-02-24T00:00:00"/>
    <x v="5"/>
    <x v="4"/>
  </r>
  <r>
    <x v="5"/>
    <x v="9"/>
    <s v="other"/>
    <n v="13.218"/>
    <n v="13.218"/>
    <s v="GN"/>
    <d v="2023-02-24T00:00:00"/>
    <x v="5"/>
    <x v="1"/>
  </r>
  <r>
    <x v="5"/>
    <x v="9"/>
    <s v="Haplochromis"/>
    <n v="6.8339999999999996"/>
    <n v="6.8339999999999996"/>
    <s v="GN"/>
    <d v="2023-02-24T00:00:00"/>
    <x v="5"/>
    <x v="0"/>
  </r>
  <r>
    <x v="5"/>
    <x v="9"/>
    <s v="Haplochromis"/>
    <n v="3.774"/>
    <n v="3.774"/>
    <s v="GN"/>
    <d v="2023-02-24T00:00:00"/>
    <x v="5"/>
    <x v="0"/>
  </r>
  <r>
    <x v="5"/>
    <x v="9"/>
    <s v="Haplochromis"/>
    <n v="3.51"/>
    <n v="3.51"/>
    <s v="GN"/>
    <d v="2023-02-24T00:00:00"/>
    <x v="5"/>
    <x v="0"/>
  </r>
  <r>
    <x v="5"/>
    <x v="9"/>
    <s v="Haplochromis"/>
    <n v="3.1080000000000001"/>
    <n v="3.1080000000000001"/>
    <s v="GN"/>
    <d v="2023-02-24T00:00:00"/>
    <x v="5"/>
    <x v="0"/>
  </r>
  <r>
    <x v="5"/>
    <x v="9"/>
    <s v="Haplochromis"/>
    <n v="4.0060000000000002"/>
    <n v="4.0060000000000002"/>
    <s v="GN"/>
    <d v="2023-02-24T00:00:00"/>
    <x v="5"/>
    <x v="0"/>
  </r>
  <r>
    <x v="5"/>
    <x v="9"/>
    <s v="Haplochromis"/>
    <n v="3.5609999999999999"/>
    <n v="3.5609999999999999"/>
    <s v="GN"/>
    <d v="2023-02-24T00:00:00"/>
    <x v="5"/>
    <x v="0"/>
  </r>
  <r>
    <x v="5"/>
    <x v="9"/>
    <s v="Haplochromis"/>
    <n v="3.7149999999999999"/>
    <n v="3.7149999999999999"/>
    <s v="GN"/>
    <d v="2023-02-24T00:00:00"/>
    <x v="5"/>
    <x v="0"/>
  </r>
  <r>
    <x v="5"/>
    <x v="9"/>
    <s v="Haplochromis"/>
    <n v="3.609"/>
    <n v="3.609"/>
    <s v="GN"/>
    <d v="2023-02-24T00:00:00"/>
    <x v="5"/>
    <x v="0"/>
  </r>
  <r>
    <x v="5"/>
    <x v="9"/>
    <s v="Haplochromis"/>
    <n v="3.6110000000000002"/>
    <n v="3.6110000000000002"/>
    <s v="GN"/>
    <d v="2023-02-24T00:00:00"/>
    <x v="5"/>
    <x v="0"/>
  </r>
  <r>
    <x v="5"/>
    <x v="9"/>
    <s v="Haplochromis"/>
    <n v="6.1820000000000004"/>
    <n v="6.1820000000000004"/>
    <s v="GN"/>
    <d v="2023-02-24T00:00:00"/>
    <x v="5"/>
    <x v="0"/>
  </r>
  <r>
    <x v="5"/>
    <x v="9"/>
    <s v="Haplochromis"/>
    <n v="6.1020000000000003"/>
    <n v="6.1020000000000003"/>
    <s v="GN"/>
    <d v="2023-02-24T00:00:00"/>
    <x v="5"/>
    <x v="0"/>
  </r>
  <r>
    <x v="5"/>
    <x v="9"/>
    <s v="Haplochromis"/>
    <n v="6.98"/>
    <n v="6.98"/>
    <s v="GN"/>
    <d v="2023-02-24T00:00:00"/>
    <x v="5"/>
    <x v="0"/>
  </r>
  <r>
    <x v="5"/>
    <x v="9"/>
    <s v="Haplochromis"/>
    <n v="6.2140000000000004"/>
    <n v="6.2140000000000004"/>
    <s v="GN"/>
    <d v="2023-02-24T00:00:00"/>
    <x v="5"/>
    <x v="0"/>
  </r>
  <r>
    <x v="5"/>
    <x v="9"/>
    <s v="Haplochromis"/>
    <n v="3.839"/>
    <n v="3.839"/>
    <s v="GN"/>
    <d v="2023-02-24T00:00:00"/>
    <x v="5"/>
    <x v="0"/>
  </r>
  <r>
    <x v="5"/>
    <x v="9"/>
    <s v="Haplochromis"/>
    <n v="6.8280000000000003"/>
    <n v="6.8280000000000003"/>
    <s v="GN"/>
    <d v="2023-02-24T00:00:00"/>
    <x v="5"/>
    <x v="0"/>
  </r>
  <r>
    <x v="5"/>
    <x v="9"/>
    <s v="other"/>
    <n v="15.521000000000001"/>
    <n v="15.521000000000001"/>
    <s v="GN"/>
    <d v="2023-02-24T00:00:00"/>
    <x v="5"/>
    <x v="1"/>
  </r>
  <r>
    <x v="5"/>
    <x v="9"/>
    <s v="other"/>
    <n v="13.227"/>
    <n v="13.227"/>
    <s v="GN"/>
    <d v="2023-02-24T00:00:00"/>
    <x v="5"/>
    <x v="1"/>
  </r>
  <r>
    <x v="5"/>
    <x v="9"/>
    <s v="Haplochromis"/>
    <n v="5.9950000000000001"/>
    <n v="5.9950000000000001"/>
    <s v="GN"/>
    <d v="2023-02-24T00:00:00"/>
    <x v="5"/>
    <x v="0"/>
  </r>
  <r>
    <x v="5"/>
    <x v="9"/>
    <s v="Haplochromis"/>
    <n v="6.1310000000000002"/>
    <n v="6.1310000000000002"/>
    <s v="GN"/>
    <d v="2023-02-24T00:00:00"/>
    <x v="5"/>
    <x v="0"/>
  </r>
  <r>
    <x v="5"/>
    <x v="9"/>
    <s v="Haplochromis"/>
    <n v="5.9189999999999996"/>
    <n v="5.9189999999999996"/>
    <s v="GN"/>
    <d v="2023-02-24T00:00:00"/>
    <x v="5"/>
    <x v="0"/>
  </r>
  <r>
    <x v="5"/>
    <x v="9"/>
    <s v="Haplochromis"/>
    <n v="6.7619999999999996"/>
    <n v="6.7619999999999996"/>
    <s v="GN"/>
    <d v="2023-02-24T00:00:00"/>
    <x v="5"/>
    <x v="0"/>
  </r>
  <r>
    <x v="5"/>
    <x v="9"/>
    <s v="Haplochromis"/>
    <n v="6.4560000000000004"/>
    <n v="6.4560000000000004"/>
    <s v="GN"/>
    <d v="2023-02-24T00:00:00"/>
    <x v="5"/>
    <x v="0"/>
  </r>
  <r>
    <x v="5"/>
    <x v="9"/>
    <s v="Haplochromis"/>
    <n v="8.91"/>
    <n v="8.91"/>
    <s v="GN"/>
    <d v="2023-02-24T00:00:00"/>
    <x v="5"/>
    <x v="0"/>
  </r>
  <r>
    <x v="5"/>
    <x v="9"/>
    <s v="Haplochromis"/>
    <n v="6.09"/>
    <n v="6.09"/>
    <s v="GN"/>
    <d v="2023-02-24T00:00:00"/>
    <x v="5"/>
    <x v="0"/>
  </r>
  <r>
    <x v="5"/>
    <x v="9"/>
    <s v="Haplochromis"/>
    <n v="8.2560000000000002"/>
    <n v="8.2560000000000002"/>
    <s v="GN"/>
    <d v="2023-02-24T00:00:00"/>
    <x v="5"/>
    <x v="0"/>
  </r>
  <r>
    <x v="5"/>
    <x v="9"/>
    <s v="Haplochromis"/>
    <n v="5.5620000000000003"/>
    <n v="5.5620000000000003"/>
    <s v="GN"/>
    <d v="2023-02-24T00:00:00"/>
    <x v="5"/>
    <x v="0"/>
  </r>
  <r>
    <x v="5"/>
    <x v="9"/>
    <s v="Haplochromis"/>
    <n v="5.5880000000000001"/>
    <n v="5.5880000000000001"/>
    <s v="GN"/>
    <d v="2023-02-24T00:00:00"/>
    <x v="5"/>
    <x v="0"/>
  </r>
  <r>
    <x v="5"/>
    <x v="9"/>
    <s v="Haplochromis"/>
    <n v="5.5490000000000004"/>
    <n v="5.5490000000000004"/>
    <s v="GN"/>
    <d v="2023-02-24T00:00:00"/>
    <x v="5"/>
    <x v="0"/>
  </r>
  <r>
    <x v="5"/>
    <x v="9"/>
    <s v="Haplochromis"/>
    <n v="5.633"/>
    <n v="5.633"/>
    <s v="GN"/>
    <d v="2023-02-24T00:00:00"/>
    <x v="5"/>
    <x v="0"/>
  </r>
  <r>
    <x v="5"/>
    <x v="9"/>
    <s v="Haplochromis"/>
    <n v="5.1689999999999996"/>
    <n v="5.1689999999999996"/>
    <s v="GN"/>
    <d v="2023-02-24T00:00:00"/>
    <x v="5"/>
    <x v="0"/>
  </r>
  <r>
    <x v="5"/>
    <x v="9"/>
    <s v="Haplochromis"/>
    <n v="10.641999999999999"/>
    <n v="10.641999999999999"/>
    <s v="GN"/>
    <d v="2023-02-24T00:00:00"/>
    <x v="5"/>
    <x v="0"/>
  </r>
  <r>
    <x v="5"/>
    <x v="9"/>
    <s v="other"/>
    <n v="13.388"/>
    <n v="13.388"/>
    <s v="GN"/>
    <d v="2023-02-24T00:00:00"/>
    <x v="5"/>
    <x v="1"/>
  </r>
  <r>
    <x v="5"/>
    <x v="9"/>
    <s v="Haplochromis"/>
    <n v="8.9"/>
    <n v="8.9"/>
    <s v="GN"/>
    <d v="2023-02-24T00:00:00"/>
    <x v="5"/>
    <x v="0"/>
  </r>
  <r>
    <x v="5"/>
    <x v="9"/>
    <s v="Haplochromis"/>
    <n v="9.2119999999999997"/>
    <n v="9.2119999999999997"/>
    <s v="GN"/>
    <d v="2023-02-24T00:00:00"/>
    <x v="5"/>
    <x v="0"/>
  </r>
  <r>
    <x v="5"/>
    <x v="9"/>
    <s v="Haplochromis"/>
    <n v="8.7309999999999999"/>
    <n v="8.7309999999999999"/>
    <s v="GN"/>
    <d v="2023-02-24T00:00:00"/>
    <x v="5"/>
    <x v="0"/>
  </r>
  <r>
    <x v="5"/>
    <x v="9"/>
    <s v="NP"/>
    <n v="19.637"/>
    <n v="19.637"/>
    <s v="GN"/>
    <d v="2023-02-24T00:00:00"/>
    <x v="5"/>
    <x v="2"/>
  </r>
  <r>
    <x v="5"/>
    <x v="9"/>
    <s v="Haplochromis"/>
    <n v="3.0259999999999998"/>
    <n v="3.0259999999999998"/>
    <s v="BS"/>
    <d v="2023-02-24T00:00:00"/>
    <x v="5"/>
    <x v="0"/>
  </r>
  <r>
    <x v="5"/>
    <x v="9"/>
    <s v="Haplochromis"/>
    <n v="3.0449999999999999"/>
    <n v="3.0449999999999999"/>
    <s v="BS"/>
    <d v="2023-02-24T00:00:00"/>
    <x v="5"/>
    <x v="0"/>
  </r>
  <r>
    <x v="5"/>
    <x v="9"/>
    <s v="Haplochromis"/>
    <n v="4.117"/>
    <n v="4.117"/>
    <s v="BS"/>
    <d v="2023-02-24T00:00:00"/>
    <x v="5"/>
    <x v="0"/>
  </r>
  <r>
    <x v="5"/>
    <x v="9"/>
    <s v="Haplochromis"/>
    <n v="3.2610000000000001"/>
    <n v="3.2610000000000001"/>
    <s v="BS"/>
    <d v="2023-02-24T00:00:00"/>
    <x v="5"/>
    <x v="0"/>
  </r>
  <r>
    <x v="5"/>
    <x v="6"/>
    <s v="NP"/>
    <n v="33.200000000000003"/>
    <n v="33.200000000000003"/>
    <s v="BS"/>
    <d v="2023-02-27T00:00:00"/>
    <x v="5"/>
    <x v="2"/>
  </r>
  <r>
    <x v="5"/>
    <x v="6"/>
    <s v="NP"/>
    <n v="41.1"/>
    <n v="41.1"/>
    <s v="BS"/>
    <d v="2023-02-27T00:00:00"/>
    <x v="5"/>
    <x v="2"/>
  </r>
  <r>
    <x v="5"/>
    <x v="6"/>
    <s v="tilapia"/>
    <n v="33"/>
    <n v="33"/>
    <s v="BS"/>
    <d v="2023-02-27T00:00:00"/>
    <x v="5"/>
    <x v="3"/>
  </r>
  <r>
    <x v="5"/>
    <x v="6"/>
    <s v="tilapia"/>
    <n v="26.2"/>
    <n v="26.2"/>
    <s v="BS"/>
    <d v="2023-02-27T00:00:00"/>
    <x v="5"/>
    <x v="3"/>
  </r>
  <r>
    <x v="5"/>
    <x v="6"/>
    <s v="tilapia"/>
    <n v="22.9"/>
    <n v="22.9"/>
    <s v="BS"/>
    <d v="2023-02-27T00:00:00"/>
    <x v="5"/>
    <x v="3"/>
  </r>
  <r>
    <x v="5"/>
    <x v="6"/>
    <s v="tilapia"/>
    <n v="20.2"/>
    <n v="20.2"/>
    <s v="BS"/>
    <d v="2023-02-27T00:00:00"/>
    <x v="5"/>
    <x v="3"/>
  </r>
  <r>
    <x v="5"/>
    <x v="6"/>
    <s v="tilapia"/>
    <n v="18.899999999999999"/>
    <n v="18.899999999999999"/>
    <s v="BS"/>
    <d v="2023-02-27T00:00:00"/>
    <x v="5"/>
    <x v="3"/>
  </r>
  <r>
    <x v="5"/>
    <x v="6"/>
    <s v="tilapia"/>
    <n v="21.2"/>
    <n v="21.2"/>
    <s v="BS"/>
    <d v="2023-02-27T00:00:00"/>
    <x v="5"/>
    <x v="3"/>
  </r>
  <r>
    <x v="5"/>
    <x v="6"/>
    <s v="tilapia"/>
    <n v="26.3"/>
    <n v="26.3"/>
    <s v="BS"/>
    <d v="2023-02-27T00:00:00"/>
    <x v="5"/>
    <x v="3"/>
  </r>
  <r>
    <x v="5"/>
    <x v="6"/>
    <s v="NP"/>
    <n v="10.371"/>
    <n v="10.371"/>
    <s v="BS"/>
    <d v="2023-02-27T00:00:00"/>
    <x v="5"/>
    <x v="2"/>
  </r>
  <r>
    <x v="5"/>
    <x v="6"/>
    <s v="NP"/>
    <n v="10.371"/>
    <n v="10.371"/>
    <s v="BS"/>
    <d v="2023-02-27T00:00:00"/>
    <x v="5"/>
    <x v="2"/>
  </r>
  <r>
    <x v="5"/>
    <x v="6"/>
    <s v="NP"/>
    <n v="10.371"/>
    <n v="10.371"/>
    <s v="BS"/>
    <d v="2023-02-27T00:00:00"/>
    <x v="5"/>
    <x v="2"/>
  </r>
  <r>
    <x v="5"/>
    <x v="6"/>
    <s v="TILA"/>
    <n v="11.228999999999999"/>
    <n v="11.228999999999999"/>
    <s v="BS"/>
    <d v="2023-02-27T00:00:00"/>
    <x v="5"/>
    <x v="3"/>
  </r>
  <r>
    <x v="5"/>
    <x v="6"/>
    <s v="TILA"/>
    <n v="10.494"/>
    <n v="10.494"/>
    <s v="BS"/>
    <d v="2023-02-27T00:00:00"/>
    <x v="5"/>
    <x v="3"/>
  </r>
  <r>
    <x v="5"/>
    <x v="6"/>
    <s v="TILA"/>
    <n v="9.4939999999999998"/>
    <n v="9.4939999999999998"/>
    <s v="BS"/>
    <d v="2023-02-27T00:00:00"/>
    <x v="5"/>
    <x v="3"/>
  </r>
  <r>
    <x v="5"/>
    <x v="6"/>
    <s v="TILA"/>
    <n v="11.1"/>
    <n v="11.1"/>
    <s v="BS"/>
    <d v="2023-02-27T00:00:00"/>
    <x v="5"/>
    <x v="3"/>
  </r>
  <r>
    <x v="5"/>
    <x v="6"/>
    <s v="TILA"/>
    <n v="7.8010000000000002"/>
    <n v="7.8010000000000002"/>
    <s v="BS"/>
    <d v="2023-02-27T00:00:00"/>
    <x v="5"/>
    <x v="3"/>
  </r>
  <r>
    <x v="5"/>
    <x v="6"/>
    <s v="TILA"/>
    <n v="9.85"/>
    <n v="9.85"/>
    <s v="BS"/>
    <d v="2023-02-27T00:00:00"/>
    <x v="5"/>
    <x v="3"/>
  </r>
  <r>
    <x v="5"/>
    <x v="6"/>
    <s v="Haplochromis"/>
    <n v="9.92"/>
    <n v="9.92"/>
    <s v="BS"/>
    <d v="2023-02-27T00:00:00"/>
    <x v="5"/>
    <x v="0"/>
  </r>
  <r>
    <x v="5"/>
    <x v="6"/>
    <s v="Haplochromis"/>
    <n v="9.56"/>
    <n v="9.56"/>
    <s v="BS"/>
    <d v="2023-02-27T00:00:00"/>
    <x v="5"/>
    <x v="0"/>
  </r>
  <r>
    <x v="5"/>
    <x v="6"/>
    <s v="Haplochromis"/>
    <n v="4.6609999999999996"/>
    <n v="4.6609999999999996"/>
    <s v="BS"/>
    <d v="2023-02-27T00:00:00"/>
    <x v="5"/>
    <x v="0"/>
  </r>
  <r>
    <x v="5"/>
    <x v="6"/>
    <s v="NP"/>
    <n v="7.8259999999999996"/>
    <n v="7.8259999999999996"/>
    <s v="BS"/>
    <d v="2023-02-27T00:00:00"/>
    <x v="5"/>
    <x v="2"/>
  </r>
  <r>
    <x v="5"/>
    <x v="6"/>
    <s v="NP"/>
    <n v="7.1890000000000001"/>
    <n v="7.1890000000000001"/>
    <s v="BS"/>
    <d v="2023-02-27T00:00:00"/>
    <x v="5"/>
    <x v="2"/>
  </r>
  <r>
    <x v="5"/>
    <x v="6"/>
    <s v="NP"/>
    <n v="4.585"/>
    <n v="4.585"/>
    <s v="BS"/>
    <d v="2023-02-27T00:00:00"/>
    <x v="5"/>
    <x v="2"/>
  </r>
  <r>
    <x v="5"/>
    <x v="6"/>
    <s v="NP"/>
    <n v="8.3650000000000002"/>
    <n v="8.3650000000000002"/>
    <s v="BS"/>
    <d v="2023-02-27T00:00:00"/>
    <x v="5"/>
    <x v="2"/>
  </r>
  <r>
    <x v="5"/>
    <x v="6"/>
    <s v="NP"/>
    <n v="8.6980000000000004"/>
    <n v="8.6980000000000004"/>
    <s v="BS"/>
    <d v="2023-02-27T00:00:00"/>
    <x v="5"/>
    <x v="2"/>
  </r>
  <r>
    <x v="5"/>
    <x v="6"/>
    <s v="NP"/>
    <n v="7.4"/>
    <n v="7.4"/>
    <s v="BS"/>
    <d v="2023-02-27T00:00:00"/>
    <x v="5"/>
    <x v="2"/>
  </r>
  <r>
    <x v="5"/>
    <x v="6"/>
    <s v="NP"/>
    <n v="10.321"/>
    <n v="10.321"/>
    <s v="BS"/>
    <d v="2023-02-27T00:00:00"/>
    <x v="5"/>
    <x v="2"/>
  </r>
  <r>
    <x v="5"/>
    <x v="6"/>
    <s v="NP"/>
    <n v="13.254"/>
    <n v="13.254"/>
    <s v="BS"/>
    <d v="2023-02-27T00:00:00"/>
    <x v="5"/>
    <x v="2"/>
  </r>
  <r>
    <x v="5"/>
    <x v="6"/>
    <s v="NP"/>
    <n v="10.201000000000001"/>
    <n v="10.201000000000001"/>
    <s v="BS"/>
    <d v="2023-02-27T00:00:00"/>
    <x v="5"/>
    <x v="2"/>
  </r>
  <r>
    <x v="5"/>
    <x v="6"/>
    <s v="NP"/>
    <n v="8.9670000000000005"/>
    <n v="8.9670000000000005"/>
    <s v="BS"/>
    <d v="2023-02-27T00:00:00"/>
    <x v="5"/>
    <x v="2"/>
  </r>
  <r>
    <x v="5"/>
    <x v="6"/>
    <s v="NP"/>
    <n v="7.992"/>
    <n v="7.992"/>
    <s v="BS"/>
    <d v="2023-02-27T00:00:00"/>
    <x v="5"/>
    <x v="2"/>
  </r>
  <r>
    <x v="5"/>
    <x v="6"/>
    <s v="NP"/>
    <n v="5.9610000000000003"/>
    <n v="5.9610000000000003"/>
    <s v="BS"/>
    <d v="2023-02-27T00:00:00"/>
    <x v="5"/>
    <x v="2"/>
  </r>
  <r>
    <x v="5"/>
    <x v="6"/>
    <s v="NP"/>
    <n v="5.84"/>
    <n v="5.84"/>
    <s v="BS"/>
    <d v="2023-02-27T00:00:00"/>
    <x v="5"/>
    <x v="2"/>
  </r>
  <r>
    <x v="5"/>
    <x v="6"/>
    <s v="NP"/>
    <n v="5.5439999999999996"/>
    <n v="5.5439999999999996"/>
    <s v="BS"/>
    <d v="2023-02-27T00:00:00"/>
    <x v="5"/>
    <x v="2"/>
  </r>
  <r>
    <x v="5"/>
    <x v="6"/>
    <s v="NP"/>
    <n v="5.4119999999999999"/>
    <n v="5.4119999999999999"/>
    <s v="BS"/>
    <d v="2023-02-27T00:00:00"/>
    <x v="5"/>
    <x v="2"/>
  </r>
  <r>
    <x v="5"/>
    <x v="6"/>
    <s v="NP"/>
    <n v="6.73"/>
    <n v="6.73"/>
    <s v="BS"/>
    <d v="2023-02-27T00:00:00"/>
    <x v="5"/>
    <x v="2"/>
  </r>
  <r>
    <x v="5"/>
    <x v="6"/>
    <s v="NP"/>
    <n v="6.1310000000000002"/>
    <n v="6.1310000000000002"/>
    <s v="BS"/>
    <d v="2023-02-27T00:00:00"/>
    <x v="5"/>
    <x v="2"/>
  </r>
  <r>
    <x v="5"/>
    <x v="6"/>
    <s v="NP"/>
    <n v="7.0510000000000002"/>
    <n v="7.0510000000000002"/>
    <s v="BS"/>
    <d v="2023-02-27T00:00:00"/>
    <x v="5"/>
    <x v="2"/>
  </r>
  <r>
    <x v="5"/>
    <x v="6"/>
    <s v="NP"/>
    <n v="8.6950000000000003"/>
    <n v="8.6950000000000003"/>
    <s v="BS"/>
    <d v="2023-02-27T00:00:00"/>
    <x v="5"/>
    <x v="2"/>
  </r>
  <r>
    <x v="5"/>
    <x v="6"/>
    <s v="NP"/>
    <n v="4.8719999999999999"/>
    <n v="4.8719999999999999"/>
    <s v="BS"/>
    <d v="2023-02-27T00:00:00"/>
    <x v="5"/>
    <x v="2"/>
  </r>
  <r>
    <x v="5"/>
    <x v="6"/>
    <s v="NP"/>
    <n v="6.9690000000000003"/>
    <n v="6.9690000000000003"/>
    <s v="BS"/>
    <d v="2023-02-27T00:00:00"/>
    <x v="5"/>
    <x v="2"/>
  </r>
  <r>
    <x v="5"/>
    <x v="6"/>
    <s v="NP"/>
    <n v="6.5739999999999998"/>
    <n v="6.5739999999999998"/>
    <s v="BS"/>
    <d v="2023-02-27T00:00:00"/>
    <x v="5"/>
    <x v="2"/>
  </r>
  <r>
    <x v="5"/>
    <x v="6"/>
    <s v="NP"/>
    <n v="7.117"/>
    <n v="7.117"/>
    <s v="BS"/>
    <d v="2023-02-27T00:00:00"/>
    <x v="5"/>
    <x v="2"/>
  </r>
  <r>
    <x v="5"/>
    <x v="6"/>
    <s v="NP"/>
    <n v="10.48"/>
    <n v="10.48"/>
    <s v="BS"/>
    <d v="2023-02-27T00:00:00"/>
    <x v="5"/>
    <x v="2"/>
  </r>
  <r>
    <x v="5"/>
    <x v="6"/>
    <s v="NP"/>
    <n v="7.3280000000000003"/>
    <n v="7.3280000000000003"/>
    <s v="BS"/>
    <d v="2023-02-27T00:00:00"/>
    <x v="5"/>
    <x v="2"/>
  </r>
  <r>
    <x v="5"/>
    <x v="6"/>
    <s v="NP"/>
    <n v="8.5850000000000009"/>
    <n v="8.5850000000000009"/>
    <s v="BS"/>
    <d v="2023-02-27T00:00:00"/>
    <x v="5"/>
    <x v="2"/>
  </r>
  <r>
    <x v="5"/>
    <x v="6"/>
    <s v="Haplochromis"/>
    <n v="7.4809999999999999"/>
    <n v="7.4809999999999999"/>
    <s v="BS"/>
    <d v="2023-02-27T00:00:00"/>
    <x v="5"/>
    <x v="0"/>
  </r>
  <r>
    <x v="5"/>
    <x v="6"/>
    <s v="Haplochromis"/>
    <n v="6.87"/>
    <n v="6.87"/>
    <s v="BS"/>
    <d v="2023-02-27T00:00:00"/>
    <x v="5"/>
    <x v="0"/>
  </r>
  <r>
    <x v="5"/>
    <x v="6"/>
    <s v="Haplochromis"/>
    <n v="6.806"/>
    <n v="6.806"/>
    <s v="BS"/>
    <d v="2023-02-27T00:00:00"/>
    <x v="5"/>
    <x v="0"/>
  </r>
  <r>
    <x v="5"/>
    <x v="6"/>
    <s v="Haplochromis"/>
    <n v="6.6360000000000001"/>
    <n v="6.6360000000000001"/>
    <s v="BS"/>
    <d v="2023-02-27T00:00:00"/>
    <x v="5"/>
    <x v="0"/>
  </r>
  <r>
    <x v="5"/>
    <x v="6"/>
    <s v="Haplochromis"/>
    <n v="7.2229999999999999"/>
    <n v="7.2229999999999999"/>
    <s v="BS"/>
    <d v="2023-02-27T00:00:00"/>
    <x v="5"/>
    <x v="0"/>
  </r>
  <r>
    <x v="5"/>
    <x v="6"/>
    <s v="Haplochromis"/>
    <n v="6.7919999999999998"/>
    <n v="6.7919999999999998"/>
    <s v="BS"/>
    <d v="2023-02-27T00:00:00"/>
    <x v="5"/>
    <x v="0"/>
  </r>
  <r>
    <x v="5"/>
    <x v="6"/>
    <s v="Haplochromis"/>
    <n v="6.6660000000000004"/>
    <n v="6.6660000000000004"/>
    <s v="BS"/>
    <d v="2023-02-27T00:00:00"/>
    <x v="5"/>
    <x v="0"/>
  </r>
  <r>
    <x v="5"/>
    <x v="6"/>
    <s v="Haplochromis"/>
    <n v="6.806"/>
    <n v="6.806"/>
    <s v="BS"/>
    <d v="2023-02-27T00:00:00"/>
    <x v="5"/>
    <x v="0"/>
  </r>
  <r>
    <x v="5"/>
    <x v="6"/>
    <s v="Haplochromis"/>
    <n v="8.1769999999999996"/>
    <n v="8.1769999999999996"/>
    <s v="BS"/>
    <d v="2023-02-27T00:00:00"/>
    <x v="5"/>
    <x v="0"/>
  </r>
  <r>
    <x v="5"/>
    <x v="6"/>
    <s v="Haplochromis"/>
    <n v="5.7270000000000003"/>
    <n v="5.7270000000000003"/>
    <s v="BS"/>
    <d v="2023-02-27T00:00:00"/>
    <x v="5"/>
    <x v="0"/>
  </r>
  <r>
    <x v="5"/>
    <x v="6"/>
    <s v="Haplochromis"/>
    <n v="6.8170000000000002"/>
    <n v="6.8170000000000002"/>
    <s v="BS"/>
    <d v="2023-02-27T00:00:00"/>
    <x v="5"/>
    <x v="0"/>
  </r>
  <r>
    <x v="5"/>
    <x v="6"/>
    <s v="Haplochromis"/>
    <n v="6.9189999999999996"/>
    <n v="6.9189999999999996"/>
    <s v="BS"/>
    <d v="2023-02-27T00:00:00"/>
    <x v="5"/>
    <x v="0"/>
  </r>
  <r>
    <x v="5"/>
    <x v="6"/>
    <s v="Haplochromis"/>
    <n v="6.492"/>
    <n v="6.492"/>
    <s v="BS"/>
    <d v="2023-02-27T00:00:00"/>
    <x v="5"/>
    <x v="0"/>
  </r>
  <r>
    <x v="5"/>
    <x v="6"/>
    <s v="Haplochromis"/>
    <n v="6.3049999999999997"/>
    <n v="6.3049999999999997"/>
    <s v="BS"/>
    <d v="2023-02-27T00:00:00"/>
    <x v="5"/>
    <x v="0"/>
  </r>
  <r>
    <x v="5"/>
    <x v="6"/>
    <s v="Haplochromis"/>
    <n v="6.218"/>
    <n v="6.218"/>
    <s v="BS"/>
    <d v="2023-02-27T00:00:00"/>
    <x v="5"/>
    <x v="0"/>
  </r>
  <r>
    <x v="5"/>
    <x v="6"/>
    <s v="Haplochromis"/>
    <n v="7.7679999999999998"/>
    <n v="7.7679999999999998"/>
    <s v="BS"/>
    <d v="2023-02-27T00:00:00"/>
    <x v="5"/>
    <x v="0"/>
  </r>
  <r>
    <x v="5"/>
    <x v="6"/>
    <s v="Haplochromis"/>
    <n v="7.1769999999999996"/>
    <n v="7.1769999999999996"/>
    <s v="BS"/>
    <d v="2023-02-27T00:00:00"/>
    <x v="5"/>
    <x v="0"/>
  </r>
  <r>
    <x v="5"/>
    <x v="6"/>
    <s v="Haplochromis"/>
    <n v="6.63"/>
    <n v="6.63"/>
    <s v="BS"/>
    <d v="2023-02-27T00:00:00"/>
    <x v="5"/>
    <x v="0"/>
  </r>
  <r>
    <x v="5"/>
    <x v="6"/>
    <s v="Haplochromis"/>
    <n v="7.0659999999999998"/>
    <n v="7.0659999999999998"/>
    <s v="BS"/>
    <d v="2023-02-27T00:00:00"/>
    <x v="5"/>
    <x v="0"/>
  </r>
  <r>
    <x v="5"/>
    <x v="6"/>
    <s v="Haplochromis"/>
    <n v="5.734"/>
    <n v="5.734"/>
    <s v="BS"/>
    <d v="2023-02-27T00:00:00"/>
    <x v="5"/>
    <x v="0"/>
  </r>
  <r>
    <x v="5"/>
    <x v="6"/>
    <s v="Haplochromis"/>
    <n v="5.3719999999999999"/>
    <n v="5.3719999999999999"/>
    <s v="BS"/>
    <d v="2023-02-27T00:00:00"/>
    <x v="5"/>
    <x v="0"/>
  </r>
  <r>
    <x v="5"/>
    <x v="6"/>
    <s v="Haplochromis"/>
    <n v="4.3860000000000001"/>
    <n v="4.3860000000000001"/>
    <s v="BS"/>
    <d v="2023-02-27T00:00:00"/>
    <x v="5"/>
    <x v="0"/>
  </r>
  <r>
    <x v="5"/>
    <x v="6"/>
    <s v="Haplochromis"/>
    <n v="6.7"/>
    <n v="6.7"/>
    <s v="BS"/>
    <d v="2023-02-27T00:00:00"/>
    <x v="5"/>
    <x v="0"/>
  </r>
  <r>
    <x v="5"/>
    <x v="6"/>
    <s v="Haplochromis"/>
    <n v="5.6740000000000004"/>
    <n v="5.6740000000000004"/>
    <s v="BS"/>
    <d v="2023-02-27T00:00:00"/>
    <x v="5"/>
    <x v="0"/>
  </r>
  <r>
    <x v="5"/>
    <x v="6"/>
    <s v="Haplochromis"/>
    <n v="6.88"/>
    <n v="6.88"/>
    <s v="BS"/>
    <d v="2023-02-27T00:00:00"/>
    <x v="5"/>
    <x v="0"/>
  </r>
  <r>
    <x v="5"/>
    <x v="6"/>
    <s v="Haplochromis"/>
    <n v="6.1369999999999996"/>
    <n v="6.1369999999999996"/>
    <s v="BS"/>
    <d v="2023-02-27T00:00:00"/>
    <x v="5"/>
    <x v="0"/>
  </r>
  <r>
    <x v="5"/>
    <x v="6"/>
    <s v="Haplochromis"/>
    <n v="5.601"/>
    <n v="5.601"/>
    <s v="BS"/>
    <d v="2023-02-27T00:00:00"/>
    <x v="5"/>
    <x v="0"/>
  </r>
  <r>
    <x v="5"/>
    <x v="6"/>
    <s v="Haplochromis"/>
    <n v="6.843"/>
    <n v="6.843"/>
    <s v="BS"/>
    <d v="2023-02-27T00:00:00"/>
    <x v="5"/>
    <x v="0"/>
  </r>
  <r>
    <x v="5"/>
    <x v="6"/>
    <s v="Haplochromis"/>
    <n v="5.0590000000000002"/>
    <n v="5.0590000000000002"/>
    <s v="BS"/>
    <d v="2023-02-27T00:00:00"/>
    <x v="5"/>
    <x v="0"/>
  </r>
  <r>
    <x v="5"/>
    <x v="6"/>
    <s v="Haplochromis"/>
    <n v="4.3550000000000004"/>
    <n v="4.3550000000000004"/>
    <s v="BS"/>
    <d v="2023-02-27T00:00:00"/>
    <x v="5"/>
    <x v="0"/>
  </r>
  <r>
    <x v="5"/>
    <x v="6"/>
    <s v="Haplochromis"/>
    <n v="6.7169999999999996"/>
    <n v="6.7169999999999996"/>
    <s v="BS"/>
    <d v="2023-02-27T00:00:00"/>
    <x v="5"/>
    <x v="0"/>
  </r>
  <r>
    <x v="5"/>
    <x v="6"/>
    <s v="Haplochromis"/>
    <n v="4.7770000000000001"/>
    <n v="4.7770000000000001"/>
    <s v="BS"/>
    <d v="2023-02-27T00:00:00"/>
    <x v="5"/>
    <x v="0"/>
  </r>
  <r>
    <x v="5"/>
    <x v="6"/>
    <s v="Haplochromis"/>
    <n v="3.6920000000000002"/>
    <n v="3.6920000000000002"/>
    <s v="BS"/>
    <d v="2023-02-27T00:00:00"/>
    <x v="5"/>
    <x v="0"/>
  </r>
  <r>
    <x v="5"/>
    <x v="6"/>
    <s v="Haplochromis"/>
    <n v="4.1920000000000002"/>
    <n v="4.1920000000000002"/>
    <s v="BS"/>
    <d v="2023-02-27T00:00:00"/>
    <x v="5"/>
    <x v="0"/>
  </r>
  <r>
    <x v="5"/>
    <x v="6"/>
    <s v="Haplochromis"/>
    <n v="4.8209999999999997"/>
    <n v="4.8209999999999997"/>
    <s v="BS"/>
    <d v="2023-02-27T00:00:00"/>
    <x v="5"/>
    <x v="0"/>
  </r>
  <r>
    <x v="5"/>
    <x v="6"/>
    <s v="Haplochromis"/>
    <n v="6.1139999999999999"/>
    <n v="6.1139999999999999"/>
    <s v="BS"/>
    <d v="2023-02-27T00:00:00"/>
    <x v="5"/>
    <x v="0"/>
  </r>
  <r>
    <x v="5"/>
    <x v="6"/>
    <s v="Haplochromis"/>
    <n v="6.2859999999999996"/>
    <n v="6.2859999999999996"/>
    <s v="BS"/>
    <d v="2023-02-27T00:00:00"/>
    <x v="5"/>
    <x v="0"/>
  </r>
  <r>
    <x v="5"/>
    <x v="6"/>
    <s v="Haplochromis"/>
    <n v="4.181"/>
    <n v="4.181"/>
    <s v="BS"/>
    <d v="2023-02-27T00:00:00"/>
    <x v="5"/>
    <x v="0"/>
  </r>
  <r>
    <x v="5"/>
    <x v="6"/>
    <s v="Haplochromis"/>
    <n v="5.7229999999999999"/>
    <n v="5.7229999999999999"/>
    <s v="BS"/>
    <d v="2023-02-27T00:00:00"/>
    <x v="5"/>
    <x v="0"/>
  </r>
  <r>
    <x v="5"/>
    <x v="6"/>
    <s v="Haplochromis"/>
    <n v="4.8120000000000003"/>
    <n v="4.8120000000000003"/>
    <s v="BS"/>
    <d v="2023-02-27T00:00:00"/>
    <x v="5"/>
    <x v="0"/>
  </r>
  <r>
    <x v="5"/>
    <x v="6"/>
    <s v="Haplochromis"/>
    <n v="5.0789999999999997"/>
    <n v="5.0789999999999997"/>
    <s v="BS"/>
    <d v="2023-02-27T00:00:00"/>
    <x v="5"/>
    <x v="0"/>
  </r>
  <r>
    <x v="5"/>
    <x v="6"/>
    <s v="Haplochromis"/>
    <n v="3.9940000000000002"/>
    <n v="3.9940000000000002"/>
    <s v="BS"/>
    <d v="2023-02-27T00:00:00"/>
    <x v="5"/>
    <x v="0"/>
  </r>
  <r>
    <x v="5"/>
    <x v="6"/>
    <s v="Haplochromis"/>
    <n v="5.0010000000000003"/>
    <n v="5.0010000000000003"/>
    <s v="BS"/>
    <d v="2023-02-27T00:00:00"/>
    <x v="5"/>
    <x v="0"/>
  </r>
  <r>
    <x v="5"/>
    <x v="6"/>
    <s v="Haplochromis"/>
    <n v="4.7640000000000002"/>
    <n v="4.7640000000000002"/>
    <s v="BS"/>
    <d v="2023-02-27T00:00:00"/>
    <x v="5"/>
    <x v="0"/>
  </r>
  <r>
    <x v="5"/>
    <x v="6"/>
    <s v="Haplochromis"/>
    <n v="6.149"/>
    <n v="6.149"/>
    <s v="BS"/>
    <d v="2023-02-27T00:00:00"/>
    <x v="5"/>
    <x v="0"/>
  </r>
  <r>
    <x v="5"/>
    <x v="6"/>
    <s v="Haplochromis"/>
    <n v="5.3040000000000003"/>
    <n v="5.3040000000000003"/>
    <s v="BS"/>
    <d v="2023-02-27T00:00:00"/>
    <x v="5"/>
    <x v="0"/>
  </r>
  <r>
    <x v="5"/>
    <x v="6"/>
    <s v="Haplochromis"/>
    <n v="5.3040000000000003"/>
    <n v="5.3040000000000003"/>
    <s v="BS"/>
    <d v="2023-02-27T00:00:00"/>
    <x v="5"/>
    <x v="0"/>
  </r>
  <r>
    <x v="5"/>
    <x v="6"/>
    <s v="Haplochromis"/>
    <n v="4.3639999999999999"/>
    <n v="4.3639999999999999"/>
    <s v="BS"/>
    <d v="2023-02-27T00:00:00"/>
    <x v="5"/>
    <x v="0"/>
  </r>
  <r>
    <x v="5"/>
    <x v="6"/>
    <s v="Haplochromis"/>
    <n v="6.3890000000000002"/>
    <n v="6.3890000000000002"/>
    <s v="BS"/>
    <d v="2023-02-27T00:00:00"/>
    <x v="5"/>
    <x v="0"/>
  </r>
  <r>
    <x v="5"/>
    <x v="6"/>
    <s v="Haplochromis"/>
    <n v="3.964"/>
    <n v="3.964"/>
    <s v="BS"/>
    <d v="2023-02-27T00:00:00"/>
    <x v="5"/>
    <x v="0"/>
  </r>
  <r>
    <x v="5"/>
    <x v="6"/>
    <s v="Haplochromis"/>
    <n v="3.0760000000000001"/>
    <n v="3.0760000000000001"/>
    <s v="BS"/>
    <d v="2023-02-27T00:00:00"/>
    <x v="5"/>
    <x v="0"/>
  </r>
  <r>
    <x v="5"/>
    <x v="6"/>
    <s v="Haplochromis"/>
    <n v="3.835"/>
    <n v="3.835"/>
    <s v="BS"/>
    <d v="2023-02-27T00:00:00"/>
    <x v="5"/>
    <x v="0"/>
  </r>
  <r>
    <x v="5"/>
    <x v="6"/>
    <s v="Haplochromis"/>
    <n v="5.4329999999999998"/>
    <n v="5.4329999999999998"/>
    <s v="BS"/>
    <d v="2023-02-27T00:00:00"/>
    <x v="5"/>
    <x v="0"/>
  </r>
  <r>
    <x v="5"/>
    <x v="6"/>
    <s v="Haplochromis"/>
    <n v="4.8769999999999998"/>
    <n v="4.8769999999999998"/>
    <s v="BS"/>
    <d v="2023-02-27T00:00:00"/>
    <x v="5"/>
    <x v="0"/>
  </r>
  <r>
    <x v="5"/>
    <x v="6"/>
    <s v="Haplochromis"/>
    <n v="5.1950000000000003"/>
    <n v="5.1950000000000003"/>
    <s v="BS"/>
    <d v="2023-02-27T00:00:00"/>
    <x v="5"/>
    <x v="0"/>
  </r>
  <r>
    <x v="5"/>
    <x v="6"/>
    <s v="Haplochromis"/>
    <n v="4.4630000000000001"/>
    <n v="4.4630000000000001"/>
    <s v="BS"/>
    <d v="2023-02-27T00:00:00"/>
    <x v="5"/>
    <x v="0"/>
  </r>
  <r>
    <x v="5"/>
    <x v="6"/>
    <s v="Haplochromis"/>
    <n v="4.84"/>
    <n v="4.84"/>
    <s v="BS"/>
    <d v="2023-02-27T00:00:00"/>
    <x v="5"/>
    <x v="0"/>
  </r>
  <r>
    <x v="5"/>
    <x v="6"/>
    <m/>
    <m/>
    <m/>
    <m/>
    <d v="2023-02-27T00:00:00"/>
    <x v="5"/>
    <x v="5"/>
  </r>
  <r>
    <x v="5"/>
    <x v="6"/>
    <s v="other"/>
    <n v="11.395"/>
    <n v="11.395"/>
    <s v="GN"/>
    <d v="2023-02-27T00:00:00"/>
    <x v="5"/>
    <x v="1"/>
  </r>
  <r>
    <x v="5"/>
    <x v="6"/>
    <m/>
    <m/>
    <m/>
    <s v="GN"/>
    <d v="2023-02-27T00:00:00"/>
    <x v="5"/>
    <x v="5"/>
  </r>
  <r>
    <x v="5"/>
    <x v="6"/>
    <m/>
    <m/>
    <m/>
    <s v="GN"/>
    <d v="2023-02-27T00:00:00"/>
    <x v="5"/>
    <x v="5"/>
  </r>
  <r>
    <x v="5"/>
    <x v="6"/>
    <m/>
    <m/>
    <m/>
    <s v="GN"/>
    <d v="2023-02-27T00:00:00"/>
    <x v="5"/>
    <x v="5"/>
  </r>
  <r>
    <x v="5"/>
    <x v="6"/>
    <m/>
    <m/>
    <m/>
    <s v="GN"/>
    <d v="2023-02-27T00:00:00"/>
    <x v="5"/>
    <x v="5"/>
  </r>
  <r>
    <x v="5"/>
    <x v="6"/>
    <s v="NP"/>
    <n v="10.315"/>
    <n v="10.315"/>
    <s v="GN"/>
    <d v="2023-02-27T00:00:00"/>
    <x v="5"/>
    <x v="2"/>
  </r>
  <r>
    <x v="5"/>
    <x v="6"/>
    <s v="Haplochromis"/>
    <m/>
    <m/>
    <s v="GN"/>
    <d v="2023-02-27T00:00:00"/>
    <x v="5"/>
    <x v="0"/>
  </r>
  <r>
    <x v="5"/>
    <x v="6"/>
    <s v="Haplochromis"/>
    <n v="9.6379999999999999"/>
    <n v="9.6379999999999999"/>
    <s v="GN"/>
    <d v="2023-02-27T00:00:00"/>
    <x v="5"/>
    <x v="0"/>
  </r>
  <r>
    <x v="5"/>
    <x v="6"/>
    <s v="Haplochromis"/>
    <n v="8.8729999999999993"/>
    <n v="8.8729999999999993"/>
    <s v="GN"/>
    <d v="2023-02-27T00:00:00"/>
    <x v="5"/>
    <x v="0"/>
  </r>
  <r>
    <x v="5"/>
    <x v="6"/>
    <s v="Haplochromis"/>
    <n v="9.8109999999999999"/>
    <n v="9.8109999999999999"/>
    <s v="GN"/>
    <d v="2023-02-27T00:00:00"/>
    <x v="5"/>
    <x v="0"/>
  </r>
  <r>
    <x v="5"/>
    <x v="6"/>
    <s v="Haplochromis"/>
    <m/>
    <m/>
    <s v="GN"/>
    <d v="2023-02-27T00:00:00"/>
    <x v="5"/>
    <x v="0"/>
  </r>
  <r>
    <x v="5"/>
    <x v="6"/>
    <s v="Haplochromis"/>
    <n v="5.641"/>
    <n v="5.641"/>
    <s v="GN"/>
    <d v="2023-02-27T00:00:00"/>
    <x v="5"/>
    <x v="0"/>
  </r>
  <r>
    <x v="5"/>
    <x v="6"/>
    <s v="Haplochromis"/>
    <n v="5.53"/>
    <n v="5.53"/>
    <s v="GN"/>
    <d v="2023-02-27T00:00:00"/>
    <x v="5"/>
    <x v="0"/>
  </r>
  <r>
    <x v="5"/>
    <x v="6"/>
    <s v="Haplochromis"/>
    <n v="5.6559999999999997"/>
    <n v="5.6559999999999997"/>
    <s v="GN"/>
    <d v="2023-02-27T00:00:00"/>
    <x v="5"/>
    <x v="0"/>
  </r>
  <r>
    <x v="5"/>
    <x v="6"/>
    <s v="Haplochromis"/>
    <n v="6.0090000000000003"/>
    <n v="6.0090000000000003"/>
    <s v="GN"/>
    <d v="2023-02-27T00:00:00"/>
    <x v="5"/>
    <x v="0"/>
  </r>
  <r>
    <x v="5"/>
    <x v="6"/>
    <s v="Haplochromis"/>
    <n v="5.92"/>
    <n v="5.92"/>
    <s v="GN"/>
    <d v="2023-02-27T00:00:00"/>
    <x v="5"/>
    <x v="0"/>
  </r>
  <r>
    <x v="5"/>
    <x v="6"/>
    <s v="other"/>
    <n v="15.394"/>
    <n v="15.394"/>
    <s v="GN"/>
    <d v="2023-02-27T00:00:00"/>
    <x v="5"/>
    <x v="1"/>
  </r>
  <r>
    <x v="5"/>
    <x v="6"/>
    <s v="Haplochromis"/>
    <n v="6.2460000000000004"/>
    <n v="6.2460000000000004"/>
    <s v="GN"/>
    <d v="2023-02-27T00:00:00"/>
    <x v="5"/>
    <x v="0"/>
  </r>
  <r>
    <x v="5"/>
    <x v="6"/>
    <s v="Haplochromis"/>
    <n v="5.6630000000000003"/>
    <n v="5.6630000000000003"/>
    <s v="GN"/>
    <d v="2023-02-27T00:00:00"/>
    <x v="5"/>
    <x v="0"/>
  </r>
  <r>
    <x v="5"/>
    <x v="6"/>
    <s v="Haplochromis"/>
    <n v="7.3170000000000002"/>
    <n v="7.3170000000000002"/>
    <s v="GN"/>
    <d v="2023-02-27T00:00:00"/>
    <x v="5"/>
    <x v="0"/>
  </r>
  <r>
    <x v="5"/>
    <x v="6"/>
    <s v="Haplochromis"/>
    <n v="6.327"/>
    <n v="6.327"/>
    <s v="GN"/>
    <d v="2023-02-27T00:00:00"/>
    <x v="5"/>
    <x v="0"/>
  </r>
  <r>
    <x v="5"/>
    <x v="6"/>
    <s v="Haplochromis"/>
    <n v="6.1840000000000002"/>
    <n v="6.1840000000000002"/>
    <s v="GN"/>
    <d v="2023-02-27T00:00:00"/>
    <x v="5"/>
    <x v="0"/>
  </r>
  <r>
    <x v="5"/>
    <x v="6"/>
    <s v="Haplochromis"/>
    <n v="7.5049999999999999"/>
    <n v="7.5049999999999999"/>
    <s v="GN"/>
    <d v="2023-02-27T00:00:00"/>
    <x v="5"/>
    <x v="0"/>
  </r>
  <r>
    <x v="5"/>
    <x v="6"/>
    <s v="Haplochromis"/>
    <n v="7.5"/>
    <n v="7.5"/>
    <s v="GN"/>
    <d v="2023-02-27T00:00:00"/>
    <x v="5"/>
    <x v="0"/>
  </r>
  <r>
    <x v="5"/>
    <x v="6"/>
    <s v="Haplochromis"/>
    <n v="6.4560000000000004"/>
    <n v="6.4560000000000004"/>
    <s v="GN"/>
    <d v="2023-02-27T00:00:00"/>
    <x v="5"/>
    <x v="0"/>
  </r>
  <r>
    <x v="5"/>
    <x v="6"/>
    <s v="Haplochromis"/>
    <n v="6.8680000000000003"/>
    <n v="6.8680000000000003"/>
    <s v="GN"/>
    <d v="2023-02-27T00:00:00"/>
    <x v="5"/>
    <x v="0"/>
  </r>
  <r>
    <x v="5"/>
    <x v="6"/>
    <s v="Haplochromis"/>
    <n v="7.3609999999999998"/>
    <n v="7.3609999999999998"/>
    <s v="GN"/>
    <d v="2023-02-27T00:00:00"/>
    <x v="5"/>
    <x v="0"/>
  </r>
  <r>
    <x v="5"/>
    <x v="6"/>
    <s v="Haplochromis"/>
    <n v="7.8620000000000001"/>
    <n v="7.8620000000000001"/>
    <s v="GN"/>
    <d v="2023-02-27T00:00:00"/>
    <x v="5"/>
    <x v="0"/>
  </r>
  <r>
    <x v="5"/>
    <x v="6"/>
    <s v="Haplochromis"/>
    <n v="6.9790000000000001"/>
    <n v="6.9790000000000001"/>
    <s v="GN"/>
    <d v="2023-02-27T00:00:00"/>
    <x v="5"/>
    <x v="0"/>
  </r>
  <r>
    <x v="5"/>
    <x v="6"/>
    <s v="Haplochromis"/>
    <n v="7.2519999999999998"/>
    <n v="7.2519999999999998"/>
    <s v="GN"/>
    <d v="2023-02-27T00:00:00"/>
    <x v="5"/>
    <x v="0"/>
  </r>
  <r>
    <x v="5"/>
    <x v="6"/>
    <s v="Haplochromis"/>
    <n v="7.0229999999999997"/>
    <n v="7.0229999999999997"/>
    <s v="GN"/>
    <d v="2023-02-27T00:00:00"/>
    <x v="5"/>
    <x v="0"/>
  </r>
  <r>
    <x v="5"/>
    <x v="6"/>
    <s v="Haplochromis"/>
    <n v="8.0530000000000008"/>
    <n v="8.0530000000000008"/>
    <s v="GN"/>
    <d v="2023-02-27T00:00:00"/>
    <x v="5"/>
    <x v="0"/>
  </r>
  <r>
    <x v="5"/>
    <x v="6"/>
    <s v="Haplochromis"/>
    <n v="7.4509999999999996"/>
    <n v="7.4509999999999996"/>
    <s v="GN"/>
    <d v="2023-02-27T00:00:00"/>
    <x v="5"/>
    <x v="0"/>
  </r>
  <r>
    <x v="5"/>
    <x v="6"/>
    <s v="Haplochromis"/>
    <n v="7.3970000000000002"/>
    <n v="7.3970000000000002"/>
    <s v="GN"/>
    <d v="2023-02-27T00:00:00"/>
    <x v="5"/>
    <x v="0"/>
  </r>
  <r>
    <x v="5"/>
    <x v="6"/>
    <s v="Haplochromis"/>
    <n v="8.9480000000000004"/>
    <n v="8.9480000000000004"/>
    <s v="GN"/>
    <d v="2023-02-27T00:00:00"/>
    <x v="5"/>
    <x v="0"/>
  </r>
  <r>
    <x v="5"/>
    <x v="6"/>
    <s v="Haplochromis"/>
    <n v="7.9640000000000004"/>
    <n v="7.9640000000000004"/>
    <s v="GN"/>
    <d v="2023-02-27T00:00:00"/>
    <x v="5"/>
    <x v="0"/>
  </r>
  <r>
    <x v="5"/>
    <x v="6"/>
    <s v="Haplochromis"/>
    <n v="7.1619999999999999"/>
    <n v="7.1619999999999999"/>
    <s v="GN"/>
    <d v="2023-02-27T00:00:00"/>
    <x v="5"/>
    <x v="0"/>
  </r>
  <r>
    <x v="5"/>
    <x v="6"/>
    <s v="Haplochromis"/>
    <n v="7.7670000000000003"/>
    <n v="7.7670000000000003"/>
    <s v="GN"/>
    <d v="2023-02-27T00:00:00"/>
    <x v="5"/>
    <x v="0"/>
  </r>
  <r>
    <x v="5"/>
    <x v="6"/>
    <s v="Haplochromis"/>
    <n v="7.7489999999999997"/>
    <n v="7.7489999999999997"/>
    <s v="GN"/>
    <d v="2023-02-27T00:00:00"/>
    <x v="5"/>
    <x v="0"/>
  </r>
  <r>
    <x v="5"/>
    <x v="6"/>
    <s v="Haplochromis"/>
    <n v="8.0920000000000005"/>
    <n v="8.0920000000000005"/>
    <s v="GN"/>
    <d v="2023-02-27T00:00:00"/>
    <x v="5"/>
    <x v="0"/>
  </r>
  <r>
    <x v="5"/>
    <x v="6"/>
    <s v="Haplochromis"/>
    <n v="7.6769999999999996"/>
    <n v="7.6769999999999996"/>
    <s v="GN"/>
    <d v="2023-02-27T00:00:00"/>
    <x v="5"/>
    <x v="0"/>
  </r>
  <r>
    <x v="5"/>
    <x v="6"/>
    <s v="Haplochromis"/>
    <n v="7.476"/>
    <n v="7.476"/>
    <s v="GN"/>
    <d v="2023-02-27T00:00:00"/>
    <x v="5"/>
    <x v="0"/>
  </r>
  <r>
    <x v="5"/>
    <x v="6"/>
    <s v="Haplochromis"/>
    <n v="8.093"/>
    <n v="8.093"/>
    <s v="GN"/>
    <d v="2023-02-27T00:00:00"/>
    <x v="5"/>
    <x v="0"/>
  </r>
  <r>
    <x v="5"/>
    <x v="6"/>
    <s v="Haplochromis"/>
    <n v="7.8460000000000001"/>
    <n v="7.8460000000000001"/>
    <s v="GN"/>
    <d v="2023-02-27T00:00:00"/>
    <x v="5"/>
    <x v="0"/>
  </r>
  <r>
    <x v="5"/>
    <x v="6"/>
    <s v="Haplochromis"/>
    <n v="7.5860000000000003"/>
    <n v="7.5860000000000003"/>
    <s v="GN"/>
    <d v="2023-02-27T00:00:00"/>
    <x v="5"/>
    <x v="0"/>
  </r>
  <r>
    <x v="5"/>
    <x v="6"/>
    <s v="Haplochromis"/>
    <n v="7.8689999999999998"/>
    <n v="7.8689999999999998"/>
    <s v="GN"/>
    <d v="2023-02-27T00:00:00"/>
    <x v="5"/>
    <x v="0"/>
  </r>
  <r>
    <x v="5"/>
    <x v="6"/>
    <s v="Haplochromis"/>
    <n v="7.77"/>
    <n v="7.77"/>
    <s v="GN"/>
    <d v="2023-02-27T00:00:00"/>
    <x v="5"/>
    <x v="0"/>
  </r>
  <r>
    <x v="5"/>
    <x v="6"/>
    <s v="Haplochromis"/>
    <n v="7.7080000000000002"/>
    <n v="7.7080000000000002"/>
    <s v="GN"/>
    <d v="2023-02-27T00:00:00"/>
    <x v="5"/>
    <x v="0"/>
  </r>
  <r>
    <x v="5"/>
    <x v="6"/>
    <s v="Haplochromis"/>
    <n v="7.7190000000000003"/>
    <n v="7.7190000000000003"/>
    <s v="GN"/>
    <d v="2023-02-27T00:00:00"/>
    <x v="5"/>
    <x v="0"/>
  </r>
  <r>
    <x v="5"/>
    <x v="6"/>
    <s v="Haplochromis"/>
    <n v="7.4790000000000001"/>
    <n v="7.4790000000000001"/>
    <s v="GN"/>
    <d v="2023-02-27T00:00:00"/>
    <x v="5"/>
    <x v="0"/>
  </r>
  <r>
    <x v="5"/>
    <x v="6"/>
    <s v="Haplochromis"/>
    <n v="8.0559999999999992"/>
    <n v="8.0559999999999992"/>
    <s v="GN"/>
    <d v="2023-02-27T00:00:00"/>
    <x v="5"/>
    <x v="0"/>
  </r>
  <r>
    <x v="5"/>
    <x v="6"/>
    <s v="Haplochromis"/>
    <n v="7.7210000000000001"/>
    <n v="7.7210000000000001"/>
    <s v="GN"/>
    <d v="2023-02-27T00:00:00"/>
    <x v="5"/>
    <x v="0"/>
  </r>
  <r>
    <x v="5"/>
    <x v="6"/>
    <s v="Haplochromis"/>
    <n v="7.9480000000000004"/>
    <n v="7.9480000000000004"/>
    <s v="GN"/>
    <d v="2023-02-27T00:00:00"/>
    <x v="5"/>
    <x v="0"/>
  </r>
  <r>
    <x v="5"/>
    <x v="6"/>
    <s v="Haplochromis"/>
    <n v="8.1370000000000005"/>
    <n v="8.1370000000000005"/>
    <s v="GN"/>
    <d v="2023-02-27T00:00:00"/>
    <x v="5"/>
    <x v="0"/>
  </r>
  <r>
    <x v="5"/>
    <x v="6"/>
    <s v="Haplochromis"/>
    <n v="7.484"/>
    <n v="7.484"/>
    <s v="GN"/>
    <d v="2023-02-27T00:00:00"/>
    <x v="5"/>
    <x v="0"/>
  </r>
  <r>
    <x v="5"/>
    <x v="6"/>
    <s v="Haplochromis"/>
    <n v="8.2279999999999998"/>
    <n v="8.2279999999999998"/>
    <s v="GN"/>
    <d v="2023-02-27T00:00:00"/>
    <x v="5"/>
    <x v="0"/>
  </r>
  <r>
    <x v="5"/>
    <x v="6"/>
    <s v="Haplochromis"/>
    <n v="8.2759999999999998"/>
    <n v="8.2759999999999998"/>
    <s v="GN"/>
    <d v="2023-02-27T00:00:00"/>
    <x v="5"/>
    <x v="0"/>
  </r>
  <r>
    <x v="5"/>
    <x v="6"/>
    <s v="Haplochromis"/>
    <n v="8.0109999999999992"/>
    <n v="8.0109999999999992"/>
    <s v="GN"/>
    <d v="2023-02-27T00:00:00"/>
    <x v="5"/>
    <x v="0"/>
  </r>
  <r>
    <x v="5"/>
    <x v="6"/>
    <s v="Haplochromis"/>
    <n v="7.8289999999999997"/>
    <n v="7.8289999999999997"/>
    <s v="GN"/>
    <d v="2023-02-27T00:00:00"/>
    <x v="5"/>
    <x v="0"/>
  </r>
  <r>
    <x v="5"/>
    <x v="6"/>
    <s v="Haplochromis"/>
    <n v="7.96"/>
    <n v="7.96"/>
    <s v="GN"/>
    <d v="2023-02-27T00:00:00"/>
    <x v="5"/>
    <x v="0"/>
  </r>
  <r>
    <x v="5"/>
    <x v="6"/>
    <s v="Haplochromis"/>
    <n v="7.9790000000000001"/>
    <n v="7.9790000000000001"/>
    <s v="GN"/>
    <d v="2023-02-27T00:00:00"/>
    <x v="5"/>
    <x v="0"/>
  </r>
  <r>
    <x v="5"/>
    <x v="6"/>
    <s v="Haplochromis"/>
    <n v="6.17"/>
    <n v="6.17"/>
    <s v="GN"/>
    <d v="2023-02-27T00:00:00"/>
    <x v="5"/>
    <x v="0"/>
  </r>
  <r>
    <x v="5"/>
    <x v="6"/>
    <s v="Haplochromis"/>
    <n v="7.1779999999999999"/>
    <n v="7.1779999999999999"/>
    <s v="GN"/>
    <d v="2023-02-27T00:00:00"/>
    <x v="5"/>
    <x v="0"/>
  </r>
  <r>
    <x v="5"/>
    <x v="6"/>
    <s v="Haplochromis"/>
    <n v="6.3360000000000003"/>
    <n v="6.3360000000000003"/>
    <s v="GN"/>
    <d v="2023-02-27T00:00:00"/>
    <x v="5"/>
    <x v="0"/>
  </r>
  <r>
    <x v="5"/>
    <x v="6"/>
    <s v="Haplochromis"/>
    <n v="5.72"/>
    <n v="5.72"/>
    <s v="GN"/>
    <d v="2023-02-27T00:00:00"/>
    <x v="5"/>
    <x v="0"/>
  </r>
  <r>
    <x v="5"/>
    <x v="6"/>
    <s v="Haplochromis"/>
    <n v="6.32"/>
    <n v="6.32"/>
    <s v="GN"/>
    <d v="2023-02-27T00:00:00"/>
    <x v="5"/>
    <x v="0"/>
  </r>
  <r>
    <x v="5"/>
    <x v="6"/>
    <s v="Haplochromis"/>
    <n v="5.8860000000000001"/>
    <n v="5.8860000000000001"/>
    <s v="GN"/>
    <d v="2023-02-27T00:00:00"/>
    <x v="5"/>
    <x v="0"/>
  </r>
  <r>
    <x v="5"/>
    <x v="6"/>
    <s v="Haplochromis"/>
    <n v="5.4370000000000003"/>
    <n v="5.4370000000000003"/>
    <s v="GN"/>
    <d v="2023-02-27T00:00:00"/>
    <x v="5"/>
    <x v="0"/>
  </r>
  <r>
    <x v="5"/>
    <x v="6"/>
    <s v="Haplochromis"/>
    <n v="5.7279999999999998"/>
    <n v="5.7279999999999998"/>
    <s v="GN"/>
    <d v="2023-02-27T00:00:00"/>
    <x v="5"/>
    <x v="0"/>
  </r>
  <r>
    <x v="5"/>
    <x v="6"/>
    <s v="Haplochromis"/>
    <n v="5.7060000000000004"/>
    <n v="5.7060000000000004"/>
    <s v="GN"/>
    <d v="2023-02-27T00:00:00"/>
    <x v="5"/>
    <x v="0"/>
  </r>
  <r>
    <x v="5"/>
    <x v="6"/>
    <s v="Haplochromis"/>
    <n v="5.9550000000000001"/>
    <n v="5.9550000000000001"/>
    <s v="GN"/>
    <d v="2023-02-27T00:00:00"/>
    <x v="5"/>
    <x v="0"/>
  </r>
  <r>
    <x v="5"/>
    <x v="6"/>
    <s v="Haplochromis"/>
    <n v="5.8979999999999997"/>
    <n v="5.8979999999999997"/>
    <s v="GN"/>
    <d v="2023-02-27T00:00:00"/>
    <x v="5"/>
    <x v="0"/>
  </r>
  <r>
    <x v="5"/>
    <x v="6"/>
    <s v="Haplochromis"/>
    <n v="6.4059999999999997"/>
    <n v="6.4059999999999997"/>
    <s v="GN"/>
    <d v="2023-02-27T00:00:00"/>
    <x v="5"/>
    <x v="0"/>
  </r>
  <r>
    <x v="5"/>
    <x v="6"/>
    <s v="Haplochromis"/>
    <n v="5.7830000000000004"/>
    <n v="5.7830000000000004"/>
    <s v="GN"/>
    <d v="2023-02-27T00:00:00"/>
    <x v="5"/>
    <x v="0"/>
  </r>
  <r>
    <x v="5"/>
    <x v="6"/>
    <s v="Haplochromis"/>
    <n v="6.282"/>
    <n v="6.282"/>
    <s v="GN"/>
    <d v="2023-02-27T00:00:00"/>
    <x v="5"/>
    <x v="0"/>
  </r>
  <r>
    <x v="5"/>
    <x v="5"/>
    <s v="T"/>
    <n v="18.189"/>
    <n v="18.189"/>
    <s v="BS"/>
    <d v="2023-03-01T00:00:00"/>
    <x v="5"/>
    <x v="3"/>
  </r>
  <r>
    <x v="5"/>
    <x v="5"/>
    <s v="T"/>
    <n v="19.053000000000001"/>
    <n v="19.053000000000001"/>
    <s v="BS"/>
    <d v="2023-03-01T00:00:00"/>
    <x v="5"/>
    <x v="3"/>
  </r>
  <r>
    <x v="5"/>
    <x v="5"/>
    <s v="N"/>
    <n v="23.024999999999999"/>
    <n v="23.024999999999999"/>
    <s v="BS"/>
    <d v="2023-03-01T00:00:00"/>
    <x v="5"/>
    <x v="2"/>
  </r>
  <r>
    <x v="5"/>
    <x v="5"/>
    <s v="T"/>
    <n v="18.149999999999999"/>
    <n v="18.149999999999999"/>
    <s v="BS"/>
    <d v="2023-03-01T00:00:00"/>
    <x v="5"/>
    <x v="3"/>
  </r>
  <r>
    <x v="5"/>
    <x v="5"/>
    <s v="Haplochromis"/>
    <n v="2.8149999999999999"/>
    <n v="2.8149999999999999"/>
    <s v="BS"/>
    <d v="2023-03-01T00:00:00"/>
    <x v="5"/>
    <x v="0"/>
  </r>
  <r>
    <x v="5"/>
    <x v="5"/>
    <s v="Haplochromis"/>
    <n v="2.6640000000000001"/>
    <n v="2.6640000000000001"/>
    <s v="BS"/>
    <d v="2023-03-01T00:00:00"/>
    <x v="5"/>
    <x v="0"/>
  </r>
  <r>
    <x v="5"/>
    <x v="5"/>
    <s v="Haplochromis"/>
    <n v="1.986"/>
    <n v="1.986"/>
    <s v="BS"/>
    <d v="2023-03-01T00:00:00"/>
    <x v="5"/>
    <x v="0"/>
  </r>
  <r>
    <x v="5"/>
    <x v="5"/>
    <s v="Haplochromis"/>
    <n v="2.0630000000000002"/>
    <n v="2.0630000000000002"/>
    <s v="BS"/>
    <d v="2023-03-01T00:00:00"/>
    <x v="5"/>
    <x v="0"/>
  </r>
  <r>
    <x v="5"/>
    <x v="5"/>
    <s v="Haplochromis"/>
    <n v="2.1360000000000001"/>
    <n v="2.1360000000000001"/>
    <s v="BS"/>
    <d v="2023-03-01T00:00:00"/>
    <x v="5"/>
    <x v="0"/>
  </r>
  <r>
    <x v="5"/>
    <x v="5"/>
    <s v="Haplochromis"/>
    <n v="2.3090000000000002"/>
    <n v="2.3090000000000002"/>
    <s v="BS"/>
    <d v="2023-03-01T00:00:00"/>
    <x v="5"/>
    <x v="0"/>
  </r>
  <r>
    <x v="5"/>
    <x v="5"/>
    <s v="Haplochromis"/>
    <n v="2.6179999999999999"/>
    <n v="2.6179999999999999"/>
    <s v="BS"/>
    <d v="2023-03-01T00:00:00"/>
    <x v="5"/>
    <x v="0"/>
  </r>
  <r>
    <x v="5"/>
    <x v="5"/>
    <s v="Haplochromis"/>
    <n v="2.5779999999999998"/>
    <n v="2.5779999999999998"/>
    <s v="BS"/>
    <d v="2023-03-01T00:00:00"/>
    <x v="5"/>
    <x v="0"/>
  </r>
  <r>
    <x v="5"/>
    <x v="5"/>
    <s v="Haplochromis"/>
    <n v="2.665"/>
    <n v="2.665"/>
    <s v="BS"/>
    <d v="2023-03-01T00:00:00"/>
    <x v="5"/>
    <x v="0"/>
  </r>
  <r>
    <x v="5"/>
    <x v="5"/>
    <s v="Haplochromis"/>
    <n v="2.2789999999999999"/>
    <n v="2.2789999999999999"/>
    <s v="BS"/>
    <d v="2023-03-01T00:00:00"/>
    <x v="5"/>
    <x v="0"/>
  </r>
  <r>
    <x v="5"/>
    <x v="5"/>
    <s v="Haplochromis"/>
    <n v="2.19"/>
    <n v="2.19"/>
    <s v="BS"/>
    <d v="2023-03-01T00:00:00"/>
    <x v="5"/>
    <x v="0"/>
  </r>
  <r>
    <x v="5"/>
    <x v="5"/>
    <s v="Haplochromis"/>
    <n v="2.758"/>
    <n v="2.758"/>
    <s v="BS"/>
    <d v="2023-03-01T00:00:00"/>
    <x v="5"/>
    <x v="0"/>
  </r>
  <r>
    <x v="5"/>
    <x v="5"/>
    <s v="Haplochromis"/>
    <n v="2.0939999999999999"/>
    <n v="2.0939999999999999"/>
    <s v="BS"/>
    <d v="2023-03-01T00:00:00"/>
    <x v="5"/>
    <x v="0"/>
  </r>
  <r>
    <x v="5"/>
    <x v="5"/>
    <s v="Haplochromis"/>
    <n v="2.7639999999999998"/>
    <n v="2.7639999999999998"/>
    <s v="BS"/>
    <d v="2023-03-01T00:00:00"/>
    <x v="5"/>
    <x v="0"/>
  </r>
  <r>
    <x v="5"/>
    <x v="5"/>
    <s v="Haplochromis"/>
    <n v="2.3940000000000001"/>
    <n v="2.3940000000000001"/>
    <s v="BS"/>
    <d v="2023-03-01T00:00:00"/>
    <x v="5"/>
    <x v="0"/>
  </r>
  <r>
    <x v="5"/>
    <x v="5"/>
    <s v="Haplochromis"/>
    <n v="2.621"/>
    <n v="2.621"/>
    <s v="BS"/>
    <d v="2023-03-01T00:00:00"/>
    <x v="5"/>
    <x v="0"/>
  </r>
  <r>
    <x v="5"/>
    <x v="5"/>
    <s v="Haplochromis"/>
    <n v="2.88"/>
    <n v="2.88"/>
    <s v="BS"/>
    <d v="2023-03-01T00:00:00"/>
    <x v="5"/>
    <x v="0"/>
  </r>
  <r>
    <x v="5"/>
    <x v="5"/>
    <s v="Haplochromis"/>
    <n v="2.577"/>
    <n v="2.577"/>
    <s v="BS"/>
    <d v="2023-03-01T00:00:00"/>
    <x v="5"/>
    <x v="0"/>
  </r>
  <r>
    <x v="5"/>
    <x v="5"/>
    <s v="Haplochromis"/>
    <n v="3.399"/>
    <n v="3.399"/>
    <s v="BS"/>
    <d v="2023-03-01T00:00:00"/>
    <x v="5"/>
    <x v="0"/>
  </r>
  <r>
    <x v="5"/>
    <x v="5"/>
    <s v="Haplochromis"/>
    <n v="2.35"/>
    <n v="2.35"/>
    <s v="BS"/>
    <d v="2023-03-01T00:00:00"/>
    <x v="5"/>
    <x v="0"/>
  </r>
  <r>
    <x v="5"/>
    <x v="5"/>
    <s v="Haplochromis"/>
    <n v="3.1080000000000001"/>
    <n v="3.1080000000000001"/>
    <s v="BS"/>
    <d v="2023-03-01T00:00:00"/>
    <x v="5"/>
    <x v="0"/>
  </r>
  <r>
    <x v="5"/>
    <x v="5"/>
    <s v="Haplochromis"/>
    <n v="3.0739999999999998"/>
    <n v="3.0739999999999998"/>
    <s v="BS"/>
    <d v="2023-03-01T00:00:00"/>
    <x v="5"/>
    <x v="0"/>
  </r>
  <r>
    <x v="5"/>
    <x v="5"/>
    <s v="Haplochromis"/>
    <n v="2.903"/>
    <n v="2.903"/>
    <s v="BS"/>
    <d v="2023-03-01T00:00:00"/>
    <x v="5"/>
    <x v="0"/>
  </r>
  <r>
    <x v="5"/>
    <x v="5"/>
    <s v="Haplochromis"/>
    <n v="2.637"/>
    <n v="2.637"/>
    <s v="BS"/>
    <d v="2023-03-01T00:00:00"/>
    <x v="5"/>
    <x v="0"/>
  </r>
  <r>
    <x v="5"/>
    <x v="5"/>
    <s v="Haplochromis"/>
    <n v="2.3279999999999998"/>
    <n v="2.3279999999999998"/>
    <s v="BS"/>
    <d v="2023-03-01T00:00:00"/>
    <x v="5"/>
    <x v="0"/>
  </r>
  <r>
    <x v="5"/>
    <x v="5"/>
    <s v="Haplochromis"/>
    <n v="3.0350000000000001"/>
    <n v="3.0350000000000001"/>
    <s v="BS"/>
    <d v="2023-03-01T00:00:00"/>
    <x v="5"/>
    <x v="0"/>
  </r>
  <r>
    <x v="5"/>
    <x v="5"/>
    <s v="Haplochromis"/>
    <n v="2.23"/>
    <n v="2.23"/>
    <s v="BS"/>
    <d v="2023-03-01T00:00:00"/>
    <x v="5"/>
    <x v="0"/>
  </r>
  <r>
    <x v="5"/>
    <x v="5"/>
    <s v="Haplochromis"/>
    <n v="2.2029999999999998"/>
    <n v="2.2029999999999998"/>
    <s v="BS"/>
    <d v="2023-03-01T00:00:00"/>
    <x v="5"/>
    <x v="0"/>
  </r>
  <r>
    <x v="5"/>
    <x v="5"/>
    <s v="Haplochromis"/>
    <n v="2.0179999999999998"/>
    <n v="2.0179999999999998"/>
    <s v="BS"/>
    <d v="2023-03-01T00:00:00"/>
    <x v="5"/>
    <x v="0"/>
  </r>
  <r>
    <x v="5"/>
    <x v="5"/>
    <s v="Haplochromis"/>
    <n v="1.7689999999999999"/>
    <n v="1.7689999999999999"/>
    <s v="BS"/>
    <d v="2023-03-01T00:00:00"/>
    <x v="5"/>
    <x v="0"/>
  </r>
  <r>
    <x v="5"/>
    <x v="5"/>
    <s v="Haplochromis"/>
    <n v="2.3730000000000002"/>
    <n v="2.3730000000000002"/>
    <s v="BS"/>
    <d v="2023-03-01T00:00:00"/>
    <x v="5"/>
    <x v="0"/>
  </r>
  <r>
    <x v="5"/>
    <x v="5"/>
    <s v="Haplochromis"/>
    <n v="1.5149999999999999"/>
    <n v="1.5149999999999999"/>
    <s v="BS"/>
    <d v="2023-03-01T00:00:00"/>
    <x v="5"/>
    <x v="0"/>
  </r>
  <r>
    <x v="5"/>
    <x v="5"/>
    <s v="Haplochromis"/>
    <n v="2.1360000000000001"/>
    <n v="2.1360000000000001"/>
    <s v="BS"/>
    <d v="2023-03-01T00:00:00"/>
    <x v="5"/>
    <x v="0"/>
  </r>
  <r>
    <x v="5"/>
    <x v="5"/>
    <s v="Haplochromis"/>
    <n v="2.7839999999999998"/>
    <n v="2.7839999999999998"/>
    <s v="BS"/>
    <d v="2023-03-01T00:00:00"/>
    <x v="5"/>
    <x v="0"/>
  </r>
  <r>
    <x v="5"/>
    <x v="5"/>
    <s v="Haplochromis"/>
    <n v="2.8620000000000001"/>
    <n v="2.8620000000000001"/>
    <s v="BS"/>
    <d v="2023-03-01T00:00:00"/>
    <x v="5"/>
    <x v="0"/>
  </r>
  <r>
    <x v="5"/>
    <x v="5"/>
    <s v="Haplochromis"/>
    <n v="2.4380000000000002"/>
    <n v="2.4380000000000002"/>
    <s v="BS"/>
    <d v="2023-03-01T00:00:00"/>
    <x v="5"/>
    <x v="0"/>
  </r>
  <r>
    <x v="5"/>
    <x v="5"/>
    <s v="Haplochromis"/>
    <n v="2.552"/>
    <n v="2.552"/>
    <s v="BS"/>
    <d v="2023-03-01T00:00:00"/>
    <x v="5"/>
    <x v="0"/>
  </r>
  <r>
    <x v="5"/>
    <x v="5"/>
    <s v="Haplochromis"/>
    <n v="2.5230000000000001"/>
    <n v="2.5230000000000001"/>
    <s v="BS"/>
    <d v="2023-03-01T00:00:00"/>
    <x v="5"/>
    <x v="0"/>
  </r>
  <r>
    <x v="5"/>
    <x v="5"/>
    <s v="Haplochromis"/>
    <n v="2.2919999999999998"/>
    <n v="2.2919999999999998"/>
    <s v="BS"/>
    <d v="2023-03-01T00:00:00"/>
    <x v="5"/>
    <x v="0"/>
  </r>
  <r>
    <x v="5"/>
    <x v="5"/>
    <s v="Haplochromis"/>
    <n v="2.673"/>
    <n v="2.673"/>
    <s v="BS"/>
    <d v="2023-03-01T00:00:00"/>
    <x v="5"/>
    <x v="0"/>
  </r>
  <r>
    <x v="5"/>
    <x v="5"/>
    <s v="Haplochromis"/>
    <n v="2.2909999999999999"/>
    <n v="2.2909999999999999"/>
    <s v="BS"/>
    <d v="2023-03-01T00:00:00"/>
    <x v="5"/>
    <x v="0"/>
  </r>
  <r>
    <x v="5"/>
    <x v="5"/>
    <s v="Haplochromis"/>
    <n v="2.7440000000000002"/>
    <n v="2.7440000000000002"/>
    <s v="BS"/>
    <d v="2023-03-01T00:00:00"/>
    <x v="5"/>
    <x v="0"/>
  </r>
  <r>
    <x v="5"/>
    <x v="5"/>
    <s v="Haplochromis"/>
    <n v="2.5680000000000001"/>
    <n v="2.5680000000000001"/>
    <s v="BS"/>
    <d v="2023-03-01T00:00:00"/>
    <x v="5"/>
    <x v="0"/>
  </r>
  <r>
    <x v="5"/>
    <x v="5"/>
    <s v="Haplochromis"/>
    <n v="2.2320000000000002"/>
    <n v="2.2320000000000002"/>
    <s v="BS"/>
    <d v="2023-03-01T00:00:00"/>
    <x v="5"/>
    <x v="0"/>
  </r>
  <r>
    <x v="5"/>
    <x v="5"/>
    <s v="Haplochromis"/>
    <n v="3.14"/>
    <n v="3.14"/>
    <s v="BS"/>
    <d v="2023-03-01T00:00:00"/>
    <x v="5"/>
    <x v="0"/>
  </r>
  <r>
    <x v="5"/>
    <x v="5"/>
    <s v="Haplochromis"/>
    <n v="2.13"/>
    <n v="2.13"/>
    <s v="BS"/>
    <d v="2023-03-01T00:00:00"/>
    <x v="5"/>
    <x v="0"/>
  </r>
  <r>
    <x v="5"/>
    <x v="5"/>
    <s v="Haplochromis"/>
    <n v="2.5950000000000002"/>
    <n v="2.5950000000000002"/>
    <s v="BS"/>
    <d v="2023-03-01T00:00:00"/>
    <x v="5"/>
    <x v="0"/>
  </r>
  <r>
    <x v="5"/>
    <x v="5"/>
    <s v="Haplochromis"/>
    <n v="2.4630000000000001"/>
    <n v="2.4630000000000001"/>
    <s v="BS"/>
    <d v="2023-03-01T00:00:00"/>
    <x v="5"/>
    <x v="0"/>
  </r>
  <r>
    <x v="5"/>
    <x v="5"/>
    <s v="Haplochromis"/>
    <n v="3.113"/>
    <n v="3.113"/>
    <s v="BS"/>
    <d v="2023-03-01T00:00:00"/>
    <x v="5"/>
    <x v="0"/>
  </r>
  <r>
    <x v="5"/>
    <x v="5"/>
    <s v="Haplochromis"/>
    <n v="2.2839999999999998"/>
    <n v="2.2839999999999998"/>
    <s v="BS"/>
    <d v="2023-03-01T00:00:00"/>
    <x v="5"/>
    <x v="0"/>
  </r>
  <r>
    <x v="5"/>
    <x v="5"/>
    <s v="Haplochromis"/>
    <n v="2.44"/>
    <n v="2.44"/>
    <s v="BS"/>
    <d v="2023-03-01T00:00:00"/>
    <x v="5"/>
    <x v="0"/>
  </r>
  <r>
    <x v="5"/>
    <x v="5"/>
    <s v="Haplochromis"/>
    <n v="2.54"/>
    <n v="2.54"/>
    <s v="BS"/>
    <d v="2023-03-01T00:00:00"/>
    <x v="5"/>
    <x v="0"/>
  </r>
  <r>
    <x v="5"/>
    <x v="5"/>
    <s v="Haplochromis"/>
    <n v="1.8069999999999999"/>
    <n v="1.8069999999999999"/>
    <s v="BS"/>
    <d v="2023-03-01T00:00:00"/>
    <x v="5"/>
    <x v="0"/>
  </r>
  <r>
    <x v="5"/>
    <x v="5"/>
    <s v="Haplochromis"/>
    <n v="1.863"/>
    <n v="1.863"/>
    <s v="BS"/>
    <d v="2023-03-01T00:00:00"/>
    <x v="5"/>
    <x v="0"/>
  </r>
  <r>
    <x v="5"/>
    <x v="5"/>
    <s v="Haplochromis"/>
    <n v="2.0169999999999999"/>
    <n v="2.0169999999999999"/>
    <s v="BS"/>
    <d v="2023-03-01T00:00:00"/>
    <x v="5"/>
    <x v="0"/>
  </r>
  <r>
    <x v="5"/>
    <x v="5"/>
    <s v="Haplochromis"/>
    <n v="2.1110000000000002"/>
    <n v="2.1110000000000002"/>
    <s v="BS"/>
    <d v="2023-03-01T00:00:00"/>
    <x v="5"/>
    <x v="0"/>
  </r>
  <r>
    <x v="5"/>
    <x v="5"/>
    <s v="Haplochromis"/>
    <n v="1.9490000000000001"/>
    <n v="1.9490000000000001"/>
    <s v="BS"/>
    <d v="2023-03-01T00:00:00"/>
    <x v="5"/>
    <x v="0"/>
  </r>
  <r>
    <x v="5"/>
    <x v="5"/>
    <s v="Haplochromis"/>
    <n v="2.3740000000000001"/>
    <n v="2.3740000000000001"/>
    <s v="BS"/>
    <d v="2023-03-01T00:00:00"/>
    <x v="5"/>
    <x v="0"/>
  </r>
  <r>
    <x v="5"/>
    <x v="5"/>
    <s v="Haplochromis"/>
    <n v="2.7519999999999998"/>
    <n v="2.7519999999999998"/>
    <s v="BS"/>
    <d v="2023-03-01T00:00:00"/>
    <x v="5"/>
    <x v="0"/>
  </r>
  <r>
    <x v="5"/>
    <x v="5"/>
    <s v="Haplochromis"/>
    <n v="2.2610000000000001"/>
    <n v="2.2610000000000001"/>
    <s v="BS"/>
    <d v="2023-03-01T00:00:00"/>
    <x v="5"/>
    <x v="0"/>
  </r>
  <r>
    <x v="5"/>
    <x v="5"/>
    <s v="Haplochromis"/>
    <n v="2.524"/>
    <n v="2.524"/>
    <s v="BS"/>
    <d v="2023-03-01T00:00:00"/>
    <x v="5"/>
    <x v="0"/>
  </r>
  <r>
    <x v="5"/>
    <x v="5"/>
    <s v="Haplochromis"/>
    <n v="2.3029999999999999"/>
    <n v="2.3029999999999999"/>
    <s v="BS"/>
    <d v="2023-03-01T00:00:00"/>
    <x v="5"/>
    <x v="0"/>
  </r>
  <r>
    <x v="5"/>
    <x v="5"/>
    <s v="Haplochromis"/>
    <n v="2.3460000000000001"/>
    <n v="2.3460000000000001"/>
    <s v="BS"/>
    <d v="2023-03-01T00:00:00"/>
    <x v="5"/>
    <x v="0"/>
  </r>
  <r>
    <x v="5"/>
    <x v="5"/>
    <s v="Haplochromis"/>
    <n v="2.5830000000000002"/>
    <n v="2.5830000000000002"/>
    <s v="BS"/>
    <d v="2023-03-01T00:00:00"/>
    <x v="5"/>
    <x v="0"/>
  </r>
  <r>
    <x v="5"/>
    <x v="5"/>
    <s v="Haplochromis"/>
    <n v="2.407"/>
    <n v="2.407"/>
    <s v="BS"/>
    <d v="2023-03-01T00:00:00"/>
    <x v="5"/>
    <x v="0"/>
  </r>
  <r>
    <x v="5"/>
    <x v="5"/>
    <s v="Haplochromis"/>
    <n v="1.9430000000000001"/>
    <n v="1.9430000000000001"/>
    <s v="BS"/>
    <d v="2023-03-01T00:00:00"/>
    <x v="5"/>
    <x v="0"/>
  </r>
  <r>
    <x v="5"/>
    <x v="5"/>
    <s v="Haplochromis"/>
    <n v="2.5449999999999999"/>
    <n v="2.5449999999999999"/>
    <s v="BS"/>
    <d v="2023-03-01T00:00:00"/>
    <x v="5"/>
    <x v="0"/>
  </r>
  <r>
    <x v="5"/>
    <x v="5"/>
    <s v="Haplochromis"/>
    <n v="2.4820000000000002"/>
    <n v="2.4820000000000002"/>
    <s v="BS"/>
    <d v="2023-03-01T00:00:00"/>
    <x v="5"/>
    <x v="0"/>
  </r>
  <r>
    <x v="5"/>
    <x v="5"/>
    <s v="Haplochromis"/>
    <n v="2.4590000000000001"/>
    <n v="2.4590000000000001"/>
    <s v="BS"/>
    <d v="2023-03-01T00:00:00"/>
    <x v="5"/>
    <x v="0"/>
  </r>
  <r>
    <x v="5"/>
    <x v="5"/>
    <s v="Haplochromis"/>
    <n v="2.44"/>
    <n v="2.44"/>
    <s v="BS"/>
    <d v="2023-03-01T00:00:00"/>
    <x v="5"/>
    <x v="0"/>
  </r>
  <r>
    <x v="5"/>
    <x v="5"/>
    <s v="Haplochromis"/>
    <n v="2.508"/>
    <n v="2.508"/>
    <s v="BS"/>
    <d v="2023-03-01T00:00:00"/>
    <x v="5"/>
    <x v="0"/>
  </r>
  <r>
    <x v="5"/>
    <x v="5"/>
    <s v="Haplochromis"/>
    <n v="2.8719999999999999"/>
    <n v="2.8719999999999999"/>
    <s v="BS"/>
    <d v="2023-03-01T00:00:00"/>
    <x v="5"/>
    <x v="0"/>
  </r>
  <r>
    <x v="5"/>
    <x v="5"/>
    <s v="Haplochromis"/>
    <n v="1.794"/>
    <n v="1.794"/>
    <s v="BS"/>
    <d v="2023-03-01T00:00:00"/>
    <x v="5"/>
    <x v="0"/>
  </r>
  <r>
    <x v="5"/>
    <x v="5"/>
    <s v="Haplochromis"/>
    <n v="2.141"/>
    <n v="2.141"/>
    <s v="BS"/>
    <d v="2023-03-01T00:00:00"/>
    <x v="5"/>
    <x v="0"/>
  </r>
  <r>
    <x v="5"/>
    <x v="5"/>
    <s v="Haplochromis"/>
    <n v="2.7029999999999998"/>
    <n v="2.7029999999999998"/>
    <s v="BS"/>
    <d v="2023-03-01T00:00:00"/>
    <x v="5"/>
    <x v="0"/>
  </r>
  <r>
    <x v="5"/>
    <x v="5"/>
    <s v="Haplochromis"/>
    <n v="5.7"/>
    <n v="5.7"/>
    <s v="BS"/>
    <d v="2023-03-01T00:00:00"/>
    <x v="5"/>
    <x v="0"/>
  </r>
  <r>
    <x v="5"/>
    <x v="5"/>
    <s v="Haplochromis"/>
    <n v="5.5890000000000004"/>
    <n v="5.5890000000000004"/>
    <s v="BS"/>
    <d v="2023-03-01T00:00:00"/>
    <x v="5"/>
    <x v="0"/>
  </r>
  <r>
    <x v="5"/>
    <x v="5"/>
    <s v="Haplochromis"/>
    <n v="7.1020000000000003"/>
    <n v="7.1020000000000003"/>
    <s v="BS"/>
    <d v="2023-03-01T00:00:00"/>
    <x v="5"/>
    <x v="0"/>
  </r>
  <r>
    <x v="5"/>
    <x v="5"/>
    <s v="Haplochromis"/>
    <n v="5.9989999999999997"/>
    <n v="5.9989999999999997"/>
    <s v="BS"/>
    <d v="2023-03-01T00:00:00"/>
    <x v="5"/>
    <x v="0"/>
  </r>
  <r>
    <x v="5"/>
    <x v="5"/>
    <s v="Haplochromis"/>
    <n v="6.2889999999999997"/>
    <n v="6.2889999999999997"/>
    <s v="BS"/>
    <d v="2023-03-01T00:00:00"/>
    <x v="5"/>
    <x v="0"/>
  </r>
  <r>
    <x v="5"/>
    <x v="5"/>
    <s v="Haplochromis"/>
    <n v="6.11"/>
    <n v="6.11"/>
    <s v="BS"/>
    <d v="2023-03-01T00:00:00"/>
    <x v="5"/>
    <x v="0"/>
  </r>
  <r>
    <x v="5"/>
    <x v="5"/>
    <s v="Haplochromis"/>
    <n v="5.3159999999999998"/>
    <n v="5.3159999999999998"/>
    <s v="BS"/>
    <d v="2023-03-01T00:00:00"/>
    <x v="5"/>
    <x v="0"/>
  </r>
  <r>
    <x v="5"/>
    <x v="5"/>
    <s v="Haplochromis"/>
    <n v="6.0819999999999999"/>
    <n v="6.0819999999999999"/>
    <s v="BS"/>
    <d v="2023-03-01T00:00:00"/>
    <x v="5"/>
    <x v="0"/>
  </r>
  <r>
    <x v="5"/>
    <x v="5"/>
    <s v="Haplochromis"/>
    <n v="6.1619999999999999"/>
    <n v="6.1619999999999999"/>
    <s v="BS"/>
    <d v="2023-03-01T00:00:00"/>
    <x v="5"/>
    <x v="0"/>
  </r>
  <r>
    <x v="5"/>
    <x v="5"/>
    <s v="Haplochromis"/>
    <n v="6.452"/>
    <n v="6.452"/>
    <s v="BS"/>
    <d v="2023-03-01T00:00:00"/>
    <x v="5"/>
    <x v="0"/>
  </r>
  <r>
    <x v="5"/>
    <x v="5"/>
    <s v="Haplochromis"/>
    <n v="6.617"/>
    <n v="6.617"/>
    <s v="BS"/>
    <d v="2023-03-01T00:00:00"/>
    <x v="5"/>
    <x v="0"/>
  </r>
  <r>
    <x v="5"/>
    <x v="5"/>
    <s v="Haplochromis"/>
    <n v="6.0449999999999999"/>
    <n v="6.0449999999999999"/>
    <s v="BS"/>
    <d v="2023-03-01T00:00:00"/>
    <x v="5"/>
    <x v="0"/>
  </r>
  <r>
    <x v="5"/>
    <x v="5"/>
    <s v="Haplochromis"/>
    <n v="5.7140000000000004"/>
    <n v="5.7140000000000004"/>
    <s v="BS"/>
    <d v="2023-03-01T00:00:00"/>
    <x v="5"/>
    <x v="0"/>
  </r>
  <r>
    <x v="5"/>
    <x v="5"/>
    <s v="Haplochromis"/>
    <n v="5.3929999999999998"/>
    <n v="5.3929999999999998"/>
    <s v="BS"/>
    <d v="2023-03-01T00:00:00"/>
    <x v="5"/>
    <x v="0"/>
  </r>
  <r>
    <x v="5"/>
    <x v="5"/>
    <s v="Haplochromis"/>
    <n v="5.673"/>
    <n v="5.673"/>
    <s v="BS"/>
    <d v="2023-03-01T00:00:00"/>
    <x v="5"/>
    <x v="0"/>
  </r>
  <r>
    <x v="5"/>
    <x v="5"/>
    <s v="Haplochromis"/>
    <n v="5.5579999999999998"/>
    <n v="5.5579999999999998"/>
    <s v="BS"/>
    <d v="2023-03-01T00:00:00"/>
    <x v="5"/>
    <x v="0"/>
  </r>
  <r>
    <x v="5"/>
    <x v="5"/>
    <s v="Haplochromis"/>
    <n v="5.7889999999999997"/>
    <n v="5.7889999999999997"/>
    <s v="BS"/>
    <d v="2023-03-01T00:00:00"/>
    <x v="5"/>
    <x v="0"/>
  </r>
  <r>
    <x v="5"/>
    <x v="5"/>
    <s v="Haplochromis"/>
    <n v="6.4470000000000001"/>
    <n v="6.4470000000000001"/>
    <s v="BS"/>
    <d v="2023-03-01T00:00:00"/>
    <x v="5"/>
    <x v="0"/>
  </r>
  <r>
    <x v="5"/>
    <x v="5"/>
    <s v="Haplochromis"/>
    <n v="5.3460000000000001"/>
    <n v="5.3460000000000001"/>
    <s v="BS"/>
    <d v="2023-03-01T00:00:00"/>
    <x v="5"/>
    <x v="0"/>
  </r>
  <r>
    <x v="5"/>
    <x v="5"/>
    <s v="Haplochromis"/>
    <n v="6.61"/>
    <n v="6.61"/>
    <s v="BS"/>
    <d v="2023-03-01T00:00:00"/>
    <x v="5"/>
    <x v="0"/>
  </r>
  <r>
    <x v="5"/>
    <x v="5"/>
    <s v="Haplochromis"/>
    <n v="5.5890000000000004"/>
    <n v="5.5890000000000004"/>
    <s v="BS"/>
    <d v="2023-03-01T00:00:00"/>
    <x v="5"/>
    <x v="0"/>
  </r>
  <r>
    <x v="5"/>
    <x v="5"/>
    <s v="Haplochromis"/>
    <n v="5.5110000000000001"/>
    <n v="5.5110000000000001"/>
    <s v="BS"/>
    <d v="2023-03-01T00:00:00"/>
    <x v="5"/>
    <x v="0"/>
  </r>
  <r>
    <x v="5"/>
    <x v="5"/>
    <s v="Haplochromis"/>
    <n v="5.7409999999999997"/>
    <n v="5.7409999999999997"/>
    <s v="BS"/>
    <d v="2023-03-01T00:00:00"/>
    <x v="5"/>
    <x v="0"/>
  </r>
  <r>
    <x v="5"/>
    <x v="5"/>
    <s v="Haplochromis"/>
    <n v="5.7149999999999999"/>
    <n v="5.7149999999999999"/>
    <s v="BS"/>
    <d v="2023-03-01T00:00:00"/>
    <x v="5"/>
    <x v="0"/>
  </r>
  <r>
    <x v="5"/>
    <x v="5"/>
    <s v="Haplochromis"/>
    <n v="6.4930000000000003"/>
    <n v="6.4930000000000003"/>
    <s v="BS"/>
    <d v="2023-03-01T00:00:00"/>
    <x v="5"/>
    <x v="0"/>
  </r>
  <r>
    <x v="5"/>
    <x v="5"/>
    <s v="Haplochromis"/>
    <n v="5.9630000000000001"/>
    <n v="5.9630000000000001"/>
    <s v="BS"/>
    <d v="2023-03-01T00:00:00"/>
    <x v="5"/>
    <x v="0"/>
  </r>
  <r>
    <x v="5"/>
    <x v="5"/>
    <s v="Haplochromis"/>
    <n v="6.0750000000000002"/>
    <n v="6.0750000000000002"/>
    <s v="BS"/>
    <d v="2023-03-01T00:00:00"/>
    <x v="5"/>
    <x v="0"/>
  </r>
  <r>
    <x v="5"/>
    <x v="5"/>
    <s v="Haplochromis"/>
    <n v="8.7479999999999993"/>
    <n v="8.7479999999999993"/>
    <s v="GN"/>
    <d v="2023-03-01T00:00:00"/>
    <x v="5"/>
    <x v="0"/>
  </r>
  <r>
    <x v="5"/>
    <x v="5"/>
    <s v="Haplochromis"/>
    <n v="8.8650000000000002"/>
    <n v="8.8650000000000002"/>
    <s v="GN"/>
    <d v="2023-03-01T00:00:00"/>
    <x v="5"/>
    <x v="0"/>
  </r>
  <r>
    <x v="5"/>
    <x v="5"/>
    <s v="Haplochromis"/>
    <n v="8.7189999999999994"/>
    <n v="8.7189999999999994"/>
    <s v="GN"/>
    <d v="2023-03-01T00:00:00"/>
    <x v="5"/>
    <x v="0"/>
  </r>
  <r>
    <x v="5"/>
    <x v="5"/>
    <s v="Haplochromis"/>
    <n v="9.077"/>
    <n v="9.077"/>
    <s v="GN"/>
    <d v="2023-03-01T00:00:00"/>
    <x v="5"/>
    <x v="0"/>
  </r>
  <r>
    <x v="5"/>
    <x v="5"/>
    <s v="Haplochromis"/>
    <n v="8.7479999999999993"/>
    <n v="8.7479999999999993"/>
    <s v="GN"/>
    <d v="2023-03-01T00:00:00"/>
    <x v="5"/>
    <x v="0"/>
  </r>
  <r>
    <x v="5"/>
    <x v="5"/>
    <s v="Haplochromis"/>
    <n v="8.8650000000000002"/>
    <n v="8.8650000000000002"/>
    <s v="GN"/>
    <d v="2023-03-01T00:00:00"/>
    <x v="5"/>
    <x v="0"/>
  </r>
  <r>
    <x v="5"/>
    <x v="5"/>
    <s v="Haplochromis"/>
    <n v="8.7189999999999994"/>
    <n v="8.7189999999999994"/>
    <s v="GN"/>
    <d v="2023-03-01T00:00:00"/>
    <x v="5"/>
    <x v="0"/>
  </r>
  <r>
    <x v="5"/>
    <x v="5"/>
    <s v="Haplochromis"/>
    <n v="9.077"/>
    <n v="9.077"/>
    <s v="GN"/>
    <d v="2023-03-01T00:00:00"/>
    <x v="5"/>
    <x v="0"/>
  </r>
  <r>
    <x v="5"/>
    <x v="8"/>
    <s v="Haplochromis"/>
    <n v="8.173"/>
    <n v="8.173"/>
    <s v="GN"/>
    <d v="2023-02-23T00:00:00"/>
    <x v="5"/>
    <x v="0"/>
  </r>
  <r>
    <x v="5"/>
    <x v="8"/>
    <s v="Haplochromis"/>
    <n v="8.0879999999999992"/>
    <n v="8.0879999999999992"/>
    <s v="GN"/>
    <d v="2023-02-23T00:00:00"/>
    <x v="5"/>
    <x v="0"/>
  </r>
  <r>
    <x v="5"/>
    <x v="8"/>
    <s v="Haplochromis"/>
    <n v="7.6280000000000001"/>
    <n v="7.6280000000000001"/>
    <s v="BS"/>
    <d v="2023-02-23T00:00:00"/>
    <x v="5"/>
    <x v="0"/>
  </r>
  <r>
    <x v="5"/>
    <x v="8"/>
    <s v="Haplochromis"/>
    <n v="6.1769999999999996"/>
    <n v="6.1769999999999996"/>
    <s v="BS"/>
    <d v="2023-02-23T00:00:00"/>
    <x v="5"/>
    <x v="0"/>
  </r>
  <r>
    <x v="5"/>
    <x v="8"/>
    <s v="Haplochromis"/>
    <n v="6.0810000000000004"/>
    <n v="6.0810000000000004"/>
    <s v="BS"/>
    <d v="2023-02-23T00:00:00"/>
    <x v="5"/>
    <x v="0"/>
  </r>
  <r>
    <x v="5"/>
    <x v="8"/>
    <s v="Haplochromis"/>
    <n v="5.3559999999999999"/>
    <n v="5.3559999999999999"/>
    <s v="BS"/>
    <d v="2023-02-23T00:00:00"/>
    <x v="5"/>
    <x v="0"/>
  </r>
  <r>
    <x v="5"/>
    <x v="8"/>
    <s v="Haplochromis"/>
    <n v="6.3630000000000004"/>
    <n v="6.3630000000000004"/>
    <s v="BS"/>
    <d v="2023-02-23T00:00:00"/>
    <x v="5"/>
    <x v="0"/>
  </r>
  <r>
    <x v="5"/>
    <x v="8"/>
    <s v="Haplochromis"/>
    <n v="10.536"/>
    <n v="10.536"/>
    <s v="BS"/>
    <d v="2023-02-23T00:00:00"/>
    <x v="5"/>
    <x v="0"/>
  </r>
  <r>
    <x v="5"/>
    <x v="8"/>
    <s v="Haplochromis"/>
    <n v="10.77"/>
    <n v="10.77"/>
    <s v="BS"/>
    <d v="2023-02-23T00:00:00"/>
    <x v="5"/>
    <x v="0"/>
  </r>
  <r>
    <x v="5"/>
    <x v="8"/>
    <s v="T"/>
    <n v="31.937000000000001"/>
    <n v="31.937000000000001"/>
    <s v="BS"/>
    <d v="2023-02-23T00:00:00"/>
    <x v="5"/>
    <x v="3"/>
  </r>
  <r>
    <x v="5"/>
    <x v="8"/>
    <s v="Haplochromis"/>
    <n v="6.79"/>
    <n v="6.79"/>
    <s v="BS"/>
    <d v="2023-02-23T00:00:00"/>
    <x v="5"/>
    <x v="0"/>
  </r>
  <r>
    <x v="5"/>
    <x v="8"/>
    <s v="Haplochromis"/>
    <n v="7.3949999999999996"/>
    <n v="7.3949999999999996"/>
    <s v="BS"/>
    <d v="2023-02-23T00:00:00"/>
    <x v="5"/>
    <x v="0"/>
  </r>
  <r>
    <x v="5"/>
    <x v="8"/>
    <s v="Haplochromis"/>
    <n v="6.3520000000000003"/>
    <n v="6.3520000000000003"/>
    <s v="BS"/>
    <d v="2023-02-23T00:00:00"/>
    <x v="5"/>
    <x v="0"/>
  </r>
  <r>
    <x v="5"/>
    <x v="8"/>
    <s v="Haplochromis"/>
    <n v="7.9489999999999998"/>
    <n v="7.9489999999999998"/>
    <s v="BS"/>
    <d v="2023-02-23T00:00:00"/>
    <x v="5"/>
    <x v="0"/>
  </r>
  <r>
    <x v="5"/>
    <x v="8"/>
    <s v="Haplochromis"/>
    <n v="5.1429999999999998"/>
    <n v="5.1429999999999998"/>
    <s v="BS"/>
    <d v="2023-02-23T00:00:00"/>
    <x v="5"/>
    <x v="0"/>
  </r>
  <r>
    <x v="5"/>
    <x v="8"/>
    <s v="Haplochromis"/>
    <n v="4.7720000000000002"/>
    <n v="4.7720000000000002"/>
    <s v="BS"/>
    <d v="2023-02-23T00:00:00"/>
    <x v="5"/>
    <x v="0"/>
  </r>
  <r>
    <x v="5"/>
    <x v="8"/>
    <s v="Haplochromis"/>
    <n v="6.5430000000000001"/>
    <n v="6.5430000000000001"/>
    <s v="BS"/>
    <d v="2023-02-23T00:00:00"/>
    <x v="5"/>
    <x v="0"/>
  </r>
  <r>
    <x v="5"/>
    <x v="8"/>
    <s v="Haplochromis"/>
    <n v="3.8050000000000002"/>
    <n v="3.8050000000000002"/>
    <s v="BS"/>
    <d v="2023-02-23T00:00:00"/>
    <x v="5"/>
    <x v="0"/>
  </r>
  <r>
    <x v="5"/>
    <x v="8"/>
    <s v="Haplochromis"/>
    <n v="8.1509999999999998"/>
    <n v="8.1509999999999998"/>
    <s v="BS"/>
    <d v="2023-02-23T00:00:00"/>
    <x v="5"/>
    <x v="0"/>
  </r>
  <r>
    <x v="5"/>
    <x v="8"/>
    <s v="Haplochromis"/>
    <n v="6.9829999999999997"/>
    <n v="6.9829999999999997"/>
    <s v="BS"/>
    <d v="2023-02-23T00:00:00"/>
    <x v="5"/>
    <x v="0"/>
  </r>
  <r>
    <x v="5"/>
    <x v="8"/>
    <s v="Haplochromis"/>
    <n v="7.2380000000000004"/>
    <n v="7.2380000000000004"/>
    <s v="BS"/>
    <d v="2023-02-23T00:00:00"/>
    <x v="5"/>
    <x v="0"/>
  </r>
  <r>
    <x v="5"/>
    <x v="8"/>
    <s v="Haplochromis"/>
    <n v="7.6550000000000002"/>
    <n v="7.6550000000000002"/>
    <s v="BS"/>
    <d v="2023-02-23T00:00:00"/>
    <x v="5"/>
    <x v="0"/>
  </r>
  <r>
    <x v="5"/>
    <x v="8"/>
    <s v="Haplochromis"/>
    <n v="6.5869999999999997"/>
    <n v="6.5869999999999997"/>
    <s v="BS"/>
    <d v="2023-02-23T00:00:00"/>
    <x v="5"/>
    <x v="0"/>
  </r>
  <r>
    <x v="5"/>
    <x v="8"/>
    <s v="Haplochromis"/>
    <n v="6.9989999999999997"/>
    <n v="6.9989999999999997"/>
    <s v="BS"/>
    <d v="2023-02-23T00:00:00"/>
    <x v="5"/>
    <x v="0"/>
  </r>
  <r>
    <x v="5"/>
    <x v="8"/>
    <s v="Haplochromis"/>
    <n v="7.423"/>
    <n v="7.423"/>
    <s v="BS"/>
    <d v="2023-02-23T00:00:00"/>
    <x v="5"/>
    <x v="0"/>
  </r>
  <r>
    <x v="5"/>
    <x v="8"/>
    <s v="Haplochromis"/>
    <n v="6.3479999999999999"/>
    <n v="6.3479999999999999"/>
    <s v="BS"/>
    <d v="2023-02-23T00:00:00"/>
    <x v="5"/>
    <x v="0"/>
  </r>
  <r>
    <x v="5"/>
    <x v="8"/>
    <s v="Haplochromis"/>
    <n v="7.8209999999999997"/>
    <n v="7.8209999999999997"/>
    <s v="BS"/>
    <d v="2023-02-23T00:00:00"/>
    <x v="5"/>
    <x v="0"/>
  </r>
  <r>
    <x v="5"/>
    <x v="8"/>
    <s v="Haplochromis"/>
    <n v="4.8179999999999996"/>
    <n v="4.8179999999999996"/>
    <s v="BS"/>
    <d v="2023-02-23T00:00:00"/>
    <x v="5"/>
    <x v="0"/>
  </r>
  <r>
    <x v="5"/>
    <x v="8"/>
    <s v="Haplochromis"/>
    <n v="4.8339999999999996"/>
    <n v="4.8339999999999996"/>
    <s v="BS"/>
    <d v="2023-02-23T00:00:00"/>
    <x v="5"/>
    <x v="0"/>
  </r>
  <r>
    <x v="5"/>
    <x v="8"/>
    <s v="Haplochromis"/>
    <n v="6.4189999999999996"/>
    <n v="6.4189999999999996"/>
    <s v="BS"/>
    <d v="2023-02-23T00:00:00"/>
    <x v="5"/>
    <x v="0"/>
  </r>
  <r>
    <x v="5"/>
    <x v="8"/>
    <s v="Haplochromis"/>
    <n v="3.798"/>
    <n v="3.798"/>
    <s v="BS"/>
    <d v="2023-02-23T00:00:00"/>
    <x v="5"/>
    <x v="0"/>
  </r>
  <r>
    <x v="5"/>
    <x v="8"/>
    <s v="Haplochromis"/>
    <n v="8.2390000000000008"/>
    <n v="8.2390000000000008"/>
    <s v="BS"/>
    <d v="2023-02-23T00:00:00"/>
    <x v="5"/>
    <x v="0"/>
  </r>
  <r>
    <x v="5"/>
    <x v="8"/>
    <s v="Haplochromis"/>
    <n v="6.9"/>
    <n v="6.9"/>
    <s v="BS"/>
    <d v="2023-02-23T00:00:00"/>
    <x v="5"/>
    <x v="0"/>
  </r>
  <r>
    <x v="5"/>
    <x v="8"/>
    <s v="Haplochromis"/>
    <n v="7.0510000000000002"/>
    <n v="7.0510000000000002"/>
    <s v="BS"/>
    <d v="2023-02-23T00:00:00"/>
    <x v="5"/>
    <x v="0"/>
  </r>
  <r>
    <x v="5"/>
    <x v="8"/>
    <s v="Haplochromis"/>
    <n v="7.91"/>
    <n v="7.91"/>
    <s v="BS"/>
    <d v="2023-02-23T00:00:00"/>
    <x v="5"/>
    <x v="0"/>
  </r>
  <r>
    <x v="5"/>
    <x v="8"/>
    <s v="Haplochromis"/>
    <n v="6.5659999999999998"/>
    <n v="6.5659999999999998"/>
    <s v="BS"/>
    <d v="2023-02-23T00:00:00"/>
    <x v="5"/>
    <x v="0"/>
  </r>
  <r>
    <x v="5"/>
    <x v="8"/>
    <s v="Haplochromis"/>
    <n v="3.3260000000000001"/>
    <n v="3.3260000000000001"/>
    <s v="BS"/>
    <d v="2023-02-23T00:00:00"/>
    <x v="5"/>
    <x v="0"/>
  </r>
  <r>
    <x v="5"/>
    <x v="8"/>
    <s v="Haplochromis"/>
    <n v="4.2279999999999998"/>
    <n v="4.2279999999999998"/>
    <s v="BS"/>
    <d v="2023-02-23T00:00:00"/>
    <x v="5"/>
    <x v="0"/>
  </r>
  <r>
    <x v="5"/>
    <x v="8"/>
    <s v="Haplochromis"/>
    <n v="6.5819999999999999"/>
    <n v="6.5819999999999999"/>
    <s v="BS"/>
    <d v="2023-02-23T00:00:00"/>
    <x v="5"/>
    <x v="0"/>
  </r>
  <r>
    <x v="5"/>
    <x v="8"/>
    <s v="Haplochromis"/>
    <n v="5.242"/>
    <n v="5.242"/>
    <s v="BS"/>
    <d v="2023-02-23T00:00:00"/>
    <x v="5"/>
    <x v="0"/>
  </r>
  <r>
    <x v="5"/>
    <x v="8"/>
    <s v="Haplochromis"/>
    <n v="4.9740000000000002"/>
    <n v="4.9740000000000002"/>
    <s v="BS"/>
    <d v="2023-02-23T00:00:00"/>
    <x v="5"/>
    <x v="0"/>
  </r>
  <r>
    <x v="5"/>
    <x v="8"/>
    <s v="Haplochromis"/>
    <n v="8.6229999999999993"/>
    <n v="8.6229999999999993"/>
    <s v="BS"/>
    <d v="2023-02-23T00:00:00"/>
    <x v="5"/>
    <x v="0"/>
  </r>
  <r>
    <x v="5"/>
    <x v="8"/>
    <s v="Haplochromis"/>
    <n v="7.4450000000000003"/>
    <n v="7.4450000000000003"/>
    <s v="BS"/>
    <d v="2023-02-23T00:00:00"/>
    <x v="5"/>
    <x v="0"/>
  </r>
  <r>
    <x v="5"/>
    <x v="8"/>
    <s v="Haplochromis"/>
    <n v="7.4530000000000003"/>
    <n v="7.4530000000000003"/>
    <s v="BS"/>
    <d v="2023-02-23T00:00:00"/>
    <x v="5"/>
    <x v="0"/>
  </r>
  <r>
    <x v="5"/>
    <x v="8"/>
    <s v="Haplochromis"/>
    <n v="6.6890000000000001"/>
    <n v="6.6890000000000001"/>
    <s v="BS"/>
    <d v="2023-02-23T00:00:00"/>
    <x v="5"/>
    <x v="0"/>
  </r>
  <r>
    <x v="5"/>
    <x v="8"/>
    <s v="Haplochromis"/>
    <n v="8.2449999999999992"/>
    <n v="8.2449999999999992"/>
    <s v="BS"/>
    <d v="2023-02-23T00:00:00"/>
    <x v="5"/>
    <x v="0"/>
  </r>
  <r>
    <x v="5"/>
    <x v="8"/>
    <s v="Haplochromis"/>
    <n v="7.298"/>
    <n v="7.298"/>
    <s v="BS"/>
    <d v="2023-02-23T00:00:00"/>
    <x v="5"/>
    <x v="0"/>
  </r>
  <r>
    <x v="5"/>
    <x v="8"/>
    <s v="Haplochromis"/>
    <n v="7.7480000000000002"/>
    <n v="7.7480000000000002"/>
    <s v="BS"/>
    <d v="2023-02-23T00:00:00"/>
    <x v="5"/>
    <x v="0"/>
  </r>
  <r>
    <x v="5"/>
    <x v="8"/>
    <s v="Haplochromis"/>
    <n v="8.66"/>
    <n v="8.66"/>
    <s v="BS"/>
    <d v="2023-02-23T00:00:00"/>
    <x v="5"/>
    <x v="0"/>
  </r>
  <r>
    <x v="5"/>
    <x v="8"/>
    <s v="Haplochromis"/>
    <n v="7.56"/>
    <n v="7.56"/>
    <s v="BS"/>
    <d v="2023-02-23T00:00:00"/>
    <x v="5"/>
    <x v="0"/>
  </r>
  <r>
    <x v="5"/>
    <x v="8"/>
    <s v="T"/>
    <n v="25.152000000000001"/>
    <n v="25.152000000000001"/>
    <s v="BS"/>
    <d v="2023-02-23T00:00:00"/>
    <x v="5"/>
    <x v="3"/>
  </r>
  <r>
    <x v="5"/>
    <x v="8"/>
    <s v="Haplochromis"/>
    <n v="7.2140000000000004"/>
    <n v="7.2140000000000004"/>
    <s v="GN"/>
    <d v="2023-02-23T00:00:00"/>
    <x v="5"/>
    <x v="0"/>
  </r>
  <r>
    <x v="5"/>
    <x v="8"/>
    <s v="Haplochromis"/>
    <n v="5.5439999999999996"/>
    <n v="5.5439999999999996"/>
    <s v="GN"/>
    <d v="2023-02-23T00:00:00"/>
    <x v="5"/>
    <x v="0"/>
  </r>
  <r>
    <x v="5"/>
    <x v="8"/>
    <s v="Haplochromis"/>
    <n v="6.077"/>
    <n v="6.077"/>
    <s v="GN"/>
    <d v="2023-02-23T00:00:00"/>
    <x v="5"/>
    <x v="0"/>
  </r>
  <r>
    <x v="5"/>
    <x v="8"/>
    <s v="Haplochromis"/>
    <n v="7.2169999999999996"/>
    <n v="7.2169999999999996"/>
    <s v="GN"/>
    <d v="2023-02-23T00:00:00"/>
    <x v="5"/>
    <x v="0"/>
  </r>
  <r>
    <x v="5"/>
    <x v="8"/>
    <s v="Haplochromis"/>
    <n v="8.1940000000000008"/>
    <n v="8.1940000000000008"/>
    <s v="GN"/>
    <d v="2023-02-23T00:00:00"/>
    <x v="5"/>
    <x v="0"/>
  </r>
  <r>
    <x v="5"/>
    <x v="8"/>
    <s v="Haplochromis"/>
    <n v="5.72"/>
    <n v="5.72"/>
    <s v="GN"/>
    <d v="2023-02-23T00:00:00"/>
    <x v="5"/>
    <x v="0"/>
  </r>
  <r>
    <x v="5"/>
    <x v="8"/>
    <s v="Haplochromis"/>
    <n v="4.875"/>
    <n v="4.875"/>
    <s v="GN"/>
    <d v="2023-02-23T00:00:00"/>
    <x v="5"/>
    <x v="0"/>
  </r>
  <r>
    <x v="5"/>
    <x v="8"/>
    <s v="Haplochromis"/>
    <n v="7.2329999999999997"/>
    <n v="7.2329999999999997"/>
    <s v="GN"/>
    <d v="2023-02-23T00:00:00"/>
    <x v="5"/>
    <x v="0"/>
  </r>
  <r>
    <x v="5"/>
    <x v="8"/>
    <s v="Haplochromis"/>
    <n v="3.879"/>
    <n v="3.879"/>
    <s v="GN"/>
    <d v="2023-02-23T00:00:00"/>
    <x v="5"/>
    <x v="0"/>
  </r>
  <r>
    <x v="5"/>
    <x v="8"/>
    <s v="Haplochromis"/>
    <n v="5.548"/>
    <n v="5.548"/>
    <s v="GN"/>
    <d v="2023-02-23T00:00:00"/>
    <x v="5"/>
    <x v="0"/>
  </r>
  <r>
    <x v="5"/>
    <x v="8"/>
    <s v="Haplochromis"/>
    <n v="5.24"/>
    <n v="5.24"/>
    <s v="GN"/>
    <d v="2023-02-23T00:00:00"/>
    <x v="5"/>
    <x v="0"/>
  </r>
  <r>
    <x v="5"/>
    <x v="8"/>
    <s v="Haplochromis"/>
    <n v="4.95"/>
    <n v="4.95"/>
    <s v="GN"/>
    <d v="2023-02-23T00:00:00"/>
    <x v="5"/>
    <x v="0"/>
  </r>
  <r>
    <x v="5"/>
    <x v="8"/>
    <s v="Haplochromis"/>
    <n v="5.3159999999999998"/>
    <n v="5.3159999999999998"/>
    <s v="GN"/>
    <d v="2023-02-23T00:00:00"/>
    <x v="5"/>
    <x v="0"/>
  </r>
  <r>
    <x v="5"/>
    <x v="8"/>
    <s v="Haplochromis"/>
    <m/>
    <m/>
    <m/>
    <d v="2023-02-23T00:00:00"/>
    <x v="5"/>
    <x v="0"/>
  </r>
  <r>
    <x v="5"/>
    <x v="8"/>
    <s v="Haplochromis"/>
    <m/>
    <m/>
    <m/>
    <d v="2023-02-23T00:00:00"/>
    <x v="5"/>
    <x v="0"/>
  </r>
  <r>
    <x v="5"/>
    <x v="8"/>
    <s v="Haplochromis"/>
    <m/>
    <m/>
    <m/>
    <d v="2023-02-23T00:00:00"/>
    <x v="5"/>
    <x v="0"/>
  </r>
  <r>
    <x v="5"/>
    <x v="8"/>
    <s v="Haplochromis"/>
    <n v="5.8970000000000002"/>
    <n v="5.8970000000000002"/>
    <s v="GN"/>
    <d v="2023-02-23T00:00:00"/>
    <x v="5"/>
    <x v="0"/>
  </r>
  <r>
    <x v="5"/>
    <x v="8"/>
    <s v="Haplochromis"/>
    <n v="5.6479999999999997"/>
    <n v="5.6479999999999997"/>
    <s v="GN"/>
    <d v="2023-02-23T00:00:00"/>
    <x v="5"/>
    <x v="0"/>
  </r>
  <r>
    <x v="5"/>
    <x v="8"/>
    <s v="Haplochromis"/>
    <n v="13.023"/>
    <n v="13.023"/>
    <s v="GN"/>
    <d v="2023-02-23T00:00:00"/>
    <x v="5"/>
    <x v="0"/>
  </r>
  <r>
    <x v="5"/>
    <x v="8"/>
    <s v="Haplochromis"/>
    <n v="13.231"/>
    <n v="13.231"/>
    <s v="GN"/>
    <d v="2023-02-23T00:00:00"/>
    <x v="5"/>
    <x v="0"/>
  </r>
  <r>
    <x v="5"/>
    <x v="8"/>
    <s v="Haplochromis"/>
    <n v="10.965999999999999"/>
    <n v="10.965999999999999"/>
    <s v="GN"/>
    <d v="2023-02-23T00:00:00"/>
    <x v="5"/>
    <x v="0"/>
  </r>
  <r>
    <x v="5"/>
    <x v="8"/>
    <s v="Haplochromis"/>
    <n v="13.545"/>
    <n v="13.545"/>
    <s v="GN"/>
    <d v="2023-02-23T00:00:00"/>
    <x v="5"/>
    <x v="0"/>
  </r>
  <r>
    <x v="5"/>
    <x v="8"/>
    <s v="Haplochromis"/>
    <n v="11.206"/>
    <n v="11.206"/>
    <s v="GN"/>
    <d v="2023-02-23T00:00:00"/>
    <x v="5"/>
    <x v="0"/>
  </r>
  <r>
    <x v="5"/>
    <x v="8"/>
    <s v="Haplochromis"/>
    <n v="10.348000000000001"/>
    <n v="10.348000000000001"/>
    <s v="GN"/>
    <d v="2023-02-23T00:00:00"/>
    <x v="5"/>
    <x v="0"/>
  </r>
  <r>
    <x v="5"/>
    <x v="8"/>
    <s v="Haplochromis"/>
    <n v="14.395"/>
    <n v="14.395"/>
    <s v="GN"/>
    <d v="2023-02-23T00:00:00"/>
    <x v="5"/>
    <x v="0"/>
  </r>
  <r>
    <x v="5"/>
    <x v="8"/>
    <s v="Haplochromis"/>
    <n v="12.83"/>
    <n v="12.83"/>
    <s v="GN"/>
    <d v="2023-02-23T00:00:00"/>
    <x v="5"/>
    <x v="0"/>
  </r>
  <r>
    <x v="5"/>
    <x v="8"/>
    <s v="Haplochromis"/>
    <n v="12.476000000000001"/>
    <n v="12.476000000000001"/>
    <s v="GN"/>
    <d v="2023-02-23T00:00:00"/>
    <x v="5"/>
    <x v="0"/>
  </r>
  <r>
    <x v="5"/>
    <x v="8"/>
    <s v="Haplochromis"/>
    <n v="13.351000000000001"/>
    <n v="13.351000000000001"/>
    <s v="GN"/>
    <d v="2023-02-23T00:00:00"/>
    <x v="5"/>
    <x v="0"/>
  </r>
  <r>
    <x v="5"/>
    <x v="3"/>
    <s v="T"/>
    <n v="25.146000000000001"/>
    <n v="25.146000000000001"/>
    <s v="BS"/>
    <d v="2023-03-03T00:00:00"/>
    <x v="5"/>
    <x v="3"/>
  </r>
  <r>
    <x v="5"/>
    <x v="3"/>
    <s v="T"/>
    <n v="24.78"/>
    <n v="24.78"/>
    <s v="BS"/>
    <d v="2023-03-03T00:00:00"/>
    <x v="5"/>
    <x v="3"/>
  </r>
  <r>
    <x v="5"/>
    <x v="3"/>
    <s v="Haplochromis"/>
    <n v="6.2510000000000003"/>
    <n v="6.2510000000000003"/>
    <s v="BS"/>
    <d v="2023-03-03T00:00:00"/>
    <x v="5"/>
    <x v="0"/>
  </r>
  <r>
    <x v="5"/>
    <x v="3"/>
    <s v="Haplochromis"/>
    <n v="5.73"/>
    <n v="5.73"/>
    <s v="BS"/>
    <d v="2023-03-03T00:00:00"/>
    <x v="5"/>
    <x v="0"/>
  </r>
  <r>
    <x v="5"/>
    <x v="3"/>
    <s v="Haplochromis"/>
    <n v="5.3540000000000001"/>
    <n v="5.3540000000000001"/>
    <s v="BS"/>
    <d v="2023-03-03T00:00:00"/>
    <x v="5"/>
    <x v="0"/>
  </r>
  <r>
    <x v="5"/>
    <x v="3"/>
    <s v="Haplochromis"/>
    <n v="5.28"/>
    <n v="5.28"/>
    <s v="BS"/>
    <d v="2023-03-03T00:00:00"/>
    <x v="5"/>
    <x v="0"/>
  </r>
  <r>
    <x v="5"/>
    <x v="3"/>
    <s v="Haplochromis"/>
    <n v="5.1950000000000003"/>
    <n v="5.1950000000000003"/>
    <s v="BS"/>
    <d v="2023-03-03T00:00:00"/>
    <x v="5"/>
    <x v="0"/>
  </r>
  <r>
    <x v="5"/>
    <x v="3"/>
    <s v="Haplochromis"/>
    <n v="4.2089999999999996"/>
    <n v="4.2089999999999996"/>
    <s v="BS"/>
    <d v="2023-03-03T00:00:00"/>
    <x v="5"/>
    <x v="0"/>
  </r>
  <r>
    <x v="5"/>
    <x v="3"/>
    <s v="Haplochromis"/>
    <n v="7.1790000000000003"/>
    <n v="7.1790000000000003"/>
    <s v="BS"/>
    <d v="2023-03-03T00:00:00"/>
    <x v="5"/>
    <x v="0"/>
  </r>
  <r>
    <x v="5"/>
    <x v="3"/>
    <s v="Haplochromis"/>
    <n v="5.6959999999999997"/>
    <n v="5.6959999999999997"/>
    <s v="BS"/>
    <d v="2023-03-03T00:00:00"/>
    <x v="5"/>
    <x v="0"/>
  </r>
  <r>
    <x v="5"/>
    <x v="3"/>
    <s v="Haplochromis"/>
    <n v="5.4290000000000003"/>
    <n v="5.4290000000000003"/>
    <s v="BS"/>
    <d v="2023-03-03T00:00:00"/>
    <x v="5"/>
    <x v="0"/>
  </r>
  <r>
    <x v="5"/>
    <x v="3"/>
    <s v="Haplochromis"/>
    <n v="5.44"/>
    <n v="5.44"/>
    <s v="BS"/>
    <d v="2023-03-03T00:00:00"/>
    <x v="5"/>
    <x v="0"/>
  </r>
  <r>
    <x v="5"/>
    <x v="3"/>
    <s v="Haplochromis"/>
    <n v="4.6689999999999996"/>
    <n v="4.6689999999999996"/>
    <s v="BS"/>
    <d v="2023-03-03T00:00:00"/>
    <x v="5"/>
    <x v="0"/>
  </r>
  <r>
    <x v="5"/>
    <x v="3"/>
    <s v="Haplochromis"/>
    <n v="5.2809999999999997"/>
    <n v="5.2809999999999997"/>
    <s v="BS"/>
    <d v="2023-03-03T00:00:00"/>
    <x v="5"/>
    <x v="0"/>
  </r>
  <r>
    <x v="5"/>
    <x v="3"/>
    <s v="Haplochromis"/>
    <n v="4.532"/>
    <n v="4.532"/>
    <s v="BS"/>
    <d v="2023-03-03T00:00:00"/>
    <x v="5"/>
    <x v="0"/>
  </r>
  <r>
    <x v="5"/>
    <x v="3"/>
    <s v="Haplochromis"/>
    <n v="4.3949999999999996"/>
    <n v="4.3949999999999996"/>
    <s v="BS"/>
    <d v="2023-03-03T00:00:00"/>
    <x v="5"/>
    <x v="0"/>
  </r>
  <r>
    <x v="5"/>
    <x v="3"/>
    <s v="Haplochromis"/>
    <n v="4.5960000000000001"/>
    <n v="4.5960000000000001"/>
    <s v="BS"/>
    <d v="2023-03-03T00:00:00"/>
    <x v="5"/>
    <x v="0"/>
  </r>
  <r>
    <x v="5"/>
    <x v="3"/>
    <s v="Haplochromis"/>
    <n v="5.0179999999999998"/>
    <n v="5.0179999999999998"/>
    <s v="BS"/>
    <d v="2023-03-03T00:00:00"/>
    <x v="5"/>
    <x v="0"/>
  </r>
  <r>
    <x v="5"/>
    <x v="3"/>
    <s v="Haplochromis"/>
    <n v="4.2220000000000004"/>
    <n v="4.2220000000000004"/>
    <s v="BS"/>
    <d v="2023-03-03T00:00:00"/>
    <x v="5"/>
    <x v="0"/>
  </r>
  <r>
    <x v="5"/>
    <x v="3"/>
    <s v="Haplochromis"/>
    <n v="5.58"/>
    <n v="5.58"/>
    <s v="BS"/>
    <d v="2023-03-03T00:00:00"/>
    <x v="5"/>
    <x v="0"/>
  </r>
  <r>
    <x v="5"/>
    <x v="3"/>
    <s v="Haplochromis"/>
    <n v="5.6219999999999999"/>
    <n v="5.6219999999999999"/>
    <s v="BS"/>
    <d v="2023-03-03T00:00:00"/>
    <x v="5"/>
    <x v="0"/>
  </r>
  <r>
    <x v="5"/>
    <x v="3"/>
    <s v="Haplochromis"/>
    <n v="4.7060000000000004"/>
    <n v="4.7060000000000004"/>
    <s v="BS"/>
    <d v="2023-03-03T00:00:00"/>
    <x v="5"/>
    <x v="0"/>
  </r>
  <r>
    <x v="5"/>
    <x v="3"/>
    <s v="Haplochromis"/>
    <n v="4.7450000000000001"/>
    <n v="4.7450000000000001"/>
    <s v="BS"/>
    <d v="2023-03-03T00:00:00"/>
    <x v="5"/>
    <x v="0"/>
  </r>
  <r>
    <x v="5"/>
    <x v="3"/>
    <s v="Haplochromis"/>
    <n v="5.2889999999999997"/>
    <n v="5.2889999999999997"/>
    <s v="BS"/>
    <d v="2023-03-03T00:00:00"/>
    <x v="5"/>
    <x v="0"/>
  </r>
  <r>
    <x v="5"/>
    <x v="3"/>
    <s v="Haplochromis"/>
    <n v="5.4880000000000004"/>
    <n v="5.4880000000000004"/>
    <s v="BS"/>
    <d v="2023-03-03T00:00:00"/>
    <x v="5"/>
    <x v="0"/>
  </r>
  <r>
    <x v="5"/>
    <x v="3"/>
    <s v="Haplochromis"/>
    <n v="5.2539999999999996"/>
    <n v="5.2539999999999996"/>
    <s v="BS"/>
    <d v="2023-03-03T00:00:00"/>
    <x v="5"/>
    <x v="0"/>
  </r>
  <r>
    <x v="5"/>
    <x v="3"/>
    <s v="Haplochromis"/>
    <n v="4.8019999999999996"/>
    <n v="4.8019999999999996"/>
    <s v="BS"/>
    <d v="2023-03-03T00:00:00"/>
    <x v="5"/>
    <x v="0"/>
  </r>
  <r>
    <x v="5"/>
    <x v="3"/>
    <s v="Haplochromis"/>
    <n v="7.391"/>
    <n v="7.391"/>
    <s v="BS"/>
    <d v="2023-03-03T00:00:00"/>
    <x v="5"/>
    <x v="0"/>
  </r>
  <r>
    <x v="5"/>
    <x v="3"/>
    <s v="Haplochromis"/>
    <n v="5.218"/>
    <n v="5.218"/>
    <s v="BS"/>
    <d v="2023-03-03T00:00:00"/>
    <x v="5"/>
    <x v="0"/>
  </r>
  <r>
    <x v="5"/>
    <x v="3"/>
    <s v="Haplochromis"/>
    <n v="4.3259999999999996"/>
    <n v="4.3259999999999996"/>
    <s v="BS"/>
    <d v="2023-03-03T00:00:00"/>
    <x v="5"/>
    <x v="0"/>
  </r>
  <r>
    <x v="5"/>
    <x v="3"/>
    <s v="Haplochromis"/>
    <n v="5.3010000000000002"/>
    <n v="5.3010000000000002"/>
    <s v="BS"/>
    <d v="2023-03-03T00:00:00"/>
    <x v="5"/>
    <x v="0"/>
  </r>
  <r>
    <x v="5"/>
    <x v="3"/>
    <s v="Haplochromis"/>
    <n v="5.5060000000000002"/>
    <n v="5.5060000000000002"/>
    <s v="BS"/>
    <d v="2023-03-03T00:00:00"/>
    <x v="5"/>
    <x v="0"/>
  </r>
  <r>
    <x v="5"/>
    <x v="3"/>
    <s v="Haplochromis"/>
    <n v="6.0339999999999998"/>
    <n v="6.0339999999999998"/>
    <s v="BS"/>
    <d v="2023-03-03T00:00:00"/>
    <x v="5"/>
    <x v="0"/>
  </r>
  <r>
    <x v="5"/>
    <x v="3"/>
    <s v="Haplochromis"/>
    <n v="5.952"/>
    <n v="5.952"/>
    <s v="BS"/>
    <d v="2023-03-03T00:00:00"/>
    <x v="5"/>
    <x v="0"/>
  </r>
  <r>
    <x v="5"/>
    <x v="3"/>
    <s v="Haplochromis"/>
    <n v="5.4969999999999999"/>
    <n v="5.4969999999999999"/>
    <s v="BS"/>
    <d v="2023-03-03T00:00:00"/>
    <x v="5"/>
    <x v="0"/>
  </r>
  <r>
    <x v="5"/>
    <x v="3"/>
    <s v="Haplochromis"/>
    <n v="4.38"/>
    <n v="4.38"/>
    <s v="BS"/>
    <d v="2023-03-03T00:00:00"/>
    <x v="5"/>
    <x v="0"/>
  </r>
  <r>
    <x v="5"/>
    <x v="3"/>
    <s v="Haplochromis"/>
    <n v="4.88"/>
    <n v="4.88"/>
    <s v="BS"/>
    <d v="2023-03-03T00:00:00"/>
    <x v="5"/>
    <x v="0"/>
  </r>
  <r>
    <x v="5"/>
    <x v="3"/>
    <s v="Haplochromis"/>
    <n v="3.9529999999999998"/>
    <n v="3.9529999999999998"/>
    <s v="BS"/>
    <d v="2023-03-03T00:00:00"/>
    <x v="5"/>
    <x v="0"/>
  </r>
  <r>
    <x v="5"/>
    <x v="3"/>
    <s v="Haplochromis"/>
    <n v="3.6389999999999998"/>
    <n v="3.6389999999999998"/>
    <s v="BS"/>
    <d v="2023-03-03T00:00:00"/>
    <x v="5"/>
    <x v="0"/>
  </r>
  <r>
    <x v="5"/>
    <x v="3"/>
    <s v="Haplochromis"/>
    <n v="4.9359999999999999"/>
    <n v="4.9359999999999999"/>
    <s v="BS"/>
    <d v="2023-03-03T00:00:00"/>
    <x v="5"/>
    <x v="0"/>
  </r>
  <r>
    <x v="5"/>
    <x v="3"/>
    <s v="Haplochromis"/>
    <n v="6.3769999999999998"/>
    <n v="6.3769999999999998"/>
    <s v="BS"/>
    <d v="2023-03-03T00:00:00"/>
    <x v="5"/>
    <x v="0"/>
  </r>
  <r>
    <x v="5"/>
    <x v="3"/>
    <s v="Haplochromis"/>
    <n v="6.4119999999999999"/>
    <n v="6.4119999999999999"/>
    <s v="BS"/>
    <d v="2023-03-03T00:00:00"/>
    <x v="5"/>
    <x v="0"/>
  </r>
  <r>
    <x v="5"/>
    <x v="3"/>
    <s v="Haplochromis"/>
    <n v="6.5289999999999999"/>
    <n v="6.5289999999999999"/>
    <s v="BS"/>
    <d v="2023-03-03T00:00:00"/>
    <x v="5"/>
    <x v="0"/>
  </r>
  <r>
    <x v="5"/>
    <x v="3"/>
    <s v="Haplochromis"/>
    <n v="5.6040000000000001"/>
    <n v="5.6040000000000001"/>
    <s v="BS"/>
    <d v="2023-03-03T00:00:00"/>
    <x v="5"/>
    <x v="0"/>
  </r>
  <r>
    <x v="5"/>
    <x v="3"/>
    <s v="Haplochromis"/>
    <n v="5.4809999999999999"/>
    <n v="5.4809999999999999"/>
    <s v="BS"/>
    <d v="2023-03-03T00:00:00"/>
    <x v="5"/>
    <x v="0"/>
  </r>
  <r>
    <x v="5"/>
    <x v="3"/>
    <s v="Haplochromis"/>
    <n v="6.0659999999999998"/>
    <n v="6.0659999999999998"/>
    <s v="BS"/>
    <d v="2023-03-03T00:00:00"/>
    <x v="5"/>
    <x v="0"/>
  </r>
  <r>
    <x v="5"/>
    <x v="3"/>
    <s v="Haplochromis"/>
    <n v="4.3380000000000001"/>
    <n v="4.3380000000000001"/>
    <s v="BS"/>
    <d v="2023-03-03T00:00:00"/>
    <x v="5"/>
    <x v="0"/>
  </r>
  <r>
    <x v="5"/>
    <x v="3"/>
    <s v="Haplochromis"/>
    <n v="5.9939999999999998"/>
    <n v="5.9939999999999998"/>
    <s v="BS"/>
    <d v="2023-03-03T00:00:00"/>
    <x v="5"/>
    <x v="0"/>
  </r>
  <r>
    <x v="5"/>
    <x v="3"/>
    <s v="Haplochromis"/>
    <n v="5.2060000000000004"/>
    <n v="5.2060000000000004"/>
    <s v="BS"/>
    <d v="2023-03-03T00:00:00"/>
    <x v="5"/>
    <x v="0"/>
  </r>
  <r>
    <x v="5"/>
    <x v="3"/>
    <s v="Haplochromis"/>
    <n v="5.4539999999999997"/>
    <n v="5.4539999999999997"/>
    <s v="BS"/>
    <d v="2023-03-03T00:00:00"/>
    <x v="5"/>
    <x v="0"/>
  </r>
  <r>
    <x v="5"/>
    <x v="3"/>
    <s v="Haplochromis"/>
    <n v="6.5380000000000003"/>
    <n v="6.5380000000000003"/>
    <s v="BS"/>
    <d v="2023-03-03T00:00:00"/>
    <x v="5"/>
    <x v="0"/>
  </r>
  <r>
    <x v="5"/>
    <x v="3"/>
    <s v="Haplochromis"/>
    <n v="4.7889999999999997"/>
    <n v="4.7889999999999997"/>
    <s v="BS"/>
    <d v="2023-03-03T00:00:00"/>
    <x v="5"/>
    <x v="0"/>
  </r>
  <r>
    <x v="5"/>
    <x v="3"/>
    <s v="Haplochromis"/>
    <n v="5.9619999999999997"/>
    <n v="5.9619999999999997"/>
    <s v="BS"/>
    <d v="2023-03-03T00:00:00"/>
    <x v="5"/>
    <x v="0"/>
  </r>
  <r>
    <x v="5"/>
    <x v="3"/>
    <s v="Haplochromis"/>
    <n v="6.1609999999999996"/>
    <n v="6.1609999999999996"/>
    <s v="BS"/>
    <d v="2023-03-03T00:00:00"/>
    <x v="5"/>
    <x v="0"/>
  </r>
  <r>
    <x v="5"/>
    <x v="3"/>
    <s v="Haplochromis"/>
    <n v="6.03"/>
    <n v="6.03"/>
    <s v="BS"/>
    <d v="2023-03-03T00:00:00"/>
    <x v="5"/>
    <x v="0"/>
  </r>
  <r>
    <x v="5"/>
    <x v="3"/>
    <s v="Haplochromis"/>
    <n v="4.6029999999999998"/>
    <n v="4.6029999999999998"/>
    <s v="BS"/>
    <d v="2023-03-03T00:00:00"/>
    <x v="5"/>
    <x v="0"/>
  </r>
  <r>
    <x v="5"/>
    <x v="3"/>
    <s v="Haplochromis"/>
    <n v="5.16"/>
    <n v="5.16"/>
    <s v="BS"/>
    <d v="2023-03-03T00:00:00"/>
    <x v="5"/>
    <x v="0"/>
  </r>
  <r>
    <x v="5"/>
    <x v="3"/>
    <s v="Haplochromis"/>
    <n v="4.109"/>
    <n v="4.109"/>
    <s v="BS"/>
    <d v="2023-03-03T00:00:00"/>
    <x v="5"/>
    <x v="0"/>
  </r>
  <r>
    <x v="5"/>
    <x v="3"/>
    <s v="Haplochromis"/>
    <n v="5.4909999999999997"/>
    <n v="5.4909999999999997"/>
    <s v="BS"/>
    <d v="2023-03-03T00:00:00"/>
    <x v="5"/>
    <x v="0"/>
  </r>
  <r>
    <x v="5"/>
    <x v="3"/>
    <s v="Haplochromis"/>
    <n v="5.6459999999999999"/>
    <n v="5.6459999999999999"/>
    <s v="BS"/>
    <d v="2023-03-03T00:00:00"/>
    <x v="5"/>
    <x v="0"/>
  </r>
  <r>
    <x v="5"/>
    <x v="3"/>
    <s v="Haplochromis"/>
    <n v="4.7300000000000004"/>
    <n v="4.7300000000000004"/>
    <s v="BS"/>
    <d v="2023-03-03T00:00:00"/>
    <x v="5"/>
    <x v="0"/>
  </r>
  <r>
    <x v="5"/>
    <x v="3"/>
    <s v="Haplochromis"/>
    <n v="5.2869999999999999"/>
    <n v="5.2869999999999999"/>
    <s v="BS"/>
    <d v="2023-03-03T00:00:00"/>
    <x v="5"/>
    <x v="0"/>
  </r>
  <r>
    <x v="5"/>
    <x v="3"/>
    <s v="Haplochromis"/>
    <n v="5.2619999999999996"/>
    <n v="5.2619999999999996"/>
    <s v="BS"/>
    <d v="2023-03-03T00:00:00"/>
    <x v="5"/>
    <x v="0"/>
  </r>
  <r>
    <x v="5"/>
    <x v="3"/>
    <s v="Haplochromis"/>
    <n v="4.7770000000000001"/>
    <n v="4.7770000000000001"/>
    <s v="BS"/>
    <d v="2023-03-03T00:00:00"/>
    <x v="5"/>
    <x v="0"/>
  </r>
  <r>
    <x v="5"/>
    <x v="3"/>
    <s v="Haplochromis"/>
    <n v="6.202"/>
    <n v="6.202"/>
    <s v="BS"/>
    <d v="2023-03-03T00:00:00"/>
    <x v="5"/>
    <x v="0"/>
  </r>
  <r>
    <x v="5"/>
    <x v="3"/>
    <s v="T"/>
    <n v="21.925000000000001"/>
    <n v="21.925000000000001"/>
    <s v="BS"/>
    <d v="2023-03-03T00:00:00"/>
    <x v="5"/>
    <x v="3"/>
  </r>
  <r>
    <x v="5"/>
    <x v="3"/>
    <s v="Haplochromis"/>
    <n v="9.3450000000000006"/>
    <n v="9.3450000000000006"/>
    <s v="GN"/>
    <d v="2023-03-03T00:00:00"/>
    <x v="5"/>
    <x v="0"/>
  </r>
  <r>
    <x v="5"/>
    <x v="3"/>
    <s v="Haplochromis"/>
    <n v="8.7579999999999991"/>
    <n v="8.7579999999999991"/>
    <s v="GN"/>
    <d v="2023-03-03T00:00:00"/>
    <x v="5"/>
    <x v="0"/>
  </r>
  <r>
    <x v="5"/>
    <x v="3"/>
    <s v="Haplochromis"/>
    <n v="10.012"/>
    <n v="10.012"/>
    <s v="GN"/>
    <d v="2023-03-03T00:00:00"/>
    <x v="5"/>
    <x v="0"/>
  </r>
  <r>
    <x v="5"/>
    <x v="3"/>
    <s v="Haplochromis"/>
    <n v="9.4879999999999995"/>
    <n v="9.4879999999999995"/>
    <s v="GN"/>
    <d v="2023-03-03T00:00:00"/>
    <x v="5"/>
    <x v="0"/>
  </r>
  <r>
    <x v="5"/>
    <x v="3"/>
    <s v="Haplochromis"/>
    <n v="10.103999999999999"/>
    <n v="10.103999999999999"/>
    <s v="GN"/>
    <d v="2023-03-03T00:00:00"/>
    <x v="5"/>
    <x v="0"/>
  </r>
  <r>
    <x v="5"/>
    <x v="3"/>
    <s v="Haplochromis"/>
    <n v="11.537000000000001"/>
    <n v="11.537000000000001"/>
    <s v="GN"/>
    <d v="2023-03-03T00:00:00"/>
    <x v="5"/>
    <x v="0"/>
  </r>
  <r>
    <x v="5"/>
    <x v="3"/>
    <s v="Haplochromis"/>
    <n v="9.3550000000000004"/>
    <n v="9.3550000000000004"/>
    <s v="GN"/>
    <d v="2023-03-03T00:00:00"/>
    <x v="5"/>
    <x v="0"/>
  </r>
  <r>
    <x v="5"/>
    <x v="3"/>
    <s v="Haplochromis"/>
    <n v="10.224"/>
    <n v="10.224"/>
    <s v="GN"/>
    <d v="2023-03-03T00:00:00"/>
    <x v="5"/>
    <x v="0"/>
  </r>
  <r>
    <x v="5"/>
    <x v="3"/>
    <s v="Haplochromis"/>
    <n v="14.974"/>
    <n v="14.974"/>
    <s v="GN"/>
    <d v="2023-03-03T00:00:00"/>
    <x v="5"/>
    <x v="0"/>
  </r>
  <r>
    <x v="5"/>
    <x v="3"/>
    <s v="Haplochromis"/>
    <n v="10.279"/>
    <n v="10.279"/>
    <s v="GN"/>
    <d v="2023-03-03T00:00:00"/>
    <x v="5"/>
    <x v="0"/>
  </r>
  <r>
    <x v="5"/>
    <x v="3"/>
    <s v="Haplochromis"/>
    <n v="10.596"/>
    <n v="10.596"/>
    <s v="GN"/>
    <d v="2023-03-03T00:00:00"/>
    <x v="5"/>
    <x v="0"/>
  </r>
  <r>
    <x v="5"/>
    <x v="3"/>
    <s v="Haplochromis"/>
    <n v="13.808999999999999"/>
    <n v="13.808999999999999"/>
    <s v="GN"/>
    <d v="2023-03-03T00:00:00"/>
    <x v="5"/>
    <x v="0"/>
  </r>
  <r>
    <x v="5"/>
    <x v="3"/>
    <s v="Haplochromis"/>
    <n v="10.788"/>
    <n v="10.788"/>
    <s v="GN"/>
    <d v="2023-03-03T00:00:00"/>
    <x v="5"/>
    <x v="0"/>
  </r>
  <r>
    <x v="5"/>
    <x v="3"/>
    <s v="Haplochromis"/>
    <n v="12.973000000000001"/>
    <n v="12.973000000000001"/>
    <s v="GN"/>
    <d v="2023-03-03T00:00:00"/>
    <x v="5"/>
    <x v="0"/>
  </r>
  <r>
    <x v="5"/>
    <x v="3"/>
    <s v="Haplochromis"/>
    <n v="10.863"/>
    <n v="10.863"/>
    <s v="GN"/>
    <d v="2023-03-03T00:00:00"/>
    <x v="5"/>
    <x v="0"/>
  </r>
  <r>
    <x v="5"/>
    <x v="3"/>
    <s v="Haplochromis"/>
    <n v="10.823"/>
    <n v="10.823"/>
    <s v="GN"/>
    <d v="2023-03-03T00:00:00"/>
    <x v="5"/>
    <x v="0"/>
  </r>
  <r>
    <x v="5"/>
    <x v="3"/>
    <s v="Haplochromis"/>
    <n v="7.2409999999999997"/>
    <n v="7.2409999999999997"/>
    <s v="GN"/>
    <d v="2023-03-03T00:00:00"/>
    <x v="5"/>
    <x v="0"/>
  </r>
  <r>
    <x v="5"/>
    <x v="3"/>
    <s v="Haplochromis"/>
    <n v="6.4349999999999996"/>
    <n v="6.4349999999999996"/>
    <s v="GN"/>
    <d v="2023-03-03T00:00:00"/>
    <x v="5"/>
    <x v="0"/>
  </r>
  <r>
    <x v="5"/>
    <x v="3"/>
    <s v="Haplochromis"/>
    <n v="6.9720000000000004"/>
    <n v="6.9720000000000004"/>
    <s v="GN"/>
    <d v="2023-03-03T00:00:00"/>
    <x v="5"/>
    <x v="0"/>
  </r>
  <r>
    <x v="5"/>
    <x v="3"/>
    <s v="Haplochromis"/>
    <n v="8.2840000000000007"/>
    <n v="8.2840000000000007"/>
    <s v="GN"/>
    <d v="2023-03-03T00:00:00"/>
    <x v="5"/>
    <x v="0"/>
  </r>
  <r>
    <x v="5"/>
    <x v="3"/>
    <s v="Haplochromis"/>
    <n v="6.9039999999999999"/>
    <n v="6.9039999999999999"/>
    <s v="GN"/>
    <d v="2023-03-03T00:00:00"/>
    <x v="5"/>
    <x v="0"/>
  </r>
  <r>
    <x v="5"/>
    <x v="3"/>
    <s v="Haplochromis"/>
    <n v="6.1710000000000003"/>
    <n v="6.1710000000000003"/>
    <s v="GN"/>
    <d v="2023-03-03T00:00:00"/>
    <x v="5"/>
    <x v="0"/>
  </r>
  <r>
    <x v="5"/>
    <x v="3"/>
    <s v="Haplochromis"/>
    <n v="6.3570000000000002"/>
    <n v="6.3570000000000002"/>
    <s v="GN"/>
    <d v="2023-03-03T00:00:00"/>
    <x v="5"/>
    <x v="0"/>
  </r>
  <r>
    <x v="5"/>
    <x v="3"/>
    <s v="Haplochromis"/>
    <n v="6.9039999999999999"/>
    <n v="6.9039999999999999"/>
    <s v="GN"/>
    <d v="2023-03-03T00:00:00"/>
    <x v="5"/>
    <x v="0"/>
  </r>
  <r>
    <x v="5"/>
    <x v="3"/>
    <s v="Haplochromis"/>
    <n v="6.4569999999999999"/>
    <n v="6.4569999999999999"/>
    <s v="GN"/>
    <d v="2023-03-03T00:00:00"/>
    <x v="5"/>
    <x v="0"/>
  </r>
  <r>
    <x v="5"/>
    <x v="3"/>
    <s v="Haplochromis"/>
    <n v="6.9340000000000002"/>
    <n v="6.9340000000000002"/>
    <s v="GN"/>
    <d v="2023-03-03T00:00:00"/>
    <x v="5"/>
    <x v="0"/>
  </r>
  <r>
    <x v="5"/>
    <x v="3"/>
    <s v="Haplochromis"/>
    <n v="6.6950000000000003"/>
    <n v="6.6950000000000003"/>
    <s v="GN"/>
    <d v="2023-03-03T00:00:00"/>
    <x v="5"/>
    <x v="0"/>
  </r>
  <r>
    <x v="5"/>
    <x v="3"/>
    <s v="Haplochromis"/>
    <n v="6.399"/>
    <n v="6.399"/>
    <s v="GN"/>
    <d v="2023-03-03T00:00:00"/>
    <x v="5"/>
    <x v="0"/>
  </r>
  <r>
    <x v="5"/>
    <x v="3"/>
    <s v="Haplochromis"/>
    <n v="7.0970000000000004"/>
    <n v="7.0970000000000004"/>
    <s v="GN"/>
    <d v="2023-03-03T00:00:00"/>
    <x v="5"/>
    <x v="0"/>
  </r>
  <r>
    <x v="5"/>
    <x v="3"/>
    <s v="Haplochromis"/>
    <n v="8.3529999999999998"/>
    <n v="8.3529999999999998"/>
    <s v="GN"/>
    <d v="2023-03-03T00:00:00"/>
    <x v="5"/>
    <x v="0"/>
  </r>
  <r>
    <x v="5"/>
    <x v="3"/>
    <s v="Haplochromis"/>
    <n v="7.56"/>
    <n v="7.56"/>
    <s v="GN"/>
    <d v="2023-03-03T00:00:00"/>
    <x v="5"/>
    <x v="0"/>
  </r>
  <r>
    <x v="5"/>
    <x v="3"/>
    <s v="Haplochromis"/>
    <n v="7.1970000000000001"/>
    <n v="7.1970000000000001"/>
    <s v="GN"/>
    <d v="2023-03-03T00:00:00"/>
    <x v="5"/>
    <x v="0"/>
  </r>
  <r>
    <x v="5"/>
    <x v="3"/>
    <s v="Haplochromis"/>
    <n v="8.6769999999999996"/>
    <n v="8.6769999999999996"/>
    <s v="GN"/>
    <d v="2023-03-03T00:00:00"/>
    <x v="5"/>
    <x v="0"/>
  </r>
  <r>
    <x v="5"/>
    <x v="3"/>
    <s v="Haplochromis"/>
    <n v="6.6989999999999998"/>
    <n v="6.6989999999999998"/>
    <s v="GN"/>
    <d v="2023-03-03T00:00:00"/>
    <x v="5"/>
    <x v="0"/>
  </r>
  <r>
    <x v="5"/>
    <x v="3"/>
    <s v="Haplochromis"/>
    <n v="7.3559999999999999"/>
    <n v="7.3559999999999999"/>
    <s v="GN"/>
    <d v="2023-03-03T00:00:00"/>
    <x v="5"/>
    <x v="0"/>
  </r>
  <r>
    <x v="5"/>
    <x v="3"/>
    <s v="Haplochromis"/>
    <n v="7.0780000000000003"/>
    <n v="7.0780000000000003"/>
    <s v="GN"/>
    <d v="2023-03-03T00:00:00"/>
    <x v="5"/>
    <x v="0"/>
  </r>
  <r>
    <x v="5"/>
    <x v="3"/>
    <s v="Haplochromis"/>
    <n v="8.5069999999999997"/>
    <n v="8.5069999999999997"/>
    <s v="GN"/>
    <d v="2023-03-03T00:00:00"/>
    <x v="5"/>
    <x v="0"/>
  </r>
  <r>
    <x v="5"/>
    <x v="3"/>
    <s v="Haplochromis"/>
    <n v="6.8780000000000001"/>
    <n v="6.8780000000000001"/>
    <s v="GN"/>
    <d v="2023-03-03T00:00:00"/>
    <x v="5"/>
    <x v="0"/>
  </r>
  <r>
    <x v="5"/>
    <x v="3"/>
    <s v="Haplochromis"/>
    <n v="8.2639999999999993"/>
    <n v="8.2639999999999993"/>
    <s v="GN"/>
    <d v="2023-03-03T00:00:00"/>
    <x v="5"/>
    <x v="0"/>
  </r>
  <r>
    <x v="5"/>
    <x v="3"/>
    <s v="Haplochromis"/>
    <n v="8.2420000000000009"/>
    <n v="8.2420000000000009"/>
    <s v="GN"/>
    <d v="2023-03-03T00:00:00"/>
    <x v="5"/>
    <x v="0"/>
  </r>
  <r>
    <x v="5"/>
    <x v="3"/>
    <s v="Haplochromis"/>
    <n v="8.8680000000000003"/>
    <n v="8.8680000000000003"/>
    <s v="GN"/>
    <d v="2023-03-03T00:00:00"/>
    <x v="5"/>
    <x v="0"/>
  </r>
  <r>
    <x v="5"/>
    <x v="3"/>
    <s v="Haplochromis"/>
    <n v="6.8330000000000002"/>
    <n v="6.8330000000000002"/>
    <s v="GN"/>
    <d v="2023-03-03T00:00:00"/>
    <x v="5"/>
    <x v="0"/>
  </r>
  <r>
    <x v="5"/>
    <x v="3"/>
    <s v="Haplochromis"/>
    <n v="7.2759999999999998"/>
    <n v="7.2759999999999998"/>
    <s v="GN"/>
    <d v="2023-03-03T00:00:00"/>
    <x v="5"/>
    <x v="0"/>
  </r>
  <r>
    <x v="5"/>
    <x v="3"/>
    <s v="Haplochromis"/>
    <n v="7.0140000000000002"/>
    <n v="7.0140000000000002"/>
    <s v="GN"/>
    <d v="2023-03-03T00:00:00"/>
    <x v="5"/>
    <x v="0"/>
  </r>
  <r>
    <x v="5"/>
    <x v="3"/>
    <s v="Haplochromis"/>
    <n v="7.3819999999999997"/>
    <n v="7.3819999999999997"/>
    <s v="GN"/>
    <d v="2023-03-03T00:00:00"/>
    <x v="5"/>
    <x v="0"/>
  </r>
  <r>
    <x v="5"/>
    <x v="3"/>
    <s v="Haplochromis"/>
    <n v="7.5529999999999999"/>
    <n v="7.5529999999999999"/>
    <s v="GN"/>
    <d v="2023-03-03T00:00:00"/>
    <x v="5"/>
    <x v="0"/>
  </r>
  <r>
    <x v="5"/>
    <x v="3"/>
    <s v="Haplochromis"/>
    <n v="6.2649999999999997"/>
    <n v="6.2649999999999997"/>
    <s v="GN"/>
    <d v="2023-03-03T00:00:00"/>
    <x v="5"/>
    <x v="0"/>
  </r>
  <r>
    <x v="5"/>
    <x v="3"/>
    <s v="Haplochromis"/>
    <n v="7.9050000000000002"/>
    <n v="7.9050000000000002"/>
    <s v="GN"/>
    <d v="2023-03-03T00:00:00"/>
    <x v="5"/>
    <x v="0"/>
  </r>
  <r>
    <x v="5"/>
    <x v="3"/>
    <s v="Haplochromis"/>
    <n v="7.8520000000000003"/>
    <n v="7.8520000000000003"/>
    <s v="GN"/>
    <d v="2023-03-03T00:00:00"/>
    <x v="5"/>
    <x v="0"/>
  </r>
  <r>
    <x v="5"/>
    <x v="3"/>
    <s v="Haplochromis"/>
    <n v="8.0050000000000008"/>
    <n v="8.0050000000000008"/>
    <s v="GN"/>
    <d v="2023-03-03T00:00:00"/>
    <x v="5"/>
    <x v="0"/>
  </r>
  <r>
    <x v="5"/>
    <x v="3"/>
    <s v="Haplochromis"/>
    <n v="6.2809999999999997"/>
    <n v="6.2809999999999997"/>
    <s v="GN"/>
    <d v="2023-03-03T00:00:00"/>
    <x v="5"/>
    <x v="0"/>
  </r>
  <r>
    <x v="5"/>
    <x v="3"/>
    <s v="Haplochromis"/>
    <n v="7.0220000000000002"/>
    <n v="7.0220000000000002"/>
    <s v="GN"/>
    <d v="2023-03-03T00:00:00"/>
    <x v="5"/>
    <x v="0"/>
  </r>
  <r>
    <x v="5"/>
    <x v="3"/>
    <s v="Haplochromis"/>
    <n v="8.14"/>
    <n v="8.14"/>
    <s v="GN"/>
    <d v="2023-03-03T00:00:00"/>
    <x v="5"/>
    <x v="0"/>
  </r>
  <r>
    <x v="5"/>
    <x v="3"/>
    <s v="Haplochromis"/>
    <n v="6.0010000000000003"/>
    <n v="6.0010000000000003"/>
    <s v="GN"/>
    <d v="2023-03-03T00:00:00"/>
    <x v="5"/>
    <x v="0"/>
  </r>
  <r>
    <x v="5"/>
    <x v="3"/>
    <s v="Haplochromis"/>
    <n v="7.2460000000000004"/>
    <n v="7.2460000000000004"/>
    <s v="GN"/>
    <d v="2023-03-03T00:00:00"/>
    <x v="5"/>
    <x v="0"/>
  </r>
  <r>
    <x v="5"/>
    <x v="3"/>
    <s v="Haplochromis"/>
    <n v="6.9050000000000002"/>
    <n v="6.9050000000000002"/>
    <s v="GN"/>
    <d v="2023-03-03T00:00:00"/>
    <x v="5"/>
    <x v="0"/>
  </r>
  <r>
    <x v="5"/>
    <x v="3"/>
    <s v="Haplochromis"/>
    <n v="7.8310000000000004"/>
    <n v="7.8310000000000004"/>
    <s v="GN"/>
    <d v="2023-03-03T00:00:00"/>
    <x v="5"/>
    <x v="0"/>
  </r>
  <r>
    <x v="5"/>
    <x v="3"/>
    <s v="Haplochromis"/>
    <n v="6.4489999999999998"/>
    <n v="6.4489999999999998"/>
    <s v="GN"/>
    <d v="2023-03-03T00:00:00"/>
    <x v="5"/>
    <x v="0"/>
  </r>
  <r>
    <x v="5"/>
    <x v="3"/>
    <s v="Haplochromis"/>
    <n v="6.4809999999999999"/>
    <n v="6.4809999999999999"/>
    <s v="GN"/>
    <d v="2023-03-03T00:00:00"/>
    <x v="5"/>
    <x v="0"/>
  </r>
  <r>
    <x v="5"/>
    <x v="3"/>
    <s v="Haplochromis"/>
    <n v="7.5679999999999996"/>
    <n v="7.5679999999999996"/>
    <s v="GN"/>
    <d v="2023-03-03T00:00:00"/>
    <x v="5"/>
    <x v="0"/>
  </r>
  <r>
    <x v="5"/>
    <x v="3"/>
    <s v="Haplochromis"/>
    <n v="7.1520000000000001"/>
    <n v="7.1520000000000001"/>
    <s v="GN"/>
    <d v="2023-03-03T00:00:00"/>
    <x v="5"/>
    <x v="0"/>
  </r>
  <r>
    <x v="5"/>
    <x v="3"/>
    <s v="Haplochromis"/>
    <n v="6.3840000000000003"/>
    <n v="6.3840000000000003"/>
    <s v="GN"/>
    <d v="2023-03-03T00:00:00"/>
    <x v="5"/>
    <x v="0"/>
  </r>
  <r>
    <x v="5"/>
    <x v="3"/>
    <s v="Haplochromis"/>
    <n v="8.0220000000000002"/>
    <n v="8.0220000000000002"/>
    <s v="GN"/>
    <d v="2023-03-03T00:00:00"/>
    <x v="5"/>
    <x v="0"/>
  </r>
  <r>
    <x v="5"/>
    <x v="3"/>
    <s v="Haplochromis"/>
    <n v="7.5880000000000001"/>
    <n v="7.5880000000000001"/>
    <s v="GN"/>
    <d v="2023-03-03T00:00:00"/>
    <x v="5"/>
    <x v="0"/>
  </r>
  <r>
    <x v="5"/>
    <x v="3"/>
    <s v="Haplochromis"/>
    <n v="6.7309999999999999"/>
    <n v="6.7309999999999999"/>
    <s v="GN"/>
    <d v="2023-03-03T00:00:00"/>
    <x v="5"/>
    <x v="0"/>
  </r>
  <r>
    <x v="5"/>
    <x v="3"/>
    <s v="Haplochromis"/>
    <n v="6.7249999999999996"/>
    <n v="6.7249999999999996"/>
    <s v="GN"/>
    <d v="2023-03-03T00:00:00"/>
    <x v="5"/>
    <x v="0"/>
  </r>
  <r>
    <x v="5"/>
    <x v="3"/>
    <s v="Haplochromis"/>
    <n v="5.5650000000000004"/>
    <n v="5.5650000000000004"/>
    <s v="GN"/>
    <d v="2023-03-03T00:00:00"/>
    <x v="5"/>
    <x v="0"/>
  </r>
  <r>
    <x v="5"/>
    <x v="3"/>
    <s v="Haplochromis"/>
    <n v="5.6079999999999997"/>
    <n v="5.6079999999999997"/>
    <s v="GN"/>
    <d v="2023-03-03T00:00:00"/>
    <x v="5"/>
    <x v="0"/>
  </r>
  <r>
    <x v="5"/>
    <x v="3"/>
    <s v="Haplochromis"/>
    <n v="7.3739999999999997"/>
    <n v="7.3739999999999997"/>
    <s v="GN"/>
    <d v="2023-03-03T00:00:00"/>
    <x v="5"/>
    <x v="0"/>
  </r>
  <r>
    <x v="5"/>
    <x v="3"/>
    <s v="Haplochromis"/>
    <n v="5.492"/>
    <n v="5.492"/>
    <s v="GN"/>
    <d v="2023-03-03T00:00:00"/>
    <x v="5"/>
    <x v="0"/>
  </r>
  <r>
    <x v="5"/>
    <x v="3"/>
    <s v="Haplochromis"/>
    <n v="6.6189999999999998"/>
    <n v="6.6189999999999998"/>
    <s v="GN"/>
    <d v="2023-03-03T00:00:00"/>
    <x v="5"/>
    <x v="0"/>
  </r>
  <r>
    <x v="5"/>
    <x v="3"/>
    <s v="Haplochromis"/>
    <n v="7.7809999999999997"/>
    <n v="7.7809999999999997"/>
    <s v="GN"/>
    <d v="2023-03-03T00:00:00"/>
    <x v="5"/>
    <x v="0"/>
  </r>
  <r>
    <x v="5"/>
    <x v="3"/>
    <s v="Haplochromis"/>
    <n v="4.6500000000000004"/>
    <n v="4.6500000000000004"/>
    <s v="GN"/>
    <d v="2023-03-03T00:00:00"/>
    <x v="5"/>
    <x v="0"/>
  </r>
  <r>
    <x v="5"/>
    <x v="3"/>
    <s v="Haplochromis"/>
    <n v="6.4880000000000004"/>
    <n v="6.4880000000000004"/>
    <s v="GN"/>
    <d v="2023-03-03T00:00:00"/>
    <x v="5"/>
    <x v="0"/>
  </r>
  <r>
    <x v="5"/>
    <x v="3"/>
    <s v="Haplochromis"/>
    <n v="7.0659999999999998"/>
    <n v="7.0659999999999998"/>
    <s v="GN"/>
    <d v="2023-03-03T00:00:00"/>
    <x v="5"/>
    <x v="0"/>
  </r>
  <r>
    <x v="5"/>
    <x v="3"/>
    <s v="Haplochromis"/>
    <n v="7.5810000000000004"/>
    <n v="7.5810000000000004"/>
    <s v="GN"/>
    <d v="2023-03-03T00:00:00"/>
    <x v="5"/>
    <x v="0"/>
  </r>
  <r>
    <x v="5"/>
    <x v="3"/>
    <s v="Haplochromis"/>
    <n v="6.2670000000000003"/>
    <n v="6.2670000000000003"/>
    <s v="GN"/>
    <d v="2023-03-03T00:00:00"/>
    <x v="5"/>
    <x v="0"/>
  </r>
  <r>
    <x v="5"/>
    <x v="3"/>
    <s v="Haplochromis"/>
    <n v="6.3970000000000002"/>
    <n v="6.3970000000000002"/>
    <s v="GN"/>
    <d v="2023-03-03T00:00:00"/>
    <x v="5"/>
    <x v="0"/>
  </r>
  <r>
    <x v="5"/>
    <x v="3"/>
    <s v="Haplochromis"/>
    <n v="6.4089999999999998"/>
    <n v="6.4089999999999998"/>
    <s v="GN"/>
    <d v="2023-03-03T00:00:00"/>
    <x v="5"/>
    <x v="0"/>
  </r>
  <r>
    <x v="5"/>
    <x v="3"/>
    <s v="Haplochromis"/>
    <n v="6.82"/>
    <n v="6.82"/>
    <s v="GN"/>
    <d v="2023-03-03T00:00:00"/>
    <x v="5"/>
    <x v="0"/>
  </r>
  <r>
    <x v="5"/>
    <x v="3"/>
    <s v="Haplochromis"/>
    <n v="6.7119999999999997"/>
    <n v="6.7119999999999997"/>
    <s v="GN"/>
    <d v="2023-03-03T00:00:00"/>
    <x v="5"/>
    <x v="0"/>
  </r>
  <r>
    <x v="5"/>
    <x v="3"/>
    <s v="Haplochromis"/>
    <n v="6.4349999999999996"/>
    <n v="6.4349999999999996"/>
    <s v="GN"/>
    <d v="2023-03-03T00:00:00"/>
    <x v="5"/>
    <x v="0"/>
  </r>
  <r>
    <x v="5"/>
    <x v="3"/>
    <s v="Haplochromis"/>
    <n v="8.0139999999999993"/>
    <n v="8.0139999999999993"/>
    <s v="GN"/>
    <d v="2023-03-03T00:00:00"/>
    <x v="5"/>
    <x v="0"/>
  </r>
  <r>
    <x v="5"/>
    <x v="3"/>
    <s v="Haplochromis"/>
    <n v="6.7850000000000001"/>
    <n v="6.7850000000000001"/>
    <s v="GN"/>
    <d v="2023-03-03T00:00:00"/>
    <x v="5"/>
    <x v="0"/>
  </r>
  <r>
    <x v="5"/>
    <x v="3"/>
    <s v="Haplochromis"/>
    <n v="7.5119999999999996"/>
    <n v="7.5119999999999996"/>
    <s v="GN"/>
    <d v="2023-03-03T00:00:00"/>
    <x v="5"/>
    <x v="0"/>
  </r>
  <r>
    <x v="5"/>
    <x v="3"/>
    <s v="Haplochromis"/>
    <n v="7.6420000000000003"/>
    <n v="7.6420000000000003"/>
    <s v="GN"/>
    <d v="2023-03-03T00:00:00"/>
    <x v="5"/>
    <x v="0"/>
  </r>
  <r>
    <x v="5"/>
    <x v="3"/>
    <s v="Haplochromis"/>
    <n v="6.8250000000000002"/>
    <n v="6.8250000000000002"/>
    <s v="GN"/>
    <d v="2023-03-03T00:00:00"/>
    <x v="5"/>
    <x v="0"/>
  </r>
  <r>
    <x v="5"/>
    <x v="3"/>
    <s v="Haplochromis"/>
    <n v="5.61"/>
    <n v="5.61"/>
    <s v="GN"/>
    <d v="2023-03-03T00:00:00"/>
    <x v="5"/>
    <x v="0"/>
  </r>
  <r>
    <x v="5"/>
    <x v="3"/>
    <s v="Haplochromis"/>
    <n v="6.9740000000000002"/>
    <n v="6.9740000000000002"/>
    <s v="GN"/>
    <d v="2023-03-03T00:00:00"/>
    <x v="5"/>
    <x v="0"/>
  </r>
  <r>
    <x v="5"/>
    <x v="3"/>
    <s v="Haplochromis"/>
    <n v="6.9249999999999998"/>
    <n v="6.9249999999999998"/>
    <s v="GN"/>
    <d v="2023-03-03T00:00:00"/>
    <x v="5"/>
    <x v="0"/>
  </r>
  <r>
    <x v="5"/>
    <x v="3"/>
    <s v="Haplochromis"/>
    <n v="4.2469999999999999"/>
    <n v="4.2469999999999999"/>
    <s v="GN"/>
    <d v="2023-03-03T00:00:00"/>
    <x v="5"/>
    <x v="0"/>
  </r>
  <r>
    <x v="5"/>
    <x v="3"/>
    <s v="Haplochromis"/>
    <n v="6.548"/>
    <n v="6.548"/>
    <s v="GN"/>
    <d v="2023-03-03T00:00:00"/>
    <x v="5"/>
    <x v="0"/>
  </r>
  <r>
    <x v="5"/>
    <x v="3"/>
    <s v="Haplochromis"/>
    <n v="6.6719999999999997"/>
    <n v="6.6719999999999997"/>
    <s v="GN"/>
    <d v="2023-03-03T00:00:00"/>
    <x v="5"/>
    <x v="0"/>
  </r>
  <r>
    <x v="5"/>
    <x v="3"/>
    <s v="Haplochromis"/>
    <n v="6.13"/>
    <n v="6.13"/>
    <s v="GN"/>
    <d v="2023-03-03T00:00:00"/>
    <x v="5"/>
    <x v="0"/>
  </r>
  <r>
    <x v="5"/>
    <x v="3"/>
    <s v="Haplochromis"/>
    <n v="6.1829999999999998"/>
    <n v="6.1829999999999998"/>
    <s v="GN"/>
    <d v="2023-03-03T00:00:00"/>
    <x v="5"/>
    <x v="0"/>
  </r>
  <r>
    <x v="5"/>
    <x v="3"/>
    <s v="Haplochromis"/>
    <n v="7.2149999999999999"/>
    <n v="7.2149999999999999"/>
    <s v="GN"/>
    <d v="2023-03-03T00:00:00"/>
    <x v="5"/>
    <x v="0"/>
  </r>
  <r>
    <x v="5"/>
    <x v="3"/>
    <s v="Haplochromis"/>
    <n v="6.8869999999999996"/>
    <n v="6.8869999999999996"/>
    <s v="GN"/>
    <d v="2023-03-03T00:00:00"/>
    <x v="5"/>
    <x v="0"/>
  </r>
  <r>
    <x v="5"/>
    <x v="3"/>
    <s v="Haplochromis"/>
    <n v="6.7119999999999997"/>
    <n v="6.7119999999999997"/>
    <s v="GN"/>
    <d v="2023-03-03T00:00:00"/>
    <x v="5"/>
    <x v="0"/>
  </r>
  <r>
    <x v="5"/>
    <x v="3"/>
    <s v="Haplochromis"/>
    <n v="4.9429999999999996"/>
    <n v="4.9429999999999996"/>
    <s v="GN"/>
    <d v="2023-03-03T00:00:00"/>
    <x v="5"/>
    <x v="0"/>
  </r>
  <r>
    <x v="5"/>
    <x v="3"/>
    <s v="Haplochromis"/>
    <n v="7.7960000000000003"/>
    <n v="7.7960000000000003"/>
    <s v="GN"/>
    <d v="2023-03-03T00:00:00"/>
    <x v="5"/>
    <x v="0"/>
  </r>
  <r>
    <x v="5"/>
    <x v="3"/>
    <s v="Haplochromis"/>
    <n v="6.6429999999999998"/>
    <n v="6.6429999999999998"/>
    <s v="GN"/>
    <d v="2023-03-03T00:00:00"/>
    <x v="5"/>
    <x v="0"/>
  </r>
  <r>
    <x v="5"/>
    <x v="3"/>
    <s v="Haplochromis"/>
    <n v="7.133"/>
    <n v="7.133"/>
    <s v="GN"/>
    <d v="2023-03-03T00:00:00"/>
    <x v="5"/>
    <x v="0"/>
  </r>
  <r>
    <x v="5"/>
    <x v="3"/>
    <s v="Haplochromis"/>
    <n v="7.569"/>
    <n v="7.569"/>
    <s v="GN"/>
    <d v="2023-03-03T00:00:00"/>
    <x v="5"/>
    <x v="0"/>
  </r>
  <r>
    <x v="5"/>
    <x v="3"/>
    <s v="Haplochromis"/>
    <n v="7.1029999999999998"/>
    <n v="7.1029999999999998"/>
    <s v="GN"/>
    <d v="2023-03-03T00:00:00"/>
    <x v="5"/>
    <x v="0"/>
  </r>
  <r>
    <x v="5"/>
    <x v="3"/>
    <s v="Haplochromis"/>
    <n v="6.2839999999999998"/>
    <n v="6.2839999999999998"/>
    <s v="GN"/>
    <d v="2023-03-03T00:00:00"/>
    <x v="5"/>
    <x v="0"/>
  </r>
  <r>
    <x v="5"/>
    <x v="3"/>
    <s v="Haplochromis"/>
    <n v="7.915"/>
    <n v="7.915"/>
    <s v="GN"/>
    <d v="2023-03-03T00:00:00"/>
    <x v="5"/>
    <x v="0"/>
  </r>
  <r>
    <x v="5"/>
    <x v="3"/>
    <s v="Haplochromis"/>
    <n v="7.4930000000000003"/>
    <n v="7.4930000000000003"/>
    <s v="GN"/>
    <d v="2023-03-03T00:00:00"/>
    <x v="5"/>
    <x v="0"/>
  </r>
  <r>
    <x v="5"/>
    <x v="3"/>
    <s v="Haplochromis"/>
    <n v="7.7789999999999999"/>
    <n v="7.7789999999999999"/>
    <s v="GN"/>
    <d v="2023-03-03T00:00:00"/>
    <x v="5"/>
    <x v="0"/>
  </r>
  <r>
    <x v="5"/>
    <x v="3"/>
    <s v="Haplochromis"/>
    <n v="6.2519999999999998"/>
    <n v="6.2519999999999998"/>
    <s v="GN"/>
    <d v="2023-03-03T00:00:00"/>
    <x v="5"/>
    <x v="0"/>
  </r>
  <r>
    <x v="5"/>
    <x v="3"/>
    <s v="Haplochromis"/>
    <n v="7.7359999999999998"/>
    <n v="7.7359999999999998"/>
    <s v="GN"/>
    <d v="2023-03-03T00:00:00"/>
    <x v="5"/>
    <x v="0"/>
  </r>
  <r>
    <x v="5"/>
    <x v="3"/>
    <s v="Haplochromis"/>
    <n v="12.18"/>
    <n v="12.18"/>
    <s v="GN"/>
    <d v="2023-03-03T00:00:00"/>
    <x v="5"/>
    <x v="0"/>
  </r>
  <r>
    <x v="5"/>
    <x v="3"/>
    <s v="Haplochromis"/>
    <n v="12.887"/>
    <n v="12.887"/>
    <s v="GN"/>
    <d v="2023-03-03T00:00:00"/>
    <x v="5"/>
    <x v="0"/>
  </r>
  <r>
    <x v="5"/>
    <x v="3"/>
    <s v="Haplochromis"/>
    <n v="9.1029999999999998"/>
    <n v="9.1029999999999998"/>
    <s v="GN"/>
    <d v="2023-03-03T00:00:00"/>
    <x v="5"/>
    <x v="0"/>
  </r>
  <r>
    <x v="5"/>
    <x v="3"/>
    <s v="Haplochromis"/>
    <n v="8.5340000000000007"/>
    <n v="8.5340000000000007"/>
    <s v="GN"/>
    <d v="2023-03-03T00:00:00"/>
    <x v="5"/>
    <x v="0"/>
  </r>
  <r>
    <x v="5"/>
    <x v="3"/>
    <s v="T"/>
    <n v="15.301"/>
    <n v="15.301"/>
    <s v="GN"/>
    <d v="2023-03-03T00:00:00"/>
    <x v="5"/>
    <x v="3"/>
  </r>
  <r>
    <x v="5"/>
    <x v="3"/>
    <s v="Haplochromis"/>
    <n v="11.458"/>
    <n v="11.458"/>
    <s v="GN"/>
    <d v="2023-03-03T00:00:00"/>
    <x v="5"/>
    <x v="0"/>
  </r>
  <r>
    <x v="5"/>
    <x v="3"/>
    <s v="Haplochromis"/>
    <n v="12.952999999999999"/>
    <n v="12.952999999999999"/>
    <s v="GN"/>
    <d v="2023-03-03T00:00:00"/>
    <x v="5"/>
    <x v="0"/>
  </r>
  <r>
    <x v="5"/>
    <x v="3"/>
    <s v="Haplochromis"/>
    <n v="12.468999999999999"/>
    <n v="12.468999999999999"/>
    <s v="GN"/>
    <d v="2023-03-03T00:00:00"/>
    <x v="5"/>
    <x v="0"/>
  </r>
  <r>
    <x v="5"/>
    <x v="3"/>
    <s v="Haplochromis"/>
    <n v="11.866"/>
    <n v="11.866"/>
    <s v="GN"/>
    <d v="2023-03-03T00:00:00"/>
    <x v="5"/>
    <x v="0"/>
  </r>
  <r>
    <x v="5"/>
    <x v="3"/>
    <s v="Haplochromis"/>
    <n v="5.9169999999999998"/>
    <n v="5.9169999999999998"/>
    <s v="GN"/>
    <d v="2023-03-03T00:00:00"/>
    <x v="5"/>
    <x v="0"/>
  </r>
  <r>
    <x v="5"/>
    <x v="3"/>
    <s v="Haplochromis"/>
    <n v="5.7939999999999996"/>
    <n v="5.7939999999999996"/>
    <s v="GN"/>
    <d v="2023-03-03T00:00:00"/>
    <x v="5"/>
    <x v="0"/>
  </r>
  <r>
    <x v="5"/>
    <x v="3"/>
    <s v="Haplochromis"/>
    <n v="6.3760000000000003"/>
    <n v="6.3760000000000003"/>
    <s v="GN"/>
    <d v="2023-03-03T00:00:00"/>
    <x v="5"/>
    <x v="0"/>
  </r>
  <r>
    <x v="5"/>
    <x v="3"/>
    <s v="Haplochromis"/>
    <n v="6.093"/>
    <n v="6.093"/>
    <s v="GN"/>
    <d v="2023-03-03T00:00:00"/>
    <x v="5"/>
    <x v="0"/>
  </r>
  <r>
    <x v="5"/>
    <x v="3"/>
    <s v="Haplochromis"/>
    <n v="6.0289999999999999"/>
    <n v="6.0289999999999999"/>
    <s v="GN"/>
    <d v="2023-03-03T00:00:00"/>
    <x v="5"/>
    <x v="0"/>
  </r>
  <r>
    <x v="5"/>
    <x v="3"/>
    <s v="Haplochromis"/>
    <n v="6.2130000000000001"/>
    <n v="6.2130000000000001"/>
    <s v="GN"/>
    <d v="2023-03-03T00:00:00"/>
    <x v="5"/>
    <x v="0"/>
  </r>
  <r>
    <x v="5"/>
    <x v="3"/>
    <s v="Haplochromis"/>
    <n v="6.04"/>
    <n v="6.04"/>
    <s v="GN"/>
    <d v="2023-03-03T00:00:00"/>
    <x v="5"/>
    <x v="0"/>
  </r>
  <r>
    <x v="5"/>
    <x v="3"/>
    <s v="Haplochromis"/>
    <n v="6.4340000000000002"/>
    <n v="6.4340000000000002"/>
    <s v="GN"/>
    <d v="2023-03-03T00:00:00"/>
    <x v="5"/>
    <x v="0"/>
  </r>
  <r>
    <x v="5"/>
    <x v="3"/>
    <s v="Haplochromis"/>
    <n v="6.0570000000000004"/>
    <n v="6.0570000000000004"/>
    <s v="GN"/>
    <d v="2023-03-03T00:00:00"/>
    <x v="5"/>
    <x v="0"/>
  </r>
  <r>
    <x v="5"/>
    <x v="3"/>
    <s v="Haplochromis"/>
    <n v="5.9880000000000004"/>
    <n v="5.9880000000000004"/>
    <s v="GN"/>
    <d v="2023-03-03T00:00:00"/>
    <x v="5"/>
    <x v="0"/>
  </r>
  <r>
    <x v="5"/>
    <x v="3"/>
    <s v="Haplochromis"/>
    <n v="5.7320000000000002"/>
    <n v="5.7320000000000002"/>
    <s v="GN"/>
    <d v="2023-03-03T00:00:00"/>
    <x v="5"/>
    <x v="0"/>
  </r>
  <r>
    <x v="5"/>
    <x v="3"/>
    <s v="Haplochromis"/>
    <n v="5.4560000000000004"/>
    <n v="5.4560000000000004"/>
    <s v="GN"/>
    <d v="2023-03-03T00:00:00"/>
    <x v="5"/>
    <x v="0"/>
  </r>
  <r>
    <x v="5"/>
    <x v="3"/>
    <s v="Haplochromis"/>
    <n v="5.7939999999999996"/>
    <n v="5.7939999999999996"/>
    <s v="GN"/>
    <d v="2023-03-03T00:00:00"/>
    <x v="5"/>
    <x v="0"/>
  </r>
  <r>
    <x v="5"/>
    <x v="3"/>
    <s v="Haplochromis"/>
    <n v="5.75"/>
    <n v="5.75"/>
    <s v="GN"/>
    <d v="2023-03-03T00:00:00"/>
    <x v="5"/>
    <x v="0"/>
  </r>
  <r>
    <x v="5"/>
    <x v="3"/>
    <s v="Haplochromis"/>
    <n v="5.9210000000000003"/>
    <n v="5.9210000000000003"/>
    <s v="GN"/>
    <d v="2023-03-03T00:00:00"/>
    <x v="5"/>
    <x v="0"/>
  </r>
  <r>
    <x v="5"/>
    <x v="3"/>
    <s v="Haplochromis"/>
    <n v="5.9459999999999997"/>
    <n v="5.9459999999999997"/>
    <s v="GN"/>
    <d v="2023-03-03T00:00:00"/>
    <x v="5"/>
    <x v="0"/>
  </r>
  <r>
    <x v="5"/>
    <x v="3"/>
    <s v="Haplochromis"/>
    <n v="6.0339999999999998"/>
    <n v="6.0339999999999998"/>
    <s v="GN"/>
    <d v="2023-03-03T00:00:00"/>
    <x v="5"/>
    <x v="0"/>
  </r>
  <r>
    <x v="5"/>
    <x v="10"/>
    <s v="Haplochromis"/>
    <n v="8.2590000000000003"/>
    <n v="8.2590000000000003"/>
    <s v="GN"/>
    <d v="2023-02-23T00:00:00"/>
    <x v="5"/>
    <x v="0"/>
  </r>
  <r>
    <x v="5"/>
    <x v="10"/>
    <s v="Haplochromis"/>
    <n v="7.7670000000000003"/>
    <n v="7.7670000000000003"/>
    <s v="GN"/>
    <d v="2023-02-23T00:00:00"/>
    <x v="5"/>
    <x v="0"/>
  </r>
  <r>
    <x v="5"/>
    <x v="10"/>
    <s v="Haplochromis"/>
    <n v="7.7080000000000002"/>
    <n v="7.7080000000000002"/>
    <s v="GN"/>
    <d v="2023-02-23T00:00:00"/>
    <x v="5"/>
    <x v="0"/>
  </r>
  <r>
    <x v="5"/>
    <x v="4"/>
    <s v="Haplochromis"/>
    <n v="12.343"/>
    <n v="12.343"/>
    <s v="BS"/>
    <d v="2023-03-02T00:00:00"/>
    <x v="5"/>
    <x v="0"/>
  </r>
  <r>
    <x v="5"/>
    <x v="4"/>
    <s v="Haplochromis"/>
    <n v="12.593999999999999"/>
    <n v="12.593999999999999"/>
    <s v="BS"/>
    <d v="2023-03-02T00:00:00"/>
    <x v="5"/>
    <x v="0"/>
  </r>
  <r>
    <x v="5"/>
    <x v="4"/>
    <s v="N"/>
    <n v="10.867000000000001"/>
    <n v="10.867000000000001"/>
    <s v="BS"/>
    <d v="2023-03-02T00:00:00"/>
    <x v="5"/>
    <x v="2"/>
  </r>
  <r>
    <x v="5"/>
    <x v="4"/>
    <s v="N"/>
    <n v="7.1379999999999999"/>
    <n v="7.1379999999999999"/>
    <s v="BS"/>
    <d v="2023-03-02T00:00:00"/>
    <x v="5"/>
    <x v="2"/>
  </r>
  <r>
    <x v="5"/>
    <x v="4"/>
    <s v="N"/>
    <n v="12.458"/>
    <n v="12.458"/>
    <s v="BS"/>
    <d v="2023-03-02T00:00:00"/>
    <x v="5"/>
    <x v="2"/>
  </r>
  <r>
    <x v="5"/>
    <x v="4"/>
    <s v="N"/>
    <n v="10.858000000000001"/>
    <n v="10.858000000000001"/>
    <s v="BS"/>
    <d v="2023-03-02T00:00:00"/>
    <x v="5"/>
    <x v="2"/>
  </r>
  <r>
    <x v="5"/>
    <x v="4"/>
    <s v="N"/>
    <n v="10.679"/>
    <n v="10.679"/>
    <s v="BS"/>
    <d v="2023-03-02T00:00:00"/>
    <x v="5"/>
    <x v="2"/>
  </r>
  <r>
    <x v="5"/>
    <x v="4"/>
    <s v="N"/>
    <n v="9.69"/>
    <n v="9.69"/>
    <s v="BS"/>
    <d v="2023-03-02T00:00:00"/>
    <x v="5"/>
    <x v="2"/>
  </r>
  <r>
    <x v="5"/>
    <x v="4"/>
    <s v="N"/>
    <n v="11.257"/>
    <n v="11.257"/>
    <s v="BS"/>
    <d v="2023-03-02T00:00:00"/>
    <x v="5"/>
    <x v="2"/>
  </r>
  <r>
    <x v="5"/>
    <x v="4"/>
    <s v="N"/>
    <n v="11.932"/>
    <n v="11.932"/>
    <s v="BS"/>
    <d v="2023-03-02T00:00:00"/>
    <x v="5"/>
    <x v="2"/>
  </r>
  <r>
    <x v="5"/>
    <x v="4"/>
    <s v="N"/>
    <n v="11.994"/>
    <n v="11.994"/>
    <s v="BS"/>
    <d v="2023-03-02T00:00:00"/>
    <x v="5"/>
    <x v="2"/>
  </r>
  <r>
    <x v="5"/>
    <x v="4"/>
    <s v="N"/>
    <n v="7.4710000000000001"/>
    <n v="7.4710000000000001"/>
    <s v="BS"/>
    <d v="2023-03-02T00:00:00"/>
    <x v="5"/>
    <x v="2"/>
  </r>
  <r>
    <x v="5"/>
    <x v="4"/>
    <s v="N"/>
    <n v="7.407"/>
    <n v="7.407"/>
    <s v="BS"/>
    <d v="2023-03-02T00:00:00"/>
    <x v="5"/>
    <x v="2"/>
  </r>
  <r>
    <x v="5"/>
    <x v="4"/>
    <s v="N"/>
    <n v="7.8220000000000001"/>
    <n v="7.8220000000000001"/>
    <s v="BS"/>
    <d v="2023-03-02T00:00:00"/>
    <x v="5"/>
    <x v="2"/>
  </r>
  <r>
    <x v="5"/>
    <x v="4"/>
    <s v="N"/>
    <n v="7.3390000000000004"/>
    <n v="7.3390000000000004"/>
    <s v="BS"/>
    <d v="2023-03-02T00:00:00"/>
    <x v="5"/>
    <x v="2"/>
  </r>
  <r>
    <x v="5"/>
    <x v="4"/>
    <s v="Haplochromis"/>
    <n v="9.0459999999999994"/>
    <n v="9.0459999999999994"/>
    <s v="BS"/>
    <d v="2023-03-02T00:00:00"/>
    <x v="5"/>
    <x v="0"/>
  </r>
  <r>
    <x v="5"/>
    <x v="4"/>
    <s v="Haplochromis"/>
    <n v="8.8539999999999992"/>
    <n v="8.8539999999999992"/>
    <s v="BS"/>
    <d v="2023-03-02T00:00:00"/>
    <x v="5"/>
    <x v="0"/>
  </r>
  <r>
    <x v="5"/>
    <x v="4"/>
    <s v="Haplochromis"/>
    <n v="8.4469999999999992"/>
    <n v="8.4469999999999992"/>
    <s v="BS"/>
    <d v="2023-03-02T00:00:00"/>
    <x v="5"/>
    <x v="0"/>
  </r>
  <r>
    <x v="5"/>
    <x v="4"/>
    <s v="Haplochromis"/>
    <n v="7.7939999999999996"/>
    <n v="7.7939999999999996"/>
    <s v="BS"/>
    <d v="2023-03-02T00:00:00"/>
    <x v="5"/>
    <x v="0"/>
  </r>
  <r>
    <x v="5"/>
    <x v="4"/>
    <s v="Haplochromis"/>
    <n v="7.47"/>
    <n v="7.47"/>
    <s v="BS"/>
    <d v="2023-03-02T00:00:00"/>
    <x v="5"/>
    <x v="0"/>
  </r>
  <r>
    <x v="5"/>
    <x v="4"/>
    <s v="Haplochromis"/>
    <n v="8.1059999999999999"/>
    <n v="8.1059999999999999"/>
    <s v="BS"/>
    <d v="2023-03-02T00:00:00"/>
    <x v="5"/>
    <x v="0"/>
  </r>
  <r>
    <x v="5"/>
    <x v="4"/>
    <s v="Haplochromis"/>
    <n v="8.4540000000000006"/>
    <n v="8.4540000000000006"/>
    <s v="BS"/>
    <d v="2023-03-02T00:00:00"/>
    <x v="5"/>
    <x v="0"/>
  </r>
  <r>
    <x v="5"/>
    <x v="4"/>
    <s v="Haplochromis"/>
    <n v="9.9920000000000009"/>
    <n v="9.9920000000000009"/>
    <s v="BS"/>
    <d v="2023-03-02T00:00:00"/>
    <x v="5"/>
    <x v="0"/>
  </r>
  <r>
    <x v="5"/>
    <x v="4"/>
    <s v="Haplochromis"/>
    <n v="6.9740000000000002"/>
    <n v="6.9740000000000002"/>
    <s v="BS"/>
    <d v="2023-03-02T00:00:00"/>
    <x v="5"/>
    <x v="0"/>
  </r>
  <r>
    <x v="5"/>
    <x v="4"/>
    <s v="Haplochromis"/>
    <n v="7.44"/>
    <n v="7.44"/>
    <s v="BS"/>
    <d v="2023-03-02T00:00:00"/>
    <x v="5"/>
    <x v="0"/>
  </r>
  <r>
    <x v="5"/>
    <x v="4"/>
    <s v="Haplochromis"/>
    <n v="7.6970000000000001"/>
    <n v="7.6970000000000001"/>
    <s v="BS"/>
    <d v="2023-03-02T00:00:00"/>
    <x v="5"/>
    <x v="0"/>
  </r>
  <r>
    <x v="5"/>
    <x v="4"/>
    <s v="Haplochromis"/>
    <n v="7.2750000000000004"/>
    <n v="7.2750000000000004"/>
    <s v="BS"/>
    <d v="2023-03-02T00:00:00"/>
    <x v="5"/>
    <x v="0"/>
  </r>
  <r>
    <x v="5"/>
    <x v="4"/>
    <s v="Haplochromis"/>
    <n v="8.0109999999999992"/>
    <n v="8.0109999999999992"/>
    <s v="BS"/>
    <d v="2023-03-02T00:00:00"/>
    <x v="5"/>
    <x v="0"/>
  </r>
  <r>
    <x v="5"/>
    <x v="4"/>
    <s v="Haplochromis"/>
    <n v="8.0259999999999998"/>
    <n v="8.0259999999999998"/>
    <s v="BS"/>
    <d v="2023-03-02T00:00:00"/>
    <x v="5"/>
    <x v="0"/>
  </r>
  <r>
    <x v="5"/>
    <x v="4"/>
    <s v="Haplochromis"/>
    <n v="8.2739999999999991"/>
    <n v="8.2739999999999991"/>
    <s v="BS"/>
    <d v="2023-03-02T00:00:00"/>
    <x v="5"/>
    <x v="0"/>
  </r>
  <r>
    <x v="5"/>
    <x v="4"/>
    <s v="Haplochromis"/>
    <n v="6.609"/>
    <n v="6.609"/>
    <s v="BS"/>
    <d v="2023-03-02T00:00:00"/>
    <x v="5"/>
    <x v="0"/>
  </r>
  <r>
    <x v="5"/>
    <x v="4"/>
    <s v="Haplochromis"/>
    <n v="9.1549999999999994"/>
    <n v="9.1549999999999994"/>
    <s v="BS"/>
    <d v="2023-03-02T00:00:00"/>
    <x v="5"/>
    <x v="0"/>
  </r>
  <r>
    <x v="5"/>
    <x v="4"/>
    <s v="Haplochromis"/>
    <n v="8.9689999999999994"/>
    <n v="8.9689999999999994"/>
    <s v="BS"/>
    <d v="2023-03-02T00:00:00"/>
    <x v="5"/>
    <x v="0"/>
  </r>
  <r>
    <x v="5"/>
    <x v="4"/>
    <s v="Haplochromis"/>
    <n v="6.2030000000000003"/>
    <n v="6.2030000000000003"/>
    <s v="BS"/>
    <d v="2023-03-02T00:00:00"/>
    <x v="5"/>
    <x v="0"/>
  </r>
  <r>
    <x v="5"/>
    <x v="4"/>
    <s v="Haplochromis"/>
    <n v="6.3529999999999998"/>
    <n v="6.3529999999999998"/>
    <s v="BS"/>
    <d v="2023-03-02T00:00:00"/>
    <x v="5"/>
    <x v="0"/>
  </r>
  <r>
    <x v="5"/>
    <x v="4"/>
    <s v="Haplochromis"/>
    <n v="6.2930000000000001"/>
    <n v="6.2930000000000001"/>
    <s v="BS"/>
    <d v="2023-03-02T00:00:00"/>
    <x v="5"/>
    <x v="0"/>
  </r>
  <r>
    <x v="5"/>
    <x v="4"/>
    <s v="Haplochromis"/>
    <n v="7.6840000000000002"/>
    <n v="7.6840000000000002"/>
    <s v="BS"/>
    <d v="2023-03-02T00:00:00"/>
    <x v="5"/>
    <x v="0"/>
  </r>
  <r>
    <x v="5"/>
    <x v="4"/>
    <s v="Haplochromis"/>
    <n v="6.4480000000000004"/>
    <n v="6.4480000000000004"/>
    <s v="BS"/>
    <d v="2023-03-02T00:00:00"/>
    <x v="5"/>
    <x v="0"/>
  </r>
  <r>
    <x v="5"/>
    <x v="4"/>
    <s v="Haplochromis"/>
    <n v="6.6849999999999996"/>
    <n v="6.6849999999999996"/>
    <s v="BS"/>
    <d v="2023-03-02T00:00:00"/>
    <x v="5"/>
    <x v="0"/>
  </r>
  <r>
    <x v="5"/>
    <x v="4"/>
    <s v="Haplochromis"/>
    <n v="8.8879999999999999"/>
    <n v="8.8879999999999999"/>
    <s v="BS"/>
    <d v="2023-03-02T00:00:00"/>
    <x v="5"/>
    <x v="0"/>
  </r>
  <r>
    <x v="5"/>
    <x v="4"/>
    <s v="Haplochromis"/>
    <n v="8.7970000000000006"/>
    <n v="8.7970000000000006"/>
    <s v="BS"/>
    <d v="2023-03-02T00:00:00"/>
    <x v="5"/>
    <x v="0"/>
  </r>
  <r>
    <x v="5"/>
    <x v="4"/>
    <s v="Haplochromis"/>
    <n v="6.508"/>
    <n v="6.508"/>
    <s v="BS"/>
    <d v="2023-03-02T00:00:00"/>
    <x v="5"/>
    <x v="0"/>
  </r>
  <r>
    <x v="5"/>
    <x v="4"/>
    <s v="Haplochromis"/>
    <n v="6.8140000000000001"/>
    <n v="6.8140000000000001"/>
    <s v="BS"/>
    <d v="2023-03-02T00:00:00"/>
    <x v="5"/>
    <x v="0"/>
  </r>
  <r>
    <x v="5"/>
    <x v="4"/>
    <s v="Haplochromis"/>
    <n v="7.0960000000000001"/>
    <n v="7.0960000000000001"/>
    <s v="BS"/>
    <d v="2023-03-02T00:00:00"/>
    <x v="5"/>
    <x v="0"/>
  </r>
  <r>
    <x v="5"/>
    <x v="4"/>
    <s v="Haplochromis"/>
    <n v="6.0010000000000003"/>
    <n v="6.0010000000000003"/>
    <s v="BS"/>
    <d v="2023-03-02T00:00:00"/>
    <x v="5"/>
    <x v="0"/>
  </r>
  <r>
    <x v="5"/>
    <x v="4"/>
    <s v="Haplochromis"/>
    <n v="5.992"/>
    <n v="5.992"/>
    <s v="BS"/>
    <d v="2023-03-02T00:00:00"/>
    <x v="5"/>
    <x v="0"/>
  </r>
  <r>
    <x v="5"/>
    <x v="4"/>
    <s v="Haplochromis"/>
    <n v="5.8769999999999998"/>
    <n v="5.8769999999999998"/>
    <s v="BS"/>
    <d v="2023-03-02T00:00:00"/>
    <x v="5"/>
    <x v="0"/>
  </r>
  <r>
    <x v="5"/>
    <x v="4"/>
    <s v="Haplochromis"/>
    <n v="6.53"/>
    <n v="6.53"/>
    <s v="BS"/>
    <d v="2023-03-02T00:00:00"/>
    <x v="5"/>
    <x v="0"/>
  </r>
  <r>
    <x v="5"/>
    <x v="4"/>
    <s v="Haplochromis"/>
    <n v="6.1859999999999999"/>
    <n v="6.1859999999999999"/>
    <s v="BS"/>
    <d v="2023-03-02T00:00:00"/>
    <x v="5"/>
    <x v="0"/>
  </r>
  <r>
    <x v="5"/>
    <x v="4"/>
    <s v="Haplochromis"/>
    <n v="7.085"/>
    <n v="7.085"/>
    <s v="BS"/>
    <d v="2023-03-02T00:00:00"/>
    <x v="5"/>
    <x v="0"/>
  </r>
  <r>
    <x v="5"/>
    <x v="4"/>
    <s v="Haplochromis"/>
    <n v="6.26"/>
    <n v="6.26"/>
    <s v="BS"/>
    <d v="2023-03-02T00:00:00"/>
    <x v="5"/>
    <x v="0"/>
  </r>
  <r>
    <x v="5"/>
    <x v="4"/>
    <s v="Haplochromis"/>
    <n v="6.992"/>
    <n v="6.992"/>
    <s v="BS"/>
    <d v="2023-03-02T00:00:00"/>
    <x v="5"/>
    <x v="0"/>
  </r>
  <r>
    <x v="5"/>
    <x v="4"/>
    <s v="Haplochromis"/>
    <n v="8.8539999999999992"/>
    <n v="8.8539999999999992"/>
    <s v="BS"/>
    <d v="2023-03-02T00:00:00"/>
    <x v="5"/>
    <x v="0"/>
  </r>
  <r>
    <x v="5"/>
    <x v="4"/>
    <s v="Haplochromis"/>
    <n v="5.4660000000000002"/>
    <n v="5.4660000000000002"/>
    <s v="BS"/>
    <d v="2023-03-02T00:00:00"/>
    <x v="5"/>
    <x v="0"/>
  </r>
  <r>
    <x v="5"/>
    <x v="4"/>
    <s v="Haplochromis"/>
    <n v="5.9429999999999996"/>
    <n v="5.9429999999999996"/>
    <s v="BS"/>
    <d v="2023-03-02T00:00:00"/>
    <x v="5"/>
    <x v="0"/>
  </r>
  <r>
    <x v="5"/>
    <x v="4"/>
    <s v="Haplochromis"/>
    <n v="6.7320000000000002"/>
    <n v="6.7320000000000002"/>
    <s v="BS"/>
    <d v="2023-03-02T00:00:00"/>
    <x v="5"/>
    <x v="0"/>
  </r>
  <r>
    <x v="5"/>
    <x v="4"/>
    <s v="Haplochromis"/>
    <n v="6.4690000000000003"/>
    <n v="6.4690000000000003"/>
    <s v="BS"/>
    <d v="2023-03-02T00:00:00"/>
    <x v="5"/>
    <x v="0"/>
  </r>
  <r>
    <x v="5"/>
    <x v="4"/>
    <s v="Haplochromis"/>
    <n v="6.1879999999999997"/>
    <n v="6.1879999999999997"/>
    <s v="BS"/>
    <d v="2023-03-02T00:00:00"/>
    <x v="5"/>
    <x v="0"/>
  </r>
  <r>
    <x v="5"/>
    <x v="4"/>
    <s v="Haplochromis"/>
    <n v="8.6470000000000002"/>
    <n v="8.6470000000000002"/>
    <s v="BS"/>
    <d v="2023-03-02T00:00:00"/>
    <x v="5"/>
    <x v="0"/>
  </r>
  <r>
    <x v="5"/>
    <x v="4"/>
    <s v="Haplochromis"/>
    <n v="7.8579999999999997"/>
    <n v="7.8579999999999997"/>
    <s v="BS"/>
    <d v="2023-03-02T00:00:00"/>
    <x v="5"/>
    <x v="0"/>
  </r>
  <r>
    <x v="5"/>
    <x v="4"/>
    <s v="Haplochromis"/>
    <n v="9.8659999999999997"/>
    <n v="9.8659999999999997"/>
    <s v="BS"/>
    <d v="2023-03-02T00:00:00"/>
    <x v="5"/>
    <x v="0"/>
  </r>
  <r>
    <x v="5"/>
    <x v="4"/>
    <s v="Haplochromis"/>
    <n v="8.4130000000000003"/>
    <n v="8.4130000000000003"/>
    <s v="BS"/>
    <d v="2023-03-02T00:00:00"/>
    <x v="5"/>
    <x v="0"/>
  </r>
  <r>
    <x v="5"/>
    <x v="4"/>
    <s v="Haplochromis"/>
    <n v="8.3949999999999996"/>
    <n v="8.3949999999999996"/>
    <s v="BS"/>
    <d v="2023-03-02T00:00:00"/>
    <x v="5"/>
    <x v="0"/>
  </r>
  <r>
    <x v="5"/>
    <x v="4"/>
    <s v="Haplochromis"/>
    <n v="7.2389999999999999"/>
    <n v="7.2389999999999999"/>
    <s v="BS"/>
    <d v="2023-03-02T00:00:00"/>
    <x v="5"/>
    <x v="0"/>
  </r>
  <r>
    <x v="5"/>
    <x v="4"/>
    <s v="Haplochromis"/>
    <n v="7.7149999999999999"/>
    <n v="7.7149999999999999"/>
    <s v="BS"/>
    <d v="2023-03-02T00:00:00"/>
    <x v="5"/>
    <x v="0"/>
  </r>
  <r>
    <x v="5"/>
    <x v="4"/>
    <s v="Haplochromis"/>
    <n v="8.0169999999999995"/>
    <n v="8.0169999999999995"/>
    <s v="BS"/>
    <d v="2023-03-02T00:00:00"/>
    <x v="5"/>
    <x v="0"/>
  </r>
  <r>
    <x v="5"/>
    <x v="4"/>
    <s v="Haplochromis"/>
    <n v="8.32"/>
    <n v="8.32"/>
    <s v="BS"/>
    <d v="2023-03-02T00:00:00"/>
    <x v="5"/>
    <x v="0"/>
  </r>
  <r>
    <x v="5"/>
    <x v="4"/>
    <s v="Haplochromis"/>
    <n v="6.7750000000000004"/>
    <n v="6.7750000000000004"/>
    <s v="BS"/>
    <d v="2023-03-02T00:00:00"/>
    <x v="5"/>
    <x v="0"/>
  </r>
  <r>
    <x v="5"/>
    <x v="4"/>
    <s v="Haplochromis"/>
    <n v="7.0860000000000003"/>
    <n v="7.0860000000000003"/>
    <s v="BS"/>
    <d v="2023-03-02T00:00:00"/>
    <x v="5"/>
    <x v="0"/>
  </r>
  <r>
    <x v="5"/>
    <x v="4"/>
    <s v="Haplochromis"/>
    <n v="7.4489999999999998"/>
    <n v="7.4489999999999998"/>
    <s v="BS"/>
    <d v="2023-03-02T00:00:00"/>
    <x v="5"/>
    <x v="0"/>
  </r>
  <r>
    <x v="5"/>
    <x v="4"/>
    <s v="Haplochromis"/>
    <n v="8.9649999999999999"/>
    <n v="8.9649999999999999"/>
    <s v="BS"/>
    <d v="2023-03-02T00:00:00"/>
    <x v="5"/>
    <x v="0"/>
  </r>
  <r>
    <x v="5"/>
    <x v="4"/>
    <s v="Haplochromis"/>
    <n v="7.548"/>
    <n v="7.548"/>
    <s v="BS"/>
    <d v="2023-03-02T00:00:00"/>
    <x v="5"/>
    <x v="0"/>
  </r>
  <r>
    <x v="5"/>
    <x v="4"/>
    <s v="Haplochromis"/>
    <n v="8.0839999999999996"/>
    <n v="8.0839999999999996"/>
    <s v="BS"/>
    <d v="2023-03-02T00:00:00"/>
    <x v="5"/>
    <x v="0"/>
  </r>
  <r>
    <x v="5"/>
    <x v="4"/>
    <s v="Haplochromis"/>
    <n v="8.2609999999999992"/>
    <n v="8.2609999999999992"/>
    <s v="BS"/>
    <d v="2023-03-02T00:00:00"/>
    <x v="5"/>
    <x v="0"/>
  </r>
  <r>
    <x v="5"/>
    <x v="4"/>
    <s v="Haplochromis"/>
    <n v="8.4459999999999997"/>
    <n v="8.4459999999999997"/>
    <s v="BS"/>
    <d v="2023-03-02T00:00:00"/>
    <x v="5"/>
    <x v="0"/>
  </r>
  <r>
    <x v="5"/>
    <x v="4"/>
    <s v="Haplochromis"/>
    <n v="7.8630000000000004"/>
    <n v="7.8630000000000004"/>
    <s v="BS"/>
    <d v="2023-03-02T00:00:00"/>
    <x v="5"/>
    <x v="0"/>
  </r>
  <r>
    <x v="5"/>
    <x v="4"/>
    <s v="Haplochromis"/>
    <n v="7.4939999999999998"/>
    <n v="7.4939999999999998"/>
    <s v="BS"/>
    <d v="2023-03-02T00:00:00"/>
    <x v="5"/>
    <x v="0"/>
  </r>
  <r>
    <x v="5"/>
    <x v="4"/>
    <s v="Haplochromis"/>
    <n v="8.9280000000000008"/>
    <n v="8.9280000000000008"/>
    <s v="BS"/>
    <d v="2023-03-02T00:00:00"/>
    <x v="5"/>
    <x v="0"/>
  </r>
  <r>
    <x v="5"/>
    <x v="4"/>
    <s v="Haplochromis"/>
    <n v="9.2469999999999999"/>
    <n v="9.2469999999999999"/>
    <s v="BS"/>
    <d v="2023-03-02T00:00:00"/>
    <x v="5"/>
    <x v="0"/>
  </r>
  <r>
    <x v="5"/>
    <x v="4"/>
    <s v="Haplochromis"/>
    <m/>
    <m/>
    <s v="BS"/>
    <d v="2023-03-02T00:00:00"/>
    <x v="5"/>
    <x v="0"/>
  </r>
  <r>
    <x v="5"/>
    <x v="4"/>
    <s v="Haplochromis"/>
    <n v="6.4550000000000001"/>
    <n v="6.4550000000000001"/>
    <s v="BS"/>
    <d v="2023-03-02T00:00:00"/>
    <x v="5"/>
    <x v="0"/>
  </r>
  <r>
    <x v="5"/>
    <x v="4"/>
    <s v="Haplochromis"/>
    <n v="7.0990000000000002"/>
    <n v="7.0990000000000002"/>
    <s v="BS"/>
    <d v="2023-03-02T00:00:00"/>
    <x v="5"/>
    <x v="0"/>
  </r>
  <r>
    <x v="5"/>
    <x v="4"/>
    <s v="Haplochromis"/>
    <n v="4.1529999999999996"/>
    <n v="4.1529999999999996"/>
    <s v="BS"/>
    <d v="2023-03-02T00:00:00"/>
    <x v="5"/>
    <x v="0"/>
  </r>
  <r>
    <x v="5"/>
    <x v="4"/>
    <s v="Haplochromis"/>
    <n v="7.9039999999999999"/>
    <n v="7.9039999999999999"/>
    <s v="BS"/>
    <d v="2023-03-02T00:00:00"/>
    <x v="5"/>
    <x v="0"/>
  </r>
  <r>
    <x v="5"/>
    <x v="4"/>
    <s v="Haplochromis"/>
    <n v="5.0940000000000003"/>
    <n v="5.0940000000000003"/>
    <s v="BS"/>
    <d v="2023-03-02T00:00:00"/>
    <x v="5"/>
    <x v="0"/>
  </r>
  <r>
    <x v="5"/>
    <x v="4"/>
    <s v="Haplochromis"/>
    <n v="0.29499999999999998"/>
    <n v="0.29499999999999998"/>
    <s v="BS"/>
    <d v="2023-03-02T00:00:00"/>
    <x v="5"/>
    <x v="0"/>
  </r>
  <r>
    <x v="5"/>
    <x v="4"/>
    <s v="Haplochromis"/>
    <n v="3.9359999999999999"/>
    <n v="3.9359999999999999"/>
    <s v="BS"/>
    <d v="2023-03-02T00:00:00"/>
    <x v="5"/>
    <x v="0"/>
  </r>
  <r>
    <x v="5"/>
    <x v="4"/>
    <s v="Haplochromis"/>
    <n v="5.7249999999999996"/>
    <n v="5.7249999999999996"/>
    <s v="BS"/>
    <d v="2023-03-02T00:00:00"/>
    <x v="5"/>
    <x v="0"/>
  </r>
  <r>
    <x v="5"/>
    <x v="4"/>
    <s v="Haplochromis"/>
    <n v="3.6080000000000001"/>
    <n v="3.6080000000000001"/>
    <s v="BS"/>
    <d v="2023-03-02T00:00:00"/>
    <x v="5"/>
    <x v="0"/>
  </r>
  <r>
    <x v="5"/>
    <x v="4"/>
    <s v="Haplochromis"/>
    <n v="4.8899999999999997"/>
    <n v="4.8899999999999997"/>
    <s v="BS"/>
    <d v="2023-03-02T00:00:00"/>
    <x v="5"/>
    <x v="0"/>
  </r>
  <r>
    <x v="5"/>
    <x v="4"/>
    <s v="Haplochromis"/>
    <n v="4.4619999999999997"/>
    <n v="4.4619999999999997"/>
    <s v="BS"/>
    <d v="2023-03-02T00:00:00"/>
    <x v="5"/>
    <x v="0"/>
  </r>
  <r>
    <x v="5"/>
    <x v="4"/>
    <s v="Haplochromis"/>
    <n v="3.6760000000000002"/>
    <n v="3.6760000000000002"/>
    <s v="BS"/>
    <d v="2023-03-02T00:00:00"/>
    <x v="5"/>
    <x v="0"/>
  </r>
  <r>
    <x v="5"/>
    <x v="4"/>
    <s v="Haplochromis"/>
    <n v="6.6840000000000002"/>
    <n v="6.6840000000000002"/>
    <s v="BS"/>
    <d v="2023-03-02T00:00:00"/>
    <x v="5"/>
    <x v="0"/>
  </r>
  <r>
    <x v="5"/>
    <x v="4"/>
    <s v="Haplochromis"/>
    <n v="6.9909999999999997"/>
    <n v="6.9909999999999997"/>
    <s v="BS"/>
    <d v="2023-03-02T00:00:00"/>
    <x v="5"/>
    <x v="0"/>
  </r>
  <r>
    <x v="5"/>
    <x v="4"/>
    <s v="Haplochromis"/>
    <n v="3.7250000000000001"/>
    <n v="3.7250000000000001"/>
    <s v="BS"/>
    <d v="2023-03-02T00:00:00"/>
    <x v="5"/>
    <x v="0"/>
  </r>
  <r>
    <x v="5"/>
    <x v="4"/>
    <s v="Haplochromis"/>
    <n v="6.0940000000000003"/>
    <n v="6.0940000000000003"/>
    <s v="BS"/>
    <d v="2023-03-02T00:00:00"/>
    <x v="5"/>
    <x v="0"/>
  </r>
  <r>
    <x v="5"/>
    <x v="4"/>
    <s v="Haplochromis"/>
    <n v="5.883"/>
    <n v="5.883"/>
    <s v="BS"/>
    <d v="2023-03-02T00:00:00"/>
    <x v="5"/>
    <x v="0"/>
  </r>
  <r>
    <x v="5"/>
    <x v="4"/>
    <s v="Haplochromis"/>
    <n v="6.5579999999999998"/>
    <n v="6.5579999999999998"/>
    <s v="BS"/>
    <d v="2023-03-02T00:00:00"/>
    <x v="5"/>
    <x v="0"/>
  </r>
  <r>
    <x v="5"/>
    <x v="4"/>
    <s v="Haplochromis"/>
    <n v="5.8410000000000002"/>
    <n v="5.8410000000000002"/>
    <s v="BS"/>
    <d v="2023-03-02T00:00:00"/>
    <x v="5"/>
    <x v="0"/>
  </r>
  <r>
    <x v="5"/>
    <x v="4"/>
    <s v="Haplochromis"/>
    <n v="5.1660000000000004"/>
    <n v="5.1660000000000004"/>
    <s v="BS"/>
    <d v="2023-03-02T00:00:00"/>
    <x v="5"/>
    <x v="0"/>
  </r>
  <r>
    <x v="5"/>
    <x v="4"/>
    <s v="Haplochromis"/>
    <n v="5.8609999999999998"/>
    <n v="5.8609999999999998"/>
    <s v="BS"/>
    <d v="2023-03-02T00:00:00"/>
    <x v="5"/>
    <x v="0"/>
  </r>
  <r>
    <x v="5"/>
    <x v="4"/>
    <s v="Haplochromis"/>
    <n v="3.8660000000000001"/>
    <n v="3.8660000000000001"/>
    <s v="BS"/>
    <d v="2023-03-02T00:00:00"/>
    <x v="5"/>
    <x v="0"/>
  </r>
  <r>
    <x v="5"/>
    <x v="4"/>
    <s v="Haplochromis"/>
    <n v="6.8490000000000002"/>
    <n v="6.8490000000000002"/>
    <s v="BS"/>
    <d v="2023-03-02T00:00:00"/>
    <x v="5"/>
    <x v="0"/>
  </r>
  <r>
    <x v="5"/>
    <x v="4"/>
    <s v="Haplochromis"/>
    <n v="5.9509999999999996"/>
    <n v="5.9509999999999996"/>
    <s v="BS"/>
    <d v="2023-03-02T00:00:00"/>
    <x v="5"/>
    <x v="0"/>
  </r>
  <r>
    <x v="5"/>
    <x v="4"/>
    <s v="Haplochromis"/>
    <n v="6.484"/>
    <n v="6.484"/>
    <s v="BS"/>
    <d v="2023-03-02T00:00:00"/>
    <x v="5"/>
    <x v="0"/>
  </r>
  <r>
    <x v="5"/>
    <x v="4"/>
    <s v="Haplochromis"/>
    <n v="4.6639999999999997"/>
    <n v="4.6639999999999997"/>
    <s v="BS"/>
    <d v="2023-03-02T00:00:00"/>
    <x v="5"/>
    <x v="0"/>
  </r>
  <r>
    <x v="5"/>
    <x v="4"/>
    <s v="Haplochromis"/>
    <n v="3.77"/>
    <n v="3.77"/>
    <s v="BS"/>
    <d v="2023-03-02T00:00:00"/>
    <x v="5"/>
    <x v="0"/>
  </r>
  <r>
    <x v="5"/>
    <x v="4"/>
    <s v="Haplochromis"/>
    <n v="3.2959999999999998"/>
    <n v="3.2959999999999998"/>
    <s v="BS"/>
    <d v="2023-03-02T00:00:00"/>
    <x v="5"/>
    <x v="0"/>
  </r>
  <r>
    <x v="5"/>
    <x v="4"/>
    <s v="Haplochromis"/>
    <n v="8.2620000000000005"/>
    <n v="8.2620000000000005"/>
    <s v="BS"/>
    <d v="2023-03-02T00:00:00"/>
    <x v="5"/>
    <x v="0"/>
  </r>
  <r>
    <x v="5"/>
    <x v="4"/>
    <s v="Haplochromis"/>
    <n v="5.3949999999999996"/>
    <n v="5.3949999999999996"/>
    <s v="BS"/>
    <d v="2023-03-02T00:00:00"/>
    <x v="5"/>
    <x v="0"/>
  </r>
  <r>
    <x v="5"/>
    <x v="4"/>
    <s v="Haplochromis"/>
    <n v="6.9969999999999999"/>
    <n v="6.9969999999999999"/>
    <s v="BS"/>
    <d v="2023-03-02T00:00:00"/>
    <x v="5"/>
    <x v="0"/>
  </r>
  <r>
    <x v="5"/>
    <x v="4"/>
    <s v="Haplochromis"/>
    <n v="7.8609999999999998"/>
    <n v="7.8609999999999998"/>
    <s v="BS"/>
    <d v="2023-03-02T00:00:00"/>
    <x v="5"/>
    <x v="0"/>
  </r>
  <r>
    <x v="5"/>
    <x v="4"/>
    <s v="Haplochromis"/>
    <n v="7.5960000000000001"/>
    <n v="7.5960000000000001"/>
    <s v="BS"/>
    <d v="2023-03-02T00:00:00"/>
    <x v="5"/>
    <x v="0"/>
  </r>
  <r>
    <x v="5"/>
    <x v="4"/>
    <s v="Haplochromis"/>
    <n v="8.0150000000000006"/>
    <n v="8.0150000000000006"/>
    <s v="BS"/>
    <d v="2023-03-02T00:00:00"/>
    <x v="5"/>
    <x v="0"/>
  </r>
  <r>
    <x v="5"/>
    <x v="4"/>
    <s v="Haplochromis"/>
    <n v="6.5350000000000001"/>
    <n v="6.5350000000000001"/>
    <s v="BS"/>
    <d v="2023-03-02T00:00:00"/>
    <x v="5"/>
    <x v="0"/>
  </r>
  <r>
    <x v="5"/>
    <x v="4"/>
    <s v="Haplochromis"/>
    <n v="6.9720000000000004"/>
    <n v="6.9720000000000004"/>
    <s v="BS"/>
    <d v="2023-03-02T00:00:00"/>
    <x v="5"/>
    <x v="0"/>
  </r>
  <r>
    <x v="5"/>
    <x v="4"/>
    <s v="Haplochromis"/>
    <n v="7.5750000000000002"/>
    <n v="7.5750000000000002"/>
    <s v="BS"/>
    <d v="2023-03-02T00:00:00"/>
    <x v="5"/>
    <x v="0"/>
  </r>
  <r>
    <x v="5"/>
    <x v="4"/>
    <s v="Haplochromis"/>
    <n v="7.3869999999999996"/>
    <n v="7.3869999999999996"/>
    <s v="BS"/>
    <d v="2023-03-02T00:00:00"/>
    <x v="5"/>
    <x v="0"/>
  </r>
  <r>
    <x v="5"/>
    <x v="4"/>
    <s v="Haplochromis"/>
    <n v="6.3460000000000001"/>
    <n v="6.3460000000000001"/>
    <s v="BS"/>
    <d v="2023-03-02T00:00:00"/>
    <x v="5"/>
    <x v="0"/>
  </r>
  <r>
    <x v="5"/>
    <x v="4"/>
    <s v="Haplochromis"/>
    <n v="6.39"/>
    <n v="6.39"/>
    <s v="BS"/>
    <d v="2023-03-02T00:00:00"/>
    <x v="5"/>
    <x v="0"/>
  </r>
  <r>
    <x v="5"/>
    <x v="4"/>
    <s v="Haplochromis"/>
    <n v="7.1550000000000002"/>
    <n v="7.1550000000000002"/>
    <s v="BS"/>
    <d v="2023-03-02T00:00:00"/>
    <x v="5"/>
    <x v="0"/>
  </r>
  <r>
    <x v="5"/>
    <x v="4"/>
    <s v="Haplochromis"/>
    <n v="7.2149999999999999"/>
    <n v="7.2149999999999999"/>
    <s v="BS"/>
    <d v="2023-03-02T00:00:00"/>
    <x v="5"/>
    <x v="0"/>
  </r>
  <r>
    <x v="5"/>
    <x v="4"/>
    <s v="Haplochromis"/>
    <n v="8.2530000000000001"/>
    <n v="8.2530000000000001"/>
    <s v="BS"/>
    <d v="2023-03-02T00:00:00"/>
    <x v="5"/>
    <x v="0"/>
  </r>
  <r>
    <x v="5"/>
    <x v="4"/>
    <s v="Haplochromis"/>
    <n v="6.2160000000000002"/>
    <n v="6.2160000000000002"/>
    <s v="BS"/>
    <d v="2023-03-02T00:00:00"/>
    <x v="5"/>
    <x v="0"/>
  </r>
  <r>
    <x v="5"/>
    <x v="4"/>
    <s v="Haplochromis"/>
    <n v="7.0439999999999996"/>
    <n v="7.0439999999999996"/>
    <s v="BS"/>
    <d v="2023-03-02T00:00:00"/>
    <x v="5"/>
    <x v="0"/>
  </r>
  <r>
    <x v="5"/>
    <x v="4"/>
    <s v="Haplochromis"/>
    <n v="7.4850000000000003"/>
    <n v="7.4850000000000003"/>
    <s v="BS"/>
    <d v="2023-03-02T00:00:00"/>
    <x v="5"/>
    <x v="0"/>
  </r>
  <r>
    <x v="5"/>
    <x v="4"/>
    <s v="Haplochromis"/>
    <n v="7.8"/>
    <n v="7.8"/>
    <s v="BS"/>
    <d v="2023-03-02T00:00:00"/>
    <x v="5"/>
    <x v="0"/>
  </r>
  <r>
    <x v="5"/>
    <x v="4"/>
    <s v="Haplochromis"/>
    <n v="5.9710000000000001"/>
    <n v="5.9710000000000001"/>
    <s v="BS"/>
    <d v="2023-03-02T00:00:00"/>
    <x v="5"/>
    <x v="0"/>
  </r>
  <r>
    <x v="5"/>
    <x v="4"/>
    <s v="Haplochromis"/>
    <n v="6.48"/>
    <n v="6.48"/>
    <s v="BS"/>
    <d v="2023-03-02T00:00:00"/>
    <x v="5"/>
    <x v="0"/>
  </r>
  <r>
    <x v="5"/>
    <x v="4"/>
    <s v="Haplochromis"/>
    <n v="6.57"/>
    <n v="6.57"/>
    <s v="BS"/>
    <d v="2023-03-02T00:00:00"/>
    <x v="5"/>
    <x v="0"/>
  </r>
  <r>
    <x v="5"/>
    <x v="4"/>
    <s v="Haplochromis"/>
    <n v="6.6769999999999996"/>
    <n v="6.6769999999999996"/>
    <s v="BS"/>
    <d v="2023-03-02T00:00:00"/>
    <x v="5"/>
    <x v="0"/>
  </r>
  <r>
    <x v="5"/>
    <x v="4"/>
    <s v="Haplochromis"/>
    <n v="5.3890000000000002"/>
    <n v="5.3890000000000002"/>
    <s v="BS"/>
    <d v="2023-03-02T00:00:00"/>
    <x v="5"/>
    <x v="0"/>
  </r>
  <r>
    <x v="5"/>
    <x v="4"/>
    <s v="Haplochromis"/>
    <n v="7.9809999999999999"/>
    <n v="7.9809999999999999"/>
    <s v="BS"/>
    <d v="2023-03-02T00:00:00"/>
    <x v="5"/>
    <x v="0"/>
  </r>
  <r>
    <x v="5"/>
    <x v="4"/>
    <s v="Haplochromis"/>
    <n v="7.6150000000000002"/>
    <n v="7.6150000000000002"/>
    <s v="BS"/>
    <d v="2023-03-02T00:00:00"/>
    <x v="5"/>
    <x v="0"/>
  </r>
  <r>
    <x v="5"/>
    <x v="4"/>
    <s v="Haplochromis"/>
    <n v="9.2949999999999999"/>
    <n v="9.2949999999999999"/>
    <s v="BS"/>
    <d v="2023-03-02T00:00:00"/>
    <x v="5"/>
    <x v="0"/>
  </r>
  <r>
    <x v="5"/>
    <x v="4"/>
    <s v="Haplochromis"/>
    <n v="7.9269999999999996"/>
    <n v="7.9269999999999996"/>
    <s v="BS"/>
    <d v="2023-03-02T00:00:00"/>
    <x v="5"/>
    <x v="0"/>
  </r>
  <r>
    <x v="5"/>
    <x v="4"/>
    <s v="Haplochromis"/>
    <n v="5.82"/>
    <n v="5.82"/>
    <s v="BS"/>
    <d v="2023-03-02T00:00:00"/>
    <x v="5"/>
    <x v="0"/>
  </r>
  <r>
    <x v="5"/>
    <x v="4"/>
    <s v="Haplochromis"/>
    <n v="6.085"/>
    <n v="6.085"/>
    <s v="BS"/>
    <d v="2023-03-02T00:00:00"/>
    <x v="5"/>
    <x v="0"/>
  </r>
  <r>
    <x v="5"/>
    <x v="4"/>
    <s v="Haplochromis"/>
    <n v="6.8319999999999999"/>
    <n v="6.8319999999999999"/>
    <s v="BS"/>
    <d v="2023-03-02T00:00:00"/>
    <x v="5"/>
    <x v="0"/>
  </r>
  <r>
    <x v="5"/>
    <x v="4"/>
    <s v="Haplochromis"/>
    <n v="6.9249999999999998"/>
    <n v="6.9249999999999998"/>
    <s v="BS"/>
    <d v="2023-03-02T00:00:00"/>
    <x v="5"/>
    <x v="0"/>
  </r>
  <r>
    <x v="5"/>
    <x v="4"/>
    <s v="Haplochromis"/>
    <n v="5.6680000000000001"/>
    <n v="5.6680000000000001"/>
    <s v="BS"/>
    <d v="2023-03-02T00:00:00"/>
    <x v="5"/>
    <x v="0"/>
  </r>
  <r>
    <x v="5"/>
    <x v="4"/>
    <s v="Haplochromis"/>
    <n v="6.5750000000000002"/>
    <n v="6.5750000000000002"/>
    <s v="BS"/>
    <d v="2023-03-02T00:00:00"/>
    <x v="5"/>
    <x v="0"/>
  </r>
  <r>
    <x v="5"/>
    <x v="4"/>
    <s v="Haplochromis"/>
    <n v="6.0380000000000003"/>
    <n v="6.0380000000000003"/>
    <s v="BS"/>
    <d v="2023-03-02T00:00:00"/>
    <x v="5"/>
    <x v="0"/>
  </r>
  <r>
    <x v="5"/>
    <x v="4"/>
    <s v="Haplochromis"/>
    <n v="6.6020000000000003"/>
    <n v="6.6020000000000003"/>
    <s v="BS"/>
    <d v="2023-03-02T00:00:00"/>
    <x v="5"/>
    <x v="0"/>
  </r>
  <r>
    <x v="5"/>
    <x v="4"/>
    <s v="Haplochromis"/>
    <n v="6.8179999999999996"/>
    <n v="6.8179999999999996"/>
    <s v="BS"/>
    <d v="2023-03-02T00:00:00"/>
    <x v="5"/>
    <x v="0"/>
  </r>
  <r>
    <x v="5"/>
    <x v="4"/>
    <s v="Haplochromis"/>
    <n v="10.257"/>
    <n v="10.257"/>
    <s v="BS"/>
    <d v="2023-03-02T00:00:00"/>
    <x v="5"/>
    <x v="0"/>
  </r>
  <r>
    <x v="5"/>
    <x v="4"/>
    <s v="Haplochromis"/>
    <n v="9.7799999999999994"/>
    <n v="9.7799999999999994"/>
    <s v="BS"/>
    <d v="2023-03-02T00:00:00"/>
    <x v="5"/>
    <x v="0"/>
  </r>
  <r>
    <x v="5"/>
    <x v="4"/>
    <s v="Haplochromis"/>
    <n v="10.734999999999999"/>
    <n v="10.734999999999999"/>
    <s v="BS"/>
    <d v="2023-03-02T00:00:00"/>
    <x v="5"/>
    <x v="0"/>
  </r>
  <r>
    <x v="5"/>
    <x v="4"/>
    <s v="Haplochromis"/>
    <m/>
    <m/>
    <s v="BS"/>
    <d v="2023-03-02T00:00:00"/>
    <x v="5"/>
    <x v="0"/>
  </r>
  <r>
    <x v="5"/>
    <x v="4"/>
    <s v="Haplochromis"/>
    <m/>
    <m/>
    <s v="BS"/>
    <d v="2023-03-02T00:00:00"/>
    <x v="5"/>
    <x v="0"/>
  </r>
  <r>
    <x v="5"/>
    <x v="4"/>
    <s v="N"/>
    <n v="36.081000000000003"/>
    <n v="36.081000000000003"/>
    <s v="GN"/>
    <d v="2023-03-02T00:00:00"/>
    <x v="5"/>
    <x v="2"/>
  </r>
  <r>
    <x v="5"/>
    <x v="4"/>
    <s v="N"/>
    <n v="15.766999999999999"/>
    <n v="15.766999999999999"/>
    <s v="GN"/>
    <d v="2023-03-02T00:00:00"/>
    <x v="5"/>
    <x v="2"/>
  </r>
  <r>
    <x v="5"/>
    <x v="4"/>
    <s v="Haplochromis"/>
    <n v="12.656000000000001"/>
    <n v="12.656000000000001"/>
    <s v="GN"/>
    <d v="2023-03-02T00:00:00"/>
    <x v="5"/>
    <x v="0"/>
  </r>
  <r>
    <x v="5"/>
    <x v="4"/>
    <s v="Haplochromis"/>
    <n v="5.0339999999999998"/>
    <n v="5.0339999999999998"/>
    <s v="GN"/>
    <d v="2023-03-02T00:00:00"/>
    <x v="5"/>
    <x v="0"/>
  </r>
  <r>
    <x v="5"/>
    <x v="4"/>
    <s v="Haplochromis"/>
    <n v="6.8810000000000002"/>
    <n v="6.8810000000000002"/>
    <s v="GN"/>
    <d v="2023-03-02T00:00:00"/>
    <x v="5"/>
    <x v="0"/>
  </r>
  <r>
    <x v="5"/>
    <x v="4"/>
    <s v="Haplochromis"/>
    <n v="14.688000000000001"/>
    <n v="14.688000000000001"/>
    <s v="GN"/>
    <d v="2023-03-02T00:00:00"/>
    <x v="5"/>
    <x v="0"/>
  </r>
  <r>
    <x v="5"/>
    <x v="4"/>
    <s v="Haplochromis"/>
    <n v="13.974"/>
    <n v="13.974"/>
    <s v="GN"/>
    <d v="2023-03-02T00:00:00"/>
    <x v="5"/>
    <x v="0"/>
  </r>
  <r>
    <x v="5"/>
    <x v="4"/>
    <s v="Haplochromis"/>
    <n v="6.2850000000000001"/>
    <n v="6.2850000000000001"/>
    <s v="GN"/>
    <d v="2023-03-02T00:00:00"/>
    <x v="5"/>
    <x v="0"/>
  </r>
  <r>
    <x v="6"/>
    <x v="15"/>
    <m/>
    <m/>
    <m/>
    <m/>
    <m/>
    <x v="6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AFE541-D6EC-4FFE-801A-5A620044598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4" firstHeaderRow="1" firstDataRow="2" firstDataCol="1" rowPageCount="1" colPageCount="1"/>
  <pivotFields count="9">
    <pivotField axis="axisPage" multipleItemSelectionAllowed="1" showAll="0">
      <items count="8">
        <item h="1" x="0"/>
        <item h="1" x="1"/>
        <item h="1" x="2"/>
        <item h="1" x="3"/>
        <item h="1" x="4"/>
        <item x="5"/>
        <item h="1" x="6"/>
        <item t="default"/>
      </items>
    </pivotField>
    <pivotField axis="axisRow" showAll="0">
      <items count="17">
        <item x="12"/>
        <item x="11"/>
        <item x="7"/>
        <item x="0"/>
        <item x="14"/>
        <item x="1"/>
        <item x="9"/>
        <item x="6"/>
        <item x="8"/>
        <item x="5"/>
        <item x="4"/>
        <item x="3"/>
        <item x="13"/>
        <item x="10"/>
        <item x="2"/>
        <item x="15"/>
        <item t="default"/>
      </items>
    </pivotField>
    <pivotField showAll="0"/>
    <pivotField showAll="0"/>
    <pivotField dataField="1" showAll="0"/>
    <pivotField showAll="0"/>
    <pivotField showAll="0"/>
    <pivotField showAll="0">
      <items count="8">
        <item x="1"/>
        <item x="2"/>
        <item x="4"/>
        <item x="5"/>
        <item x="0"/>
        <item x="3"/>
        <item x="6"/>
        <item t="default"/>
      </items>
    </pivotField>
    <pivotField axis="axisCol" showAll="0">
      <items count="7">
        <item x="4"/>
        <item x="0"/>
        <item x="2"/>
        <item x="1"/>
        <item x="3"/>
        <item x="5"/>
        <item t="default"/>
      </items>
    </pivotField>
  </pivotFields>
  <rowFields count="1">
    <field x="1"/>
  </rowFields>
  <rowItems count="9">
    <i>
      <x v="3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0" hier="-1"/>
  </pageFields>
  <dataFields count="1">
    <dataField name="Count of TL" fld="4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789B0-60D7-4B3A-8E0D-DB603EEA2939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7" firstHeaderRow="1" firstDataRow="2" firstDataCol="1" rowPageCount="1" colPageCount="1"/>
  <pivotFields count="5"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8">
        <item x="13"/>
        <item x="12"/>
        <item x="7"/>
        <item x="0"/>
        <item x="15"/>
        <item x="1"/>
        <item x="9"/>
        <item x="6"/>
        <item x="8"/>
        <item x="5"/>
        <item x="4"/>
        <item x="11"/>
        <item x="3"/>
        <item x="14"/>
        <item x="10"/>
        <item x="2"/>
        <item x="16"/>
        <item t="default"/>
      </items>
    </pivotField>
    <pivotField axis="axisCol" showAll="0">
      <items count="28">
        <item x="14"/>
        <item x="2"/>
        <item x="17"/>
        <item x="18"/>
        <item x="15"/>
        <item x="26"/>
        <item x="22"/>
        <item x="13"/>
        <item x="0"/>
        <item x="5"/>
        <item x="19"/>
        <item x="9"/>
        <item x="12"/>
        <item x="20"/>
        <item x="1"/>
        <item x="4"/>
        <item x="7"/>
        <item x="11"/>
        <item x="23"/>
        <item x="25"/>
        <item x="8"/>
        <item x="3"/>
        <item x="6"/>
        <item x="16"/>
        <item x="24"/>
        <item x="10"/>
        <item x="21"/>
        <item t="default"/>
      </items>
    </pivotField>
    <pivotField showAll="0"/>
    <pivotField dataField="1" showAll="0">
      <items count="4978">
        <item x="2536"/>
        <item x="2875"/>
        <item x="1631"/>
        <item x="1853"/>
        <item x="3140"/>
        <item x="4812"/>
        <item x="3383"/>
        <item x="1643"/>
        <item x="3237"/>
        <item x="3322"/>
        <item x="3433"/>
        <item x="4201"/>
        <item x="4005"/>
        <item x="2534"/>
        <item x="1353"/>
        <item x="1364"/>
        <item x="1362"/>
        <item x="2129"/>
        <item x="2405"/>
        <item x="1367"/>
        <item x="2404"/>
        <item x="2403"/>
        <item x="1476"/>
        <item x="720"/>
        <item x="2402"/>
        <item x="2648"/>
        <item x="2437"/>
        <item x="2401"/>
        <item x="4193"/>
        <item x="719"/>
        <item x="4198"/>
        <item x="4196"/>
        <item x="4208"/>
        <item x="721"/>
        <item x="4191"/>
        <item x="4226"/>
        <item x="4199"/>
        <item x="1849"/>
        <item x="717"/>
        <item x="4206"/>
        <item x="4204"/>
        <item x="4213"/>
        <item x="4185"/>
        <item x="3701"/>
        <item x="4195"/>
        <item x="4178"/>
        <item x="4221"/>
        <item x="718"/>
        <item x="4189"/>
        <item x="4190"/>
        <item x="2529"/>
        <item x="2521"/>
        <item x="2533"/>
        <item x="4194"/>
        <item x="4157"/>
        <item x="2525"/>
        <item x="1480"/>
        <item x="716"/>
        <item x="4207"/>
        <item x="4188"/>
        <item x="4209"/>
        <item x="2522"/>
        <item x="4228"/>
        <item x="2532"/>
        <item x="4211"/>
        <item x="4219"/>
        <item x="4214"/>
        <item x="4220"/>
        <item x="2490"/>
        <item x="714"/>
        <item x="4184"/>
        <item x="4176"/>
        <item x="2513"/>
        <item x="4197"/>
        <item x="2523"/>
        <item x="2510"/>
        <item x="2420"/>
        <item x="4186"/>
        <item x="2519"/>
        <item x="4192"/>
        <item x="2512"/>
        <item x="2528"/>
        <item x="4222"/>
        <item x="2492"/>
        <item x="2488"/>
        <item x="4215"/>
        <item x="4181"/>
        <item x="4205"/>
        <item x="4177"/>
        <item x="4212"/>
        <item x="715"/>
        <item x="2520"/>
        <item x="2507"/>
        <item x="2406"/>
        <item x="4179"/>
        <item x="2524"/>
        <item x="2527"/>
        <item x="2515"/>
        <item x="3734"/>
        <item x="4183"/>
        <item x="2511"/>
        <item x="4200"/>
        <item x="2530"/>
        <item x="4203"/>
        <item x="2526"/>
        <item x="4797"/>
        <item x="1847"/>
        <item x="707"/>
        <item x="1850"/>
        <item x="2509"/>
        <item x="4175"/>
        <item x="4225"/>
        <item x="4217"/>
        <item x="2514"/>
        <item x="4218"/>
        <item x="4182"/>
        <item x="2503"/>
        <item x="4173"/>
        <item x="1851"/>
        <item x="2518"/>
        <item x="2516"/>
        <item x="4216"/>
        <item x="2409"/>
        <item x="709"/>
        <item x="4180"/>
        <item x="3700"/>
        <item x="4158"/>
        <item x="2517"/>
        <item x="4187"/>
        <item x="4174"/>
        <item x="2462"/>
        <item x="3704"/>
        <item x="705"/>
        <item x="4202"/>
        <item x="4223"/>
        <item x="2415"/>
        <item x="4210"/>
        <item x="3895"/>
        <item x="4164"/>
        <item x="2502"/>
        <item x="4224"/>
        <item x="2432"/>
        <item x="2508"/>
        <item x="2531"/>
        <item x="2498"/>
        <item x="2506"/>
        <item x="2474"/>
        <item x="706"/>
        <item x="2499"/>
        <item x="1845"/>
        <item x="2505"/>
        <item x="4159"/>
        <item x="4227"/>
        <item x="3688"/>
        <item x="1052"/>
        <item x="4163"/>
        <item x="2443"/>
        <item x="2500"/>
        <item x="2436"/>
        <item x="3150"/>
        <item x="4796"/>
        <item x="4234"/>
        <item x="2504"/>
        <item x="710"/>
        <item x="4167"/>
        <item x="2473"/>
        <item x="4793"/>
        <item x="2427"/>
        <item x="2423"/>
        <item x="4229"/>
        <item x="4795"/>
        <item x="3892"/>
        <item x="2419"/>
        <item x="2435"/>
        <item x="3727"/>
        <item x="3733"/>
        <item x="3705"/>
        <item x="701"/>
        <item x="2421"/>
        <item x="2418"/>
        <item x="3896"/>
        <item x="4170"/>
        <item x="4792"/>
        <item x="3702"/>
        <item x="3235"/>
        <item x="2501"/>
        <item x="2429"/>
        <item x="4794"/>
        <item x="2471"/>
        <item x="2497"/>
        <item x="3698"/>
        <item x="2414"/>
        <item x="1356"/>
        <item x="703"/>
        <item x="2030"/>
        <item x="3726"/>
        <item x="4790"/>
        <item x="4166"/>
        <item x="4165"/>
        <item x="4237"/>
        <item x="4160"/>
        <item x="3723"/>
        <item x="3233"/>
        <item x="3696"/>
        <item x="4230"/>
        <item x="4239"/>
        <item x="4168"/>
        <item x="4238"/>
        <item x="2470"/>
        <item x="3280"/>
        <item x="3707"/>
        <item x="4161"/>
        <item x="4155"/>
        <item x="2480"/>
        <item x="4775"/>
        <item x="2434"/>
        <item x="697"/>
        <item x="2442"/>
        <item x="3699"/>
        <item x="3708"/>
        <item x="3893"/>
        <item x="2445"/>
        <item x="4231"/>
        <item x="4169"/>
        <item x="2425"/>
        <item x="4235"/>
        <item x="2549"/>
        <item x="2479"/>
        <item x="1852"/>
        <item x="2444"/>
        <item x="3729"/>
        <item x="3148"/>
        <item x="3239"/>
        <item x="3712"/>
        <item x="2495"/>
        <item x="3728"/>
        <item x="2441"/>
        <item x="4253"/>
        <item x="4154"/>
        <item x="4162"/>
        <item x="4233"/>
        <item x="2449"/>
        <item x="2438"/>
        <item x="3703"/>
        <item x="2482"/>
        <item x="3687"/>
        <item x="2448"/>
        <item x="3124"/>
        <item x="1848"/>
        <item x="698"/>
        <item x="2496"/>
        <item x="2472"/>
        <item x="3099"/>
        <item x="1454"/>
        <item x="4584"/>
        <item x="2416"/>
        <item x="2426"/>
        <item x="4232"/>
        <item x="2477"/>
        <item x="3715"/>
        <item x="2411"/>
        <item x="699"/>
        <item x="2478"/>
        <item x="4156"/>
        <item x="3288"/>
        <item x="3709"/>
        <item x="4251"/>
        <item x="2476"/>
        <item x="3713"/>
        <item x="3093"/>
        <item x="1049"/>
        <item x="2468"/>
        <item x="3731"/>
        <item x="3131"/>
        <item x="2413"/>
        <item x="3095"/>
        <item x="2431"/>
        <item x="2469"/>
        <item x="4153"/>
        <item x="2481"/>
        <item x="2340"/>
        <item x="704"/>
        <item x="2410"/>
        <item x="4236"/>
        <item x="3166"/>
        <item x="3180"/>
        <item x="3096"/>
        <item x="3710"/>
        <item x="2433"/>
        <item x="2485"/>
        <item x="3714"/>
        <item x="2475"/>
        <item x="1448"/>
        <item x="3718"/>
        <item x="2447"/>
        <item x="3697"/>
        <item x="2483"/>
        <item x="4554"/>
        <item x="2550"/>
        <item x="3231"/>
        <item x="3719"/>
        <item x="700"/>
        <item x="4573"/>
        <item x="3094"/>
        <item x="3251"/>
        <item x="1355"/>
        <item x="3706"/>
        <item x="2486"/>
        <item x="3711"/>
        <item x="4252"/>
        <item x="3238"/>
        <item x="3130"/>
        <item x="1541"/>
        <item x="1952"/>
        <item x="2460"/>
        <item x="3758"/>
        <item x="3173"/>
        <item x="3725"/>
        <item x="2551"/>
        <item x="708"/>
        <item x="2487"/>
        <item x="1574"/>
        <item x="3152"/>
        <item x="3721"/>
        <item x="4172"/>
        <item x="2726"/>
        <item x="4244"/>
        <item x="3735"/>
        <item x="2412"/>
        <item x="4241"/>
        <item x="1563"/>
        <item x="3332"/>
        <item x="3732"/>
        <item x="3279"/>
        <item x="1509"/>
        <item x="2548"/>
        <item x="3716"/>
        <item x="3798"/>
        <item x="3897"/>
        <item x="4240"/>
        <item x="3229"/>
        <item x="711"/>
        <item x="3328"/>
        <item x="1584"/>
        <item x="3302"/>
        <item x="2484"/>
        <item x="3092"/>
        <item x="4791"/>
        <item x="3724"/>
        <item x="4145"/>
        <item x="1357"/>
        <item x="4147"/>
        <item x="4248"/>
        <item x="2450"/>
        <item x="3157"/>
        <item x="1466"/>
        <item x="4249"/>
        <item x="4150"/>
        <item x="4556"/>
        <item x="2456"/>
        <item x="2422"/>
        <item x="1542"/>
        <item x="3115"/>
        <item x="1530"/>
        <item x="3082"/>
        <item x="3258"/>
        <item x="3139"/>
        <item x="702"/>
        <item x="3784"/>
        <item x="3281"/>
        <item x="2446"/>
        <item x="3260"/>
        <item x="2453"/>
        <item x="3091"/>
        <item x="3241"/>
        <item x="4261"/>
        <item x="4133"/>
        <item x="1360"/>
        <item x="4171"/>
        <item x="1438"/>
        <item x="3717"/>
        <item x="3730"/>
        <item x="4245"/>
        <item x="3121"/>
        <item x="3325"/>
        <item x="1590"/>
        <item x="3169"/>
        <item x="2417"/>
        <item x="3894"/>
        <item x="3337"/>
        <item x="3147"/>
        <item x="749"/>
        <item x="3741"/>
        <item x="3278"/>
        <item x="2545"/>
        <item x="3098"/>
        <item x="2570"/>
        <item x="3110"/>
        <item x="1637"/>
        <item x="3240"/>
        <item x="4250"/>
        <item x="3187"/>
        <item x="4146"/>
        <item x="3753"/>
        <item x="3168"/>
        <item x="1508"/>
        <item x="1354"/>
        <item x="3316"/>
        <item x="4247"/>
        <item x="3297"/>
        <item x="3177"/>
        <item x="3324"/>
        <item x="3898"/>
        <item x="3216"/>
        <item x="4576"/>
        <item x="2320"/>
        <item x="2455"/>
        <item x="2396"/>
        <item x="3104"/>
        <item x="3759"/>
        <item x="2341"/>
        <item x="4577"/>
        <item x="3149"/>
        <item x="2439"/>
        <item x="3126"/>
        <item x="3181"/>
        <item x="4789"/>
        <item x="3722"/>
        <item x="3329"/>
        <item x="3257"/>
        <item x="2398"/>
        <item x="3153"/>
        <item x="1858"/>
        <item x="4134"/>
        <item x="3144"/>
        <item x="4152"/>
        <item x="2546"/>
        <item x="3175"/>
        <item x="3268"/>
        <item x="3133"/>
        <item x="3120"/>
        <item x="3114"/>
        <item x="3755"/>
        <item x="3156"/>
        <item x="4243"/>
        <item x="2454"/>
        <item x="3296"/>
        <item x="3749"/>
        <item x="729"/>
        <item x="4581"/>
        <item x="3756"/>
        <item x="1457"/>
        <item x="1047"/>
        <item x="3186"/>
        <item x="3789"/>
        <item x="4149"/>
        <item x="1641"/>
        <item x="4151"/>
        <item x="4254"/>
        <item x="3179"/>
        <item x="1571"/>
        <item x="3064"/>
        <item x="4138"/>
        <item x="3158"/>
        <item x="2547"/>
        <item x="3188"/>
        <item x="3217"/>
        <item x="2451"/>
        <item x="1463"/>
        <item x="3123"/>
        <item x="3138"/>
        <item x="712"/>
        <item x="2542"/>
        <item x="3127"/>
        <item x="1046"/>
        <item x="1531"/>
        <item x="2440"/>
        <item x="3178"/>
        <item x="1589"/>
        <item x="3720"/>
        <item x="3304"/>
        <item x="1855"/>
        <item x="3097"/>
        <item x="3108"/>
        <item x="3326"/>
        <item x="1437"/>
        <item x="3291"/>
        <item x="1924"/>
        <item x="3066"/>
        <item x="3112"/>
        <item x="4259"/>
        <item x="1639"/>
        <item x="3303"/>
        <item x="3786"/>
        <item x="3197"/>
        <item x="3079"/>
        <item x="2430"/>
        <item x="730"/>
        <item x="3196"/>
        <item x="1502"/>
        <item x="3757"/>
        <item x="1569"/>
        <item x="1580"/>
        <item x="2544"/>
        <item x="1634"/>
        <item x="4583"/>
        <item x="3105"/>
        <item x="4137"/>
        <item x="4148"/>
        <item x="3203"/>
        <item x="1638"/>
        <item x="1636"/>
        <item x="1453"/>
        <item x="4677"/>
        <item x="2543"/>
        <item x="4579"/>
        <item x="1857"/>
        <item x="1464"/>
        <item x="3132"/>
        <item x="2900"/>
        <item x="1474"/>
        <item x="2424"/>
        <item x="3739"/>
        <item x="3155"/>
        <item x="3076"/>
        <item x="1595"/>
        <item x="3353"/>
        <item x="1025"/>
        <item x="4255"/>
        <item x="1465"/>
        <item x="4246"/>
        <item x="3137"/>
        <item x="4798"/>
        <item x="3352"/>
        <item x="3201"/>
        <item x="3125"/>
        <item x="3295"/>
        <item x="3243"/>
        <item x="4256"/>
        <item x="3200"/>
        <item x="1856"/>
        <item x="3327"/>
        <item x="3113"/>
        <item x="3176"/>
        <item x="4360"/>
        <item x="3171"/>
        <item x="1565"/>
        <item x="3293"/>
        <item x="3498"/>
        <item x="1423"/>
        <item x="3146"/>
        <item x="3122"/>
        <item x="4135"/>
        <item x="1507"/>
        <item x="1288"/>
        <item x="3184"/>
        <item x="1635"/>
        <item x="4574"/>
        <item x="1450"/>
        <item x="2895"/>
        <item x="753"/>
        <item x="1613"/>
        <item x="1536"/>
        <item x="3118"/>
        <item x="3750"/>
        <item x="3160"/>
        <item x="3748"/>
        <item x="1950"/>
        <item x="1719"/>
        <item x="2458"/>
        <item x="1640"/>
        <item x="3262"/>
        <item x="4139"/>
        <item x="1953"/>
        <item x="3073"/>
        <item x="3109"/>
        <item x="1854"/>
        <item x="3790"/>
        <item x="1861"/>
        <item x="1293"/>
        <item x="3119"/>
        <item x="3752"/>
        <item x="1633"/>
        <item x="3087"/>
        <item x="3890"/>
        <item x="4004"/>
        <item x="3202"/>
        <item x="3336"/>
        <item x="3075"/>
        <item x="3333"/>
        <item x="4572"/>
        <item x="3930"/>
        <item x="4578"/>
        <item x="3788"/>
        <item x="738"/>
        <item x="3185"/>
        <item x="3135"/>
        <item x="1260"/>
        <item x="3760"/>
        <item x="3107"/>
        <item x="945"/>
        <item x="1525"/>
        <item x="1468"/>
        <item x="2541"/>
        <item x="4570"/>
        <item x="3797"/>
        <item x="3074"/>
        <item x="3154"/>
        <item x="3103"/>
        <item x="3111"/>
        <item x="1274"/>
        <item x="3437"/>
        <item x="2321"/>
        <item x="3195"/>
        <item x="2397"/>
        <item x="1642"/>
        <item x="4676"/>
        <item x="4263"/>
        <item x="1043"/>
        <item x="3065"/>
        <item x="3163"/>
        <item x="1424"/>
        <item x="3345"/>
        <item x="1505"/>
        <item x="2241"/>
        <item x="3344"/>
        <item x="3499"/>
        <item x="3159"/>
        <item x="1543"/>
        <item x="3056"/>
        <item x="4359"/>
        <item x="713"/>
        <item x="3174"/>
        <item x="4141"/>
        <item x="2816"/>
        <item x="3273"/>
        <item x="3246"/>
        <item x="3248"/>
        <item x="1276"/>
        <item x="3263"/>
        <item x="3165"/>
        <item x="4130"/>
        <item x="2795"/>
        <item x="1462"/>
        <item x="1722"/>
        <item x="1627"/>
        <item x="4575"/>
        <item x="3070"/>
        <item x="1042"/>
        <item x="2457"/>
        <item x="1361"/>
        <item x="4397"/>
        <item x="3804"/>
        <item x="3747"/>
        <item x="1632"/>
        <item x="4042"/>
        <item x="3242"/>
        <item x="3985"/>
        <item x="3167"/>
        <item x="4582"/>
        <item x="3170"/>
        <item x="3270"/>
        <item x="2750"/>
        <item x="2395"/>
        <item x="1285"/>
        <item x="1859"/>
        <item x="1044"/>
        <item x="4270"/>
        <item x="1553"/>
        <item x="4140"/>
        <item x="726"/>
        <item x="3209"/>
        <item x="2230"/>
        <item x="1023"/>
        <item x="1758"/>
        <item x="4955"/>
        <item x="3290"/>
        <item x="3800"/>
        <item x="3117"/>
        <item x="1529"/>
        <item x="3100"/>
        <item x="3143"/>
        <item x="1587"/>
        <item x="3323"/>
        <item x="3204"/>
        <item x="4351"/>
        <item x="1359"/>
        <item x="4429"/>
        <item x="2281"/>
        <item x="4557"/>
        <item x="2102"/>
        <item x="1449"/>
        <item x="1696"/>
        <item x="1680"/>
        <item x="3292"/>
        <item x="3102"/>
        <item x="4271"/>
        <item x="1582"/>
        <item x="4964"/>
        <item x="1860"/>
        <item x="3051"/>
        <item x="4401"/>
        <item x="2428"/>
        <item x="3072"/>
        <item x="1303"/>
        <item x="3889"/>
        <item x="4788"/>
        <item x="4854"/>
        <item x="1279"/>
        <item x="1262"/>
        <item x="2849"/>
        <item x="3060"/>
        <item x="1833"/>
        <item x="1439"/>
        <item x="3751"/>
        <item x="3743"/>
        <item x="3305"/>
        <item x="745"/>
        <item x="1503"/>
        <item x="3199"/>
        <item x="2787"/>
        <item x="3742"/>
        <item x="3317"/>
        <item x="1283"/>
        <item x="3799"/>
        <item x="1403"/>
        <item x="1275"/>
        <item x="3969"/>
        <item x="3791"/>
        <item x="3211"/>
        <item x="4361"/>
        <item x="3792"/>
        <item x="4258"/>
        <item x="3266"/>
        <item x="1628"/>
        <item x="1048"/>
        <item x="3946"/>
        <item x="3294"/>
        <item x="3738"/>
        <item x="3949"/>
        <item x="3116"/>
        <item x="4587"/>
        <item x="2540"/>
        <item x="3939"/>
        <item x="3891"/>
        <item x="2894"/>
        <item x="4963"/>
        <item x="3145"/>
        <item x="4400"/>
        <item x="1278"/>
        <item x="4785"/>
        <item x="4946"/>
        <item x="1305"/>
        <item x="3267"/>
        <item x="4559"/>
        <item x="3787"/>
        <item x="3899"/>
        <item x="3081"/>
        <item x="4056"/>
        <item x="3277"/>
        <item x="2761"/>
        <item x="3794"/>
        <item x="3331"/>
        <item x="755"/>
        <item x="1767"/>
        <item x="1685"/>
        <item x="4973"/>
        <item x="1710"/>
        <item x="2539"/>
        <item x="3183"/>
        <item x="4386"/>
        <item x="1373"/>
        <item x="1258"/>
        <item x="4786"/>
        <item x="3943"/>
        <item x="1291"/>
        <item x="4075"/>
        <item x="3416"/>
        <item x="3250"/>
        <item x="4352"/>
        <item x="3080"/>
        <item x="2006"/>
        <item x="4000"/>
        <item x="3190"/>
        <item x="4131"/>
        <item x="1297"/>
        <item x="1053"/>
        <item x="3078"/>
        <item x="4941"/>
        <item x="1725"/>
        <item x="3193"/>
        <item x="2047"/>
        <item x="2452"/>
        <item x="1538"/>
        <item x="1436"/>
        <item x="4852"/>
        <item x="1289"/>
        <item x="2899"/>
        <item x="1306"/>
        <item x="3286"/>
        <item x="3191"/>
        <item x="2996"/>
        <item x="2575"/>
        <item x="1803"/>
        <item x="1458"/>
        <item x="4427"/>
        <item x="3348"/>
        <item x="1572"/>
        <item x="1560"/>
        <item x="4387"/>
        <item x="1261"/>
        <item x="3249"/>
        <item x="4555"/>
        <item x="1471"/>
        <item x="3194"/>
        <item x="1711"/>
        <item x="2771"/>
        <item x="4968"/>
        <item x="3142"/>
        <item x="2567"/>
        <item x="1568"/>
        <item x="1272"/>
        <item x="3424"/>
        <item x="4850"/>
        <item x="1263"/>
        <item x="690"/>
        <item x="2801"/>
        <item x="3285"/>
        <item x="1736"/>
        <item x="4911"/>
        <item x="3252"/>
        <item x="1732"/>
        <item x="3088"/>
        <item x="3313"/>
        <item x="4355"/>
        <item x="3062"/>
        <item x="4562"/>
        <item x="4260"/>
        <item x="4257"/>
        <item x="4269"/>
        <item x="996"/>
        <item x="4143"/>
        <item x="1259"/>
        <item x="4848"/>
        <item x="1264"/>
        <item x="4338"/>
        <item x="3151"/>
        <item x="4129"/>
        <item x="4856"/>
        <item x="3136"/>
        <item x="2809"/>
        <item x="4721"/>
        <item x="3740"/>
        <item x="3944"/>
        <item x="2855"/>
        <item x="1504"/>
        <item x="1567"/>
        <item x="3306"/>
        <item x="4354"/>
        <item x="3272"/>
        <item x="3917"/>
        <item x="4345"/>
        <item x="4339"/>
        <item x="1469"/>
        <item x="3256"/>
        <item x="3922"/>
        <item x="4787"/>
        <item x="4931"/>
        <item x="3219"/>
        <item x="4136"/>
        <item x="3744"/>
        <item x="4606"/>
        <item x="3264"/>
        <item x="1739"/>
        <item x="1374"/>
        <item x="3259"/>
        <item x="1610"/>
        <item x="3342"/>
        <item x="4960"/>
        <item x="4932"/>
        <item x="1922"/>
        <item x="2854"/>
        <item x="2822"/>
        <item x="991"/>
        <item x="4730"/>
        <item x="4605"/>
        <item x="2842"/>
        <item x="1805"/>
        <item x="3309"/>
        <item x="1927"/>
        <item x="1718"/>
        <item x="3274"/>
        <item x="2841"/>
        <item x="4332"/>
        <item x="3128"/>
        <item x="2046"/>
        <item x="1709"/>
        <item x="2804"/>
        <item x="2902"/>
        <item x="4711"/>
        <item x="3330"/>
        <item x="1708"/>
        <item x="727"/>
        <item x="4934"/>
        <item x="4323"/>
        <item x="2049"/>
        <item x="2603"/>
        <item x="3255"/>
        <item x="1273"/>
        <item x="1679"/>
        <item x="2201"/>
        <item x="2812"/>
        <item x="4969"/>
        <item x="1375"/>
        <item x="1266"/>
        <item x="2828"/>
        <item x="1594"/>
        <item x="4144"/>
        <item x="2820"/>
        <item x="3745"/>
        <item x="4724"/>
        <item x="1398"/>
        <item x="3945"/>
        <item x="4851"/>
        <item x="3463"/>
        <item x="1545"/>
        <item x="992"/>
        <item x="4358"/>
        <item x="3289"/>
        <item x="1269"/>
        <item x="1446"/>
        <item x="2572"/>
        <item x="4362"/>
        <item x="1684"/>
        <item x="4395"/>
        <item x="1712"/>
        <item x="2007"/>
        <item x="2537"/>
        <item x="1282"/>
        <item x="1445"/>
        <item x="1287"/>
        <item x="4951"/>
        <item x="4030"/>
        <item x="4322"/>
        <item x="4089"/>
        <item x="3785"/>
        <item x="3913"/>
        <item x="4919"/>
        <item x="3932"/>
        <item x="1726"/>
        <item x="4858"/>
        <item x="4435"/>
        <item x="4947"/>
        <item x="4915"/>
        <item x="2789"/>
        <item x="4547"/>
        <item x="4962"/>
        <item x="3134"/>
        <item x="1564"/>
        <item x="1301"/>
        <item x="2896"/>
        <item x="3059"/>
        <item x="2055"/>
        <item x="2615"/>
        <item x="1755"/>
        <item x="4341"/>
        <item x="2797"/>
        <item x="1735"/>
        <item x="3795"/>
        <item x="3354"/>
        <item x="3796"/>
        <item x="2050"/>
        <item x="3335"/>
        <item x="4950"/>
        <item x="1932"/>
        <item x="1281"/>
        <item x="3300"/>
        <item x="4552"/>
        <item x="4933"/>
        <item x="4734"/>
        <item x="3994"/>
        <item x="2827"/>
        <item x="1256"/>
        <item x="4374"/>
        <item x="3500"/>
        <item x="2051"/>
        <item x="2843"/>
        <item x="4845"/>
        <item x="1846"/>
        <item x="680"/>
        <item x="1724"/>
        <item x="3934"/>
        <item x="1721"/>
        <item x="4846"/>
        <item x="4086"/>
        <item x="1706"/>
        <item x="3428"/>
        <item x="3746"/>
        <item x="1933"/>
        <item x="1040"/>
        <item x="2835"/>
        <item x="3271"/>
        <item x="2830"/>
        <item x="2833"/>
        <item x="4353"/>
        <item x="4678"/>
        <item x="1372"/>
        <item x="3276"/>
        <item x="1570"/>
        <item x="3308"/>
        <item x="1775"/>
        <item x="4965"/>
        <item x="4516"/>
        <item x="4346"/>
        <item x="2811"/>
        <item x="3057"/>
        <item x="4966"/>
        <item x="3986"/>
        <item x="4714"/>
        <item x="3936"/>
        <item x="2838"/>
        <item x="1405"/>
        <item x="2837"/>
        <item x="1455"/>
        <item x="949"/>
        <item x="4040"/>
        <item x="2874"/>
        <item x="2598"/>
        <item x="3269"/>
        <item x="3287"/>
        <item x="4058"/>
        <item x="1741"/>
        <item x="3355"/>
        <item x="1540"/>
        <item x="1255"/>
        <item x="4725"/>
        <item x="3801"/>
        <item x="1731"/>
        <item x="2823"/>
        <item x="3311"/>
        <item x="3351"/>
        <item x="4356"/>
        <item x="3049"/>
        <item x="4916"/>
        <item x="2831"/>
        <item x="4385"/>
        <item x="4913"/>
        <item x="1592"/>
        <item x="4961"/>
        <item x="1683"/>
        <item x="1551"/>
        <item x="3450"/>
        <item x="1348"/>
        <item x="2794"/>
        <item x="4948"/>
        <item x="1753"/>
        <item x="3315"/>
        <item x="4262"/>
        <item x="1406"/>
        <item x="3948"/>
        <item x="4580"/>
        <item x="4001"/>
        <item x="2788"/>
        <item x="2936"/>
        <item x="2935"/>
        <item x="1591"/>
        <item x="3314"/>
        <item x="3937"/>
        <item x="1599"/>
        <item x="1566"/>
        <item x="1387"/>
        <item x="1051"/>
        <item x="1720"/>
        <item x="1761"/>
        <item x="4945"/>
        <item x="3754"/>
        <item x="2938"/>
        <item x="2790"/>
        <item x="1769"/>
        <item x="739"/>
        <item x="4917"/>
        <item x="1686"/>
        <item x="3374"/>
        <item x="2898"/>
        <item x="1904"/>
        <item x="2821"/>
        <item x="4733"/>
        <item x="2773"/>
        <item x="4088"/>
        <item x="2859"/>
        <item x="1921"/>
        <item x="935"/>
        <item x="3071"/>
        <item x="2010"/>
        <item x="4728"/>
        <item x="1396"/>
        <item x="4912"/>
        <item x="1041"/>
        <item x="1404"/>
        <item x="3162"/>
        <item x="4521"/>
        <item x="1577"/>
        <item x="1284"/>
        <item x="2791"/>
        <item x="1459"/>
        <item x="4522"/>
        <item x="936"/>
        <item x="4350"/>
        <item x="2538"/>
        <item x="3261"/>
        <item x="1271"/>
        <item x="1999"/>
        <item x="4003"/>
        <item x="1593"/>
        <item x="1972"/>
        <item x="4515"/>
        <item x="1693"/>
        <item x="2609"/>
        <item x="3926"/>
        <item x="1604"/>
        <item x="4057"/>
        <item x="4954"/>
        <item x="2897"/>
        <item x="4907"/>
        <item x="999"/>
        <item x="1923"/>
        <item x="2764"/>
        <item x="1470"/>
        <item x="2848"/>
        <item x="3931"/>
        <item x="4440"/>
        <item x="3048"/>
        <item x="4957"/>
        <item x="950"/>
        <item x="3284"/>
        <item x="2826"/>
        <item x="1045"/>
        <item x="4956"/>
        <item x="4716"/>
        <item x="4033"/>
        <item x="4334"/>
        <item x="2847"/>
        <item x="2596"/>
        <item x="4413"/>
        <item x="2824"/>
        <item x="3367"/>
        <item x="2659"/>
        <item x="2873"/>
        <item x="2813"/>
        <item x="1701"/>
        <item x="4347"/>
        <item x="4336"/>
        <item x="1603"/>
        <item x="2834"/>
        <item x="925"/>
        <item x="2232"/>
        <item x="985"/>
        <item x="1616"/>
        <item x="1821"/>
        <item x="1381"/>
        <item x="4553"/>
        <item x="1723"/>
        <item x="1689"/>
        <item x="970"/>
        <item x="1286"/>
        <item x="1429"/>
        <item x="3208"/>
        <item x="4922"/>
        <item x="2199"/>
        <item x="1389"/>
        <item x="4375"/>
        <item x="1579"/>
        <item x="4607"/>
        <item x="1715"/>
        <item x="4586"/>
        <item x="4928"/>
        <item x="2054"/>
        <item x="1828"/>
        <item x="2041"/>
        <item x="3439"/>
        <item x="2799"/>
        <item x="1827"/>
        <item x="3068"/>
        <item x="3993"/>
        <item x="2817"/>
        <item x="1766"/>
        <item x="3411"/>
        <item x="1612"/>
        <item x="1802"/>
        <item x="1836"/>
        <item x="4930"/>
        <item x="3245"/>
        <item x="3089"/>
        <item x="1773"/>
        <item x="2839"/>
        <item x="3172"/>
        <item x="4936"/>
        <item x="4142"/>
        <item x="1737"/>
        <item x="4550"/>
        <item x="3319"/>
        <item x="2853"/>
        <item x="1401"/>
        <item x="4929"/>
        <item x="3253"/>
        <item x="694"/>
        <item x="4125"/>
        <item x="2599"/>
        <item x="1397"/>
        <item x="3339"/>
        <item x="2569"/>
        <item x="1804"/>
        <item x="1443"/>
        <item x="1835"/>
        <item x="2250"/>
        <item x="2329"/>
        <item x="3370"/>
        <item x="2825"/>
        <item x="1954"/>
        <item x="2657"/>
        <item x="2829"/>
        <item x="4921"/>
        <item x="3357"/>
        <item x="4504"/>
        <item x="987"/>
        <item x="2922"/>
        <item x="2921"/>
        <item x="2616"/>
        <item x="1244"/>
        <item x="965"/>
        <item x="1562"/>
        <item x="1444"/>
        <item x="1819"/>
        <item x="1581"/>
        <item x="1707"/>
        <item x="3310"/>
        <item x="1583"/>
        <item x="3422"/>
        <item x="2937"/>
        <item x="4349"/>
        <item x="1000"/>
        <item x="4506"/>
        <item x="1746"/>
        <item x="4924"/>
        <item x="3077"/>
        <item x="2593"/>
        <item x="4343"/>
        <item x="1391"/>
        <item x="2614"/>
        <item x="2808"/>
        <item x="1931"/>
        <item x="1729"/>
        <item x="3058"/>
        <item x="2852"/>
        <item x="1946"/>
        <item x="3648"/>
        <item x="2568"/>
        <item x="1366"/>
        <item x="4265"/>
        <item x="2039"/>
        <item x="1407"/>
        <item x="4344"/>
        <item x="1394"/>
        <item x="1926"/>
        <item x="3161"/>
        <item x="2793"/>
        <item x="3244"/>
        <item x="1526"/>
        <item x="4034"/>
        <item x="2901"/>
        <item x="4944"/>
        <item x="4430"/>
        <item x="3205"/>
        <item x="995"/>
        <item x="1826"/>
        <item x="1402"/>
        <item x="3192"/>
        <item x="4391"/>
        <item x="1376"/>
        <item x="4720"/>
        <item x="4959"/>
        <item x="1697"/>
        <item x="2600"/>
        <item x="3129"/>
        <item x="932"/>
        <item x="993"/>
        <item x="1778"/>
        <item x="1546"/>
        <item x="1440"/>
        <item x="2282"/>
        <item x="3083"/>
        <item x="3405"/>
        <item x="1945"/>
        <item x="1942"/>
        <item x="1304"/>
        <item x="4943"/>
        <item x="979"/>
        <item x="4549"/>
        <item x="1682"/>
        <item x="1277"/>
        <item x="1817"/>
        <item x="2325"/>
        <item x="2103"/>
        <item x="4084"/>
        <item x="3164"/>
        <item x="1837"/>
        <item x="1377"/>
        <item x="2851"/>
        <item x="1842"/>
        <item x="4958"/>
        <item x="969"/>
        <item x="4952"/>
        <item x="2796"/>
        <item x="1347"/>
        <item x="1300"/>
        <item x="2279"/>
        <item x="4925"/>
        <item x="4855"/>
        <item x="4330"/>
        <item x="3983"/>
        <item x="1039"/>
        <item x="1020"/>
        <item x="4974"/>
        <item x="2100"/>
        <item x="4548"/>
        <item x="2918"/>
        <item x="665"/>
        <item x="3673"/>
        <item x="934"/>
        <item x="1257"/>
        <item x="2857"/>
        <item x="4890"/>
        <item x="4052"/>
        <item x="1824"/>
        <item x="3992"/>
        <item x="2290"/>
        <item x="4505"/>
        <item x="2571"/>
        <item x="2580"/>
        <item x="3940"/>
        <item x="1765"/>
        <item x="3189"/>
        <item x="966"/>
        <item x="3362"/>
        <item x="3307"/>
        <item x="4095"/>
        <item x="3921"/>
        <item x="1943"/>
        <item x="2845"/>
        <item x="4055"/>
        <item x="3101"/>
        <item x="2800"/>
        <item x="4853"/>
        <item x="1700"/>
        <item x="1268"/>
        <item x="3312"/>
        <item x="1832"/>
        <item x="3448"/>
        <item x="4918"/>
        <item x="1986"/>
        <item x="1759"/>
        <item x="4718"/>
        <item x="1717"/>
        <item x="2309"/>
        <item x="3449"/>
        <item x="1038"/>
        <item x="2048"/>
        <item x="1690"/>
        <item x="1294"/>
        <item x="2459"/>
        <item x="1727"/>
        <item x="2231"/>
        <item x="2763"/>
        <item x="4517"/>
        <item x="2850"/>
        <item x="4849"/>
        <item x="1749"/>
        <item x="1774"/>
        <item x="4927"/>
        <item x="4857"/>
        <item x="3265"/>
        <item x="4731"/>
        <item x="1442"/>
        <item x="1806"/>
        <item x="3680"/>
        <item x="1573"/>
        <item x="3965"/>
        <item x="3454"/>
        <item x="4399"/>
        <item x="3085"/>
        <item x="4906"/>
        <item x="4398"/>
        <item x="2893"/>
        <item x="1740"/>
        <item x="2043"/>
        <item x="2779"/>
        <item x="3901"/>
        <item x="4563"/>
        <item x="2832"/>
        <item x="3347"/>
        <item x="1601"/>
        <item x="1677"/>
        <item x="2332"/>
        <item x="4667"/>
        <item x="2802"/>
        <item x="4242"/>
        <item x="1247"/>
        <item x="4773"/>
        <item x="2349"/>
        <item x="4727"/>
        <item x="1757"/>
        <item x="4514"/>
        <item x="1408"/>
        <item x="2819"/>
        <item x="1844"/>
        <item x="2243"/>
        <item x="4710"/>
        <item x="3388"/>
        <item x="2240"/>
        <item x="1771"/>
        <item x="3938"/>
        <item x="4736"/>
        <item x="4041"/>
        <item x="1384"/>
        <item x="2862"/>
        <item x="2861"/>
        <item x="2803"/>
        <item x="1004"/>
        <item x="3384"/>
        <item x="1345"/>
        <item x="3067"/>
        <item x="1544"/>
        <item x="2625"/>
        <item x="4432"/>
        <item x="3462"/>
        <item x="4564"/>
        <item x="3681"/>
        <item x="2860"/>
        <item x="1843"/>
        <item x="4732"/>
        <item x="3456"/>
        <item x="737"/>
        <item x="2579"/>
        <item x="3466"/>
        <item x="1776"/>
        <item x="4518"/>
        <item x="3900"/>
        <item x="3905"/>
        <item x="2601"/>
        <item x="3410"/>
        <item x="2924"/>
        <item x="1733"/>
        <item x="1703"/>
        <item x="4949"/>
        <item x="1585"/>
        <item x="1385"/>
        <item x="2782"/>
        <item x="1575"/>
        <item x="2612"/>
        <item x="1388"/>
        <item x="4909"/>
        <item x="4329"/>
        <item x="4529"/>
        <item x="4763"/>
        <item x="1934"/>
        <item x="1694"/>
        <item x="1608"/>
        <item x="1695"/>
        <item x="4713"/>
        <item x="1768"/>
        <item x="2815"/>
        <item x="4499"/>
        <item x="4503"/>
        <item x="4087"/>
        <item x="2248"/>
        <item x="1378"/>
        <item x="4331"/>
        <item x="3492"/>
        <item x="2042"/>
        <item x="3737"/>
        <item x="2588"/>
        <item x="2247"/>
        <item x="2022"/>
        <item x="1738"/>
        <item x="2053"/>
        <item x="2617"/>
        <item x="1702"/>
        <item x="2383"/>
        <item x="967"/>
        <item x="1534"/>
        <item x="2573"/>
        <item x="3984"/>
        <item x="2619"/>
        <item x="3927"/>
        <item x="3923"/>
        <item x="1818"/>
        <item x="3090"/>
        <item x="1829"/>
        <item x="3381"/>
        <item x="1537"/>
        <item x="1002"/>
        <item x="2307"/>
        <item x="1558"/>
        <item x="3935"/>
        <item x="1250"/>
        <item x="3358"/>
        <item x="941"/>
        <item x="2198"/>
        <item x="1382"/>
        <item x="4439"/>
        <item x="3213"/>
        <item x="4348"/>
        <item x="2044"/>
        <item x="4054"/>
        <item x="1951"/>
        <item x="1815"/>
        <item x="2278"/>
        <item x="3318"/>
        <item x="3682"/>
        <item x="1834"/>
        <item x="2099"/>
        <item x="1687"/>
        <item x="1245"/>
        <item x="1344"/>
        <item x="2242"/>
        <item x="3672"/>
        <item x="2844"/>
        <item x="2856"/>
        <item x="2218"/>
        <item x="2798"/>
        <item x="3916"/>
        <item x="1395"/>
        <item x="2621"/>
        <item x="980"/>
        <item x="4923"/>
        <item x="1705"/>
        <item x="3055"/>
        <item x="1549"/>
        <item x="1393"/>
        <item x="1597"/>
        <item x="2872"/>
        <item x="1807"/>
        <item x="2291"/>
        <item x="1520"/>
        <item x="4428"/>
        <item x="4026"/>
        <item x="4410"/>
        <item x="988"/>
        <item x="4520"/>
        <item x="4318"/>
        <item x="1506"/>
        <item x="1808"/>
        <item x="1461"/>
        <item x="3929"/>
        <item x="3408"/>
        <item x="4340"/>
        <item x="3914"/>
        <item x="2467"/>
        <item x="3647"/>
        <item x="1472"/>
        <item x="1691"/>
        <item x="3888"/>
        <item x="3360"/>
        <item x="692"/>
        <item x="2778"/>
        <item x="1716"/>
        <item x="4074"/>
        <item x="4317"/>
        <item x="4551"/>
        <item x="1034"/>
        <item x="1770"/>
        <item x="1692"/>
        <item x="1801"/>
        <item x="1253"/>
        <item x="1380"/>
        <item x="4411"/>
        <item x="3084"/>
        <item x="1473"/>
        <item x="1811"/>
        <item x="1734"/>
        <item x="2658"/>
        <item x="1941"/>
        <item x="1698"/>
        <item x="2393"/>
        <item x="3987"/>
        <item x="1511"/>
        <item x="3669"/>
        <item x="4014"/>
        <item x="2962"/>
        <item x="1831"/>
        <item x="1586"/>
        <item x="4028"/>
        <item x="4021"/>
        <item x="3933"/>
        <item x="4319"/>
        <item x="4024"/>
        <item x="4092"/>
        <item x="1371"/>
        <item x="1533"/>
        <item x="4035"/>
        <item x="1752"/>
        <item x="2246"/>
        <item x="3902"/>
        <item x="1501"/>
        <item x="1756"/>
        <item x="3373"/>
        <item x="4967"/>
        <item x="1528"/>
        <item x="4436"/>
        <item x="2792"/>
        <item x="1379"/>
        <item x="2228"/>
        <item x="2758"/>
        <item x="1814"/>
        <item x="4926"/>
        <item x="1392"/>
        <item x="2280"/>
        <item x="3989"/>
        <item x="4719"/>
        <item x="2783"/>
        <item x="978"/>
        <item x="2591"/>
        <item x="3061"/>
        <item x="1340"/>
        <item x="2597"/>
        <item x="2101"/>
        <item x="3736"/>
        <item x="2613"/>
        <item x="4908"/>
        <item x="1390"/>
        <item x="2605"/>
        <item x="2327"/>
        <item x="4050"/>
        <item x="4726"/>
        <item x="2566"/>
        <item x="1871"/>
        <item x="2306"/>
        <item x="3282"/>
        <item x="4080"/>
        <item x="1730"/>
        <item x="2858"/>
        <item x="3980"/>
        <item x="2592"/>
        <item x="3978"/>
        <item x="1678"/>
        <item x="2294"/>
        <item x="1809"/>
        <item x="4031"/>
        <item x="1351"/>
        <item x="1510"/>
        <item x="990"/>
        <item x="4938"/>
        <item x="2328"/>
        <item x="4765"/>
        <item x="2775"/>
        <item x="4975"/>
        <item x="2772"/>
        <item x="3445"/>
        <item x="1925"/>
        <item x="1598"/>
        <item x="1006"/>
        <item x="1745"/>
        <item x="1984"/>
        <item x="2590"/>
        <item x="2989"/>
        <item x="2807"/>
        <item x="2932"/>
        <item x="1760"/>
        <item x="2762"/>
        <item x="2620"/>
        <item x="682"/>
        <item x="1743"/>
        <item x="977"/>
        <item x="4082"/>
        <item x="4431"/>
        <item x="2249"/>
        <item x="4132"/>
        <item x="3793"/>
        <item x="2310"/>
        <item x="1704"/>
        <item x="2818"/>
        <item x="3419"/>
        <item x="4735"/>
        <item x="3415"/>
        <item x="3215"/>
        <item x="1825"/>
        <item x="2040"/>
        <item x="1346"/>
        <item x="4032"/>
        <item x="946"/>
        <item x="1965"/>
        <item x="2387"/>
        <item x="3910"/>
        <item x="1777"/>
        <item x="4753"/>
        <item x="1246"/>
        <item x="3376"/>
        <item x="2628"/>
        <item x="1615"/>
        <item x="4844"/>
        <item x="3420"/>
        <item x="1751"/>
        <item x="4094"/>
        <item x="1514"/>
        <item x="2806"/>
        <item x="4767"/>
        <item x="2331"/>
        <item x="4402"/>
        <item x="2939"/>
        <item x="4002"/>
        <item x="4412"/>
        <item x="4717"/>
        <item x="2348"/>
        <item x="1035"/>
        <item x="1830"/>
        <item x="3684"/>
        <item x="1576"/>
        <item x="4942"/>
        <item x="4935"/>
        <item x="2222"/>
        <item x="1467"/>
        <item x="1969"/>
        <item x="4321"/>
        <item x="3361"/>
        <item x="4729"/>
        <item x="4053"/>
        <item x="3343"/>
        <item x="1432"/>
        <item x="4414"/>
        <item x="2774"/>
        <item x="1617"/>
        <item x="2934"/>
        <item x="2384"/>
        <item x="964"/>
        <item x="1519"/>
        <item x="4083"/>
        <item x="4070"/>
        <item x="2202"/>
        <item x="4382"/>
        <item x="2587"/>
        <item x="3198"/>
        <item x="4723"/>
        <item x="1559"/>
        <item x="1243"/>
        <item x="1400"/>
        <item x="3560"/>
        <item x="3907"/>
        <item x="1812"/>
        <item x="1764"/>
        <item x="1967"/>
        <item x="3486"/>
        <item x="3941"/>
        <item x="2871"/>
        <item x="4920"/>
        <item x="1810"/>
        <item x="4510"/>
        <item x="3683"/>
        <item x="2768"/>
        <item x="4937"/>
        <item x="4585"/>
        <item x="1748"/>
        <item x="4017"/>
        <item x="4045"/>
        <item x="1772"/>
        <item x="2219"/>
        <item x="3350"/>
        <item x="1605"/>
        <item x="4085"/>
        <item x="3406"/>
        <item x="4425"/>
        <item x="4905"/>
        <item x="3301"/>
        <item x="681"/>
        <item x="4655"/>
        <item x="2656"/>
        <item x="2283"/>
        <item x="1823"/>
        <item x="947"/>
        <item x="1728"/>
        <item x="4073"/>
        <item x="1290"/>
        <item x="3385"/>
        <item x="1713"/>
        <item x="2045"/>
        <item x="3480"/>
        <item x="2104"/>
        <item x="3967"/>
        <item x="2009"/>
        <item x="1688"/>
        <item x="4715"/>
        <item x="2767"/>
        <item x="4076"/>
        <item x="4272"/>
        <item x="1872"/>
        <item x="2594"/>
        <item x="3988"/>
        <item x="4512"/>
        <item x="2586"/>
        <item x="1515"/>
        <item x="3999"/>
        <item x="2308"/>
        <item x="1022"/>
        <item x="1676"/>
        <item x="3942"/>
        <item x="4953"/>
        <item x="4051"/>
        <item x="1822"/>
        <item x="4847"/>
        <item x="1007"/>
        <item x="3356"/>
        <item x="3924"/>
        <item x="1535"/>
        <item x="1988"/>
        <item x="4507"/>
        <item x="948"/>
        <item x="1607"/>
        <item x="4313"/>
        <item x="3685"/>
        <item x="2335"/>
        <item x="2923"/>
        <item x="2611"/>
        <item x="3957"/>
        <item x="4048"/>
        <item x="2292"/>
        <item x="2339"/>
        <item x="3409"/>
        <item x="2388"/>
        <item x="4438"/>
        <item x="2805"/>
        <item x="4335"/>
        <item x="2380"/>
        <item x="2632"/>
        <item x="1714"/>
        <item x="2707"/>
        <item x="1434"/>
        <item x="1820"/>
        <item x="2584"/>
        <item x="4081"/>
        <item x="4897"/>
        <item x="4712"/>
        <item x="3925"/>
        <item x="2461"/>
        <item x="1547"/>
        <item x="1699"/>
        <item x="933"/>
        <item x="2245"/>
        <item x="3675"/>
        <item x="1522"/>
        <item x="3974"/>
        <item x="1539"/>
        <item x="2583"/>
        <item x="4939"/>
        <item x="2330"/>
        <item x="2223"/>
        <item x="1050"/>
        <item x="2618"/>
        <item x="2343"/>
        <item x="924"/>
        <item x="1399"/>
        <item x="2342"/>
        <item x="691"/>
        <item x="2215"/>
        <item x="1036"/>
        <item x="3487"/>
        <item x="4324"/>
        <item x="973"/>
        <item x="4044"/>
        <item x="4523"/>
        <item x="2382"/>
        <item x="2814"/>
        <item x="4408"/>
        <item x="3991"/>
        <item x="940"/>
        <item x="4437"/>
        <item x="4513"/>
        <item x="2394"/>
        <item x="1341"/>
        <item x="2840"/>
        <item x="2780"/>
        <item x="2606"/>
        <item x="3425"/>
        <item x="2785"/>
        <item x="2608"/>
        <item x="4519"/>
        <item x="1600"/>
        <item x="3909"/>
        <item x="3444"/>
        <item x="3392"/>
        <item x="3214"/>
        <item x="3227"/>
        <item x="3446"/>
        <item x="3467"/>
        <item x="3086"/>
        <item x="1386"/>
        <item x="2776"/>
        <item x="4477"/>
        <item x="1556"/>
        <item x="1606"/>
        <item x="2234"/>
        <item x="4308"/>
        <item x="1296"/>
        <item x="1349"/>
        <item x="998"/>
        <item x="2217"/>
        <item x="1630"/>
        <item x="1021"/>
        <item x="4047"/>
        <item x="2229"/>
        <item x="3982"/>
        <item x="938"/>
        <item x="1299"/>
        <item x="2052"/>
        <item x="4904"/>
        <item x="1292"/>
        <item x="4396"/>
        <item x="2757"/>
        <item x="1527"/>
        <item x="1762"/>
        <item x="1254"/>
        <item x="1433"/>
        <item x="1548"/>
        <item x="3928"/>
        <item x="3436"/>
        <item x="1862"/>
        <item x="1742"/>
        <item x="1838"/>
        <item x="4072"/>
        <item x="1532"/>
        <item x="2765"/>
        <item x="2630"/>
        <item x="2237"/>
        <item x="3421"/>
        <item x="1614"/>
        <item x="2026"/>
        <item x="1029"/>
        <item x="952"/>
        <item x="4643"/>
        <item x="2023"/>
        <item x="1989"/>
        <item x="4022"/>
        <item x="4046"/>
        <item x="3903"/>
        <item x="2284"/>
        <item x="4325"/>
        <item x="2622"/>
        <item x="672"/>
        <item x="2777"/>
        <item x="4511"/>
        <item x="2011"/>
        <item x="2311"/>
        <item x="2105"/>
        <item x="4501"/>
        <item x="4038"/>
        <item x="4642"/>
        <item x="1352"/>
        <item x="1990"/>
        <item x="4659"/>
        <item x="3417"/>
        <item x="4560"/>
        <item x="4357"/>
        <item x="944"/>
        <item x="4039"/>
        <item x="2576"/>
        <item x="3397"/>
        <item x="1874"/>
        <item x="3225"/>
        <item x="1005"/>
        <item x="3477"/>
        <item x="4530"/>
        <item x="2574"/>
        <item x="3447"/>
        <item x="1985"/>
        <item x="2810"/>
        <item x="3222"/>
        <item x="4558"/>
        <item x="4326"/>
        <item x="1660"/>
        <item x="4377"/>
        <item x="1489"/>
        <item x="1763"/>
        <item x="4508"/>
        <item x="2344"/>
        <item x="931"/>
        <item x="1441"/>
        <item x="989"/>
        <item x="4342"/>
        <item x="4029"/>
        <item x="2233"/>
        <item x="4118"/>
        <item x="1681"/>
        <item x="4914"/>
        <item x="4426"/>
        <item x="4015"/>
        <item x="4658"/>
        <item x="4646"/>
        <item x="2759"/>
        <item x="3919"/>
        <item x="1618"/>
        <item x="4898"/>
        <item x="942"/>
        <item x="1981"/>
        <item x="1750"/>
        <item x="1343"/>
        <item x="2324"/>
        <item x="1383"/>
        <item x="4333"/>
        <item x="3372"/>
        <item x="4494"/>
        <item x="2389"/>
        <item x="4892"/>
        <item x="4415"/>
        <item x="1037"/>
        <item x="4479"/>
        <item x="1816"/>
        <item x="4120"/>
        <item x="2561"/>
        <item x="927"/>
        <item x="4093"/>
        <item x="4650"/>
        <item x="2562"/>
        <item x="1552"/>
        <item x="1588"/>
        <item x="4776"/>
        <item x="2399"/>
        <item x="3207"/>
        <item x="3052"/>
        <item x="1611"/>
        <item x="1003"/>
        <item x="4528"/>
        <item x="678"/>
        <item x="3464"/>
        <item x="4404"/>
        <item x="4902"/>
        <item x="2224"/>
        <item x="2564"/>
        <item x="4903"/>
        <item x="4495"/>
        <item x="4498"/>
        <item x="937"/>
        <item x="1918"/>
        <item x="2392"/>
        <item x="4540"/>
        <item x="2604"/>
        <item x="4320"/>
        <item x="3400"/>
        <item x="1980"/>
        <item x="2933"/>
        <item x="4327"/>
        <item x="4769"/>
        <item x="2909"/>
        <item x="2760"/>
        <item x="1456"/>
        <item x="4071"/>
        <item x="3911"/>
        <item x="3106"/>
        <item x="3382"/>
        <item x="1744"/>
        <item x="4526"/>
        <item x="4379"/>
        <item x="4126"/>
        <item x="3906"/>
        <item x="2914"/>
        <item x="3365"/>
        <item x="3429"/>
        <item x="3341"/>
        <item x="4441"/>
        <item x="2589"/>
        <item x="2227"/>
        <item x="4079"/>
        <item x="2260"/>
        <item x="4910"/>
        <item x="1019"/>
        <item x="971"/>
        <item x="2846"/>
        <item x="2581"/>
        <item x="2263"/>
        <item x="2267"/>
        <item x="4434"/>
        <item x="3218"/>
        <item x="4409"/>
        <item x="943"/>
        <item x="2200"/>
        <item x="1001"/>
        <item x="2973"/>
        <item x="4369"/>
        <item x="4496"/>
        <item x="1270"/>
        <item x="4644"/>
        <item x="4634"/>
        <item x="1055"/>
        <item x="1966"/>
        <item x="2781"/>
        <item x="2021"/>
        <item x="1555"/>
        <item x="2607"/>
        <item x="4266"/>
        <item x="4012"/>
        <item x="3364"/>
        <item x="2836"/>
        <item x="2312"/>
        <item x="4121"/>
        <item x="2313"/>
        <item x="4027"/>
        <item x="1609"/>
        <item x="4316"/>
        <item x="2595"/>
        <item x="2295"/>
        <item x="2301"/>
        <item x="954"/>
        <item x="1460"/>
        <item x="3908"/>
        <item x="4901"/>
        <item x="736"/>
        <item x="4390"/>
        <item x="3182"/>
        <item x="2766"/>
        <item x="3359"/>
        <item x="3977"/>
        <item x="2716"/>
        <item x="2745"/>
        <item x="2293"/>
        <item x="4652"/>
        <item x="4493"/>
        <item x="4018"/>
        <item x="4774"/>
        <item x="2376"/>
        <item x="1813"/>
        <item x="3621"/>
        <item x="3206"/>
        <item x="1521"/>
        <item x="4264"/>
        <item x="3979"/>
        <item x="1550"/>
        <item x="1939"/>
        <item x="3320"/>
        <item x="2629"/>
        <item x="2381"/>
        <item x="2626"/>
        <item x="3920"/>
        <item x="4900"/>
        <item x="3947"/>
        <item x="3440"/>
        <item x="922"/>
        <item x="1026"/>
        <item x="4663"/>
        <item x="2259"/>
        <item x="2582"/>
        <item x="4637"/>
        <item x="3283"/>
        <item x="3430"/>
        <item x="1983"/>
        <item x="4500"/>
        <item x="2623"/>
        <item x="3813"/>
        <item x="2682"/>
        <item x="2211"/>
        <item x="4653"/>
        <item x="976"/>
        <item x="2784"/>
        <item x="4668"/>
        <item x="2216"/>
        <item x="2695"/>
        <item x="3616"/>
        <item x="1554"/>
        <item x="2257"/>
        <item x="4337"/>
        <item x="3455"/>
        <item x="4899"/>
        <item x="4635"/>
        <item x="951"/>
        <item x="3247"/>
        <item x="1919"/>
        <item x="1524"/>
        <item x="3050"/>
        <item x="4875"/>
        <item x="2016"/>
        <item x="982"/>
        <item x="3990"/>
        <item x="986"/>
        <item x="4624"/>
        <item x="4648"/>
        <item x="4525"/>
        <item x="2912"/>
        <item x="4757"/>
        <item x="689"/>
        <item x="3063"/>
        <item x="1970"/>
        <item x="3457"/>
        <item x="4877"/>
        <item x="1490"/>
        <item x="3210"/>
        <item x="4886"/>
        <item x="1280"/>
        <item x="4883"/>
        <item x="3442"/>
        <item x="1917"/>
        <item x="2578"/>
        <item x="2717"/>
        <item x="3338"/>
        <item x="953"/>
        <item x="3819"/>
        <item x="1242"/>
        <item x="1977"/>
        <item x="4312"/>
        <item x="4509"/>
        <item x="4372"/>
        <item x="984"/>
        <item x="1998"/>
        <item x="2000"/>
        <item x="1578"/>
        <item x="4656"/>
        <item x="4376"/>
        <item x="4722"/>
        <item x="2333"/>
        <item x="2236"/>
        <item x="3366"/>
        <item x="4020"/>
        <item x="1451"/>
        <item x="4762"/>
        <item x="4491"/>
        <item x="1971"/>
        <item x="3275"/>
        <item x="2337"/>
        <item x="1447"/>
        <item x="3299"/>
        <item x="2631"/>
        <item x="2375"/>
        <item x="3053"/>
        <item x="923"/>
        <item x="3223"/>
        <item x="1920"/>
        <item x="3054"/>
        <item x="926"/>
        <item x="4882"/>
        <item x="4478"/>
        <item x="1940"/>
        <item x="4742"/>
        <item x="2235"/>
        <item x="2244"/>
        <item x="2370"/>
        <item x="1267"/>
        <item x="2271"/>
        <item x="2210"/>
        <item x="1754"/>
        <item x="3478"/>
        <item x="3918"/>
        <item x="3298"/>
        <item x="3968"/>
        <item x="1944"/>
        <item x="2904"/>
        <item x="732"/>
        <item x="4119"/>
        <item x="4665"/>
        <item x="929"/>
        <item x="2372"/>
        <item x="1302"/>
        <item x="2681"/>
        <item x="4567"/>
        <item x="3468"/>
        <item x="2585"/>
        <item x="4124"/>
        <item x="2756"/>
        <item x="902"/>
        <item x="4970"/>
        <item x="4766"/>
        <item x="2276"/>
        <item x="2205"/>
        <item x="4314"/>
        <item x="3561"/>
        <item x="4527"/>
        <item x="3426"/>
        <item x="4657"/>
        <item x="3398"/>
        <item x="2602"/>
        <item x="3069"/>
        <item x="2624"/>
        <item x="2207"/>
        <item x="2770"/>
        <item x="4524"/>
        <item x="4647"/>
        <item x="2265"/>
        <item x="3912"/>
        <item x="3387"/>
        <item x="2964"/>
        <item x="2258"/>
        <item x="2373"/>
        <item x="3453"/>
        <item x="2704"/>
        <item x="983"/>
        <item x="4442"/>
        <item x="4664"/>
        <item x="3009"/>
        <item x="1430"/>
        <item x="4490"/>
        <item x="2769"/>
        <item x="2610"/>
        <item x="3414"/>
        <item x="2268"/>
        <item x="3676"/>
        <item x="4881"/>
        <item x="4328"/>
        <item x="4480"/>
        <item x="3966"/>
        <item x="2208"/>
        <item x="2238"/>
        <item x="2633"/>
        <item x="4049"/>
        <item x="2733"/>
        <item x="3674"/>
        <item x="2691"/>
        <item x="675"/>
        <item x="1790"/>
        <item x="3962"/>
        <item x="3471"/>
        <item x="3551"/>
        <item x="975"/>
        <item x="1864"/>
        <item x="1978"/>
        <item x="4972"/>
        <item x="1905"/>
        <item x="4007"/>
        <item x="1947"/>
        <item x="3441"/>
        <item x="2715"/>
        <item x="3047"/>
        <item x="1518"/>
        <item x="4660"/>
        <item x="1987"/>
        <item x="2302"/>
        <item x="3955"/>
        <item x="2755"/>
        <item x="3952"/>
        <item x="2930"/>
        <item x="1513"/>
        <item x="4566"/>
        <item x="3474"/>
        <item x="3915"/>
        <item x="4645"/>
        <item x="4636"/>
        <item x="4880"/>
        <item x="2090"/>
        <item x="994"/>
        <item x="2286"/>
        <item x="3412"/>
        <item x="4831"/>
        <item x="2107"/>
        <item x="4743"/>
        <item x="1870"/>
        <item x="2086"/>
        <item x="3395"/>
        <item x="1906"/>
        <item x="1647"/>
        <item x="2752"/>
        <item x="3964"/>
        <item x="2239"/>
        <item x="963"/>
        <item x="3212"/>
        <item x="1027"/>
        <item x="1671"/>
        <item x="3371"/>
        <item x="4267"/>
        <item x="1747"/>
        <item x="1661"/>
        <item x="1964"/>
        <item x="2925"/>
        <item x="974"/>
        <item x="1668"/>
        <item x="4043"/>
        <item x="2334"/>
        <item x="667"/>
        <item x="1664"/>
        <item x="3671"/>
        <item x="3220"/>
        <item x="2027"/>
        <item x="4418"/>
        <item x="2998"/>
        <item x="2377"/>
        <item x="1651"/>
        <item x="3677"/>
        <item x="3396"/>
        <item x="2913"/>
        <item x="3511"/>
        <item x="4764"/>
        <item x="939"/>
        <item x="2012"/>
        <item x="1561"/>
        <item x="3825"/>
        <item x="2905"/>
        <item x="2297"/>
        <item x="4940"/>
        <item x="3495"/>
        <item x="1517"/>
        <item x="3432"/>
        <item x="3976"/>
        <item x="2907"/>
        <item x="3823"/>
        <item x="1452"/>
        <item x="2203"/>
        <item x="4561"/>
        <item x="4661"/>
        <item x="3479"/>
        <item x="1596"/>
        <item x="2212"/>
        <item x="1339"/>
        <item x="4502"/>
        <item x="959"/>
        <item x="1909"/>
        <item x="4782"/>
        <item x="2743"/>
        <item x="2379"/>
        <item x="4492"/>
        <item x="3375"/>
        <item x="3958"/>
        <item x="3545"/>
        <item x="3390"/>
        <item x="1512"/>
        <item x="4651"/>
        <item x="930"/>
        <item x="3389"/>
        <item x="4662"/>
        <item x="2698"/>
        <item x="2338"/>
        <item x="3529"/>
        <item x="2008"/>
        <item x="3546"/>
        <item x="4754"/>
        <item x="2001"/>
        <item x="2214"/>
        <item x="671"/>
        <item x="4392"/>
        <item x="2701"/>
        <item x="3386"/>
        <item x="2326"/>
        <item x="2683"/>
        <item x="4363"/>
        <item x="3975"/>
        <item x="1333"/>
        <item x="3403"/>
        <item x="3997"/>
        <item x="2627"/>
        <item x="1663"/>
        <item x="4294"/>
        <item x="2386"/>
        <item x="4016"/>
        <item x="4879"/>
        <item x="3485"/>
        <item x="4629"/>
        <item x="3826"/>
        <item x="4378"/>
        <item x="2908"/>
        <item x="2723"/>
        <item x="2070"/>
        <item x="2740"/>
        <item x="3423"/>
        <item x="3349"/>
        <item x="3377"/>
        <item x="4019"/>
        <item x="3476"/>
        <item x="4127"/>
        <item x="1936"/>
        <item x="1523"/>
        <item x="2906"/>
        <item x="4777"/>
        <item x="4128"/>
        <item x="2028"/>
        <item x="1997"/>
        <item x="2221"/>
        <item x="2029"/>
        <item x="4420"/>
        <item x="1650"/>
        <item x="3803"/>
        <item x="1644"/>
        <item x="4865"/>
        <item x="4887"/>
        <item x="1486"/>
        <item x="997"/>
        <item x="1487"/>
        <item x="2494"/>
        <item x="3418"/>
        <item x="2963"/>
        <item x="3828"/>
        <item x="897"/>
        <item x="2876"/>
        <item x="4309"/>
        <item x="4894"/>
        <item x="3963"/>
        <item x="2264"/>
        <item x="3620"/>
        <item x="2751"/>
        <item x="3956"/>
        <item x="3141"/>
        <item x="3678"/>
        <item x="4489"/>
        <item x="4888"/>
        <item x="2565"/>
        <item x="670"/>
        <item x="895"/>
        <item x="3431"/>
        <item x="4433"/>
        <item x="3541"/>
        <item x="1929"/>
        <item x="1654"/>
        <item x="2390"/>
        <item x="2883"/>
        <item x="1963"/>
        <item x="3226"/>
        <item x="3435"/>
        <item x="3815"/>
        <item x="4632"/>
        <item x="1626"/>
        <item x="4871"/>
        <item x="4568"/>
        <item x="1649"/>
        <item x="896"/>
        <item x="1648"/>
        <item x="4772"/>
        <item x="2741"/>
        <item x="2385"/>
        <item x="3679"/>
        <item x="2225"/>
        <item x="1793"/>
        <item x="4703"/>
        <item x="1867"/>
        <item x="1024"/>
        <item x="547"/>
        <item x="1869"/>
        <item x="1031"/>
        <item x="2735"/>
        <item x="4618"/>
        <item x="2702"/>
        <item x="2997"/>
        <item x="2336"/>
        <item x="1032"/>
        <item x="2303"/>
        <item x="4626"/>
        <item x="4310"/>
        <item x="574"/>
        <item x="4834"/>
        <item x="4895"/>
        <item x="4023"/>
        <item x="3995"/>
        <item x="2220"/>
        <item x="4614"/>
        <item x="3472"/>
        <item x="2251"/>
        <item x="4013"/>
        <item x="4622"/>
        <item x="3550"/>
        <item x="4878"/>
        <item x="4885"/>
        <item x="4870"/>
        <item x="748"/>
        <item x="3670"/>
        <item x="2020"/>
        <item x="2903"/>
        <item x="2734"/>
        <item x="2742"/>
        <item x="3569"/>
        <item x="3473"/>
        <item x="520"/>
        <item x="2077"/>
        <item x="4891"/>
        <item x="2305"/>
        <item x="2299"/>
        <item x="4627"/>
        <item x="981"/>
        <item x="2378"/>
        <item x="4625"/>
        <item x="3221"/>
        <item x="2710"/>
        <item x="2886"/>
        <item x="602"/>
        <item x="1033"/>
        <item x="1426"/>
        <item x="3820"/>
        <item x="3767"/>
        <item x="1928"/>
        <item x="2400"/>
        <item x="3438"/>
        <item x="1645"/>
        <item x="3254"/>
        <item x="2013"/>
        <item x="2296"/>
        <item x="2697"/>
        <item x="3497"/>
        <item x="2713"/>
        <item x="3543"/>
        <item x="3814"/>
        <item x="1911"/>
        <item x="2068"/>
        <item x="2213"/>
        <item x="1338"/>
        <item x="3517"/>
        <item x="4896"/>
        <item x="2917"/>
        <item x="2744"/>
        <item x="1336"/>
        <item x="1938"/>
        <item x="4822"/>
        <item x="2753"/>
        <item x="3973"/>
        <item x="1996"/>
        <item x="4311"/>
        <item x="2694"/>
        <item x="4633"/>
        <item x="2019"/>
        <item x="2730"/>
        <item x="2317"/>
        <item x="1054"/>
        <item x="4009"/>
        <item x="1672"/>
        <item x="588"/>
        <item x="1662"/>
        <item x="4037"/>
        <item x="900"/>
        <item x="2318"/>
        <item x="1670"/>
        <item x="4666"/>
        <item x="731"/>
        <item x="3806"/>
        <item x="3520"/>
        <item x="2408"/>
        <item x="3393"/>
        <item x="2374"/>
        <item x="3413"/>
        <item x="2273"/>
        <item x="2706"/>
        <item x="2266"/>
        <item x="850"/>
        <item x="2882"/>
        <item x="1968"/>
        <item x="2696"/>
        <item x="4595"/>
        <item x="1667"/>
        <item x="2967"/>
        <item x="2690"/>
        <item x="2277"/>
        <item x="4640"/>
        <item x="2298"/>
        <item x="2731"/>
        <item x="3391"/>
        <item x="4639"/>
        <item x="4768"/>
        <item x="4884"/>
        <item x="2712"/>
        <item x="1907"/>
        <item x="562"/>
        <item x="4830"/>
        <item x="4835"/>
        <item x="2209"/>
        <item x="2083"/>
        <item x="3824"/>
        <item x="1646"/>
        <item x="3809"/>
        <item x="1935"/>
        <item x="2275"/>
        <item x="1427"/>
        <item x="1666"/>
        <item x="1659"/>
        <item x="3812"/>
        <item x="545"/>
        <item x="2685"/>
        <item x="4621"/>
        <item x="4638"/>
        <item x="4268"/>
        <item x="582"/>
        <item x="2878"/>
        <item x="2684"/>
        <item x="3368"/>
        <item x="4389"/>
        <item x="2748"/>
        <item x="4889"/>
        <item x="2931"/>
        <item x="4421"/>
        <item x="663"/>
        <item x="1298"/>
        <item x="4368"/>
        <item x="2300"/>
        <item x="4783"/>
        <item x="3021"/>
        <item x="2078"/>
        <item x="1342"/>
        <item x="4867"/>
        <item x="3379"/>
        <item x="4487"/>
        <item x="3380"/>
        <item x="3686"/>
        <item x="4008"/>
        <item x="3971"/>
        <item x="4497"/>
        <item x="3817"/>
        <item x="2911"/>
        <item x="1674"/>
        <item x="3407"/>
        <item x="3996"/>
        <item x="2714"/>
        <item x="2928"/>
        <item x="1930"/>
        <item x="4483"/>
        <item x="2927"/>
        <item x="2887"/>
        <item x="3469"/>
        <item x="2304"/>
        <item x="3443"/>
        <item x="1425"/>
        <item x="2881"/>
        <item x="4771"/>
        <item x="2747"/>
        <item x="2176"/>
        <item x="2739"/>
        <item x="4388"/>
        <item x="2025"/>
        <item x="4383"/>
        <item x="4876"/>
        <item x="3399"/>
        <item x="917"/>
        <item x="3378"/>
        <item x="3394"/>
        <item x="1557"/>
        <item x="2024"/>
        <item x="4839"/>
        <item x="2391"/>
        <item x="4823"/>
        <item x="3475"/>
        <item x="2316"/>
        <item x="2724"/>
        <item x="1143"/>
        <item x="1435"/>
        <item x="2679"/>
        <item x="497"/>
        <item x="903"/>
        <item x="1792"/>
        <item x="3427"/>
        <item x="1629"/>
        <item x="1121"/>
        <item x="648"/>
        <item x="4779"/>
        <item x="3544"/>
        <item x="899"/>
        <item x="3228"/>
        <item x="1485"/>
        <item x="1791"/>
        <item x="2226"/>
        <item x="3547"/>
        <item x="539"/>
        <item x="3460"/>
        <item x="1873"/>
        <item x="4756"/>
        <item x="197"/>
        <item x="2727"/>
        <item x="968"/>
        <item x="4565"/>
        <item x="4864"/>
        <item x="4872"/>
        <item x="3434"/>
        <item x="4868"/>
        <item x="4824"/>
        <item x="4649"/>
        <item x="2080"/>
        <item x="4866"/>
        <item x="898"/>
        <item x="4616"/>
        <item x="4600"/>
        <item x="2700"/>
        <item x="4641"/>
        <item x="1516"/>
        <item x="2699"/>
        <item x="4784"/>
        <item x="3951"/>
        <item x="3484"/>
        <item x="2089"/>
        <item x="1495"/>
        <item x="534"/>
        <item x="519"/>
        <item x="2693"/>
        <item x="887"/>
        <item x="2721"/>
        <item x="2736"/>
        <item x="489"/>
        <item x="4615"/>
        <item x="4617"/>
        <item x="1863"/>
        <item x="4417"/>
        <item x="624"/>
        <item x="2076"/>
        <item x="1428"/>
        <item x="2091"/>
        <item x="521"/>
        <item x="4780"/>
        <item x="3506"/>
        <item x="2082"/>
        <item x="4010"/>
        <item x="3494"/>
        <item x="3481"/>
        <item x="3590"/>
        <item x="2686"/>
        <item x="4862"/>
        <item x="556"/>
        <item x="3961"/>
        <item x="1908"/>
        <item x="1622"/>
        <item x="660"/>
        <item x="4597"/>
        <item x="3340"/>
        <item x="500"/>
        <item x="2725"/>
        <item x="1653"/>
        <item x="2347"/>
        <item x="4829"/>
        <item x="2093"/>
        <item x="956"/>
        <item x="636"/>
        <item x="2910"/>
        <item x="635"/>
        <item x="3465"/>
        <item x="2018"/>
        <item x="4611"/>
        <item x="3493"/>
        <item x="2703"/>
        <item x="3483"/>
        <item x="901"/>
        <item x="1488"/>
        <item x="580"/>
        <item x="3482"/>
        <item x="2889"/>
        <item x="2072"/>
        <item x="1982"/>
        <item x="2680"/>
        <item x="2190"/>
        <item x="3510"/>
        <item x="478"/>
        <item x="3818"/>
        <item x="2718"/>
        <item x="4841"/>
        <item x="905"/>
        <item x="3540"/>
        <item x="2711"/>
        <item x="1903"/>
        <item x="3363"/>
        <item x="518"/>
        <item x="4613"/>
        <item x="2732"/>
        <item x="1669"/>
        <item x="488"/>
        <item x="955"/>
        <item x="849"/>
        <item x="3553"/>
        <item x="2005"/>
        <item x="4838"/>
        <item x="2180"/>
        <item x="2184"/>
        <item x="2073"/>
        <item x="3555"/>
        <item x="4488"/>
        <item x="674"/>
        <item x="3811"/>
        <item x="522"/>
        <item x="3548"/>
        <item x="451"/>
        <item x="4108"/>
        <item x="2985"/>
        <item x="2929"/>
        <item x="1332"/>
        <item x="495"/>
        <item x="2888"/>
        <item x="641"/>
        <item x="3402"/>
        <item x="4620"/>
        <item x="637"/>
        <item x="4485"/>
        <item x="499"/>
        <item x="481"/>
        <item x="1226"/>
        <item x="4971"/>
        <item x="1937"/>
        <item x="3822"/>
        <item x="4843"/>
        <item x="3538"/>
        <item x="2749"/>
        <item x="1431"/>
        <item x="2075"/>
        <item x="906"/>
        <item x="1910"/>
        <item x="479"/>
        <item x="1665"/>
        <item x="4608"/>
        <item x="4628"/>
        <item x="4816"/>
        <item x="4006"/>
        <item x="2079"/>
        <item x="3998"/>
        <item x="3810"/>
        <item x="4758"/>
        <item x="4367"/>
        <item x="2722"/>
        <item x="2892"/>
        <item x="4596"/>
        <item x="3628"/>
        <item x="3451"/>
        <item x="1979"/>
        <item x="972"/>
        <item x="2085"/>
        <item x="1948"/>
        <item x="4837"/>
        <item x="904"/>
        <item x="4110"/>
        <item x="1673"/>
        <item x="3522"/>
        <item x="3010"/>
        <item x="4832"/>
        <item x="180"/>
        <item x="3821"/>
        <item x="894"/>
        <item x="4598"/>
        <item x="2754"/>
        <item x="2183"/>
        <item x="2926"/>
        <item x="2371"/>
        <item x="666"/>
        <item x="3525"/>
        <item x="4654"/>
        <item x="525"/>
        <item x="3452"/>
        <item x="4631"/>
        <item x="3369"/>
        <item x="4307"/>
        <item x="2688"/>
        <item x="4630"/>
        <item x="3549"/>
        <item x="548"/>
        <item x="4025"/>
        <item x="487"/>
        <item x="2729"/>
        <item x="2206"/>
        <item x="3046"/>
        <item x="3470"/>
        <item x="2285"/>
        <item x="3552"/>
        <item x="1839"/>
        <item x="589"/>
        <item x="558"/>
        <item x="2884"/>
        <item x="629"/>
        <item x="2106"/>
        <item x="1157"/>
        <item x="843"/>
        <item x="2177"/>
        <item x="3636"/>
        <item x="4836"/>
        <item x="2074"/>
        <item x="1794"/>
        <item x="3960"/>
        <item x="577"/>
        <item x="3619"/>
        <item x="4701"/>
        <item x="3008"/>
        <item x="1975"/>
        <item x="3959"/>
        <item x="1370"/>
        <item x="3981"/>
        <item x="908"/>
        <item x="159"/>
        <item x="4107"/>
        <item x="4746"/>
        <item x="1218"/>
        <item x="2179"/>
        <item x="2709"/>
        <item x="3518"/>
        <item x="1973"/>
        <item x="185"/>
        <item x="498"/>
        <item x="2185"/>
        <item x="508"/>
        <item x="3802"/>
        <item x="4827"/>
        <item x="1656"/>
        <item x="512"/>
        <item x="1028"/>
        <item x="4109"/>
        <item x="516"/>
        <item x="2692"/>
        <item x="2678"/>
        <item x="4315"/>
        <item x="3459"/>
        <item x="859"/>
        <item x="485"/>
        <item x="486"/>
        <item x="928"/>
        <item x="3807"/>
        <item x="196"/>
        <item x="1974"/>
        <item x="4702"/>
        <item x="4609"/>
        <item x="2746"/>
        <item x="515"/>
        <item x="1914"/>
        <item x="4381"/>
        <item x="2262"/>
        <item x="4759"/>
        <item x="2255"/>
        <item x="1675"/>
        <item x="1658"/>
        <item x="4840"/>
        <item x="632"/>
        <item x="4873"/>
        <item x="4486"/>
        <item x="2182"/>
        <item x="4778"/>
        <item x="3816"/>
        <item x="845"/>
        <item x="496"/>
        <item x="828"/>
        <item x="4801"/>
        <item x="1892"/>
        <item x="601"/>
        <item x="1363"/>
        <item x="3950"/>
        <item x="693"/>
        <item x="4364"/>
        <item x="4380"/>
        <item x="249"/>
        <item x="594"/>
        <item x="2081"/>
        <item x="33"/>
        <item x="1912"/>
        <item x="607"/>
        <item x="2189"/>
        <item x="1655"/>
        <item x="1365"/>
        <item x="1652"/>
        <item x="3401"/>
        <item x="4859"/>
        <item x="598"/>
        <item x="2088"/>
        <item x="1484"/>
        <item x="509"/>
        <item x="1158"/>
        <item x="4893"/>
        <item x="2990"/>
        <item x="3595"/>
        <item x="628"/>
        <item x="4569"/>
        <item x="4818"/>
        <item x="543"/>
        <item x="4619"/>
        <item x="4770"/>
        <item x="633"/>
        <item x="2689"/>
        <item x="4861"/>
        <item x="4077"/>
        <item x="2880"/>
        <item x="3502"/>
        <item x="2891"/>
        <item x="3007"/>
        <item x="1350"/>
        <item x="2084"/>
        <item x="3781"/>
        <item x="3509"/>
        <item x="616"/>
        <item x="3827"/>
        <item x="597"/>
        <item x="3805"/>
        <item x="2345"/>
        <item x="856"/>
        <item x="2254"/>
        <item x="3557"/>
        <item x="1840"/>
        <item x="3639"/>
        <item x="569"/>
        <item x="1976"/>
        <item x="644"/>
        <item x="893"/>
        <item x="163"/>
        <item x="2187"/>
        <item x="2890"/>
        <item x="2719"/>
        <item x="192"/>
        <item x="2687"/>
        <item x="194"/>
        <item x="888"/>
        <item x="2191"/>
        <item x="4603"/>
        <item x="3972"/>
        <item x="3554"/>
        <item x="3527"/>
        <item x="891"/>
        <item x="492"/>
        <item x="907"/>
        <item x="1120"/>
        <item x="4484"/>
        <item x="3615"/>
        <item x="4610"/>
        <item x="613"/>
        <item x="668"/>
        <item x="2186"/>
        <item x="1494"/>
        <item x="2737"/>
        <item x="2885"/>
        <item x="595"/>
        <item x="546"/>
        <item x="612"/>
        <item x="169"/>
        <item x="769"/>
        <item x="3762"/>
        <item x="2094"/>
        <item x="4819"/>
        <item x="3617"/>
        <item x="4821"/>
        <item x="592"/>
        <item x="4365"/>
        <item x="188"/>
        <item x="39"/>
        <item x="561"/>
        <item x="510"/>
        <item x="559"/>
        <item x="2256"/>
        <item x="576"/>
        <item x="621"/>
        <item x="3224"/>
        <item x="160"/>
        <item x="4419"/>
        <item x="2269"/>
        <item x="2071"/>
        <item x="4602"/>
        <item x="4106"/>
        <item x="2720"/>
        <item x="3773"/>
        <item x="3011"/>
        <item x="885"/>
        <item x="73"/>
        <item x="4384"/>
        <item x="484"/>
        <item x="493"/>
        <item x="49"/>
        <item x="2181"/>
        <item x="2364"/>
        <item x="4592"/>
        <item x="1788"/>
        <item x="1886"/>
        <item x="1153"/>
        <item x="1657"/>
        <item x="1949"/>
        <item x="1144"/>
        <item x="2466"/>
        <item x="4828"/>
        <item x="29"/>
        <item x="858"/>
        <item x="482"/>
        <item x="742"/>
        <item x="878"/>
        <item x="557"/>
        <item x="1483"/>
        <item x="4594"/>
        <item x="3524"/>
        <item x="2315"/>
        <item x="2173"/>
        <item x="3765"/>
        <item x="877"/>
        <item x="4371"/>
        <item x="2175"/>
        <item x="171"/>
        <item x="4122"/>
        <item x="573"/>
        <item x="593"/>
        <item x="2322"/>
        <item x="4612"/>
        <item x="4874"/>
        <item x="2174"/>
        <item x="2879"/>
        <item x="2092"/>
        <item x="2188"/>
        <item x="182"/>
        <item x="2178"/>
        <item x="2087"/>
        <item x="494"/>
        <item x="34"/>
        <item x="882"/>
        <item x="2728"/>
        <item x="571"/>
        <item x="584"/>
        <item x="642"/>
        <item x="600"/>
        <item x="3775"/>
        <item x="1228"/>
        <item x="640"/>
        <item x="638"/>
        <item x="3526"/>
        <item x="3496"/>
        <item x="4833"/>
        <item x="176"/>
        <item x="1358"/>
        <item x="3542"/>
        <item x="535"/>
        <item x="3521"/>
        <item x="178"/>
        <item x="734"/>
        <item x="3559"/>
        <item x="3768"/>
        <item x="1369"/>
        <item x="3534"/>
        <item x="3638"/>
        <item x="544"/>
        <item x="615"/>
        <item x="4826"/>
        <item x="1231"/>
        <item x="4863"/>
        <item x="1102"/>
        <item x="560"/>
        <item x="4423"/>
        <item x="4416"/>
        <item x="223"/>
        <item x="2563"/>
        <item x="2738"/>
        <item x="4869"/>
        <item x="44"/>
        <item x="2992"/>
        <item x="604"/>
        <item x="480"/>
        <item x="45"/>
        <item x="848"/>
        <item x="4601"/>
        <item x="1602"/>
        <item x="4751"/>
        <item x="174"/>
        <item x="2270"/>
        <item x="603"/>
        <item x="3954"/>
        <item x="4036"/>
        <item x="553"/>
        <item x="502"/>
        <item x="175"/>
        <item x="4800"/>
        <item x="3769"/>
        <item x="1127"/>
        <item x="3641"/>
        <item x="1113"/>
        <item x="4097"/>
        <item x="491"/>
        <item x="529"/>
        <item x="587"/>
        <item x="2983"/>
        <item x="184"/>
        <item x="2017"/>
        <item x="591"/>
        <item x="575"/>
        <item x="511"/>
        <item x="4467"/>
        <item x="4820"/>
        <item x="555"/>
        <item x="3503"/>
        <item x="2982"/>
        <item x="2984"/>
        <item x="2786"/>
        <item x="554"/>
        <item x="3558"/>
        <item x="866"/>
        <item x="2991"/>
        <item x="852"/>
        <item x="4599"/>
        <item x="1155"/>
        <item x="2705"/>
        <item x="4078"/>
        <item x="4744"/>
        <item x="80"/>
        <item x="1913"/>
        <item x="735"/>
        <item x="155"/>
        <item x="1227"/>
        <item x="1991"/>
        <item x="880"/>
        <item x="1097"/>
        <item x="4860"/>
        <item x="886"/>
        <item x="1110"/>
        <item x="37"/>
        <item x="623"/>
        <item x="1230"/>
        <item x="631"/>
        <item x="2130"/>
        <item x="2966"/>
        <item x="3346"/>
        <item x="4370"/>
        <item x="3321"/>
        <item x="883"/>
        <item x="504"/>
        <item x="3635"/>
        <item x="831"/>
        <item x="3643"/>
        <item x="4749"/>
        <item x="1251"/>
        <item x="4466"/>
        <item x="3580"/>
        <item x="3334"/>
        <item x="766"/>
        <item x="2993"/>
        <item x="892"/>
        <item x="2149"/>
        <item x="2069"/>
        <item x="4099"/>
        <item x="634"/>
        <item x="78"/>
        <item x="568"/>
        <item x="3808"/>
        <item x="4604"/>
        <item x="177"/>
        <item x="513"/>
        <item x="2877"/>
        <item x="1076"/>
        <item x="585"/>
        <item x="1116"/>
        <item x="490"/>
        <item x="507"/>
        <item x="536"/>
        <item x="4748"/>
        <item x="733"/>
        <item x="610"/>
        <item x="873"/>
        <item x="2123"/>
        <item x="35"/>
        <item x="871"/>
        <item x="909"/>
        <item x="4366"/>
        <item x="4842"/>
        <item x="3777"/>
        <item x="4011"/>
        <item x="3513"/>
        <item x="41"/>
        <item x="1789"/>
        <item x="540"/>
        <item x="3533"/>
        <item x="3532"/>
        <item x="4761"/>
        <item x="195"/>
        <item x="3666"/>
        <item x="3535"/>
        <item x="3516"/>
        <item x="165"/>
        <item x="775"/>
        <item x="836"/>
        <item x="3596"/>
        <item x="30"/>
        <item x="68"/>
        <item x="483"/>
        <item x="3766"/>
        <item x="3531"/>
        <item x="181"/>
        <item x="4745"/>
        <item x="1337"/>
        <item x="186"/>
        <item x="47"/>
        <item x="4590"/>
        <item x="505"/>
        <item x="829"/>
        <item x="4091"/>
        <item x="537"/>
        <item x="4752"/>
        <item x="2167"/>
        <item x="847"/>
        <item x="861"/>
        <item x="4781"/>
        <item x="42"/>
        <item x="4593"/>
        <item x="82"/>
        <item x="154"/>
        <item x="161"/>
        <item x="168"/>
        <item x="541"/>
        <item x="190"/>
        <item x="2147"/>
        <item x="1868"/>
        <item x="572"/>
        <item x="3589"/>
        <item x="552"/>
        <item x="172"/>
        <item x="3404"/>
        <item x="3582"/>
        <item x="2465"/>
        <item x="2554"/>
        <item x="3904"/>
        <item x="48"/>
        <item x="619"/>
        <item x="4098"/>
        <item x="2131"/>
        <item x="884"/>
        <item x="3005"/>
        <item x="3640"/>
        <item x="36"/>
        <item x="4623"/>
        <item x="630"/>
        <item x="918"/>
        <item x="875"/>
        <item x="3581"/>
        <item x="4588"/>
        <item x="747"/>
        <item x="2063"/>
        <item x="50"/>
        <item x="1066"/>
        <item x="567"/>
        <item x="164"/>
        <item x="2346"/>
        <item x="2056"/>
        <item x="4738"/>
        <item x="526"/>
        <item x="27"/>
        <item x="863"/>
        <item x="3574"/>
        <item x="4591"/>
        <item x="3020"/>
        <item x="1475"/>
        <item x="605"/>
        <item x="1146"/>
        <item x="890"/>
        <item x="83"/>
        <item x="4589"/>
        <item x="4755"/>
        <item x="79"/>
        <item x="3970"/>
        <item x="4403"/>
        <item x="4825"/>
        <item x="4373"/>
        <item x="43"/>
        <item x="1248"/>
        <item x="501"/>
        <item x="1314"/>
        <item x="514"/>
        <item x="1073"/>
        <item x="523"/>
        <item x="2323"/>
        <item x="2995"/>
        <item x="4737"/>
        <item x="3501"/>
        <item x="867"/>
        <item x="1916"/>
        <item x="669"/>
        <item x="203"/>
        <item x="2146"/>
        <item x="2965"/>
        <item x="189"/>
        <item x="551"/>
        <item x="2134"/>
        <item x="28"/>
        <item x="2708"/>
        <item x="2552"/>
        <item x="578"/>
        <item x="2169"/>
        <item x="590"/>
        <item x="2975"/>
        <item x="3515"/>
        <item x="2252"/>
        <item x="837"/>
        <item x="503"/>
        <item x="1057"/>
        <item x="215"/>
        <item x="826"/>
        <item x="2150"/>
        <item x="3556"/>
        <item x="3644"/>
        <item x="4815"/>
        <item x="46"/>
        <item x="1156"/>
        <item x="1122"/>
        <item x="765"/>
        <item x="3637"/>
        <item x="2166"/>
        <item x="723"/>
        <item x="3461"/>
        <item x="549"/>
        <item x="770"/>
        <item x="622"/>
        <item x="879"/>
        <item x="3618"/>
        <item x="4465"/>
        <item x="646"/>
        <item x="170"/>
        <item x="76"/>
        <item x="881"/>
        <item x="74"/>
        <item x="957"/>
        <item x="2060"/>
        <item x="639"/>
        <item x="645"/>
        <item x="4805"/>
        <item x="767"/>
        <item x="2577"/>
        <item x="3519"/>
        <item x="564"/>
        <item x="158"/>
        <item x="2553"/>
        <item x="1069"/>
        <item x="3537"/>
        <item x="4747"/>
        <item x="3514"/>
        <item x="606"/>
        <item x="853"/>
        <item x="960"/>
        <item x="550"/>
        <item x="20"/>
        <item x="3764"/>
        <item x="4112"/>
        <item x="4817"/>
        <item x="614"/>
        <item x="688"/>
        <item x="3577"/>
        <item x="2064"/>
        <item x="2122"/>
        <item x="1295"/>
        <item x="1865"/>
        <item x="809"/>
        <item x="1995"/>
        <item x="173"/>
        <item x="3953"/>
        <item x="768"/>
        <item x="236"/>
        <item x="2148"/>
        <item x="4304"/>
        <item x="2125"/>
        <item x="153"/>
        <item x="2165"/>
        <item x="2126"/>
        <item x="1118"/>
        <item x="323"/>
        <item x="1213"/>
        <item x="3886"/>
        <item x="3623"/>
        <item x="31"/>
        <item x="72"/>
        <item x="528"/>
        <item x="2272"/>
        <item x="1123"/>
        <item x="542"/>
        <item x="70"/>
        <item x="3622"/>
        <item x="2132"/>
        <item x="3017"/>
        <item x="1220"/>
        <item x="1994"/>
        <item x="2066"/>
        <item x="679"/>
        <item x="857"/>
        <item x="958"/>
        <item x="3572"/>
        <item x="864"/>
        <item x="643"/>
        <item x="3045"/>
        <item x="1086"/>
        <item x="3634"/>
        <item x="2261"/>
        <item x="166"/>
        <item x="1126"/>
        <item x="565"/>
        <item x="586"/>
        <item x="772"/>
        <item x="1151"/>
        <item x="156"/>
        <item x="62"/>
        <item x="1030"/>
        <item x="67"/>
        <item x="2036"/>
        <item x="3667"/>
        <item x="3565"/>
        <item x="38"/>
        <item x="210"/>
        <item x="4808"/>
        <item x="2491"/>
        <item x="3512"/>
        <item x="625"/>
        <item x="4114"/>
        <item x="63"/>
        <item x="40"/>
        <item x="3770"/>
        <item x="3772"/>
        <item x="2994"/>
        <item x="870"/>
        <item x="320"/>
        <item x="2065"/>
        <item x="157"/>
        <item x="162"/>
        <item x="4810"/>
        <item x="3661"/>
        <item x="3504"/>
        <item x="1334"/>
        <item x="228"/>
        <item x="860"/>
        <item x="2464"/>
        <item x="179"/>
        <item x="3528"/>
        <item x="2170"/>
        <item x="865"/>
        <item x="1491"/>
        <item x="213"/>
        <item x="1902"/>
        <item x="1100"/>
        <item x="581"/>
        <item x="3594"/>
        <item x="1409"/>
        <item x="1786"/>
        <item x="4464"/>
        <item x="1224"/>
        <item x="3591"/>
        <item x="75"/>
        <item x="3575"/>
        <item x="3536"/>
        <item x="2172"/>
        <item x="183"/>
        <item x="862"/>
        <item x="61"/>
        <item x="2120"/>
        <item x="832"/>
        <item x="1993"/>
        <item x="1316"/>
        <item x="527"/>
        <item x="2151"/>
        <item x="3458"/>
        <item x="1225"/>
        <item x="209"/>
        <item x="2119"/>
        <item x="664"/>
        <item x="3624"/>
        <item x="4105"/>
        <item x="233"/>
        <item x="3665"/>
        <item x="3771"/>
        <item x="3508"/>
        <item x="2061"/>
        <item x="3567"/>
        <item x="129"/>
        <item x="4422"/>
        <item x="1331"/>
        <item x="167"/>
        <item x="2647"/>
        <item x="844"/>
        <item x="187"/>
        <item x="298"/>
        <item x="4461"/>
        <item x="2350"/>
        <item x="2365"/>
        <item x="851"/>
        <item x="2121"/>
        <item x="208"/>
        <item x="139"/>
        <item x="3490"/>
        <item x="2118"/>
        <item x="24"/>
        <item x="3659"/>
        <item x="2362"/>
        <item x="876"/>
        <item x="2062"/>
        <item x="2057"/>
        <item x="3592"/>
        <item x="3763"/>
        <item x="4460"/>
        <item x="3015"/>
        <item x="1203"/>
        <item x="4760"/>
        <item x="231"/>
        <item x="3629"/>
        <item x="219"/>
        <item x="3593"/>
        <item x="3780"/>
        <item x="916"/>
        <item x="626"/>
        <item x="724"/>
        <item x="1101"/>
        <item x="579"/>
        <item x="620"/>
        <item x="123"/>
        <item x="32"/>
        <item x="1219"/>
        <item x="517"/>
        <item x="2557"/>
        <item x="4740"/>
        <item x="2124"/>
        <item x="2646"/>
        <item x="3570"/>
        <item x="3778"/>
        <item x="596"/>
        <item x="2115"/>
        <item x="4674"/>
        <item x="220"/>
        <item x="1150"/>
        <item x="833"/>
        <item x="840"/>
        <item x="868"/>
        <item x="1008"/>
        <item x="12"/>
        <item x="3530"/>
        <item x="570"/>
        <item x="803"/>
        <item x="248"/>
        <item x="319"/>
        <item x="64"/>
        <item x="3597"/>
        <item x="22"/>
        <item x="333"/>
        <item x="317"/>
        <item x="222"/>
        <item x="204"/>
        <item x="1800"/>
        <item x="2637"/>
        <item x="1335"/>
        <item x="4306"/>
        <item x="3013"/>
        <item x="1159"/>
        <item x="2274"/>
        <item x="1493"/>
        <item x="841"/>
        <item x="191"/>
        <item x="25"/>
        <item x="4407"/>
        <item x="85"/>
        <item x="217"/>
        <item x="1866"/>
        <item x="2314"/>
        <item x="4811"/>
        <item x="2135"/>
        <item x="2141"/>
        <item x="2560"/>
        <item x="1233"/>
        <item x="3578"/>
        <item x="869"/>
        <item x="4694"/>
        <item x="1092"/>
        <item x="3627"/>
        <item x="4813"/>
        <item x="327"/>
        <item x="2133"/>
        <item x="3507"/>
        <item x="2171"/>
        <item x="3491"/>
        <item x="4750"/>
        <item x="4115"/>
        <item x="1082"/>
        <item x="1071"/>
        <item x="2037"/>
        <item x="659"/>
        <item x="3016"/>
        <item x="4104"/>
        <item x="2361"/>
        <item x="1063"/>
        <item x="566"/>
        <item x="3761"/>
        <item x="3562"/>
        <item x="3776"/>
        <item x="524"/>
        <item x="4458"/>
        <item x="2112"/>
        <item x="302"/>
        <item x="611"/>
        <item x="618"/>
        <item x="230"/>
        <item x="232"/>
        <item x="300"/>
        <item x="1107"/>
        <item x="4683"/>
        <item x="122"/>
        <item x="2639"/>
        <item x="647"/>
        <item x="1196"/>
        <item x="3664"/>
        <item x="84"/>
        <item x="2645"/>
        <item x="3043"/>
        <item x="212"/>
        <item x="830"/>
        <item x="4459"/>
        <item x="71"/>
        <item x="26"/>
        <item x="3668"/>
        <item x="2168"/>
        <item x="3625"/>
        <item x="2644"/>
        <item x="3660"/>
        <item x="2014"/>
        <item x="1330"/>
        <item x="211"/>
        <item x="314"/>
        <item x="4692"/>
        <item x="1067"/>
        <item x="1072"/>
        <item x="3012"/>
        <item x="834"/>
        <item x="2535"/>
        <item x="538"/>
        <item x="874"/>
        <item x="2363"/>
        <item x="1206"/>
        <item x="1164"/>
        <item x="316"/>
        <item x="4688"/>
        <item x="854"/>
        <item x="2555"/>
        <item x="962"/>
        <item x="3604"/>
        <item x="334"/>
        <item x="65"/>
        <item x="1060"/>
        <item x="3608"/>
        <item x="2489"/>
        <item x="4113"/>
        <item x="771"/>
        <item x="2114"/>
        <item x="4708"/>
        <item x="3653"/>
        <item x="3626"/>
        <item x="77"/>
        <item x="2034"/>
        <item x="563"/>
        <item x="1875"/>
        <item x="267"/>
        <item x="99"/>
        <item x="1992"/>
        <item x="1211"/>
        <item x="506"/>
        <item x="3774"/>
        <item x="1112"/>
        <item x="2916"/>
        <item x="2634"/>
        <item x="1962"/>
        <item x="1089"/>
        <item x="4693"/>
        <item x="827"/>
        <item x="1111"/>
        <item x="225"/>
        <item x="1011"/>
        <item x="3579"/>
        <item x="2643"/>
        <item x="835"/>
        <item x="2116"/>
        <item x="839"/>
        <item x="229"/>
        <item x="4739"/>
        <item x="1329"/>
        <item x="3586"/>
        <item x="1119"/>
        <item x="2866"/>
        <item x="3018"/>
        <item x="3658"/>
        <item x="2968"/>
        <item x="324"/>
        <item x="81"/>
        <item x="804"/>
        <item x="318"/>
        <item x="3662"/>
        <item x="744"/>
        <item x="23"/>
        <item x="1079"/>
        <item x="2640"/>
        <item x="111"/>
        <item x="206"/>
        <item x="4062"/>
        <item x="2366"/>
        <item x="2142"/>
        <item x="1313"/>
        <item x="3650"/>
        <item x="4295"/>
        <item x="2117"/>
        <item x="872"/>
        <item x="13"/>
        <item x="328"/>
        <item x="1887"/>
        <item x="3642"/>
        <item x="329"/>
        <item x="4116"/>
        <item x="3599"/>
        <item x="1915"/>
        <item x="1094"/>
        <item x="3505"/>
        <item x="4814"/>
        <item x="725"/>
        <item x="1115"/>
        <item x="4463"/>
        <item x="2204"/>
        <item x="4696"/>
        <item x="114"/>
        <item x="4468"/>
        <item x="3600"/>
        <item x="1877"/>
        <item x="3523"/>
        <item x="1315"/>
        <item x="1317"/>
        <item x="311"/>
        <item x="1010"/>
        <item x="3779"/>
        <item x="1056"/>
        <item x="1149"/>
        <item x="1229"/>
        <item x="1199"/>
        <item x="1221"/>
        <item x="2642"/>
        <item x="2970"/>
        <item x="4685"/>
        <item x="1077"/>
        <item x="2003"/>
        <item x="1117"/>
        <item x="2002"/>
        <item x="838"/>
        <item x="2015"/>
        <item x="2137"/>
        <item x="4103"/>
        <item x="2987"/>
        <item x="124"/>
        <item x="4424"/>
        <item x="2058"/>
        <item x="1085"/>
        <item x="2870"/>
        <item x="335"/>
        <item x="313"/>
        <item x="889"/>
        <item x="224"/>
        <item x="4689"/>
        <item x="315"/>
        <item x="110"/>
        <item x="1223"/>
        <item x="773"/>
        <item x="330"/>
        <item x="2674"/>
        <item x="4707"/>
        <item x="1009"/>
        <item x="1106"/>
        <item x="2059"/>
        <item x="2253"/>
        <item x="4809"/>
        <item x="1894"/>
        <item x="3860"/>
        <item x="1885"/>
        <item x="60"/>
        <item x="4704"/>
        <item x="4"/>
        <item x="312"/>
        <item x="662"/>
        <item x="1080"/>
        <item x="301"/>
        <item x="2977"/>
        <item x="2463"/>
        <item x="4291"/>
        <item x="1091"/>
        <item x="2635"/>
        <item x="3564"/>
        <item x="4698"/>
        <item x="1311"/>
        <item x="214"/>
        <item x="961"/>
        <item x="2367"/>
        <item x="3571"/>
        <item x="4686"/>
        <item x="205"/>
        <item x="1781"/>
        <item x="141"/>
        <item x="297"/>
        <item x="4697"/>
        <item x="4531"/>
        <item x="193"/>
        <item x="4684"/>
        <item x="331"/>
        <item x="696"/>
        <item x="1207"/>
        <item x="4690"/>
        <item x="2128"/>
        <item x="4741"/>
        <item x="3585"/>
        <item x="1876"/>
        <item x="2113"/>
        <item x="2999"/>
        <item x="855"/>
        <item x="2981"/>
        <item x="3598"/>
        <item x="1078"/>
        <item x="3656"/>
        <item x="3605"/>
        <item x="306"/>
        <item x="138"/>
        <item x="3651"/>
        <item x="4699"/>
        <item x="218"/>
        <item x="226"/>
        <item x="3014"/>
        <item x="296"/>
        <item x="227"/>
        <item x="1318"/>
        <item x="4305"/>
        <item x="3539"/>
        <item x="1478"/>
        <item x="1328"/>
        <item x="1145"/>
        <item x="1165"/>
        <item x="2988"/>
        <item x="3652"/>
        <item x="127"/>
        <item x="2143"/>
        <item x="119"/>
        <item x="2004"/>
        <item x="21"/>
        <item x="113"/>
        <item x="3649"/>
        <item x="789"/>
        <item x="842"/>
        <item x="3663"/>
        <item x="1891"/>
        <item x="4117"/>
        <item x="2638"/>
        <item x="4675"/>
        <item x="2145"/>
        <item x="2139"/>
        <item x="207"/>
        <item x="202"/>
        <item x="2652"/>
        <item x="609"/>
        <item x="825"/>
        <item x="128"/>
        <item x="1084"/>
        <item x="4695"/>
        <item x="308"/>
        <item x="69"/>
        <item x="3657"/>
        <item x="4691"/>
        <item x="1784"/>
        <item x="627"/>
        <item x="3862"/>
        <item x="1197"/>
        <item x="2136"/>
        <item x="3588"/>
        <item x="1064"/>
        <item x="3028"/>
        <item x="14"/>
        <item x="3576"/>
        <item x="617"/>
        <item x="3630"/>
        <item x="66"/>
        <item x="1058"/>
        <item x="104"/>
        <item x="4446"/>
        <item x="1162"/>
        <item x="2636"/>
        <item x="1083"/>
        <item x="1124"/>
        <item x="3587"/>
        <item x="2138"/>
        <item x="3655"/>
        <item x="3858"/>
        <item x="599"/>
        <item x="125"/>
        <item x="3568"/>
        <item x="116"/>
        <item x="216"/>
        <item x="754"/>
        <item x="3603"/>
        <item x="140"/>
        <item x="1088"/>
        <item x="1878"/>
        <item x="1017"/>
        <item x="3859"/>
        <item x="2032"/>
        <item x="4680"/>
        <item x="2972"/>
        <item x="1496"/>
        <item x="2978"/>
        <item x="235"/>
        <item x="4670"/>
        <item x="2986"/>
        <item x="103"/>
        <item x="4682"/>
        <item x="1160"/>
        <item x="818"/>
        <item x="310"/>
        <item x="1183"/>
        <item x="2140"/>
        <item x="3654"/>
        <item x="3044"/>
        <item x="117"/>
        <item x="4449"/>
        <item x="3041"/>
        <item x="1075"/>
        <item x="1096"/>
        <item x="135"/>
        <item x="1188"/>
        <item x="376"/>
        <item x="4687"/>
        <item x="4096"/>
        <item x="2144"/>
        <item x="2641"/>
        <item x="3864"/>
        <item x="234"/>
        <item x="1059"/>
        <item x="241"/>
        <item x="813"/>
        <item x="121"/>
        <item x="1783"/>
        <item x="1098"/>
        <item x="309"/>
        <item x="377"/>
        <item x="1782"/>
        <item x="817"/>
        <item x="4300"/>
        <item x="93"/>
        <item x="4700"/>
        <item x="3019"/>
        <item x="268"/>
        <item x="3023"/>
        <item x="115"/>
        <item x="2672"/>
        <item x="4705"/>
        <item x="325"/>
        <item x="1889"/>
        <item x="105"/>
        <item x="1780"/>
        <item x="3000"/>
        <item x="1209"/>
        <item x="120"/>
        <item x="1074"/>
        <item x="108"/>
        <item x="132"/>
        <item x="814"/>
        <item x="3563"/>
        <item x="3868"/>
        <item x="102"/>
        <item x="1312"/>
        <item x="326"/>
        <item x="303"/>
        <item x="3024"/>
        <item x="304"/>
        <item x="1216"/>
        <item x="1152"/>
        <item x="1148"/>
        <item x="101"/>
        <item x="2035"/>
        <item x="100"/>
        <item x="746"/>
        <item x="1128"/>
        <item x="3834"/>
        <item x="1841"/>
        <item x="2369"/>
        <item x="112"/>
        <item x="1249"/>
        <item x="846"/>
        <item x="1492"/>
        <item x="1201"/>
        <item x="126"/>
        <item x="1166"/>
        <item x="819"/>
        <item x="106"/>
        <item x="364"/>
        <item x="221"/>
        <item x="137"/>
        <item x="4111"/>
        <item x="2654"/>
        <item x="98"/>
        <item x="294"/>
        <item x="2193"/>
        <item x="1062"/>
        <item x="1222"/>
        <item x="247"/>
        <item x="1210"/>
        <item x="1235"/>
        <item x="2660"/>
        <item x="1200"/>
        <item x="3863"/>
        <item x="3027"/>
        <item x="4394"/>
        <item x="378"/>
        <item x="11"/>
        <item x="4297"/>
        <item x="134"/>
        <item x="266"/>
        <item x="243"/>
        <item x="201"/>
        <item x="2195"/>
        <item x="2971"/>
        <item x="370"/>
        <item x="423"/>
        <item x="4672"/>
        <item x="1202"/>
        <item x="4064"/>
        <item x="3865"/>
        <item x="136"/>
        <item x="673"/>
        <item x="1787"/>
        <item x="130"/>
        <item x="4288"/>
        <item x="3633"/>
        <item x="4290"/>
        <item x="54"/>
        <item x="199"/>
        <item x="7"/>
        <item x="1154"/>
        <item x="2653"/>
        <item x="262"/>
        <item x="2665"/>
        <item x="1065"/>
        <item x="55"/>
        <item x="1125"/>
        <item x="1108"/>
        <item x="371"/>
        <item x="810"/>
        <item x="2038"/>
        <item x="346"/>
        <item x="3856"/>
        <item x="778"/>
        <item x="359"/>
        <item x="531"/>
        <item x="1087"/>
        <item x="1180"/>
        <item x="816"/>
        <item x="530"/>
        <item x="3632"/>
        <item x="1171"/>
        <item x="802"/>
        <item x="452"/>
        <item x="2493"/>
        <item x="762"/>
        <item x="2127"/>
        <item x="299"/>
        <item x="2865"/>
        <item x="1012"/>
        <item x="533"/>
        <item x="1099"/>
        <item x="2671"/>
        <item x="4292"/>
        <item x="4807"/>
        <item x="332"/>
        <item x="3584"/>
        <item x="131"/>
        <item x="4066"/>
        <item x="3843"/>
        <item x="4671"/>
        <item x="800"/>
        <item x="270"/>
        <item x="1090"/>
        <item x="3645"/>
        <item x="3646"/>
        <item x="1212"/>
        <item x="1205"/>
        <item x="237"/>
        <item x="244"/>
        <item x="1081"/>
        <item x="365"/>
        <item x="358"/>
        <item x="3004"/>
        <item x="351"/>
        <item x="3003"/>
        <item x="437"/>
        <item x="1169"/>
        <item x="366"/>
        <item x="1093"/>
        <item x="3861"/>
        <item x="416"/>
        <item x="2095"/>
        <item x="1234"/>
        <item x="5"/>
        <item x="1252"/>
        <item x="3614"/>
        <item x="295"/>
        <item x="2194"/>
        <item x="253"/>
        <item x="372"/>
        <item x="345"/>
        <item x="336"/>
        <item x="2667"/>
        <item x="1061"/>
        <item x="1307"/>
        <item x="1186"/>
        <item x="240"/>
        <item x="2668"/>
        <item x="1893"/>
        <item x="805"/>
        <item x="4448"/>
        <item x="3029"/>
        <item x="198"/>
        <item x="4289"/>
        <item x="4302"/>
        <item x="3001"/>
        <item x="2675"/>
        <item x="455"/>
        <item x="774"/>
        <item x="4679"/>
        <item x="3026"/>
        <item x="3022"/>
        <item x="3842"/>
        <item x="3870"/>
        <item x="58"/>
        <item x="109"/>
        <item x="3846"/>
        <item x="2661"/>
        <item x="807"/>
        <item x="3869"/>
        <item x="263"/>
        <item x="344"/>
        <item x="3855"/>
        <item x="2650"/>
        <item x="1176"/>
        <item x="3873"/>
        <item x="97"/>
        <item x="2666"/>
        <item x="88"/>
        <item x="1170"/>
        <item x="239"/>
        <item x="3847"/>
        <item x="2969"/>
        <item x="405"/>
        <item x="3631"/>
        <item x="454"/>
        <item x="146"/>
        <item x="2558"/>
        <item x="352"/>
        <item x="264"/>
        <item x="259"/>
        <item x="373"/>
        <item x="355"/>
        <item x="462"/>
        <item x="368"/>
        <item x="2351"/>
        <item x="3835"/>
        <item x="4806"/>
        <item x="661"/>
        <item x="305"/>
        <item x="3871"/>
        <item x="348"/>
        <item x="3025"/>
        <item x="2676"/>
        <item x="2677"/>
        <item x="4100"/>
        <item x="2670"/>
        <item x="790"/>
        <item x="1172"/>
        <item x="3852"/>
        <item x="3566"/>
        <item x="2673"/>
        <item x="307"/>
        <item x="3872"/>
        <item x="10"/>
        <item x="9"/>
        <item x="4571"/>
        <item x="3030"/>
        <item x="367"/>
        <item x="362"/>
        <item x="4101"/>
        <item x="369"/>
        <item x="695"/>
        <item x="3851"/>
        <item x="2979"/>
        <item x="380"/>
        <item x="1095"/>
        <item x="89"/>
        <item x="815"/>
        <item x="443"/>
        <item x="1195"/>
        <item x="1168"/>
        <item x="470"/>
        <item x="1104"/>
        <item x="4681"/>
        <item x="4669"/>
        <item x="1177"/>
        <item x="794"/>
        <item x="1217"/>
        <item x="1623"/>
        <item x="3867"/>
        <item x="1477"/>
        <item x="435"/>
        <item x="353"/>
        <item x="410"/>
        <item x="1265"/>
        <item x="2162"/>
        <item x="96"/>
        <item x="3573"/>
        <item x="3612"/>
        <item x="3039"/>
        <item x="3866"/>
        <item x="3887"/>
        <item x="356"/>
        <item x="764"/>
        <item x="791"/>
        <item x="4063"/>
        <item x="4293"/>
        <item x="245"/>
        <item x="1198"/>
        <item x="436"/>
        <item x="1174"/>
        <item x="357"/>
        <item x="651"/>
        <item x="107"/>
        <item x="246"/>
        <item x="456"/>
        <item x="149"/>
        <item x="3040"/>
        <item x="608"/>
        <item x="4287"/>
        <item x="823"/>
        <item x="4298"/>
        <item x="286"/>
        <item x="3857"/>
        <item x="460"/>
        <item x="427"/>
        <item x="2559"/>
        <item x="3782"/>
        <item x="806"/>
        <item x="254"/>
        <item x="1129"/>
        <item x="2662"/>
        <item x="444"/>
        <item x="133"/>
        <item x="4447"/>
        <item x="1190"/>
        <item x="1237"/>
        <item x="650"/>
        <item x="459"/>
        <item x="347"/>
        <item x="3841"/>
        <item x="3006"/>
        <item x="808"/>
        <item x="824"/>
        <item x="3583"/>
        <item x="2669"/>
        <item x="3613"/>
        <item x="261"/>
        <item x="381"/>
        <item x="118"/>
        <item x="273"/>
        <item x="1068"/>
        <item x="1"/>
        <item x="1479"/>
        <item x="1013"/>
        <item x="399"/>
        <item x="2"/>
        <item x="349"/>
        <item x="4443"/>
        <item x="382"/>
        <item x="385"/>
        <item x="1178"/>
        <item x="90"/>
        <item x="418"/>
        <item x="801"/>
        <item x="3042"/>
        <item x="439"/>
        <item x="763"/>
        <item x="3840"/>
        <item x="426"/>
        <item x="4296"/>
        <item x="811"/>
        <item x="260"/>
        <item x="656"/>
        <item x="269"/>
        <item x="1070"/>
        <item x="424"/>
        <item x="1194"/>
        <item x="1890"/>
        <item x="56"/>
        <item x="19"/>
        <item x="0"/>
        <item x="2033"/>
        <item x="400"/>
        <item x="1103"/>
        <item x="1147"/>
        <item x="3853"/>
        <item x="2163"/>
        <item x="1161"/>
        <item x="1888"/>
        <item x="3854"/>
        <item x="797"/>
        <item x="1204"/>
        <item x="8"/>
        <item x="57"/>
        <item x="361"/>
        <item x="252"/>
        <item x="2980"/>
        <item x="457"/>
        <item x="1136"/>
        <item x="3031"/>
        <item x="788"/>
        <item x="657"/>
        <item x="2368"/>
        <item x="438"/>
        <item x="2663"/>
        <item x="4393"/>
        <item x="59"/>
        <item x="17"/>
        <item x="404"/>
        <item x="2031"/>
        <item x="1785"/>
        <item x="447"/>
        <item x="2319"/>
        <item x="461"/>
        <item x="4301"/>
        <item x="360"/>
        <item x="1109"/>
        <item x="379"/>
        <item x="468"/>
        <item x="3"/>
        <item x="6"/>
        <item x="293"/>
        <item x="4803"/>
        <item x="4673"/>
        <item x="1192"/>
        <item x="453"/>
        <item x="350"/>
        <item x="363"/>
        <item x="796"/>
        <item x="3032"/>
        <item x="403"/>
        <item x="1308"/>
        <item x="3002"/>
        <item x="3837"/>
        <item x="2556"/>
        <item x="743"/>
        <item x="3833"/>
        <item x="321"/>
        <item x="255"/>
        <item x="1140"/>
        <item x="3783"/>
        <item x="2869"/>
        <item x="1181"/>
        <item x="532"/>
        <item x="412"/>
        <item x="1193"/>
        <item x="583"/>
        <item x="2651"/>
        <item x="3836"/>
        <item x="151"/>
        <item x="92"/>
        <item x="3033"/>
        <item x="411"/>
        <item x="3838"/>
        <item x="786"/>
        <item x="2097"/>
        <item x="687"/>
        <item x="820"/>
        <item x="384"/>
        <item x="322"/>
        <item x="242"/>
        <item x="288"/>
        <item x="474"/>
        <item x="18"/>
        <item x="401"/>
        <item x="2067"/>
        <item x="3885"/>
        <item x="446"/>
        <item x="389"/>
        <item x="445"/>
        <item x="150"/>
        <item x="251"/>
        <item x="291"/>
        <item x="419"/>
        <item x="402"/>
        <item x="4102"/>
        <item x="812"/>
        <item x="4706"/>
        <item x="4455"/>
        <item x="4453"/>
        <item x="2098"/>
        <item x="1105"/>
        <item x="3844"/>
        <item x="94"/>
        <item x="921"/>
        <item x="1232"/>
        <item x="4299"/>
        <item x="2108"/>
        <item x="3850"/>
        <item x="4802"/>
        <item x="386"/>
        <item x="250"/>
        <item x="1163"/>
        <item x="413"/>
        <item x="4454"/>
        <item x="407"/>
        <item x="265"/>
        <item x="757"/>
        <item x="408"/>
        <item x="16"/>
        <item x="417"/>
        <item x="449"/>
        <item x="51"/>
        <item x="1179"/>
        <item x="1185"/>
        <item x="1114"/>
        <item x="1238"/>
        <item x="3839"/>
        <item x="658"/>
        <item x="2664"/>
        <item x="409"/>
        <item x="1236"/>
        <item x="257"/>
        <item x="422"/>
        <item x="450"/>
        <item x="3607"/>
        <item x="434"/>
        <item x="1214"/>
        <item x="1137"/>
        <item x="145"/>
        <item x="798"/>
        <item x="421"/>
        <item x="780"/>
        <item x="3601"/>
        <item x="3832"/>
        <item x="1191"/>
        <item x="1182"/>
        <item x="276"/>
        <item x="3884"/>
        <item x="1141"/>
        <item x="3831"/>
        <item x="91"/>
        <item x="277"/>
        <item x="387"/>
        <item x="3606"/>
        <item x="458"/>
        <item x="53"/>
        <item x="821"/>
        <item x="2864"/>
        <item x="15"/>
        <item x="414"/>
        <item x="1241"/>
        <item x="777"/>
        <item x="3878"/>
        <item x="3876"/>
        <item x="285"/>
        <item x="1184"/>
        <item x="1208"/>
        <item x="3037"/>
        <item x="354"/>
        <item x="822"/>
        <item x="287"/>
        <item x="2919"/>
        <item x="284"/>
        <item x="3875"/>
        <item x="4406"/>
        <item x="1798"/>
        <item x="473"/>
        <item x="472"/>
        <item x="1499"/>
        <item x="2158"/>
        <item x="3874"/>
        <item x="375"/>
        <item x="3036"/>
        <item x="388"/>
        <item x="3488"/>
        <item x="275"/>
        <item x="415"/>
        <item x="86"/>
        <item x="654"/>
        <item x="1167"/>
        <item x="469"/>
        <item x="1016"/>
        <item x="776"/>
        <item x="3877"/>
        <item x="374"/>
        <item x="4804"/>
        <item x="3489"/>
        <item x="144"/>
        <item x="256"/>
        <item x="406"/>
        <item x="442"/>
        <item x="1215"/>
        <item x="1138"/>
        <item x="2159"/>
        <item x="2976"/>
        <item x="1416"/>
        <item x="2156"/>
        <item x="3882"/>
        <item x="289"/>
        <item x="1327"/>
        <item x="1879"/>
        <item x="2356"/>
        <item x="655"/>
        <item x="1797"/>
        <item x="2157"/>
        <item x="1497"/>
        <item x="471"/>
        <item x="2164"/>
        <item x="1412"/>
        <item x="337"/>
        <item x="1133"/>
        <item x="1015"/>
        <item x="258"/>
        <item x="1320"/>
        <item x="283"/>
        <item x="2192"/>
        <item x="2945"/>
        <item x="4405"/>
        <item x="238"/>
        <item x="3038"/>
        <item x="751"/>
        <item x="4709"/>
        <item x="3829"/>
        <item x="338"/>
        <item x="52"/>
        <item x="142"/>
        <item x="1142"/>
        <item x="1411"/>
        <item x="432"/>
        <item x="342"/>
        <item x="3879"/>
        <item x="2957"/>
        <item x="785"/>
        <item x="1175"/>
        <item x="2953"/>
        <item x="87"/>
        <item x="4462"/>
        <item x="1173"/>
        <item x="425"/>
        <item x="792"/>
        <item x="761"/>
        <item x="1422"/>
        <item x="1309"/>
        <item x="1796"/>
        <item x="2946"/>
        <item x="3034"/>
        <item x="1419"/>
        <item x="143"/>
        <item x="3035"/>
        <item x="1417"/>
        <item x="2955"/>
        <item x="1187"/>
        <item x="1413"/>
        <item x="429"/>
        <item x="441"/>
        <item x="448"/>
        <item x="1410"/>
        <item x="1189"/>
        <item x="4444"/>
        <item x="2974"/>
        <item x="3883"/>
        <item x="3881"/>
        <item x="1481"/>
        <item x="1799"/>
        <item x="271"/>
        <item x="4065"/>
        <item x="2155"/>
        <item x="2161"/>
        <item x="1130"/>
        <item x="1415"/>
        <item x="3845"/>
        <item x="3602"/>
        <item x="3880"/>
        <item x="782"/>
        <item x="787"/>
        <item x="793"/>
        <item x="1239"/>
        <item x="391"/>
        <item x="779"/>
        <item x="1326"/>
        <item x="653"/>
        <item x="4123"/>
        <item x="148"/>
        <item x="274"/>
        <item x="1414"/>
        <item x="393"/>
        <item x="1880"/>
        <item x="466"/>
        <item x="343"/>
        <item x="341"/>
        <item x="397"/>
        <item x="280"/>
        <item x="1779"/>
        <item x="1139"/>
        <item x="1795"/>
        <item x="1321"/>
        <item x="433"/>
        <item x="2352"/>
        <item x="2954"/>
        <item x="795"/>
        <item x="2956"/>
        <item x="464"/>
        <item x="3695"/>
        <item x="428"/>
        <item x="390"/>
        <item x="2160"/>
        <item x="783"/>
        <item x="1482"/>
        <item x="4450"/>
        <item x="2951"/>
        <item x="760"/>
        <item x="465"/>
        <item x="750"/>
        <item x="383"/>
        <item x="3609"/>
        <item x="467"/>
        <item x="1418"/>
        <item x="398"/>
        <item x="3849"/>
        <item x="463"/>
        <item x="147"/>
        <item x="152"/>
        <item x="396"/>
        <item x="4061"/>
        <item x="1420"/>
        <item x="394"/>
        <item x="281"/>
        <item x="4303"/>
        <item x="292"/>
        <item x="920"/>
        <item x="272"/>
        <item x="4473"/>
        <item x="278"/>
        <item x="4445"/>
        <item x="4456"/>
        <item x="4280"/>
        <item x="1498"/>
        <item x="95"/>
        <item x="2111"/>
        <item x="2289"/>
        <item x="1134"/>
        <item x="3848"/>
        <item x="4279"/>
        <item x="279"/>
        <item x="652"/>
        <item x="2950"/>
        <item x="2863"/>
        <item x="2920"/>
        <item x="649"/>
        <item x="339"/>
        <item x="2915"/>
        <item x="4481"/>
        <item x="2655"/>
        <item x="1325"/>
        <item x="4469"/>
        <item x="4471"/>
        <item x="686"/>
        <item x="911"/>
        <item x="759"/>
        <item x="2152"/>
        <item x="440"/>
        <item x="392"/>
        <item x="3611"/>
        <item x="781"/>
        <item x="4281"/>
        <item x="4482"/>
        <item x="784"/>
        <item x="919"/>
        <item x="1323"/>
        <item x="2407"/>
        <item x="1310"/>
        <item x="1882"/>
        <item x="799"/>
        <item x="910"/>
        <item x="1324"/>
        <item x="1883"/>
        <item x="2960"/>
        <item x="3830"/>
        <item x="1881"/>
        <item x="1500"/>
        <item x="1368"/>
        <item x="3694"/>
        <item x="340"/>
        <item x="4451"/>
        <item x="1421"/>
        <item x="683"/>
        <item x="4470"/>
        <item x="2154"/>
        <item x="431"/>
        <item x="4539"/>
        <item x="2096"/>
        <item x="2958"/>
        <item x="2959"/>
        <item x="290"/>
        <item x="4799"/>
        <item x="420"/>
        <item x="2153"/>
        <item x="2110"/>
        <item x="2288"/>
        <item x="2358"/>
        <item x="2109"/>
        <item x="2287"/>
        <item x="4476"/>
        <item x="4067"/>
        <item x="1625"/>
        <item x="282"/>
        <item x="4542"/>
        <item x="4545"/>
        <item x="2949"/>
        <item x="430"/>
        <item x="4278"/>
        <item x="4457"/>
        <item x="2961"/>
        <item x="758"/>
        <item x="4284"/>
        <item x="4536"/>
        <item x="684"/>
        <item x="4069"/>
        <item x="2196"/>
        <item x="4475"/>
        <item x="4544"/>
        <item x="4538"/>
        <item x="4282"/>
        <item x="914"/>
        <item x="4543"/>
        <item x="3693"/>
        <item x="3692"/>
        <item x="4474"/>
        <item x="1624"/>
        <item x="1895"/>
        <item x="2867"/>
        <item x="676"/>
        <item x="2357"/>
        <item x="1322"/>
        <item x="4546"/>
        <item x="1896"/>
        <item x="2944"/>
        <item x="4068"/>
        <item x="1884"/>
        <item x="2952"/>
        <item x="4285"/>
        <item x="685"/>
        <item x="1959"/>
        <item x="3610"/>
        <item x="722"/>
        <item x="4535"/>
        <item x="915"/>
        <item x="4090"/>
        <item x="4283"/>
        <item x="200"/>
        <item x="1132"/>
        <item x="4537"/>
        <item x="4541"/>
        <item x="1897"/>
        <item x="4277"/>
        <item x="4472"/>
        <item x="728"/>
        <item x="740"/>
        <item x="475"/>
        <item x="1319"/>
        <item x="2947"/>
        <item x="2948"/>
        <item x="2197"/>
        <item x="477"/>
        <item x="2943"/>
        <item x="1131"/>
        <item x="2353"/>
        <item x="2941"/>
        <item x="4286"/>
        <item x="1240"/>
        <item x="476"/>
        <item x="2942"/>
        <item x="1018"/>
        <item x="4452"/>
        <item x="2868"/>
        <item x="4060"/>
        <item x="2649"/>
        <item x="913"/>
        <item x="1621"/>
        <item x="1620"/>
        <item x="395"/>
        <item x="2355"/>
        <item x="3236"/>
        <item x="2354"/>
        <item x="3232"/>
        <item x="741"/>
        <item x="752"/>
        <item x="677"/>
        <item x="1956"/>
        <item x="1901"/>
        <item x="1960"/>
        <item x="3230"/>
        <item x="3234"/>
        <item x="2940"/>
        <item x="1619"/>
        <item x="756"/>
        <item x="1135"/>
        <item x="4534"/>
        <item x="1958"/>
        <item x="912"/>
        <item x="4533"/>
        <item x="2360"/>
        <item x="1961"/>
        <item x="3689"/>
        <item x="1957"/>
        <item x="1014"/>
        <item x="2359"/>
        <item x="4274"/>
        <item x="4059"/>
        <item x="3691"/>
        <item x="1955"/>
        <item x="1898"/>
        <item x="4532"/>
        <item x="1899"/>
        <item x="3690"/>
        <item x="1900"/>
        <item x="4273"/>
        <item x="4275"/>
        <item x="4276"/>
        <item x="4976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1"/>
    </i>
    <i>
      <x v="13"/>
    </i>
    <i>
      <x v="14"/>
    </i>
    <i t="grand">
      <x/>
    </i>
  </rowItems>
  <colFields count="1">
    <field x="2"/>
  </colFields>
  <colItems count="7">
    <i>
      <x v="5"/>
    </i>
    <i>
      <x v="6"/>
    </i>
    <i>
      <x v="18"/>
    </i>
    <i>
      <x v="19"/>
    </i>
    <i>
      <x v="24"/>
    </i>
    <i>
      <x v="26"/>
    </i>
    <i t="grand">
      <x/>
    </i>
  </colItems>
  <pageFields count="1">
    <pageField fld="0" item="4" hier="-1"/>
  </pageFields>
  <dataFields count="1">
    <dataField name="Count of TL" fld="4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0102-F06C-436D-8542-B843F9B19ADC}">
  <sheetPr filterMode="1"/>
  <dimension ref="A1:S6689"/>
  <sheetViews>
    <sheetView tabSelected="1" zoomScale="85" zoomScaleNormal="85" workbookViewId="0">
      <pane ySplit="1" topLeftCell="A3573" activePane="bottomLeft" state="frozen"/>
      <selection pane="bottomLeft" activeCell="D3573" sqref="D3573:D6689"/>
    </sheetView>
  </sheetViews>
  <sheetFormatPr defaultRowHeight="14.4" x14ac:dyDescent="0.3"/>
  <cols>
    <col min="1" max="1" width="10.6640625" style="10" bestFit="1" customWidth="1"/>
    <col min="2" max="2" width="10.6640625" style="5" customWidth="1"/>
    <col min="3" max="3" width="19.33203125" customWidth="1"/>
    <col min="4" max="4" width="32.44140625" customWidth="1"/>
    <col min="5" max="5" width="14" customWidth="1"/>
    <col min="8" max="8" width="13.6640625" style="21" customWidth="1"/>
    <col min="9" max="9" width="9.109375" style="18"/>
    <col min="10" max="10" width="17.6640625" customWidth="1"/>
  </cols>
  <sheetData>
    <row r="1" spans="1:19" x14ac:dyDescent="0.3">
      <c r="A1" s="8" t="s">
        <v>0</v>
      </c>
      <c r="B1" s="6" t="s">
        <v>30</v>
      </c>
      <c r="C1" s="1" t="s">
        <v>1</v>
      </c>
      <c r="D1" s="1" t="s">
        <v>2</v>
      </c>
      <c r="E1" s="1" t="s">
        <v>20</v>
      </c>
      <c r="F1" s="1" t="s">
        <v>34</v>
      </c>
      <c r="G1" s="1" t="s">
        <v>41</v>
      </c>
      <c r="H1" s="20" t="s">
        <v>70</v>
      </c>
      <c r="I1" s="18" t="s">
        <v>68</v>
      </c>
      <c r="J1" s="1" t="s">
        <v>93</v>
      </c>
    </row>
    <row r="2" spans="1:19" hidden="1" x14ac:dyDescent="0.3">
      <c r="A2" s="9">
        <v>1112</v>
      </c>
      <c r="B2" s="7" t="s">
        <v>29</v>
      </c>
      <c r="C2" s="2" t="s">
        <v>15</v>
      </c>
      <c r="D2" s="2" t="s">
        <v>21</v>
      </c>
      <c r="E2" s="2">
        <v>131.54300000000001</v>
      </c>
      <c r="F2">
        <f t="shared" ref="F2:F65" si="0">E2/10</f>
        <v>13.154300000000001</v>
      </c>
      <c r="G2" s="2" t="s">
        <v>67</v>
      </c>
      <c r="H2" s="21">
        <v>43770</v>
      </c>
      <c r="I2" s="18" t="s">
        <v>72</v>
      </c>
      <c r="J2" s="2" t="s">
        <v>21</v>
      </c>
    </row>
    <row r="3" spans="1:19" hidden="1" x14ac:dyDescent="0.3">
      <c r="A3" s="9">
        <v>1112</v>
      </c>
      <c r="B3" s="7" t="s">
        <v>29</v>
      </c>
      <c r="C3" s="2" t="s">
        <v>15</v>
      </c>
      <c r="D3" s="2" t="s">
        <v>21</v>
      </c>
      <c r="E3" s="2">
        <v>131.54300000000001</v>
      </c>
      <c r="F3">
        <f t="shared" si="0"/>
        <v>13.154300000000001</v>
      </c>
      <c r="G3" s="2" t="s">
        <v>67</v>
      </c>
      <c r="H3" s="21">
        <v>43770</v>
      </c>
      <c r="I3" s="18" t="s">
        <v>72</v>
      </c>
      <c r="J3" s="2" t="s">
        <v>21</v>
      </c>
    </row>
    <row r="4" spans="1:19" hidden="1" x14ac:dyDescent="0.3">
      <c r="A4" s="9">
        <v>1112</v>
      </c>
      <c r="B4" s="7" t="s">
        <v>29</v>
      </c>
      <c r="C4" s="2" t="s">
        <v>15</v>
      </c>
      <c r="D4" s="2" t="s">
        <v>21</v>
      </c>
      <c r="E4" s="2">
        <v>129.79599999999999</v>
      </c>
      <c r="F4">
        <f t="shared" si="0"/>
        <v>12.9796</v>
      </c>
      <c r="G4" s="2" t="s">
        <v>67</v>
      </c>
      <c r="H4" s="21">
        <v>43770</v>
      </c>
      <c r="I4" s="18" t="s">
        <v>72</v>
      </c>
      <c r="J4" s="2" t="s">
        <v>21</v>
      </c>
    </row>
    <row r="5" spans="1:19" hidden="1" x14ac:dyDescent="0.3">
      <c r="A5" s="9">
        <v>1112</v>
      </c>
      <c r="B5" s="7" t="s">
        <v>29</v>
      </c>
      <c r="C5" s="2" t="s">
        <v>15</v>
      </c>
      <c r="D5" s="2" t="s">
        <v>21</v>
      </c>
      <c r="E5" s="2">
        <v>130.08699999999999</v>
      </c>
      <c r="F5">
        <f t="shared" si="0"/>
        <v>13.008699999999999</v>
      </c>
      <c r="G5" s="2" t="s">
        <v>67</v>
      </c>
      <c r="H5" s="21">
        <v>43770</v>
      </c>
      <c r="I5" s="18" t="s">
        <v>72</v>
      </c>
      <c r="J5" s="2" t="s">
        <v>21</v>
      </c>
    </row>
    <row r="6" spans="1:19" hidden="1" x14ac:dyDescent="0.3">
      <c r="A6" s="9">
        <v>1112</v>
      </c>
      <c r="B6" s="7" t="s">
        <v>29</v>
      </c>
      <c r="C6" s="2" t="s">
        <v>15</v>
      </c>
      <c r="D6" s="2" t="s">
        <v>21</v>
      </c>
      <c r="E6" s="2">
        <v>133.893</v>
      </c>
      <c r="F6">
        <f t="shared" si="0"/>
        <v>13.3893</v>
      </c>
      <c r="G6" s="2" t="s">
        <v>67</v>
      </c>
      <c r="H6" s="21">
        <v>43770</v>
      </c>
      <c r="I6" s="18" t="s">
        <v>72</v>
      </c>
      <c r="J6" s="2" t="s">
        <v>21</v>
      </c>
    </row>
    <row r="7" spans="1:19" hidden="1" x14ac:dyDescent="0.3">
      <c r="A7" s="9">
        <v>1112</v>
      </c>
      <c r="B7" s="7" t="s">
        <v>29</v>
      </c>
      <c r="C7" s="2" t="s">
        <v>15</v>
      </c>
      <c r="D7" s="2" t="s">
        <v>21</v>
      </c>
      <c r="E7" s="2">
        <v>107.946</v>
      </c>
      <c r="F7">
        <f t="shared" si="0"/>
        <v>10.794599999999999</v>
      </c>
      <c r="G7" s="2" t="s">
        <v>67</v>
      </c>
      <c r="H7" s="21">
        <v>43770</v>
      </c>
      <c r="I7" s="18" t="s">
        <v>72</v>
      </c>
      <c r="J7" s="2" t="s">
        <v>21</v>
      </c>
    </row>
    <row r="8" spans="1:19" hidden="1" x14ac:dyDescent="0.3">
      <c r="A8" s="9">
        <v>1112</v>
      </c>
      <c r="B8" s="7" t="s">
        <v>29</v>
      </c>
      <c r="C8" s="2" t="s">
        <v>15</v>
      </c>
      <c r="D8" s="2" t="s">
        <v>21</v>
      </c>
      <c r="E8" s="2">
        <v>122.271</v>
      </c>
      <c r="F8">
        <f t="shared" si="0"/>
        <v>12.2271</v>
      </c>
      <c r="G8" s="2" t="s">
        <v>67</v>
      </c>
      <c r="H8" s="21">
        <v>43770</v>
      </c>
      <c r="I8" s="18" t="s">
        <v>72</v>
      </c>
      <c r="J8" s="2" t="s">
        <v>21</v>
      </c>
    </row>
    <row r="9" spans="1:19" hidden="1" x14ac:dyDescent="0.3">
      <c r="A9" s="9">
        <v>1112</v>
      </c>
      <c r="B9" s="7" t="s">
        <v>29</v>
      </c>
      <c r="C9" s="2" t="s">
        <v>15</v>
      </c>
      <c r="D9" s="2" t="s">
        <v>21</v>
      </c>
      <c r="E9" s="2">
        <v>133.92400000000001</v>
      </c>
      <c r="F9">
        <f t="shared" si="0"/>
        <v>13.3924</v>
      </c>
      <c r="G9" s="2" t="s">
        <v>67</v>
      </c>
      <c r="H9" s="21">
        <v>43770</v>
      </c>
      <c r="I9" s="18" t="s">
        <v>72</v>
      </c>
      <c r="J9" s="2" t="s">
        <v>21</v>
      </c>
    </row>
    <row r="10" spans="1:19" hidden="1" x14ac:dyDescent="0.3">
      <c r="A10" s="9">
        <v>1112</v>
      </c>
      <c r="B10" s="7" t="s">
        <v>29</v>
      </c>
      <c r="C10" s="2" t="s">
        <v>15</v>
      </c>
      <c r="D10" s="2" t="s">
        <v>21</v>
      </c>
      <c r="E10" s="2">
        <v>119.215</v>
      </c>
      <c r="F10">
        <f t="shared" si="0"/>
        <v>11.9215</v>
      </c>
      <c r="G10" s="2" t="s">
        <v>67</v>
      </c>
      <c r="H10" s="21">
        <v>43770</v>
      </c>
      <c r="I10" s="18" t="s">
        <v>72</v>
      </c>
      <c r="J10" s="2" t="s">
        <v>21</v>
      </c>
    </row>
    <row r="11" spans="1:19" hidden="1" x14ac:dyDescent="0.3">
      <c r="A11" s="9">
        <v>1112</v>
      </c>
      <c r="B11" s="7" t="s">
        <v>29</v>
      </c>
      <c r="C11" s="2" t="s">
        <v>15</v>
      </c>
      <c r="D11" s="2" t="s">
        <v>21</v>
      </c>
      <c r="E11" s="2">
        <v>132.154</v>
      </c>
      <c r="F11">
        <f t="shared" si="0"/>
        <v>13.215399999999999</v>
      </c>
      <c r="G11" s="2" t="s">
        <v>67</v>
      </c>
      <c r="H11" s="21">
        <v>43770</v>
      </c>
      <c r="I11" s="18" t="s">
        <v>72</v>
      </c>
      <c r="J11" s="2" t="s">
        <v>21</v>
      </c>
    </row>
    <row r="12" spans="1:19" hidden="1" x14ac:dyDescent="0.3">
      <c r="A12" s="9">
        <v>1112</v>
      </c>
      <c r="B12" s="7" t="s">
        <v>29</v>
      </c>
      <c r="C12" s="2" t="s">
        <v>15</v>
      </c>
      <c r="D12" s="2" t="s">
        <v>21</v>
      </c>
      <c r="E12" s="2">
        <v>125.797</v>
      </c>
      <c r="F12">
        <f t="shared" si="0"/>
        <v>12.579699999999999</v>
      </c>
      <c r="G12" s="2" t="s">
        <v>67</v>
      </c>
      <c r="H12" s="21">
        <v>43770</v>
      </c>
      <c r="I12" s="18" t="s">
        <v>72</v>
      </c>
      <c r="J12" s="2" t="s">
        <v>21</v>
      </c>
    </row>
    <row r="13" spans="1:19" hidden="1" x14ac:dyDescent="0.3">
      <c r="A13" s="9">
        <v>1112</v>
      </c>
      <c r="B13" s="7" t="s">
        <v>29</v>
      </c>
      <c r="C13" s="2" t="s">
        <v>15</v>
      </c>
      <c r="D13" s="2" t="s">
        <v>21</v>
      </c>
      <c r="E13" s="2">
        <v>125.724</v>
      </c>
      <c r="F13">
        <f t="shared" si="0"/>
        <v>12.5724</v>
      </c>
      <c r="G13" s="2" t="s">
        <v>67</v>
      </c>
      <c r="H13" s="21">
        <v>43770</v>
      </c>
      <c r="I13" s="18" t="s">
        <v>72</v>
      </c>
      <c r="J13" s="2" t="s">
        <v>21</v>
      </c>
      <c r="M13" s="23"/>
      <c r="N13" s="23"/>
      <c r="O13" s="23"/>
      <c r="P13" s="23"/>
      <c r="Q13" s="23"/>
      <c r="R13" s="23"/>
      <c r="S13" s="23"/>
    </row>
    <row r="14" spans="1:19" hidden="1" x14ac:dyDescent="0.3">
      <c r="A14" s="9">
        <v>1112</v>
      </c>
      <c r="B14" s="7" t="s">
        <v>29</v>
      </c>
      <c r="C14" s="2" t="s">
        <v>15</v>
      </c>
      <c r="D14" s="2" t="s">
        <v>21</v>
      </c>
      <c r="E14" s="2">
        <v>118.405</v>
      </c>
      <c r="F14">
        <f t="shared" si="0"/>
        <v>11.8405</v>
      </c>
      <c r="G14" s="2" t="s">
        <v>67</v>
      </c>
      <c r="H14" s="21">
        <v>43770</v>
      </c>
      <c r="I14" s="18" t="s">
        <v>72</v>
      </c>
      <c r="J14" s="2" t="s">
        <v>21</v>
      </c>
      <c r="M14" s="23"/>
      <c r="N14" s="23"/>
      <c r="O14" s="23"/>
      <c r="P14" s="23"/>
      <c r="Q14" s="23"/>
      <c r="R14" s="23"/>
      <c r="S14" s="23"/>
    </row>
    <row r="15" spans="1:19" hidden="1" x14ac:dyDescent="0.3">
      <c r="A15" s="9">
        <v>1112</v>
      </c>
      <c r="B15" s="7" t="s">
        <v>29</v>
      </c>
      <c r="C15" s="2" t="s">
        <v>15</v>
      </c>
      <c r="D15" s="2" t="s">
        <v>21</v>
      </c>
      <c r="E15" s="2">
        <v>99.706999999999994</v>
      </c>
      <c r="F15">
        <f t="shared" si="0"/>
        <v>9.970699999999999</v>
      </c>
      <c r="G15" s="2" t="s">
        <v>67</v>
      </c>
      <c r="H15" s="21">
        <v>43770</v>
      </c>
      <c r="I15" s="18" t="s">
        <v>72</v>
      </c>
      <c r="J15" s="2" t="s">
        <v>21</v>
      </c>
      <c r="M15" s="23"/>
      <c r="N15" s="23"/>
      <c r="O15" s="23"/>
      <c r="P15" s="23"/>
      <c r="Q15" s="23"/>
      <c r="R15" s="23"/>
      <c r="S15" s="23"/>
    </row>
    <row r="16" spans="1:19" hidden="1" x14ac:dyDescent="0.3">
      <c r="A16" s="9">
        <v>1112</v>
      </c>
      <c r="B16" s="7" t="s">
        <v>29</v>
      </c>
      <c r="C16" s="2" t="s">
        <v>15</v>
      </c>
      <c r="D16" s="2" t="s">
        <v>21</v>
      </c>
      <c r="E16" s="2">
        <v>105.52</v>
      </c>
      <c r="F16">
        <f t="shared" si="0"/>
        <v>10.552</v>
      </c>
      <c r="G16" s="2" t="s">
        <v>67</v>
      </c>
      <c r="H16" s="21">
        <v>43770</v>
      </c>
      <c r="I16" s="18" t="s">
        <v>72</v>
      </c>
      <c r="J16" s="2" t="s">
        <v>21</v>
      </c>
      <c r="M16" s="23"/>
      <c r="N16" s="23"/>
      <c r="O16" s="23"/>
      <c r="P16" s="23"/>
      <c r="Q16" s="23"/>
      <c r="R16" s="23"/>
      <c r="S16" s="23"/>
    </row>
    <row r="17" spans="1:19" hidden="1" x14ac:dyDescent="0.3">
      <c r="A17" s="9">
        <v>1112</v>
      </c>
      <c r="B17" s="7" t="s">
        <v>29</v>
      </c>
      <c r="C17" s="2" t="s">
        <v>15</v>
      </c>
      <c r="D17" s="2" t="s">
        <v>21</v>
      </c>
      <c r="E17" s="2">
        <v>111.898</v>
      </c>
      <c r="F17">
        <f t="shared" si="0"/>
        <v>11.1898</v>
      </c>
      <c r="G17" s="2" t="s">
        <v>67</v>
      </c>
      <c r="H17" s="21">
        <v>43770</v>
      </c>
      <c r="I17" s="18" t="s">
        <v>72</v>
      </c>
      <c r="J17" s="2" t="s">
        <v>21</v>
      </c>
      <c r="M17" s="23"/>
      <c r="N17" s="23"/>
      <c r="O17" s="23"/>
      <c r="P17" s="23"/>
      <c r="Q17" s="23"/>
      <c r="R17" s="23"/>
      <c r="S17" s="23"/>
    </row>
    <row r="18" spans="1:19" hidden="1" x14ac:dyDescent="0.3">
      <c r="A18" s="9">
        <v>1112</v>
      </c>
      <c r="B18" s="7" t="s">
        <v>29</v>
      </c>
      <c r="C18" s="2" t="s">
        <v>15</v>
      </c>
      <c r="D18" s="2" t="s">
        <v>21</v>
      </c>
      <c r="E18" s="2">
        <v>144.66200000000001</v>
      </c>
      <c r="F18">
        <f t="shared" si="0"/>
        <v>14.466200000000001</v>
      </c>
      <c r="G18" s="2" t="s">
        <v>67</v>
      </c>
      <c r="H18" s="21">
        <v>43770</v>
      </c>
      <c r="I18" s="18" t="s">
        <v>72</v>
      </c>
      <c r="J18" s="2" t="s">
        <v>21</v>
      </c>
      <c r="M18" s="23"/>
      <c r="N18" s="23"/>
      <c r="O18" s="23"/>
      <c r="P18" s="23"/>
      <c r="Q18" s="23"/>
      <c r="R18" s="23"/>
      <c r="S18" s="23"/>
    </row>
    <row r="19" spans="1:19" hidden="1" x14ac:dyDescent="0.3">
      <c r="A19" s="9">
        <v>1112</v>
      </c>
      <c r="B19" s="7" t="s">
        <v>29</v>
      </c>
      <c r="C19" s="2" t="s">
        <v>15</v>
      </c>
      <c r="D19" s="2" t="s">
        <v>21</v>
      </c>
      <c r="E19" s="2">
        <v>140.27799999999999</v>
      </c>
      <c r="F19">
        <f t="shared" si="0"/>
        <v>14.027799999999999</v>
      </c>
      <c r="G19" s="2" t="s">
        <v>67</v>
      </c>
      <c r="H19" s="21">
        <v>43770</v>
      </c>
      <c r="I19" s="18" t="s">
        <v>72</v>
      </c>
      <c r="J19" s="2" t="s">
        <v>21</v>
      </c>
      <c r="M19" s="23"/>
      <c r="N19" s="23"/>
      <c r="O19" s="23"/>
      <c r="P19" s="23"/>
      <c r="Q19" s="23"/>
      <c r="R19" s="23"/>
      <c r="S19" s="23"/>
    </row>
    <row r="20" spans="1:19" hidden="1" x14ac:dyDescent="0.3">
      <c r="A20" s="9">
        <v>1112</v>
      </c>
      <c r="B20" s="7" t="s">
        <v>29</v>
      </c>
      <c r="C20" s="2" t="s">
        <v>15</v>
      </c>
      <c r="D20" s="2" t="s">
        <v>21</v>
      </c>
      <c r="E20" s="2">
        <v>133.232</v>
      </c>
      <c r="F20">
        <f t="shared" si="0"/>
        <v>13.3232</v>
      </c>
      <c r="G20" s="2" t="s">
        <v>67</v>
      </c>
      <c r="H20" s="21">
        <v>43770</v>
      </c>
      <c r="I20" s="18" t="s">
        <v>72</v>
      </c>
      <c r="J20" s="2" t="s">
        <v>21</v>
      </c>
      <c r="M20" s="24"/>
      <c r="N20" s="24"/>
      <c r="O20" s="23"/>
      <c r="P20" s="23"/>
      <c r="Q20" s="23"/>
      <c r="R20" s="23"/>
      <c r="S20" s="23"/>
    </row>
    <row r="21" spans="1:19" hidden="1" x14ac:dyDescent="0.3">
      <c r="A21" s="9">
        <v>1112</v>
      </c>
      <c r="B21" s="7" t="s">
        <v>29</v>
      </c>
      <c r="C21" s="2" t="s">
        <v>15</v>
      </c>
      <c r="D21" s="2" t="s">
        <v>21</v>
      </c>
      <c r="E21" s="2">
        <v>137.44999999999999</v>
      </c>
      <c r="F21">
        <f t="shared" si="0"/>
        <v>13.744999999999999</v>
      </c>
      <c r="G21" s="2" t="s">
        <v>67</v>
      </c>
      <c r="H21" s="21">
        <v>43770</v>
      </c>
      <c r="I21" s="18" t="s">
        <v>72</v>
      </c>
      <c r="J21" s="2" t="s">
        <v>21</v>
      </c>
      <c r="M21" s="23"/>
      <c r="N21" s="23"/>
      <c r="O21" s="23"/>
      <c r="P21" s="23"/>
      <c r="Q21" s="23"/>
      <c r="R21" s="23"/>
      <c r="S21" s="23"/>
    </row>
    <row r="22" spans="1:19" hidden="1" x14ac:dyDescent="0.3">
      <c r="A22" s="9">
        <v>1112</v>
      </c>
      <c r="B22" s="7" t="s">
        <v>29</v>
      </c>
      <c r="C22" s="2" t="s">
        <v>15</v>
      </c>
      <c r="D22" s="2" t="s">
        <v>21</v>
      </c>
      <c r="E22" s="2">
        <v>131.37700000000001</v>
      </c>
      <c r="F22">
        <f t="shared" si="0"/>
        <v>13.137700000000001</v>
      </c>
      <c r="G22" s="2" t="s">
        <v>67</v>
      </c>
      <c r="H22" s="21">
        <v>43770</v>
      </c>
      <c r="I22" s="18" t="s">
        <v>72</v>
      </c>
      <c r="J22" s="2" t="s">
        <v>21</v>
      </c>
      <c r="M22" s="23"/>
      <c r="N22" s="23"/>
      <c r="O22" s="23"/>
      <c r="P22" s="23"/>
      <c r="Q22" s="23"/>
      <c r="R22" s="23"/>
      <c r="S22" s="23"/>
    </row>
    <row r="23" spans="1:19" hidden="1" x14ac:dyDescent="0.3">
      <c r="A23" s="9">
        <v>1112</v>
      </c>
      <c r="B23" s="7" t="s">
        <v>29</v>
      </c>
      <c r="C23" s="2" t="s">
        <v>15</v>
      </c>
      <c r="D23" s="2" t="s">
        <v>21</v>
      </c>
      <c r="E23" s="2">
        <v>94.932000000000002</v>
      </c>
      <c r="F23">
        <f t="shared" si="0"/>
        <v>9.4931999999999999</v>
      </c>
      <c r="G23" s="2" t="s">
        <v>67</v>
      </c>
      <c r="H23" s="21">
        <v>43770</v>
      </c>
      <c r="I23" s="18" t="s">
        <v>72</v>
      </c>
      <c r="J23" s="2" t="s">
        <v>21</v>
      </c>
      <c r="M23" s="23"/>
      <c r="N23" s="23"/>
      <c r="O23" s="23"/>
      <c r="P23" s="23"/>
      <c r="Q23" s="23"/>
      <c r="R23" s="23"/>
      <c r="S23" s="23"/>
    </row>
    <row r="24" spans="1:19" hidden="1" x14ac:dyDescent="0.3">
      <c r="A24" s="9">
        <v>1112</v>
      </c>
      <c r="B24" s="7" t="s">
        <v>29</v>
      </c>
      <c r="C24" s="2" t="s">
        <v>15</v>
      </c>
      <c r="D24" s="2" t="s">
        <v>21</v>
      </c>
      <c r="E24" s="2">
        <v>110.539</v>
      </c>
      <c r="F24">
        <f t="shared" si="0"/>
        <v>11.053900000000001</v>
      </c>
      <c r="G24" s="2" t="s">
        <v>67</v>
      </c>
      <c r="H24" s="21">
        <v>43770</v>
      </c>
      <c r="I24" s="18" t="s">
        <v>72</v>
      </c>
      <c r="J24" s="2" t="s">
        <v>21</v>
      </c>
      <c r="M24" s="23"/>
      <c r="N24" s="23"/>
      <c r="O24" s="23"/>
      <c r="P24" s="23"/>
      <c r="Q24" s="23"/>
      <c r="R24" s="23"/>
      <c r="S24" s="23"/>
    </row>
    <row r="25" spans="1:19" hidden="1" x14ac:dyDescent="0.3">
      <c r="A25" s="9">
        <v>1112</v>
      </c>
      <c r="B25" s="7" t="s">
        <v>29</v>
      </c>
      <c r="C25" s="2" t="s">
        <v>15</v>
      </c>
      <c r="D25" s="2" t="s">
        <v>21</v>
      </c>
      <c r="E25" s="2">
        <v>99.947000000000003</v>
      </c>
      <c r="F25">
        <f t="shared" si="0"/>
        <v>9.9946999999999999</v>
      </c>
      <c r="G25" s="2" t="s">
        <v>67</v>
      </c>
      <c r="H25" s="21">
        <v>43770</v>
      </c>
      <c r="I25" s="18" t="s">
        <v>72</v>
      </c>
      <c r="J25" s="2" t="s">
        <v>21</v>
      </c>
      <c r="M25" s="23"/>
      <c r="N25" s="23"/>
      <c r="O25" s="23"/>
      <c r="P25" s="23"/>
      <c r="Q25" s="23"/>
      <c r="R25" s="23"/>
      <c r="S25" s="23"/>
    </row>
    <row r="26" spans="1:19" hidden="1" x14ac:dyDescent="0.3">
      <c r="A26" s="9">
        <v>1112</v>
      </c>
      <c r="B26" s="7" t="s">
        <v>29</v>
      </c>
      <c r="C26" s="2" t="s">
        <v>15</v>
      </c>
      <c r="D26" s="2" t="s">
        <v>21</v>
      </c>
      <c r="E26" s="2">
        <v>105.07</v>
      </c>
      <c r="F26">
        <f t="shared" si="0"/>
        <v>10.507</v>
      </c>
      <c r="G26" s="2" t="s">
        <v>67</v>
      </c>
      <c r="H26" s="21">
        <v>43770</v>
      </c>
      <c r="I26" s="18" t="s">
        <v>72</v>
      </c>
      <c r="J26" s="2" t="s">
        <v>21</v>
      </c>
      <c r="M26" s="23"/>
      <c r="N26" s="23"/>
      <c r="O26" s="23"/>
      <c r="P26" s="23"/>
      <c r="Q26" s="23"/>
      <c r="R26" s="23"/>
      <c r="S26" s="23"/>
    </row>
    <row r="27" spans="1:19" hidden="1" x14ac:dyDescent="0.3">
      <c r="A27" s="9">
        <v>1112</v>
      </c>
      <c r="B27" s="7" t="s">
        <v>29</v>
      </c>
      <c r="C27" s="2" t="s">
        <v>15</v>
      </c>
      <c r="D27" s="2" t="s">
        <v>21</v>
      </c>
      <c r="E27" s="2">
        <v>98.561999999999998</v>
      </c>
      <c r="F27">
        <f t="shared" si="0"/>
        <v>9.8561999999999994</v>
      </c>
      <c r="G27" s="2" t="s">
        <v>67</v>
      </c>
      <c r="H27" s="21">
        <v>43770</v>
      </c>
      <c r="I27" s="18" t="s">
        <v>72</v>
      </c>
      <c r="J27" s="2" t="s">
        <v>21</v>
      </c>
      <c r="M27" s="23"/>
      <c r="N27" s="23"/>
      <c r="O27" s="23"/>
      <c r="P27" s="23"/>
      <c r="Q27" s="23"/>
      <c r="R27" s="23"/>
      <c r="S27" s="23"/>
    </row>
    <row r="28" spans="1:19" hidden="1" x14ac:dyDescent="0.3">
      <c r="A28" s="9">
        <v>1112</v>
      </c>
      <c r="B28" s="7" t="s">
        <v>29</v>
      </c>
      <c r="C28" s="2" t="s">
        <v>15</v>
      </c>
      <c r="D28" s="2" t="s">
        <v>21</v>
      </c>
      <c r="E28" s="2">
        <v>100.431</v>
      </c>
      <c r="F28">
        <f t="shared" si="0"/>
        <v>10.043099999999999</v>
      </c>
      <c r="G28" s="2" t="s">
        <v>67</v>
      </c>
      <c r="H28" s="21">
        <v>43770</v>
      </c>
      <c r="I28" s="18" t="s">
        <v>72</v>
      </c>
      <c r="J28" s="2" t="s">
        <v>21</v>
      </c>
      <c r="M28" s="23"/>
      <c r="N28" s="23"/>
      <c r="O28" s="23"/>
      <c r="P28" s="23"/>
      <c r="Q28" s="23"/>
      <c r="R28" s="23"/>
      <c r="S28" s="23"/>
    </row>
    <row r="29" spans="1:19" hidden="1" x14ac:dyDescent="0.3">
      <c r="A29" s="9">
        <v>1112</v>
      </c>
      <c r="B29" s="7" t="s">
        <v>29</v>
      </c>
      <c r="C29" s="2" t="s">
        <v>15</v>
      </c>
      <c r="D29" s="2" t="s">
        <v>21</v>
      </c>
      <c r="E29" s="2">
        <v>102.09399999999999</v>
      </c>
      <c r="F29">
        <f t="shared" si="0"/>
        <v>10.209399999999999</v>
      </c>
      <c r="G29" s="2" t="s">
        <v>67</v>
      </c>
      <c r="H29" s="21">
        <v>43770</v>
      </c>
      <c r="I29" s="18" t="s">
        <v>72</v>
      </c>
      <c r="J29" s="2" t="s">
        <v>21</v>
      </c>
      <c r="M29" s="23"/>
      <c r="N29" s="23"/>
      <c r="O29" s="23"/>
      <c r="P29" s="23"/>
      <c r="Q29" s="23"/>
      <c r="R29" s="23"/>
      <c r="S29" s="23"/>
    </row>
    <row r="30" spans="1:19" hidden="1" x14ac:dyDescent="0.3">
      <c r="A30" s="9">
        <v>1112</v>
      </c>
      <c r="B30" s="7" t="s">
        <v>29</v>
      </c>
      <c r="C30" s="2" t="s">
        <v>15</v>
      </c>
      <c r="D30" s="2" t="s">
        <v>21</v>
      </c>
      <c r="E30" s="2">
        <v>92.254999999999995</v>
      </c>
      <c r="F30">
        <f t="shared" si="0"/>
        <v>9.2255000000000003</v>
      </c>
      <c r="G30" s="2" t="s">
        <v>67</v>
      </c>
      <c r="H30" s="21">
        <v>43770</v>
      </c>
      <c r="I30" s="18" t="s">
        <v>72</v>
      </c>
      <c r="J30" s="2" t="s">
        <v>21</v>
      </c>
      <c r="M30" s="23"/>
      <c r="N30" s="23"/>
      <c r="O30" s="23"/>
      <c r="P30" s="23"/>
      <c r="Q30" s="23"/>
      <c r="R30" s="23"/>
      <c r="S30" s="23"/>
    </row>
    <row r="31" spans="1:19" hidden="1" x14ac:dyDescent="0.3">
      <c r="A31" s="9">
        <v>1112</v>
      </c>
      <c r="B31" s="7" t="s">
        <v>29</v>
      </c>
      <c r="C31" s="2" t="s">
        <v>15</v>
      </c>
      <c r="D31" s="2" t="s">
        <v>21</v>
      </c>
      <c r="E31" s="2">
        <v>93.123000000000005</v>
      </c>
      <c r="F31">
        <f t="shared" si="0"/>
        <v>9.3123000000000005</v>
      </c>
      <c r="G31" s="2" t="s">
        <v>67</v>
      </c>
      <c r="H31" s="21">
        <v>43770</v>
      </c>
      <c r="I31" s="18" t="s">
        <v>72</v>
      </c>
      <c r="J31" s="2" t="s">
        <v>21</v>
      </c>
      <c r="M31" s="23"/>
      <c r="N31" s="23"/>
      <c r="O31" s="23"/>
      <c r="P31" s="23"/>
      <c r="Q31" s="23"/>
      <c r="R31" s="23"/>
      <c r="S31" s="23"/>
    </row>
    <row r="32" spans="1:19" hidden="1" x14ac:dyDescent="0.3">
      <c r="A32" s="9">
        <v>1112</v>
      </c>
      <c r="B32" s="7" t="s">
        <v>29</v>
      </c>
      <c r="C32" s="2" t="s">
        <v>15</v>
      </c>
      <c r="D32" s="2" t="s">
        <v>21</v>
      </c>
      <c r="E32" s="2">
        <v>86.953000000000003</v>
      </c>
      <c r="F32">
        <f t="shared" si="0"/>
        <v>8.6952999999999996</v>
      </c>
      <c r="G32" s="2" t="s">
        <v>67</v>
      </c>
      <c r="H32" s="21">
        <v>43770</v>
      </c>
      <c r="I32" s="18" t="s">
        <v>72</v>
      </c>
      <c r="J32" s="2" t="s">
        <v>21</v>
      </c>
      <c r="M32" s="23"/>
      <c r="N32" s="23"/>
      <c r="O32" s="23"/>
      <c r="P32" s="23"/>
      <c r="Q32" s="23"/>
      <c r="R32" s="23"/>
      <c r="S32" s="23"/>
    </row>
    <row r="33" spans="1:19" hidden="1" x14ac:dyDescent="0.3">
      <c r="A33" s="9">
        <v>1112</v>
      </c>
      <c r="B33" s="7" t="s">
        <v>29</v>
      </c>
      <c r="C33" s="2" t="s">
        <v>15</v>
      </c>
      <c r="D33" s="2" t="s">
        <v>21</v>
      </c>
      <c r="E33" s="2">
        <v>90.680999999999997</v>
      </c>
      <c r="F33">
        <f t="shared" si="0"/>
        <v>9.0680999999999994</v>
      </c>
      <c r="G33" s="2" t="s">
        <v>67</v>
      </c>
      <c r="H33" s="21">
        <v>43770</v>
      </c>
      <c r="I33" s="18" t="s">
        <v>72</v>
      </c>
      <c r="J33" s="2" t="s">
        <v>21</v>
      </c>
      <c r="M33" s="23"/>
      <c r="N33" s="23"/>
      <c r="O33" s="23"/>
      <c r="P33" s="23"/>
      <c r="Q33" s="23"/>
      <c r="R33" s="23"/>
      <c r="S33" s="23"/>
    </row>
    <row r="34" spans="1:19" hidden="1" x14ac:dyDescent="0.3">
      <c r="A34" s="9">
        <v>1112</v>
      </c>
      <c r="B34" s="7" t="s">
        <v>29</v>
      </c>
      <c r="C34" s="2" t="s">
        <v>15</v>
      </c>
      <c r="D34" s="2" t="s">
        <v>21</v>
      </c>
      <c r="E34" s="2">
        <v>95.634</v>
      </c>
      <c r="F34">
        <f t="shared" si="0"/>
        <v>9.5633999999999997</v>
      </c>
      <c r="G34" s="2" t="s">
        <v>67</v>
      </c>
      <c r="H34" s="21">
        <v>43770</v>
      </c>
      <c r="I34" s="18" t="s">
        <v>72</v>
      </c>
      <c r="J34" s="2" t="s">
        <v>21</v>
      </c>
      <c r="M34" s="23"/>
      <c r="N34" s="23"/>
      <c r="O34" s="23"/>
      <c r="P34" s="23"/>
      <c r="Q34" s="23"/>
      <c r="R34" s="23"/>
      <c r="S34" s="23"/>
    </row>
    <row r="35" spans="1:19" hidden="1" x14ac:dyDescent="0.3">
      <c r="A35" s="9">
        <v>1112</v>
      </c>
      <c r="B35" s="7" t="s">
        <v>29</v>
      </c>
      <c r="C35" s="2" t="s">
        <v>15</v>
      </c>
      <c r="D35" s="2" t="s">
        <v>21</v>
      </c>
      <c r="E35" s="2">
        <v>99.122</v>
      </c>
      <c r="F35">
        <f t="shared" si="0"/>
        <v>9.9122000000000003</v>
      </c>
      <c r="G35" s="2" t="s">
        <v>67</v>
      </c>
      <c r="H35" s="21">
        <v>43770</v>
      </c>
      <c r="I35" s="18" t="s">
        <v>72</v>
      </c>
      <c r="J35" s="2" t="s">
        <v>21</v>
      </c>
      <c r="M35" s="23"/>
      <c r="N35" s="23"/>
      <c r="O35" s="23"/>
      <c r="P35" s="23"/>
      <c r="Q35" s="23"/>
      <c r="R35" s="23"/>
      <c r="S35" s="23"/>
    </row>
    <row r="36" spans="1:19" hidden="1" x14ac:dyDescent="0.3">
      <c r="A36" s="9">
        <v>1112</v>
      </c>
      <c r="B36" s="7" t="s">
        <v>29</v>
      </c>
      <c r="C36" s="2" t="s">
        <v>15</v>
      </c>
      <c r="D36" s="2" t="s">
        <v>21</v>
      </c>
      <c r="E36" s="2">
        <v>85.069000000000003</v>
      </c>
      <c r="F36">
        <f t="shared" si="0"/>
        <v>8.5068999999999999</v>
      </c>
      <c r="G36" s="2" t="s">
        <v>67</v>
      </c>
      <c r="H36" s="21">
        <v>43770</v>
      </c>
      <c r="I36" s="18" t="s">
        <v>72</v>
      </c>
      <c r="J36" s="2" t="s">
        <v>21</v>
      </c>
      <c r="M36" s="23"/>
      <c r="N36" s="23"/>
      <c r="O36" s="23"/>
      <c r="P36" s="23"/>
      <c r="Q36" s="23"/>
      <c r="R36" s="23"/>
      <c r="S36" s="23"/>
    </row>
    <row r="37" spans="1:19" hidden="1" x14ac:dyDescent="0.3">
      <c r="A37" s="9">
        <v>1112</v>
      </c>
      <c r="B37" s="7" t="s">
        <v>29</v>
      </c>
      <c r="C37" s="2" t="s">
        <v>15</v>
      </c>
      <c r="D37" s="2" t="s">
        <v>21</v>
      </c>
      <c r="E37" s="2">
        <v>87.66</v>
      </c>
      <c r="F37">
        <f t="shared" si="0"/>
        <v>8.766</v>
      </c>
      <c r="G37" s="2" t="s">
        <v>67</v>
      </c>
      <c r="H37" s="21">
        <v>43770</v>
      </c>
      <c r="I37" s="18" t="s">
        <v>72</v>
      </c>
      <c r="J37" s="2" t="s">
        <v>21</v>
      </c>
      <c r="M37" s="23"/>
      <c r="N37" s="23"/>
      <c r="O37" s="23"/>
      <c r="P37" s="23"/>
      <c r="Q37" s="23"/>
      <c r="R37" s="23"/>
      <c r="S37" s="23"/>
    </row>
    <row r="38" spans="1:19" hidden="1" x14ac:dyDescent="0.3">
      <c r="A38" s="9">
        <v>1112</v>
      </c>
      <c r="B38" s="7" t="s">
        <v>29</v>
      </c>
      <c r="C38" s="2" t="s">
        <v>15</v>
      </c>
      <c r="D38" s="2" t="s">
        <v>21</v>
      </c>
      <c r="E38" s="2">
        <v>90.153999999999996</v>
      </c>
      <c r="F38">
        <f t="shared" si="0"/>
        <v>9.0153999999999996</v>
      </c>
      <c r="G38" s="2" t="s">
        <v>67</v>
      </c>
      <c r="H38" s="21">
        <v>43770</v>
      </c>
      <c r="I38" s="18" t="s">
        <v>72</v>
      </c>
      <c r="J38" s="2" t="s">
        <v>21</v>
      </c>
      <c r="M38" s="23"/>
      <c r="N38" s="23"/>
      <c r="O38" s="23"/>
      <c r="P38" s="23"/>
      <c r="Q38" s="23"/>
      <c r="R38" s="23"/>
      <c r="S38" s="23"/>
    </row>
    <row r="39" spans="1:19" hidden="1" x14ac:dyDescent="0.3">
      <c r="A39" s="9">
        <v>1112</v>
      </c>
      <c r="B39" s="7" t="s">
        <v>29</v>
      </c>
      <c r="C39" s="2" t="s">
        <v>15</v>
      </c>
      <c r="D39" s="2" t="s">
        <v>21</v>
      </c>
      <c r="E39" s="2">
        <v>91.771000000000001</v>
      </c>
      <c r="F39">
        <f t="shared" si="0"/>
        <v>9.1770999999999994</v>
      </c>
      <c r="G39" s="2" t="s">
        <v>67</v>
      </c>
      <c r="H39" s="21">
        <v>43770</v>
      </c>
      <c r="I39" s="18" t="s">
        <v>72</v>
      </c>
      <c r="J39" s="2" t="s">
        <v>21</v>
      </c>
      <c r="M39" s="23"/>
      <c r="N39" s="23"/>
      <c r="O39" s="23"/>
      <c r="P39" s="23"/>
      <c r="Q39" s="23"/>
      <c r="R39" s="23"/>
      <c r="S39" s="23"/>
    </row>
    <row r="40" spans="1:19" hidden="1" x14ac:dyDescent="0.3">
      <c r="A40" s="9">
        <v>1112</v>
      </c>
      <c r="B40" s="7" t="s">
        <v>29</v>
      </c>
      <c r="C40" s="2" t="s">
        <v>15</v>
      </c>
      <c r="D40" s="2" t="s">
        <v>21</v>
      </c>
      <c r="E40" s="2">
        <v>89.179000000000002</v>
      </c>
      <c r="F40">
        <f t="shared" si="0"/>
        <v>8.9178999999999995</v>
      </c>
      <c r="G40" s="2" t="s">
        <v>67</v>
      </c>
      <c r="H40" s="21">
        <v>43770</v>
      </c>
      <c r="I40" s="18" t="s">
        <v>72</v>
      </c>
      <c r="J40" s="2" t="s">
        <v>21</v>
      </c>
      <c r="M40" s="23"/>
      <c r="N40" s="23"/>
      <c r="O40" s="23"/>
      <c r="P40" s="23"/>
      <c r="Q40" s="23"/>
      <c r="R40" s="23"/>
      <c r="S40" s="23"/>
    </row>
    <row r="41" spans="1:19" hidden="1" x14ac:dyDescent="0.3">
      <c r="A41" s="9">
        <v>1112</v>
      </c>
      <c r="B41" s="7" t="s">
        <v>29</v>
      </c>
      <c r="C41" s="2" t="s">
        <v>15</v>
      </c>
      <c r="D41" s="2" t="s">
        <v>21</v>
      </c>
      <c r="E41" s="2">
        <v>96.644000000000005</v>
      </c>
      <c r="F41">
        <f t="shared" si="0"/>
        <v>9.6644000000000005</v>
      </c>
      <c r="G41" s="2" t="s">
        <v>67</v>
      </c>
      <c r="H41" s="21">
        <v>43770</v>
      </c>
      <c r="I41" s="18" t="s">
        <v>72</v>
      </c>
      <c r="J41" s="2" t="s">
        <v>21</v>
      </c>
      <c r="M41" s="23"/>
      <c r="N41" s="23"/>
      <c r="O41" s="23"/>
      <c r="P41" s="23"/>
      <c r="Q41" s="23"/>
      <c r="R41" s="23"/>
      <c r="S41" s="23"/>
    </row>
    <row r="42" spans="1:19" hidden="1" x14ac:dyDescent="0.3">
      <c r="A42" s="9">
        <v>1112</v>
      </c>
      <c r="B42" s="7" t="s">
        <v>29</v>
      </c>
      <c r="C42" s="2" t="s">
        <v>15</v>
      </c>
      <c r="D42" s="2" t="s">
        <v>21</v>
      </c>
      <c r="E42" s="2">
        <v>86.287999999999997</v>
      </c>
      <c r="F42">
        <f t="shared" si="0"/>
        <v>8.6288</v>
      </c>
      <c r="G42" s="2" t="s">
        <v>67</v>
      </c>
      <c r="H42" s="21">
        <v>43770</v>
      </c>
      <c r="I42" s="18" t="s">
        <v>72</v>
      </c>
      <c r="J42" s="2" t="s">
        <v>21</v>
      </c>
      <c r="M42" s="23"/>
      <c r="N42" s="23"/>
      <c r="O42" s="23"/>
      <c r="P42" s="23"/>
      <c r="Q42" s="23"/>
      <c r="R42" s="23"/>
      <c r="S42" s="23"/>
    </row>
    <row r="43" spans="1:19" hidden="1" x14ac:dyDescent="0.3">
      <c r="A43" s="9">
        <v>1112</v>
      </c>
      <c r="B43" s="7" t="s">
        <v>29</v>
      </c>
      <c r="C43" s="2" t="s">
        <v>15</v>
      </c>
      <c r="D43" s="2" t="s">
        <v>21</v>
      </c>
      <c r="E43" s="2">
        <v>96.858999999999995</v>
      </c>
      <c r="F43">
        <f t="shared" si="0"/>
        <v>9.6859000000000002</v>
      </c>
      <c r="G43" s="2" t="s">
        <v>67</v>
      </c>
      <c r="H43" s="21">
        <v>43770</v>
      </c>
      <c r="I43" s="18" t="s">
        <v>72</v>
      </c>
      <c r="J43" s="2" t="s">
        <v>21</v>
      </c>
      <c r="M43" s="23"/>
      <c r="N43" s="23"/>
      <c r="O43" s="23"/>
      <c r="P43" s="23"/>
      <c r="Q43" s="23"/>
      <c r="R43" s="23"/>
      <c r="S43" s="23"/>
    </row>
    <row r="44" spans="1:19" hidden="1" x14ac:dyDescent="0.3">
      <c r="A44" s="9">
        <v>1112</v>
      </c>
      <c r="B44" s="7" t="s">
        <v>29</v>
      </c>
      <c r="C44" s="2" t="s">
        <v>15</v>
      </c>
      <c r="D44" s="2" t="s">
        <v>21</v>
      </c>
      <c r="E44" s="2">
        <v>90.35</v>
      </c>
      <c r="F44">
        <f t="shared" si="0"/>
        <v>9.0350000000000001</v>
      </c>
      <c r="G44" s="2" t="s">
        <v>67</v>
      </c>
      <c r="H44" s="21">
        <v>43770</v>
      </c>
      <c r="I44" s="18" t="s">
        <v>72</v>
      </c>
      <c r="J44" s="2" t="s">
        <v>21</v>
      </c>
    </row>
    <row r="45" spans="1:19" hidden="1" x14ac:dyDescent="0.3">
      <c r="A45" s="9">
        <v>1112</v>
      </c>
      <c r="B45" s="7" t="s">
        <v>29</v>
      </c>
      <c r="C45" s="2" t="s">
        <v>15</v>
      </c>
      <c r="D45" s="2" t="s">
        <v>21</v>
      </c>
      <c r="E45" s="2">
        <v>91.18</v>
      </c>
      <c r="F45">
        <f t="shared" si="0"/>
        <v>9.1180000000000003</v>
      </c>
      <c r="G45" s="2" t="s">
        <v>67</v>
      </c>
      <c r="H45" s="21">
        <v>43770</v>
      </c>
      <c r="I45" s="18" t="s">
        <v>72</v>
      </c>
      <c r="J45" s="2" t="s">
        <v>21</v>
      </c>
    </row>
    <row r="46" spans="1:19" hidden="1" x14ac:dyDescent="0.3">
      <c r="A46" s="9">
        <v>1112</v>
      </c>
      <c r="B46" s="7" t="s">
        <v>29</v>
      </c>
      <c r="C46" s="2" t="s">
        <v>15</v>
      </c>
      <c r="D46" s="2" t="s">
        <v>21</v>
      </c>
      <c r="E46" s="2">
        <v>92.703999999999994</v>
      </c>
      <c r="F46">
        <f t="shared" si="0"/>
        <v>9.2703999999999986</v>
      </c>
      <c r="G46" s="2" t="s">
        <v>67</v>
      </c>
      <c r="H46" s="21">
        <v>43770</v>
      </c>
      <c r="I46" s="18" t="s">
        <v>72</v>
      </c>
      <c r="J46" s="2" t="s">
        <v>21</v>
      </c>
    </row>
    <row r="47" spans="1:19" hidden="1" x14ac:dyDescent="0.3">
      <c r="A47" s="9">
        <v>1112</v>
      </c>
      <c r="B47" s="7" t="s">
        <v>29</v>
      </c>
      <c r="C47" s="2" t="s">
        <v>15</v>
      </c>
      <c r="D47" s="2" t="s">
        <v>21</v>
      </c>
      <c r="E47" s="2">
        <v>88.302999999999997</v>
      </c>
      <c r="F47">
        <f t="shared" si="0"/>
        <v>8.8302999999999994</v>
      </c>
      <c r="G47" s="2" t="s">
        <v>67</v>
      </c>
      <c r="H47" s="21">
        <v>43770</v>
      </c>
      <c r="I47" s="18" t="s">
        <v>72</v>
      </c>
      <c r="J47" s="2" t="s">
        <v>21</v>
      </c>
    </row>
    <row r="48" spans="1:19" hidden="1" x14ac:dyDescent="0.3">
      <c r="A48" s="9">
        <v>1112</v>
      </c>
      <c r="B48" s="7" t="s">
        <v>29</v>
      </c>
      <c r="C48" s="2" t="s">
        <v>15</v>
      </c>
      <c r="D48" s="2" t="s">
        <v>21</v>
      </c>
      <c r="E48" s="2">
        <v>88.334999999999994</v>
      </c>
      <c r="F48">
        <f t="shared" si="0"/>
        <v>8.833499999999999</v>
      </c>
      <c r="G48" s="2" t="s">
        <v>67</v>
      </c>
      <c r="H48" s="21">
        <v>43770</v>
      </c>
      <c r="I48" s="18" t="s">
        <v>72</v>
      </c>
      <c r="J48" s="2" t="s">
        <v>21</v>
      </c>
    </row>
    <row r="49" spans="1:10" hidden="1" x14ac:dyDescent="0.3">
      <c r="A49" s="9">
        <v>1112</v>
      </c>
      <c r="B49" s="7" t="s">
        <v>29</v>
      </c>
      <c r="C49" s="2" t="s">
        <v>15</v>
      </c>
      <c r="D49" s="2" t="s">
        <v>21</v>
      </c>
      <c r="E49" s="2">
        <v>93.668000000000006</v>
      </c>
      <c r="F49">
        <f t="shared" si="0"/>
        <v>9.3668000000000013</v>
      </c>
      <c r="G49" s="2" t="s">
        <v>67</v>
      </c>
      <c r="H49" s="21">
        <v>43770</v>
      </c>
      <c r="I49" s="18" t="s">
        <v>72</v>
      </c>
      <c r="J49" s="2" t="s">
        <v>21</v>
      </c>
    </row>
    <row r="50" spans="1:10" hidden="1" x14ac:dyDescent="0.3">
      <c r="A50" s="9">
        <v>1112</v>
      </c>
      <c r="B50" s="7" t="s">
        <v>29</v>
      </c>
      <c r="C50" s="2" t="s">
        <v>15</v>
      </c>
      <c r="D50" s="2" t="s">
        <v>21</v>
      </c>
      <c r="E50" s="2">
        <v>90.858999999999995</v>
      </c>
      <c r="F50">
        <f t="shared" si="0"/>
        <v>9.0858999999999988</v>
      </c>
      <c r="G50" s="2" t="s">
        <v>67</v>
      </c>
      <c r="H50" s="21">
        <v>43770</v>
      </c>
      <c r="I50" s="18" t="s">
        <v>72</v>
      </c>
      <c r="J50" s="2" t="s">
        <v>21</v>
      </c>
    </row>
    <row r="51" spans="1:10" hidden="1" x14ac:dyDescent="0.3">
      <c r="A51" s="9">
        <v>1112</v>
      </c>
      <c r="B51" s="7" t="s">
        <v>29</v>
      </c>
      <c r="C51" s="2" t="s">
        <v>15</v>
      </c>
      <c r="D51" s="2" t="s">
        <v>21</v>
      </c>
      <c r="E51" s="2">
        <v>91.631</v>
      </c>
      <c r="F51">
        <f t="shared" si="0"/>
        <v>9.1631</v>
      </c>
      <c r="G51" s="2" t="s">
        <v>67</v>
      </c>
      <c r="H51" s="21">
        <v>43770</v>
      </c>
      <c r="I51" s="18" t="s">
        <v>72</v>
      </c>
      <c r="J51" s="2" t="s">
        <v>21</v>
      </c>
    </row>
    <row r="52" spans="1:10" hidden="1" x14ac:dyDescent="0.3">
      <c r="A52" s="9">
        <v>1112</v>
      </c>
      <c r="B52" s="7" t="s">
        <v>29</v>
      </c>
      <c r="C52" s="2" t="s">
        <v>15</v>
      </c>
      <c r="D52" s="2" t="s">
        <v>21</v>
      </c>
      <c r="E52" s="2">
        <v>86.649000000000001</v>
      </c>
      <c r="F52">
        <f t="shared" si="0"/>
        <v>8.6648999999999994</v>
      </c>
      <c r="G52" s="2" t="s">
        <v>67</v>
      </c>
      <c r="H52" s="21">
        <v>43770</v>
      </c>
      <c r="I52" s="18" t="s">
        <v>72</v>
      </c>
      <c r="J52" s="2" t="s">
        <v>21</v>
      </c>
    </row>
    <row r="53" spans="1:10" hidden="1" x14ac:dyDescent="0.3">
      <c r="A53" s="9">
        <v>1112</v>
      </c>
      <c r="B53" s="7" t="s">
        <v>29</v>
      </c>
      <c r="C53" s="2" t="s">
        <v>15</v>
      </c>
      <c r="D53" s="2" t="s">
        <v>21</v>
      </c>
      <c r="E53" s="2">
        <v>92.009</v>
      </c>
      <c r="F53">
        <f t="shared" si="0"/>
        <v>9.2009000000000007</v>
      </c>
      <c r="G53" s="2" t="s">
        <v>67</v>
      </c>
      <c r="H53" s="21">
        <v>43770</v>
      </c>
      <c r="I53" s="18" t="s">
        <v>72</v>
      </c>
      <c r="J53" s="2" t="s">
        <v>21</v>
      </c>
    </row>
    <row r="54" spans="1:10" hidden="1" x14ac:dyDescent="0.3">
      <c r="A54" s="9">
        <v>1112</v>
      </c>
      <c r="B54" s="7" t="s">
        <v>29</v>
      </c>
      <c r="C54" s="2" t="s">
        <v>15</v>
      </c>
      <c r="D54" s="2" t="s">
        <v>21</v>
      </c>
      <c r="E54" s="2">
        <v>140.55099999999999</v>
      </c>
      <c r="F54">
        <f t="shared" si="0"/>
        <v>14.055099999999999</v>
      </c>
      <c r="G54" s="2" t="s">
        <v>67</v>
      </c>
      <c r="H54" s="21">
        <v>43770</v>
      </c>
      <c r="I54" s="18" t="s">
        <v>72</v>
      </c>
      <c r="J54" s="2" t="s">
        <v>21</v>
      </c>
    </row>
    <row r="55" spans="1:10" hidden="1" x14ac:dyDescent="0.3">
      <c r="A55" s="9">
        <v>1112</v>
      </c>
      <c r="B55" s="7" t="s">
        <v>29</v>
      </c>
      <c r="C55" s="2" t="s">
        <v>15</v>
      </c>
      <c r="D55" s="2" t="s">
        <v>21</v>
      </c>
      <c r="E55" s="2">
        <v>154.952</v>
      </c>
      <c r="F55">
        <f t="shared" si="0"/>
        <v>15.495200000000001</v>
      </c>
      <c r="G55" s="2" t="s">
        <v>67</v>
      </c>
      <c r="H55" s="21">
        <v>43770</v>
      </c>
      <c r="I55" s="18" t="s">
        <v>72</v>
      </c>
      <c r="J55" s="2" t="s">
        <v>21</v>
      </c>
    </row>
    <row r="56" spans="1:10" hidden="1" x14ac:dyDescent="0.3">
      <c r="A56" s="9">
        <v>1112</v>
      </c>
      <c r="B56" s="7" t="s">
        <v>29</v>
      </c>
      <c r="C56" s="2" t="s">
        <v>15</v>
      </c>
      <c r="D56" s="2" t="s">
        <v>21</v>
      </c>
      <c r="E56" s="2">
        <v>144.32</v>
      </c>
      <c r="F56">
        <f t="shared" si="0"/>
        <v>14.431999999999999</v>
      </c>
      <c r="G56" s="2" t="s">
        <v>67</v>
      </c>
      <c r="H56" s="21">
        <v>43770</v>
      </c>
      <c r="I56" s="18" t="s">
        <v>72</v>
      </c>
      <c r="J56" s="2" t="s">
        <v>21</v>
      </c>
    </row>
    <row r="57" spans="1:10" hidden="1" x14ac:dyDescent="0.3">
      <c r="A57" s="9">
        <v>1112</v>
      </c>
      <c r="B57" s="7" t="s">
        <v>29</v>
      </c>
      <c r="C57" s="2" t="s">
        <v>15</v>
      </c>
      <c r="D57" s="2" t="s">
        <v>21</v>
      </c>
      <c r="E57" s="2">
        <v>119.188</v>
      </c>
      <c r="F57">
        <f t="shared" si="0"/>
        <v>11.918800000000001</v>
      </c>
      <c r="G57" s="2" t="s">
        <v>67</v>
      </c>
      <c r="H57" s="21">
        <v>43770</v>
      </c>
      <c r="I57" s="18" t="s">
        <v>72</v>
      </c>
      <c r="J57" s="2" t="s">
        <v>21</v>
      </c>
    </row>
    <row r="58" spans="1:10" hidden="1" x14ac:dyDescent="0.3">
      <c r="A58" s="9">
        <v>1112</v>
      </c>
      <c r="B58" s="7" t="s">
        <v>29</v>
      </c>
      <c r="C58" s="2" t="s">
        <v>15</v>
      </c>
      <c r="D58" s="2" t="s">
        <v>21</v>
      </c>
      <c r="E58" s="2">
        <v>119.428</v>
      </c>
      <c r="F58">
        <f t="shared" si="0"/>
        <v>11.9428</v>
      </c>
      <c r="G58" s="2" t="s">
        <v>67</v>
      </c>
      <c r="H58" s="21">
        <v>43770</v>
      </c>
      <c r="I58" s="18" t="s">
        <v>72</v>
      </c>
      <c r="J58" s="2" t="s">
        <v>21</v>
      </c>
    </row>
    <row r="59" spans="1:10" hidden="1" x14ac:dyDescent="0.3">
      <c r="A59" s="9">
        <v>1112</v>
      </c>
      <c r="B59" s="7" t="s">
        <v>29</v>
      </c>
      <c r="C59" s="2" t="s">
        <v>15</v>
      </c>
      <c r="D59" s="2" t="s">
        <v>21</v>
      </c>
      <c r="E59" s="2">
        <v>131.32</v>
      </c>
      <c r="F59">
        <f t="shared" si="0"/>
        <v>13.132</v>
      </c>
      <c r="G59" s="2" t="s">
        <v>67</v>
      </c>
      <c r="H59" s="21">
        <v>43770</v>
      </c>
      <c r="I59" s="18" t="s">
        <v>72</v>
      </c>
      <c r="J59" s="2" t="s">
        <v>21</v>
      </c>
    </row>
    <row r="60" spans="1:10" hidden="1" x14ac:dyDescent="0.3">
      <c r="A60" s="9">
        <v>1112</v>
      </c>
      <c r="B60" s="7" t="s">
        <v>29</v>
      </c>
      <c r="C60" s="2" t="s">
        <v>15</v>
      </c>
      <c r="D60" s="2" t="s">
        <v>21</v>
      </c>
      <c r="E60" s="2">
        <v>132.30699999999999</v>
      </c>
      <c r="F60">
        <f t="shared" si="0"/>
        <v>13.230699999999999</v>
      </c>
      <c r="G60" s="2" t="s">
        <v>67</v>
      </c>
      <c r="H60" s="21">
        <v>43770</v>
      </c>
      <c r="I60" s="18" t="s">
        <v>72</v>
      </c>
      <c r="J60" s="2" t="s">
        <v>21</v>
      </c>
    </row>
    <row r="61" spans="1:10" hidden="1" x14ac:dyDescent="0.3">
      <c r="A61" s="9">
        <v>1112</v>
      </c>
      <c r="B61" s="7" t="s">
        <v>29</v>
      </c>
      <c r="C61" s="2" t="s">
        <v>15</v>
      </c>
      <c r="D61" s="2" t="s">
        <v>21</v>
      </c>
      <c r="E61" s="2">
        <v>123.319</v>
      </c>
      <c r="F61">
        <f t="shared" si="0"/>
        <v>12.331900000000001</v>
      </c>
      <c r="G61" s="2" t="s">
        <v>67</v>
      </c>
      <c r="H61" s="21">
        <v>43770</v>
      </c>
      <c r="I61" s="18" t="s">
        <v>72</v>
      </c>
      <c r="J61" s="2" t="s">
        <v>21</v>
      </c>
    </row>
    <row r="62" spans="1:10" hidden="1" x14ac:dyDescent="0.3">
      <c r="A62" s="9">
        <v>1112</v>
      </c>
      <c r="B62" s="7" t="s">
        <v>29</v>
      </c>
      <c r="C62" s="2" t="s">
        <v>15</v>
      </c>
      <c r="D62" s="2" t="s">
        <v>21</v>
      </c>
      <c r="E62" s="2">
        <v>133.19</v>
      </c>
      <c r="F62">
        <f t="shared" si="0"/>
        <v>13.318999999999999</v>
      </c>
      <c r="G62" s="2" t="s">
        <v>67</v>
      </c>
      <c r="H62" s="21">
        <v>43770</v>
      </c>
      <c r="I62" s="18" t="s">
        <v>72</v>
      </c>
      <c r="J62" s="2" t="s">
        <v>21</v>
      </c>
    </row>
    <row r="63" spans="1:10" hidden="1" x14ac:dyDescent="0.3">
      <c r="A63" s="9">
        <v>1111</v>
      </c>
      <c r="B63" s="7" t="s">
        <v>29</v>
      </c>
      <c r="C63" s="2" t="s">
        <v>5</v>
      </c>
      <c r="D63" s="2" t="s">
        <v>21</v>
      </c>
      <c r="E63" s="2">
        <v>107.892</v>
      </c>
      <c r="F63">
        <f t="shared" si="0"/>
        <v>10.789199999999999</v>
      </c>
      <c r="G63" s="2" t="s">
        <v>67</v>
      </c>
      <c r="H63" s="21">
        <v>43770</v>
      </c>
      <c r="I63" s="18" t="s">
        <v>72</v>
      </c>
      <c r="J63" s="2" t="s">
        <v>21</v>
      </c>
    </row>
    <row r="64" spans="1:10" hidden="1" x14ac:dyDescent="0.3">
      <c r="A64" s="9">
        <v>1111</v>
      </c>
      <c r="B64" s="7" t="s">
        <v>29</v>
      </c>
      <c r="C64" s="2" t="s">
        <v>5</v>
      </c>
      <c r="D64" s="2" t="s">
        <v>21</v>
      </c>
      <c r="E64" s="2">
        <v>97.784999999999997</v>
      </c>
      <c r="F64">
        <f t="shared" si="0"/>
        <v>9.7784999999999993</v>
      </c>
      <c r="G64" s="2" t="s">
        <v>67</v>
      </c>
      <c r="H64" s="21">
        <v>43770</v>
      </c>
      <c r="I64" s="18" t="s">
        <v>72</v>
      </c>
      <c r="J64" s="2" t="s">
        <v>21</v>
      </c>
    </row>
    <row r="65" spans="1:10" hidden="1" x14ac:dyDescent="0.3">
      <c r="A65" s="9">
        <v>1111</v>
      </c>
      <c r="B65" s="7" t="s">
        <v>29</v>
      </c>
      <c r="C65" s="2" t="s">
        <v>5</v>
      </c>
      <c r="D65" s="2" t="s">
        <v>21</v>
      </c>
      <c r="E65" s="2">
        <v>96.518000000000001</v>
      </c>
      <c r="F65">
        <f t="shared" si="0"/>
        <v>9.6517999999999997</v>
      </c>
      <c r="G65" s="2" t="s">
        <v>67</v>
      </c>
      <c r="H65" s="21">
        <v>43770</v>
      </c>
      <c r="I65" s="18" t="s">
        <v>72</v>
      </c>
      <c r="J65" s="2" t="s">
        <v>21</v>
      </c>
    </row>
    <row r="66" spans="1:10" hidden="1" x14ac:dyDescent="0.3">
      <c r="A66" s="9">
        <v>1111</v>
      </c>
      <c r="B66" s="7" t="s">
        <v>29</v>
      </c>
      <c r="C66" s="2" t="s">
        <v>5</v>
      </c>
      <c r="D66" s="2" t="s">
        <v>21</v>
      </c>
      <c r="E66" s="2">
        <v>96.83</v>
      </c>
      <c r="F66">
        <f t="shared" ref="F66:F129" si="1">E66/10</f>
        <v>9.6829999999999998</v>
      </c>
      <c r="G66" s="2" t="s">
        <v>67</v>
      </c>
      <c r="H66" s="21">
        <v>43770</v>
      </c>
      <c r="I66" s="18" t="s">
        <v>72</v>
      </c>
      <c r="J66" s="2" t="s">
        <v>21</v>
      </c>
    </row>
    <row r="67" spans="1:10" hidden="1" x14ac:dyDescent="0.3">
      <c r="A67" s="9">
        <v>1111</v>
      </c>
      <c r="B67" s="7" t="s">
        <v>29</v>
      </c>
      <c r="C67" s="2" t="s">
        <v>5</v>
      </c>
      <c r="D67" s="2" t="s">
        <v>21</v>
      </c>
      <c r="E67" s="2">
        <v>99.900999999999996</v>
      </c>
      <c r="F67">
        <f t="shared" si="1"/>
        <v>9.9901</v>
      </c>
      <c r="G67" s="2" t="s">
        <v>67</v>
      </c>
      <c r="H67" s="21">
        <v>43770</v>
      </c>
      <c r="I67" s="18" t="s">
        <v>72</v>
      </c>
      <c r="J67" s="2" t="s">
        <v>21</v>
      </c>
    </row>
    <row r="68" spans="1:10" hidden="1" x14ac:dyDescent="0.3">
      <c r="A68" s="9">
        <v>1111</v>
      </c>
      <c r="B68" s="7" t="s">
        <v>29</v>
      </c>
      <c r="C68" s="2" t="s">
        <v>5</v>
      </c>
      <c r="D68" s="2" t="s">
        <v>21</v>
      </c>
      <c r="E68" s="2">
        <v>103.18</v>
      </c>
      <c r="F68">
        <f t="shared" si="1"/>
        <v>10.318000000000001</v>
      </c>
      <c r="G68" s="2" t="s">
        <v>67</v>
      </c>
      <c r="H68" s="21">
        <v>43770</v>
      </c>
      <c r="I68" s="18" t="s">
        <v>72</v>
      </c>
      <c r="J68" s="2" t="s">
        <v>21</v>
      </c>
    </row>
    <row r="69" spans="1:10" hidden="1" x14ac:dyDescent="0.3">
      <c r="A69" s="9">
        <v>1111</v>
      </c>
      <c r="B69" s="7" t="s">
        <v>29</v>
      </c>
      <c r="C69" s="2" t="s">
        <v>5</v>
      </c>
      <c r="D69" s="2" t="s">
        <v>21</v>
      </c>
      <c r="E69" s="2">
        <v>112.099</v>
      </c>
      <c r="F69">
        <f t="shared" si="1"/>
        <v>11.209900000000001</v>
      </c>
      <c r="G69" s="2" t="s">
        <v>67</v>
      </c>
      <c r="H69" s="21">
        <v>43770</v>
      </c>
      <c r="I69" s="18" t="s">
        <v>72</v>
      </c>
      <c r="J69" s="2" t="s">
        <v>21</v>
      </c>
    </row>
    <row r="70" spans="1:10" hidden="1" x14ac:dyDescent="0.3">
      <c r="A70" s="9">
        <v>1111</v>
      </c>
      <c r="B70" s="7" t="s">
        <v>29</v>
      </c>
      <c r="C70" s="2" t="s">
        <v>5</v>
      </c>
      <c r="D70" s="2" t="s">
        <v>21</v>
      </c>
      <c r="E70" s="2">
        <v>96.575000000000003</v>
      </c>
      <c r="F70">
        <f t="shared" si="1"/>
        <v>9.6575000000000006</v>
      </c>
      <c r="G70" s="2" t="s">
        <v>67</v>
      </c>
      <c r="H70" s="21">
        <v>43770</v>
      </c>
      <c r="I70" s="18" t="s">
        <v>72</v>
      </c>
      <c r="J70" s="2" t="s">
        <v>21</v>
      </c>
    </row>
    <row r="71" spans="1:10" hidden="1" x14ac:dyDescent="0.3">
      <c r="A71" s="9">
        <v>1111</v>
      </c>
      <c r="B71" s="7" t="s">
        <v>29</v>
      </c>
      <c r="C71" s="2" t="s">
        <v>5</v>
      </c>
      <c r="D71" s="2" t="s">
        <v>21</v>
      </c>
      <c r="E71" s="2">
        <v>90.686000000000007</v>
      </c>
      <c r="F71">
        <f t="shared" si="1"/>
        <v>9.0686</v>
      </c>
      <c r="G71" s="2" t="s">
        <v>67</v>
      </c>
      <c r="H71" s="21">
        <v>43770</v>
      </c>
      <c r="I71" s="18" t="s">
        <v>72</v>
      </c>
      <c r="J71" s="2" t="s">
        <v>21</v>
      </c>
    </row>
    <row r="72" spans="1:10" hidden="1" x14ac:dyDescent="0.3">
      <c r="A72" s="9">
        <v>1111</v>
      </c>
      <c r="B72" s="7" t="s">
        <v>29</v>
      </c>
      <c r="C72" s="2" t="s">
        <v>5</v>
      </c>
      <c r="D72" s="2" t="s">
        <v>21</v>
      </c>
      <c r="E72" s="2">
        <v>111.294</v>
      </c>
      <c r="F72">
        <f t="shared" si="1"/>
        <v>11.1294</v>
      </c>
      <c r="G72" s="2" t="s">
        <v>67</v>
      </c>
      <c r="H72" s="21">
        <v>43770</v>
      </c>
      <c r="I72" s="18" t="s">
        <v>72</v>
      </c>
      <c r="J72" s="2" t="s">
        <v>21</v>
      </c>
    </row>
    <row r="73" spans="1:10" hidden="1" x14ac:dyDescent="0.3">
      <c r="A73" s="9">
        <v>1111</v>
      </c>
      <c r="B73" s="7" t="s">
        <v>29</v>
      </c>
      <c r="C73" s="2" t="s">
        <v>5</v>
      </c>
      <c r="D73" s="2" t="s">
        <v>21</v>
      </c>
      <c r="E73" s="2">
        <v>95.724000000000004</v>
      </c>
      <c r="F73">
        <f t="shared" si="1"/>
        <v>9.5724</v>
      </c>
      <c r="G73" s="2" t="s">
        <v>67</v>
      </c>
      <c r="H73" s="21">
        <v>43770</v>
      </c>
      <c r="I73" s="18" t="s">
        <v>72</v>
      </c>
      <c r="J73" s="2" t="s">
        <v>21</v>
      </c>
    </row>
    <row r="74" spans="1:10" hidden="1" x14ac:dyDescent="0.3">
      <c r="A74" s="9">
        <v>1111</v>
      </c>
      <c r="B74" s="7" t="s">
        <v>29</v>
      </c>
      <c r="C74" s="2" t="s">
        <v>5</v>
      </c>
      <c r="D74" s="2" t="s">
        <v>21</v>
      </c>
      <c r="E74" s="2">
        <v>102.089</v>
      </c>
      <c r="F74">
        <f t="shared" si="1"/>
        <v>10.2089</v>
      </c>
      <c r="G74" s="2" t="s">
        <v>67</v>
      </c>
      <c r="H74" s="21">
        <v>43770</v>
      </c>
      <c r="I74" s="18" t="s">
        <v>72</v>
      </c>
      <c r="J74" s="2" t="s">
        <v>21</v>
      </c>
    </row>
    <row r="75" spans="1:10" hidden="1" x14ac:dyDescent="0.3">
      <c r="A75" s="9">
        <v>1111</v>
      </c>
      <c r="B75" s="7" t="s">
        <v>29</v>
      </c>
      <c r="C75" s="2" t="s">
        <v>5</v>
      </c>
      <c r="D75" s="2" t="s">
        <v>21</v>
      </c>
      <c r="E75" s="2">
        <v>95.64</v>
      </c>
      <c r="F75">
        <f t="shared" si="1"/>
        <v>9.5640000000000001</v>
      </c>
      <c r="G75" s="2" t="s">
        <v>67</v>
      </c>
      <c r="H75" s="21">
        <v>43770</v>
      </c>
      <c r="I75" s="18" t="s">
        <v>72</v>
      </c>
      <c r="J75" s="2" t="s">
        <v>21</v>
      </c>
    </row>
    <row r="76" spans="1:10" hidden="1" x14ac:dyDescent="0.3">
      <c r="A76" s="9">
        <v>1111</v>
      </c>
      <c r="B76" s="7" t="s">
        <v>29</v>
      </c>
      <c r="C76" s="2" t="s">
        <v>5</v>
      </c>
      <c r="D76" s="2" t="s">
        <v>21</v>
      </c>
      <c r="E76" s="2">
        <v>86.561999999999998</v>
      </c>
      <c r="F76">
        <f t="shared" si="1"/>
        <v>8.6562000000000001</v>
      </c>
      <c r="G76" s="2" t="s">
        <v>67</v>
      </c>
      <c r="H76" s="21">
        <v>43770</v>
      </c>
      <c r="I76" s="18" t="s">
        <v>72</v>
      </c>
      <c r="J76" s="2" t="s">
        <v>21</v>
      </c>
    </row>
    <row r="77" spans="1:10" hidden="1" x14ac:dyDescent="0.3">
      <c r="A77" s="9">
        <v>1111</v>
      </c>
      <c r="B77" s="7" t="s">
        <v>29</v>
      </c>
      <c r="C77" s="2" t="s">
        <v>5</v>
      </c>
      <c r="D77" s="2" t="s">
        <v>21</v>
      </c>
      <c r="E77" s="2">
        <v>94.325000000000003</v>
      </c>
      <c r="F77">
        <f t="shared" si="1"/>
        <v>9.432500000000001</v>
      </c>
      <c r="G77" s="2" t="s">
        <v>67</v>
      </c>
      <c r="H77" s="21">
        <v>43770</v>
      </c>
      <c r="I77" s="18" t="s">
        <v>72</v>
      </c>
      <c r="J77" s="2" t="s">
        <v>21</v>
      </c>
    </row>
    <row r="78" spans="1:10" hidden="1" x14ac:dyDescent="0.3">
      <c r="A78" s="9">
        <v>1111</v>
      </c>
      <c r="B78" s="7" t="s">
        <v>29</v>
      </c>
      <c r="C78" s="2" t="s">
        <v>5</v>
      </c>
      <c r="D78" s="2" t="s">
        <v>21</v>
      </c>
      <c r="E78" s="2">
        <v>97.634</v>
      </c>
      <c r="F78">
        <f t="shared" si="1"/>
        <v>9.7634000000000007</v>
      </c>
      <c r="G78" s="2" t="s">
        <v>67</v>
      </c>
      <c r="H78" s="21">
        <v>43770</v>
      </c>
      <c r="I78" s="18" t="s">
        <v>72</v>
      </c>
      <c r="J78" s="2" t="s">
        <v>21</v>
      </c>
    </row>
    <row r="79" spans="1:10" hidden="1" x14ac:dyDescent="0.3">
      <c r="A79" s="9">
        <v>1111</v>
      </c>
      <c r="B79" s="7" t="s">
        <v>29</v>
      </c>
      <c r="C79" s="2" t="s">
        <v>5</v>
      </c>
      <c r="D79" s="2" t="s">
        <v>21</v>
      </c>
      <c r="E79" s="2">
        <v>94.299000000000007</v>
      </c>
      <c r="F79">
        <f t="shared" si="1"/>
        <v>9.4298999999999999</v>
      </c>
      <c r="G79" s="2" t="s">
        <v>67</v>
      </c>
      <c r="H79" s="21">
        <v>43770</v>
      </c>
      <c r="I79" s="18" t="s">
        <v>72</v>
      </c>
      <c r="J79" s="2" t="s">
        <v>21</v>
      </c>
    </row>
    <row r="80" spans="1:10" hidden="1" x14ac:dyDescent="0.3">
      <c r="A80" s="9">
        <v>1111</v>
      </c>
      <c r="B80" s="7" t="s">
        <v>29</v>
      </c>
      <c r="C80" s="2" t="s">
        <v>5</v>
      </c>
      <c r="D80" s="2" t="s">
        <v>24</v>
      </c>
      <c r="E80" s="2">
        <v>95.724000000000004</v>
      </c>
      <c r="F80">
        <f t="shared" si="1"/>
        <v>9.5724</v>
      </c>
      <c r="G80" s="2" t="s">
        <v>67</v>
      </c>
      <c r="H80" s="21">
        <v>43770</v>
      </c>
      <c r="I80" s="18" t="s">
        <v>72</v>
      </c>
      <c r="J80" s="2" t="s">
        <v>94</v>
      </c>
    </row>
    <row r="81" spans="1:10" hidden="1" x14ac:dyDescent="0.3">
      <c r="A81" s="9">
        <v>1111</v>
      </c>
      <c r="B81" s="7" t="s">
        <v>29</v>
      </c>
      <c r="C81" s="2" t="s">
        <v>5</v>
      </c>
      <c r="D81" s="2" t="s">
        <v>21</v>
      </c>
      <c r="E81" s="2">
        <v>103.437</v>
      </c>
      <c r="F81">
        <f t="shared" si="1"/>
        <v>10.3437</v>
      </c>
      <c r="G81" s="2" t="s">
        <v>67</v>
      </c>
      <c r="H81" s="21">
        <v>43770</v>
      </c>
      <c r="I81" s="18" t="s">
        <v>72</v>
      </c>
      <c r="J81" s="2" t="s">
        <v>21</v>
      </c>
    </row>
    <row r="82" spans="1:10" hidden="1" x14ac:dyDescent="0.3">
      <c r="A82" s="9">
        <v>1111</v>
      </c>
      <c r="B82" s="7" t="s">
        <v>29</v>
      </c>
      <c r="C82" s="2" t="s">
        <v>5</v>
      </c>
      <c r="D82" s="2" t="s">
        <v>21</v>
      </c>
      <c r="E82" s="2">
        <v>89.710999999999999</v>
      </c>
      <c r="F82">
        <f t="shared" si="1"/>
        <v>8.9710999999999999</v>
      </c>
      <c r="G82" s="2" t="s">
        <v>67</v>
      </c>
      <c r="H82" s="21">
        <v>43770</v>
      </c>
      <c r="I82" s="18" t="s">
        <v>72</v>
      </c>
      <c r="J82" s="2" t="s">
        <v>21</v>
      </c>
    </row>
    <row r="83" spans="1:10" hidden="1" x14ac:dyDescent="0.3">
      <c r="A83" s="9">
        <v>1111</v>
      </c>
      <c r="B83" s="7" t="s">
        <v>29</v>
      </c>
      <c r="C83" s="2" t="s">
        <v>5</v>
      </c>
      <c r="D83" s="2" t="s">
        <v>21</v>
      </c>
      <c r="E83" s="2">
        <v>92.555999999999997</v>
      </c>
      <c r="F83">
        <f t="shared" si="1"/>
        <v>9.2555999999999994</v>
      </c>
      <c r="G83" s="2" t="s">
        <v>67</v>
      </c>
      <c r="H83" s="21">
        <v>43770</v>
      </c>
      <c r="I83" s="18" t="s">
        <v>72</v>
      </c>
      <c r="J83" s="2" t="s">
        <v>21</v>
      </c>
    </row>
    <row r="84" spans="1:10" hidden="1" x14ac:dyDescent="0.3">
      <c r="A84" s="9">
        <v>1111</v>
      </c>
      <c r="B84" s="7" t="s">
        <v>29</v>
      </c>
      <c r="C84" s="2" t="s">
        <v>5</v>
      </c>
      <c r="D84" s="2" t="s">
        <v>21</v>
      </c>
      <c r="E84" s="2">
        <v>88.941999999999993</v>
      </c>
      <c r="F84">
        <f t="shared" si="1"/>
        <v>8.8941999999999997</v>
      </c>
      <c r="G84" s="2" t="s">
        <v>67</v>
      </c>
      <c r="H84" s="21">
        <v>43770</v>
      </c>
      <c r="I84" s="18" t="s">
        <v>72</v>
      </c>
      <c r="J84" s="2" t="s">
        <v>21</v>
      </c>
    </row>
    <row r="85" spans="1:10" hidden="1" x14ac:dyDescent="0.3">
      <c r="A85" s="9">
        <v>1111</v>
      </c>
      <c r="B85" s="7" t="s">
        <v>29</v>
      </c>
      <c r="C85" s="2" t="s">
        <v>5</v>
      </c>
      <c r="D85" s="2" t="s">
        <v>21</v>
      </c>
      <c r="E85" s="2">
        <v>104.82899999999999</v>
      </c>
      <c r="F85">
        <f t="shared" si="1"/>
        <v>10.482899999999999</v>
      </c>
      <c r="G85" s="2" t="s">
        <v>67</v>
      </c>
      <c r="H85" s="21">
        <v>43770</v>
      </c>
      <c r="I85" s="18" t="s">
        <v>72</v>
      </c>
      <c r="J85" s="2" t="s">
        <v>21</v>
      </c>
    </row>
    <row r="86" spans="1:10" hidden="1" x14ac:dyDescent="0.3">
      <c r="A86" s="9">
        <v>1111</v>
      </c>
      <c r="B86" s="7" t="s">
        <v>29</v>
      </c>
      <c r="C86" s="2" t="s">
        <v>5</v>
      </c>
      <c r="D86" s="2" t="s">
        <v>21</v>
      </c>
      <c r="E86" s="2">
        <v>91.224999999999994</v>
      </c>
      <c r="F86">
        <f t="shared" si="1"/>
        <v>9.1224999999999987</v>
      </c>
      <c r="G86" s="2" t="s">
        <v>67</v>
      </c>
      <c r="H86" s="21">
        <v>43770</v>
      </c>
      <c r="I86" s="18" t="s">
        <v>72</v>
      </c>
      <c r="J86" s="2" t="s">
        <v>21</v>
      </c>
    </row>
    <row r="87" spans="1:10" hidden="1" x14ac:dyDescent="0.3">
      <c r="A87" s="9">
        <v>1111</v>
      </c>
      <c r="B87" s="7" t="s">
        <v>29</v>
      </c>
      <c r="C87" s="2" t="s">
        <v>5</v>
      </c>
      <c r="D87" s="2" t="s">
        <v>21</v>
      </c>
      <c r="E87" s="2">
        <v>92.533000000000001</v>
      </c>
      <c r="F87">
        <f t="shared" si="1"/>
        <v>9.2532999999999994</v>
      </c>
      <c r="G87" s="2" t="s">
        <v>67</v>
      </c>
      <c r="H87" s="21">
        <v>43770</v>
      </c>
      <c r="I87" s="18" t="s">
        <v>72</v>
      </c>
      <c r="J87" s="2" t="s">
        <v>21</v>
      </c>
    </row>
    <row r="88" spans="1:10" hidden="1" x14ac:dyDescent="0.3">
      <c r="A88" s="9">
        <v>1111</v>
      </c>
      <c r="B88" s="7" t="s">
        <v>29</v>
      </c>
      <c r="C88" s="2" t="s">
        <v>5</v>
      </c>
      <c r="D88" s="2" t="s">
        <v>21</v>
      </c>
      <c r="E88" s="2">
        <v>101.928</v>
      </c>
      <c r="F88">
        <f t="shared" si="1"/>
        <v>10.1928</v>
      </c>
      <c r="G88" s="2" t="s">
        <v>67</v>
      </c>
      <c r="H88" s="21">
        <v>43770</v>
      </c>
      <c r="I88" s="18" t="s">
        <v>72</v>
      </c>
      <c r="J88" s="2" t="s">
        <v>21</v>
      </c>
    </row>
    <row r="89" spans="1:10" hidden="1" x14ac:dyDescent="0.3">
      <c r="A89" s="9">
        <v>1111</v>
      </c>
      <c r="B89" s="7" t="s">
        <v>29</v>
      </c>
      <c r="C89" s="2" t="s">
        <v>5</v>
      </c>
      <c r="D89" s="2" t="s">
        <v>21</v>
      </c>
      <c r="E89" s="2">
        <v>100.505</v>
      </c>
      <c r="F89">
        <f t="shared" si="1"/>
        <v>10.0505</v>
      </c>
      <c r="G89" s="2" t="s">
        <v>67</v>
      </c>
      <c r="H89" s="21">
        <v>43770</v>
      </c>
      <c r="I89" s="18" t="s">
        <v>72</v>
      </c>
      <c r="J89" s="2" t="s">
        <v>21</v>
      </c>
    </row>
    <row r="90" spans="1:10" hidden="1" x14ac:dyDescent="0.3">
      <c r="A90" s="9">
        <v>1111</v>
      </c>
      <c r="B90" s="7" t="s">
        <v>29</v>
      </c>
      <c r="C90" s="2" t="s">
        <v>5</v>
      </c>
      <c r="D90" s="2" t="s">
        <v>21</v>
      </c>
      <c r="E90" s="2">
        <v>147.947</v>
      </c>
      <c r="F90">
        <f t="shared" si="1"/>
        <v>14.794700000000001</v>
      </c>
      <c r="G90" s="2" t="s">
        <v>67</v>
      </c>
      <c r="H90" s="21">
        <v>43770</v>
      </c>
      <c r="I90" s="18" t="s">
        <v>72</v>
      </c>
      <c r="J90" s="2" t="s">
        <v>21</v>
      </c>
    </row>
    <row r="91" spans="1:10" hidden="1" x14ac:dyDescent="0.3">
      <c r="A91" s="9">
        <v>1111</v>
      </c>
      <c r="B91" s="7" t="s">
        <v>29</v>
      </c>
      <c r="C91" s="2" t="s">
        <v>5</v>
      </c>
      <c r="D91" s="2" t="s">
        <v>21</v>
      </c>
      <c r="E91" s="2">
        <v>156.82</v>
      </c>
      <c r="F91">
        <f t="shared" si="1"/>
        <v>15.681999999999999</v>
      </c>
      <c r="G91" s="2" t="s">
        <v>67</v>
      </c>
      <c r="H91" s="21">
        <v>43770</v>
      </c>
      <c r="I91" s="18" t="s">
        <v>72</v>
      </c>
      <c r="J91" s="2" t="s">
        <v>21</v>
      </c>
    </row>
    <row r="92" spans="1:10" hidden="1" x14ac:dyDescent="0.3">
      <c r="A92" s="9">
        <v>1111</v>
      </c>
      <c r="B92" s="7" t="s">
        <v>29</v>
      </c>
      <c r="C92" s="2" t="s">
        <v>5</v>
      </c>
      <c r="D92" s="2" t="s">
        <v>21</v>
      </c>
      <c r="E92" s="2">
        <v>124.01</v>
      </c>
      <c r="F92">
        <f t="shared" si="1"/>
        <v>12.401</v>
      </c>
      <c r="G92" s="2" t="s">
        <v>67</v>
      </c>
      <c r="H92" s="21">
        <v>43770</v>
      </c>
      <c r="I92" s="18" t="s">
        <v>72</v>
      </c>
      <c r="J92" s="2" t="s">
        <v>21</v>
      </c>
    </row>
    <row r="93" spans="1:10" hidden="1" x14ac:dyDescent="0.3">
      <c r="A93" s="9">
        <v>1111</v>
      </c>
      <c r="B93" s="7" t="s">
        <v>29</v>
      </c>
      <c r="C93" s="2" t="s">
        <v>5</v>
      </c>
      <c r="D93" s="2" t="s">
        <v>21</v>
      </c>
      <c r="E93" s="2">
        <v>126.261</v>
      </c>
      <c r="F93">
        <f t="shared" si="1"/>
        <v>12.626099999999999</v>
      </c>
      <c r="G93" s="2" t="s">
        <v>67</v>
      </c>
      <c r="H93" s="21">
        <v>43770</v>
      </c>
      <c r="I93" s="18" t="s">
        <v>72</v>
      </c>
      <c r="J93" s="2" t="s">
        <v>21</v>
      </c>
    </row>
    <row r="94" spans="1:10" hidden="1" x14ac:dyDescent="0.3">
      <c r="A94" s="9">
        <v>1111</v>
      </c>
      <c r="B94" s="7" t="s">
        <v>29</v>
      </c>
      <c r="C94" s="2" t="s">
        <v>5</v>
      </c>
      <c r="D94" s="2" t="s">
        <v>21</v>
      </c>
      <c r="E94" s="2">
        <v>130.416</v>
      </c>
      <c r="F94">
        <f t="shared" si="1"/>
        <v>13.041599999999999</v>
      </c>
      <c r="G94" s="2" t="s">
        <v>67</v>
      </c>
      <c r="H94" s="21">
        <v>43770</v>
      </c>
      <c r="I94" s="18" t="s">
        <v>72</v>
      </c>
      <c r="J94" s="2" t="s">
        <v>21</v>
      </c>
    </row>
    <row r="95" spans="1:10" hidden="1" x14ac:dyDescent="0.3">
      <c r="A95" s="9">
        <v>1111</v>
      </c>
      <c r="B95" s="7" t="s">
        <v>29</v>
      </c>
      <c r="C95" s="2" t="s">
        <v>5</v>
      </c>
      <c r="D95" s="2" t="s">
        <v>21</v>
      </c>
      <c r="E95" s="2">
        <v>143.71199999999999</v>
      </c>
      <c r="F95">
        <f t="shared" si="1"/>
        <v>14.371199999999998</v>
      </c>
      <c r="G95" s="2" t="s">
        <v>67</v>
      </c>
      <c r="H95" s="21">
        <v>43770</v>
      </c>
      <c r="I95" s="18" t="s">
        <v>72</v>
      </c>
      <c r="J95" s="2" t="s">
        <v>21</v>
      </c>
    </row>
    <row r="96" spans="1:10" hidden="1" x14ac:dyDescent="0.3">
      <c r="A96" s="9">
        <v>1111</v>
      </c>
      <c r="B96" s="7" t="s">
        <v>29</v>
      </c>
      <c r="C96" s="2" t="s">
        <v>5</v>
      </c>
      <c r="D96" s="2" t="s">
        <v>21</v>
      </c>
      <c r="E96" s="2">
        <v>136.52500000000001</v>
      </c>
      <c r="F96">
        <f t="shared" si="1"/>
        <v>13.6525</v>
      </c>
      <c r="G96" s="2" t="s">
        <v>67</v>
      </c>
      <c r="H96" s="21">
        <v>43770</v>
      </c>
      <c r="I96" s="18" t="s">
        <v>72</v>
      </c>
      <c r="J96" s="2" t="s">
        <v>21</v>
      </c>
    </row>
    <row r="97" spans="1:10" hidden="1" x14ac:dyDescent="0.3">
      <c r="A97" s="9">
        <v>1111</v>
      </c>
      <c r="B97" s="7" t="s">
        <v>29</v>
      </c>
      <c r="C97" s="2" t="s">
        <v>5</v>
      </c>
      <c r="D97" s="2" t="s">
        <v>21</v>
      </c>
      <c r="E97" s="2">
        <v>115.402</v>
      </c>
      <c r="F97">
        <f t="shared" si="1"/>
        <v>11.5402</v>
      </c>
      <c r="G97" s="2" t="s">
        <v>67</v>
      </c>
      <c r="H97" s="21">
        <v>43770</v>
      </c>
      <c r="I97" s="18" t="s">
        <v>72</v>
      </c>
      <c r="J97" s="2" t="s">
        <v>21</v>
      </c>
    </row>
    <row r="98" spans="1:10" hidden="1" x14ac:dyDescent="0.3">
      <c r="A98" s="9">
        <v>1111</v>
      </c>
      <c r="B98" s="7" t="s">
        <v>29</v>
      </c>
      <c r="C98" s="2" t="s">
        <v>5</v>
      </c>
      <c r="D98" s="2" t="s">
        <v>21</v>
      </c>
      <c r="E98" s="2">
        <v>139.286</v>
      </c>
      <c r="F98">
        <f t="shared" si="1"/>
        <v>13.928599999999999</v>
      </c>
      <c r="G98" s="2" t="s">
        <v>67</v>
      </c>
      <c r="H98" s="21">
        <v>43770</v>
      </c>
      <c r="I98" s="18" t="s">
        <v>72</v>
      </c>
      <c r="J98" s="2" t="s">
        <v>21</v>
      </c>
    </row>
    <row r="99" spans="1:10" hidden="1" x14ac:dyDescent="0.3">
      <c r="A99" s="9">
        <v>1111</v>
      </c>
      <c r="B99" s="7" t="s">
        <v>29</v>
      </c>
      <c r="C99" s="2" t="s">
        <v>5</v>
      </c>
      <c r="D99" s="3" t="s">
        <v>23</v>
      </c>
      <c r="E99" s="2">
        <v>181.92099999999999</v>
      </c>
      <c r="F99">
        <f t="shared" si="1"/>
        <v>18.1921</v>
      </c>
      <c r="G99" s="2" t="s">
        <v>67</v>
      </c>
      <c r="H99" s="21">
        <v>43770</v>
      </c>
      <c r="I99" s="18" t="s">
        <v>72</v>
      </c>
      <c r="J99" s="2" t="s">
        <v>94</v>
      </c>
    </row>
    <row r="100" spans="1:10" hidden="1" x14ac:dyDescent="0.3">
      <c r="A100" s="9">
        <v>1111</v>
      </c>
      <c r="B100" s="7" t="s">
        <v>29</v>
      </c>
      <c r="C100" s="2" t="s">
        <v>5</v>
      </c>
      <c r="D100" s="2" t="s">
        <v>21</v>
      </c>
      <c r="E100" s="2">
        <v>127.04600000000001</v>
      </c>
      <c r="F100">
        <f t="shared" si="1"/>
        <v>12.704600000000001</v>
      </c>
      <c r="G100" s="2" t="s">
        <v>67</v>
      </c>
      <c r="H100" s="21">
        <v>43770</v>
      </c>
      <c r="I100" s="18" t="s">
        <v>72</v>
      </c>
      <c r="J100" s="2" t="s">
        <v>21</v>
      </c>
    </row>
    <row r="101" spans="1:10" hidden="1" x14ac:dyDescent="0.3">
      <c r="A101" s="9">
        <v>1111</v>
      </c>
      <c r="B101" s="7" t="s">
        <v>29</v>
      </c>
      <c r="C101" s="2" t="s">
        <v>5</v>
      </c>
      <c r="D101" s="2" t="s">
        <v>21</v>
      </c>
      <c r="E101" s="2">
        <v>123.861</v>
      </c>
      <c r="F101">
        <f t="shared" si="1"/>
        <v>12.386100000000001</v>
      </c>
      <c r="G101" s="2" t="s">
        <v>67</v>
      </c>
      <c r="H101" s="21">
        <v>43770</v>
      </c>
      <c r="I101" s="18" t="s">
        <v>72</v>
      </c>
      <c r="J101" s="2" t="s">
        <v>21</v>
      </c>
    </row>
    <row r="102" spans="1:10" hidden="1" x14ac:dyDescent="0.3">
      <c r="A102" s="9">
        <v>1111</v>
      </c>
      <c r="B102" s="7" t="s">
        <v>29</v>
      </c>
      <c r="C102" s="2" t="s">
        <v>5</v>
      </c>
      <c r="D102" s="2" t="s">
        <v>21</v>
      </c>
      <c r="E102" s="2">
        <v>117.54300000000001</v>
      </c>
      <c r="F102">
        <f t="shared" si="1"/>
        <v>11.754300000000001</v>
      </c>
      <c r="G102" s="2" t="s">
        <v>67</v>
      </c>
      <c r="H102" s="21">
        <v>43770</v>
      </c>
      <c r="I102" s="18" t="s">
        <v>72</v>
      </c>
      <c r="J102" s="2" t="s">
        <v>21</v>
      </c>
    </row>
    <row r="103" spans="1:10" hidden="1" x14ac:dyDescent="0.3">
      <c r="A103" s="9">
        <v>1111</v>
      </c>
      <c r="B103" s="7" t="s">
        <v>29</v>
      </c>
      <c r="C103" s="2" t="s">
        <v>5</v>
      </c>
      <c r="D103" s="2" t="s">
        <v>21</v>
      </c>
      <c r="E103" s="2">
        <v>103.533</v>
      </c>
      <c r="F103">
        <f t="shared" si="1"/>
        <v>10.353300000000001</v>
      </c>
      <c r="G103" s="2" t="s">
        <v>67</v>
      </c>
      <c r="H103" s="21">
        <v>43770</v>
      </c>
      <c r="I103" s="18" t="s">
        <v>72</v>
      </c>
      <c r="J103" s="2" t="s">
        <v>21</v>
      </c>
    </row>
    <row r="104" spans="1:10" hidden="1" x14ac:dyDescent="0.3">
      <c r="A104" s="9">
        <v>1111</v>
      </c>
      <c r="B104" s="7" t="s">
        <v>29</v>
      </c>
      <c r="C104" s="2" t="s">
        <v>5</v>
      </c>
      <c r="D104" s="2" t="s">
        <v>21</v>
      </c>
      <c r="E104" s="2">
        <v>116.967</v>
      </c>
      <c r="F104">
        <f t="shared" si="1"/>
        <v>11.6967</v>
      </c>
      <c r="G104" s="2" t="s">
        <v>67</v>
      </c>
      <c r="H104" s="21">
        <v>43770</v>
      </c>
      <c r="I104" s="18" t="s">
        <v>72</v>
      </c>
      <c r="J104" s="2" t="s">
        <v>21</v>
      </c>
    </row>
    <row r="105" spans="1:10" hidden="1" x14ac:dyDescent="0.3">
      <c r="A105" s="9">
        <v>1111</v>
      </c>
      <c r="B105" s="7" t="s">
        <v>29</v>
      </c>
      <c r="C105" s="2" t="s">
        <v>5</v>
      </c>
      <c r="D105" s="2" t="s">
        <v>21</v>
      </c>
      <c r="E105" s="2">
        <v>116.922</v>
      </c>
      <c r="F105">
        <f t="shared" si="1"/>
        <v>11.6922</v>
      </c>
      <c r="G105" s="2" t="s">
        <v>67</v>
      </c>
      <c r="H105" s="21">
        <v>43770</v>
      </c>
      <c r="I105" s="18" t="s">
        <v>72</v>
      </c>
      <c r="J105" s="2" t="s">
        <v>21</v>
      </c>
    </row>
    <row r="106" spans="1:10" hidden="1" x14ac:dyDescent="0.3">
      <c r="A106" s="9">
        <v>1111</v>
      </c>
      <c r="B106" s="7" t="s">
        <v>29</v>
      </c>
      <c r="C106" s="2" t="s">
        <v>5</v>
      </c>
      <c r="D106" s="2" t="s">
        <v>21</v>
      </c>
      <c r="E106" s="2">
        <v>116.71899999999999</v>
      </c>
      <c r="F106">
        <f t="shared" si="1"/>
        <v>11.671899999999999</v>
      </c>
      <c r="G106" s="2" t="s">
        <v>67</v>
      </c>
      <c r="H106" s="21">
        <v>43770</v>
      </c>
      <c r="I106" s="18" t="s">
        <v>72</v>
      </c>
      <c r="J106" s="2" t="s">
        <v>21</v>
      </c>
    </row>
    <row r="107" spans="1:10" hidden="1" x14ac:dyDescent="0.3">
      <c r="A107" s="9">
        <v>1111</v>
      </c>
      <c r="B107" s="7" t="s">
        <v>29</v>
      </c>
      <c r="C107" s="2" t="s">
        <v>5</v>
      </c>
      <c r="D107" s="2" t="s">
        <v>21</v>
      </c>
      <c r="E107" s="2">
        <v>113.511</v>
      </c>
      <c r="F107">
        <f t="shared" si="1"/>
        <v>11.351099999999999</v>
      </c>
      <c r="G107" s="2" t="s">
        <v>67</v>
      </c>
      <c r="H107" s="21">
        <v>43770</v>
      </c>
      <c r="I107" s="18" t="s">
        <v>72</v>
      </c>
      <c r="J107" s="2" t="s">
        <v>21</v>
      </c>
    </row>
    <row r="108" spans="1:10" hidden="1" x14ac:dyDescent="0.3">
      <c r="A108" s="9">
        <v>1111</v>
      </c>
      <c r="B108" s="7" t="s">
        <v>29</v>
      </c>
      <c r="C108" s="2" t="s">
        <v>5</v>
      </c>
      <c r="D108" s="2" t="s">
        <v>21</v>
      </c>
      <c r="E108" s="2">
        <v>112.295</v>
      </c>
      <c r="F108">
        <f t="shared" si="1"/>
        <v>11.2295</v>
      </c>
      <c r="G108" s="2" t="s">
        <v>67</v>
      </c>
      <c r="H108" s="21">
        <v>43770</v>
      </c>
      <c r="I108" s="18" t="s">
        <v>72</v>
      </c>
      <c r="J108" s="2" t="s">
        <v>21</v>
      </c>
    </row>
    <row r="109" spans="1:10" hidden="1" x14ac:dyDescent="0.3">
      <c r="A109" s="9">
        <v>1111</v>
      </c>
      <c r="B109" s="7" t="s">
        <v>29</v>
      </c>
      <c r="C109" s="2" t="s">
        <v>5</v>
      </c>
      <c r="D109" s="2" t="s">
        <v>21</v>
      </c>
      <c r="E109" s="2">
        <v>116.134</v>
      </c>
      <c r="F109">
        <f t="shared" si="1"/>
        <v>11.6134</v>
      </c>
      <c r="G109" s="2" t="s">
        <v>67</v>
      </c>
      <c r="H109" s="21">
        <v>43770</v>
      </c>
      <c r="I109" s="18" t="s">
        <v>72</v>
      </c>
      <c r="J109" s="2" t="s">
        <v>21</v>
      </c>
    </row>
    <row r="110" spans="1:10" hidden="1" x14ac:dyDescent="0.3">
      <c r="A110" s="9">
        <v>1111</v>
      </c>
      <c r="B110" s="7" t="s">
        <v>29</v>
      </c>
      <c r="C110" s="2" t="s">
        <v>5</v>
      </c>
      <c r="D110" s="2" t="s">
        <v>21</v>
      </c>
      <c r="E110" s="2">
        <v>117.408</v>
      </c>
      <c r="F110">
        <f t="shared" si="1"/>
        <v>11.7408</v>
      </c>
      <c r="G110" s="2" t="s">
        <v>67</v>
      </c>
      <c r="H110" s="21">
        <v>43770</v>
      </c>
      <c r="I110" s="18" t="s">
        <v>72</v>
      </c>
      <c r="J110" s="2" t="s">
        <v>21</v>
      </c>
    </row>
    <row r="111" spans="1:10" hidden="1" x14ac:dyDescent="0.3">
      <c r="A111" s="9">
        <v>1111</v>
      </c>
      <c r="B111" s="7" t="s">
        <v>29</v>
      </c>
      <c r="C111" s="2" t="s">
        <v>5</v>
      </c>
      <c r="D111" s="2" t="s">
        <v>21</v>
      </c>
      <c r="E111" s="2">
        <v>128.00200000000001</v>
      </c>
      <c r="F111">
        <f t="shared" si="1"/>
        <v>12.8002</v>
      </c>
      <c r="G111" s="2" t="s">
        <v>67</v>
      </c>
      <c r="H111" s="21">
        <v>43770</v>
      </c>
      <c r="I111" s="18" t="s">
        <v>72</v>
      </c>
      <c r="J111" s="2" t="s">
        <v>21</v>
      </c>
    </row>
    <row r="112" spans="1:10" hidden="1" x14ac:dyDescent="0.3">
      <c r="A112" s="9">
        <v>1111</v>
      </c>
      <c r="B112" s="7" t="s">
        <v>29</v>
      </c>
      <c r="C112" s="2" t="s">
        <v>5</v>
      </c>
      <c r="D112" s="2" t="s">
        <v>21</v>
      </c>
      <c r="E112" s="2">
        <v>118.405</v>
      </c>
      <c r="F112">
        <f t="shared" si="1"/>
        <v>11.8405</v>
      </c>
      <c r="G112" s="2" t="s">
        <v>67</v>
      </c>
      <c r="H112" s="21">
        <v>43770</v>
      </c>
      <c r="I112" s="18" t="s">
        <v>72</v>
      </c>
      <c r="J112" s="2" t="s">
        <v>21</v>
      </c>
    </row>
    <row r="113" spans="1:10" hidden="1" x14ac:dyDescent="0.3">
      <c r="A113" s="9">
        <v>1111</v>
      </c>
      <c r="B113" s="7" t="s">
        <v>29</v>
      </c>
      <c r="C113" s="2" t="s">
        <v>5</v>
      </c>
      <c r="D113" s="2" t="s">
        <v>21</v>
      </c>
      <c r="E113" s="2">
        <v>116.539</v>
      </c>
      <c r="F113">
        <f t="shared" si="1"/>
        <v>11.6539</v>
      </c>
      <c r="G113" s="2" t="s">
        <v>67</v>
      </c>
      <c r="H113" s="21">
        <v>43770</v>
      </c>
      <c r="I113" s="18" t="s">
        <v>72</v>
      </c>
      <c r="J113" s="2" t="s">
        <v>21</v>
      </c>
    </row>
    <row r="114" spans="1:10" hidden="1" x14ac:dyDescent="0.3">
      <c r="A114" s="9">
        <v>1111</v>
      </c>
      <c r="B114" s="7" t="s">
        <v>29</v>
      </c>
      <c r="C114" s="2" t="s">
        <v>5</v>
      </c>
      <c r="D114" s="2" t="s">
        <v>21</v>
      </c>
      <c r="E114" s="2">
        <v>123.542</v>
      </c>
      <c r="F114">
        <f t="shared" si="1"/>
        <v>12.354200000000001</v>
      </c>
      <c r="G114" s="2" t="s">
        <v>67</v>
      </c>
      <c r="H114" s="21">
        <v>43770</v>
      </c>
      <c r="I114" s="18" t="s">
        <v>72</v>
      </c>
      <c r="J114" s="2" t="s">
        <v>21</v>
      </c>
    </row>
    <row r="115" spans="1:10" hidden="1" x14ac:dyDescent="0.3">
      <c r="A115" s="9">
        <v>1111</v>
      </c>
      <c r="B115" s="7" t="s">
        <v>29</v>
      </c>
      <c r="C115" s="2" t="s">
        <v>5</v>
      </c>
      <c r="D115" s="2" t="s">
        <v>21</v>
      </c>
      <c r="E115" s="2">
        <v>107.372</v>
      </c>
      <c r="F115">
        <f t="shared" si="1"/>
        <v>10.7372</v>
      </c>
      <c r="G115" s="2" t="s">
        <v>67</v>
      </c>
      <c r="H115" s="21">
        <v>43770</v>
      </c>
      <c r="I115" s="18" t="s">
        <v>72</v>
      </c>
      <c r="J115" s="2" t="s">
        <v>21</v>
      </c>
    </row>
    <row r="116" spans="1:10" hidden="1" x14ac:dyDescent="0.3">
      <c r="A116" s="9">
        <v>1111</v>
      </c>
      <c r="B116" s="7" t="s">
        <v>29</v>
      </c>
      <c r="C116" s="2" t="s">
        <v>5</v>
      </c>
      <c r="D116" s="2" t="s">
        <v>21</v>
      </c>
      <c r="E116" s="2">
        <v>105.239</v>
      </c>
      <c r="F116">
        <f t="shared" si="1"/>
        <v>10.523900000000001</v>
      </c>
      <c r="G116" s="2" t="s">
        <v>67</v>
      </c>
      <c r="H116" s="21">
        <v>43770</v>
      </c>
      <c r="I116" s="18" t="s">
        <v>72</v>
      </c>
      <c r="J116" s="2" t="s">
        <v>21</v>
      </c>
    </row>
    <row r="117" spans="1:10" hidden="1" x14ac:dyDescent="0.3">
      <c r="A117" s="9">
        <v>1111</v>
      </c>
      <c r="B117" s="7" t="s">
        <v>29</v>
      </c>
      <c r="C117" s="2" t="s">
        <v>5</v>
      </c>
      <c r="D117" s="2" t="s">
        <v>21</v>
      </c>
      <c r="E117" s="2">
        <v>117.23699999999999</v>
      </c>
      <c r="F117">
        <f t="shared" si="1"/>
        <v>11.723699999999999</v>
      </c>
      <c r="G117" s="2" t="s">
        <v>67</v>
      </c>
      <c r="H117" s="21">
        <v>43770</v>
      </c>
      <c r="I117" s="18" t="s">
        <v>72</v>
      </c>
      <c r="J117" s="2" t="s">
        <v>21</v>
      </c>
    </row>
    <row r="118" spans="1:10" hidden="1" x14ac:dyDescent="0.3">
      <c r="A118" s="9">
        <v>1111</v>
      </c>
      <c r="B118" s="7" t="s">
        <v>29</v>
      </c>
      <c r="C118" s="2" t="s">
        <v>5</v>
      </c>
      <c r="D118" s="2" t="s">
        <v>21</v>
      </c>
      <c r="E118" s="2">
        <v>110.54600000000001</v>
      </c>
      <c r="F118">
        <f t="shared" si="1"/>
        <v>11.054600000000001</v>
      </c>
      <c r="G118" s="2" t="s">
        <v>67</v>
      </c>
      <c r="H118" s="21">
        <v>43770</v>
      </c>
      <c r="I118" s="18" t="s">
        <v>72</v>
      </c>
      <c r="J118" s="2" t="s">
        <v>21</v>
      </c>
    </row>
    <row r="119" spans="1:10" hidden="1" x14ac:dyDescent="0.3">
      <c r="A119" s="9">
        <v>1111</v>
      </c>
      <c r="B119" s="7" t="s">
        <v>29</v>
      </c>
      <c r="C119" s="2" t="s">
        <v>5</v>
      </c>
      <c r="D119" s="2" t="s">
        <v>21</v>
      </c>
      <c r="E119" s="2">
        <v>106.108</v>
      </c>
      <c r="F119">
        <f t="shared" si="1"/>
        <v>10.610800000000001</v>
      </c>
      <c r="G119" s="2" t="s">
        <v>67</v>
      </c>
      <c r="H119" s="21">
        <v>43770</v>
      </c>
      <c r="I119" s="18" t="s">
        <v>72</v>
      </c>
      <c r="J119" s="2" t="s">
        <v>21</v>
      </c>
    </row>
    <row r="120" spans="1:10" hidden="1" x14ac:dyDescent="0.3">
      <c r="A120" s="9">
        <v>1111</v>
      </c>
      <c r="B120" s="7" t="s">
        <v>29</v>
      </c>
      <c r="C120" s="2" t="s">
        <v>5</v>
      </c>
      <c r="D120" s="2" t="s">
        <v>21</v>
      </c>
      <c r="E120" s="2">
        <v>115.64</v>
      </c>
      <c r="F120">
        <f t="shared" si="1"/>
        <v>11.564</v>
      </c>
      <c r="G120" s="2" t="s">
        <v>67</v>
      </c>
      <c r="H120" s="21">
        <v>43770</v>
      </c>
      <c r="I120" s="18" t="s">
        <v>72</v>
      </c>
      <c r="J120" s="2" t="s">
        <v>21</v>
      </c>
    </row>
    <row r="121" spans="1:10" hidden="1" x14ac:dyDescent="0.3">
      <c r="A121" s="9">
        <v>1111</v>
      </c>
      <c r="B121" s="7" t="s">
        <v>29</v>
      </c>
      <c r="C121" s="2" t="s">
        <v>5</v>
      </c>
      <c r="D121" s="2" t="s">
        <v>21</v>
      </c>
      <c r="E121" s="2">
        <v>112.94799999999999</v>
      </c>
      <c r="F121">
        <f t="shared" si="1"/>
        <v>11.294799999999999</v>
      </c>
      <c r="G121" s="2" t="s">
        <v>67</v>
      </c>
      <c r="H121" s="21">
        <v>43770</v>
      </c>
      <c r="I121" s="18" t="s">
        <v>72</v>
      </c>
      <c r="J121" s="2" t="s">
        <v>21</v>
      </c>
    </row>
    <row r="122" spans="1:10" hidden="1" x14ac:dyDescent="0.3">
      <c r="A122" s="9">
        <v>1111</v>
      </c>
      <c r="B122" s="7" t="s">
        <v>29</v>
      </c>
      <c r="C122" s="2" t="s">
        <v>5</v>
      </c>
      <c r="D122" s="2" t="s">
        <v>21</v>
      </c>
      <c r="E122" s="2">
        <v>113.82299999999999</v>
      </c>
      <c r="F122">
        <f t="shared" si="1"/>
        <v>11.382299999999999</v>
      </c>
      <c r="G122" s="2" t="s">
        <v>67</v>
      </c>
      <c r="H122" s="21">
        <v>43770</v>
      </c>
      <c r="I122" s="18" t="s">
        <v>72</v>
      </c>
      <c r="J122" s="2" t="s">
        <v>21</v>
      </c>
    </row>
    <row r="123" spans="1:10" hidden="1" x14ac:dyDescent="0.3">
      <c r="A123" s="9">
        <v>1111</v>
      </c>
      <c r="B123" s="7" t="s">
        <v>29</v>
      </c>
      <c r="C123" s="2" t="s">
        <v>5</v>
      </c>
      <c r="D123" s="2" t="s">
        <v>21</v>
      </c>
      <c r="E123" s="2">
        <v>129.54900000000001</v>
      </c>
      <c r="F123">
        <f t="shared" si="1"/>
        <v>12.9549</v>
      </c>
      <c r="G123" s="2" t="s">
        <v>67</v>
      </c>
      <c r="H123" s="21">
        <v>43770</v>
      </c>
      <c r="I123" s="18" t="s">
        <v>72</v>
      </c>
      <c r="J123" s="2" t="s">
        <v>21</v>
      </c>
    </row>
    <row r="124" spans="1:10" hidden="1" x14ac:dyDescent="0.3">
      <c r="A124" s="9">
        <v>1111</v>
      </c>
      <c r="B124" s="7" t="s">
        <v>29</v>
      </c>
      <c r="C124" s="2" t="s">
        <v>5</v>
      </c>
      <c r="D124" s="2" t="s">
        <v>21</v>
      </c>
      <c r="E124" s="2">
        <v>110.32299999999999</v>
      </c>
      <c r="F124">
        <f t="shared" si="1"/>
        <v>11.032299999999999</v>
      </c>
      <c r="G124" s="2" t="s">
        <v>67</v>
      </c>
      <c r="H124" s="21">
        <v>43770</v>
      </c>
      <c r="I124" s="18" t="s">
        <v>72</v>
      </c>
      <c r="J124" s="2" t="s">
        <v>21</v>
      </c>
    </row>
    <row r="125" spans="1:10" hidden="1" x14ac:dyDescent="0.3">
      <c r="A125" s="9">
        <v>1111</v>
      </c>
      <c r="B125" s="7" t="s">
        <v>29</v>
      </c>
      <c r="C125" s="2" t="s">
        <v>5</v>
      </c>
      <c r="D125" s="2" t="s">
        <v>21</v>
      </c>
      <c r="E125" s="2">
        <v>116.471</v>
      </c>
      <c r="F125">
        <f t="shared" si="1"/>
        <v>11.6471</v>
      </c>
      <c r="G125" s="2" t="s">
        <v>67</v>
      </c>
      <c r="H125" s="21">
        <v>43770</v>
      </c>
      <c r="I125" s="18" t="s">
        <v>72</v>
      </c>
      <c r="J125" s="2" t="s">
        <v>21</v>
      </c>
    </row>
    <row r="126" spans="1:10" hidden="1" x14ac:dyDescent="0.3">
      <c r="A126" s="9">
        <v>1111</v>
      </c>
      <c r="B126" s="7" t="s">
        <v>29</v>
      </c>
      <c r="C126" s="2" t="s">
        <v>5</v>
      </c>
      <c r="D126" s="2" t="s">
        <v>21</v>
      </c>
      <c r="E126" s="2">
        <v>114.752</v>
      </c>
      <c r="F126">
        <f t="shared" si="1"/>
        <v>11.475199999999999</v>
      </c>
      <c r="G126" s="2" t="s">
        <v>67</v>
      </c>
      <c r="H126" s="21">
        <v>43770</v>
      </c>
      <c r="I126" s="18" t="s">
        <v>72</v>
      </c>
      <c r="J126" s="2" t="s">
        <v>21</v>
      </c>
    </row>
    <row r="127" spans="1:10" hidden="1" x14ac:dyDescent="0.3">
      <c r="A127" s="9">
        <v>1111</v>
      </c>
      <c r="B127" s="7" t="s">
        <v>29</v>
      </c>
      <c r="C127" s="2" t="s">
        <v>5</v>
      </c>
      <c r="D127" s="2" t="s">
        <v>21</v>
      </c>
      <c r="E127" s="2">
        <v>101.779</v>
      </c>
      <c r="F127">
        <f t="shared" si="1"/>
        <v>10.177899999999999</v>
      </c>
      <c r="G127" s="2" t="s">
        <v>67</v>
      </c>
      <c r="H127" s="21">
        <v>43770</v>
      </c>
      <c r="I127" s="18" t="s">
        <v>72</v>
      </c>
      <c r="J127" s="2" t="s">
        <v>21</v>
      </c>
    </row>
    <row r="128" spans="1:10" hidden="1" x14ac:dyDescent="0.3">
      <c r="A128" s="9">
        <v>1111</v>
      </c>
      <c r="B128" s="7" t="s">
        <v>29</v>
      </c>
      <c r="C128" s="2" t="s">
        <v>5</v>
      </c>
      <c r="D128" s="2" t="s">
        <v>21</v>
      </c>
      <c r="E128" s="2">
        <v>99.102000000000004</v>
      </c>
      <c r="F128">
        <f t="shared" si="1"/>
        <v>9.9101999999999997</v>
      </c>
      <c r="G128" s="2" t="s">
        <v>67</v>
      </c>
      <c r="H128" s="21">
        <v>43770</v>
      </c>
      <c r="I128" s="18" t="s">
        <v>72</v>
      </c>
      <c r="J128" s="2" t="s">
        <v>21</v>
      </c>
    </row>
    <row r="129" spans="1:10" hidden="1" x14ac:dyDescent="0.3">
      <c r="A129" s="9">
        <v>1111</v>
      </c>
      <c r="B129" s="7" t="s">
        <v>29</v>
      </c>
      <c r="C129" s="2" t="s">
        <v>5</v>
      </c>
      <c r="D129" s="2" t="s">
        <v>21</v>
      </c>
      <c r="E129" s="2">
        <v>106.919</v>
      </c>
      <c r="F129">
        <f t="shared" si="1"/>
        <v>10.6919</v>
      </c>
      <c r="G129" s="2" t="s">
        <v>67</v>
      </c>
      <c r="H129" s="21">
        <v>43770</v>
      </c>
      <c r="I129" s="18" t="s">
        <v>72</v>
      </c>
      <c r="J129" s="2" t="s">
        <v>21</v>
      </c>
    </row>
    <row r="130" spans="1:10" hidden="1" x14ac:dyDescent="0.3">
      <c r="A130" s="9">
        <v>1111</v>
      </c>
      <c r="B130" s="7" t="s">
        <v>29</v>
      </c>
      <c r="C130" s="2" t="s">
        <v>5</v>
      </c>
      <c r="D130" s="2" t="s">
        <v>21</v>
      </c>
      <c r="E130" s="2">
        <v>112.809</v>
      </c>
      <c r="F130">
        <f t="shared" ref="F130:F193" si="2">E130/10</f>
        <v>11.280899999999999</v>
      </c>
      <c r="G130" s="2" t="s">
        <v>67</v>
      </c>
      <c r="H130" s="21">
        <v>43770</v>
      </c>
      <c r="I130" s="18" t="s">
        <v>72</v>
      </c>
      <c r="J130" s="2" t="s">
        <v>21</v>
      </c>
    </row>
    <row r="131" spans="1:10" hidden="1" x14ac:dyDescent="0.3">
      <c r="A131" s="9">
        <v>1111</v>
      </c>
      <c r="B131" s="7" t="s">
        <v>29</v>
      </c>
      <c r="C131" s="2" t="s">
        <v>5</v>
      </c>
      <c r="D131" s="2" t="s">
        <v>21</v>
      </c>
      <c r="E131" s="2">
        <v>117.307</v>
      </c>
      <c r="F131">
        <f t="shared" si="2"/>
        <v>11.730700000000001</v>
      </c>
      <c r="G131" s="2" t="s">
        <v>67</v>
      </c>
      <c r="H131" s="21">
        <v>43770</v>
      </c>
      <c r="I131" s="18" t="s">
        <v>72</v>
      </c>
      <c r="J131" s="2" t="s">
        <v>21</v>
      </c>
    </row>
    <row r="132" spans="1:10" hidden="1" x14ac:dyDescent="0.3">
      <c r="A132" s="9">
        <v>1111</v>
      </c>
      <c r="B132" s="7" t="s">
        <v>29</v>
      </c>
      <c r="C132" s="2" t="s">
        <v>5</v>
      </c>
      <c r="D132" s="2" t="s">
        <v>21</v>
      </c>
      <c r="E132" s="2">
        <v>110.30500000000001</v>
      </c>
      <c r="F132">
        <f t="shared" si="2"/>
        <v>11.0305</v>
      </c>
      <c r="G132" s="2" t="s">
        <v>67</v>
      </c>
      <c r="H132" s="21">
        <v>43770</v>
      </c>
      <c r="I132" s="18" t="s">
        <v>72</v>
      </c>
      <c r="J132" s="2" t="s">
        <v>21</v>
      </c>
    </row>
    <row r="133" spans="1:10" hidden="1" x14ac:dyDescent="0.3">
      <c r="A133" s="9">
        <v>1111</v>
      </c>
      <c r="B133" s="7" t="s">
        <v>29</v>
      </c>
      <c r="C133" s="2" t="s">
        <v>5</v>
      </c>
      <c r="D133" s="2" t="s">
        <v>21</v>
      </c>
      <c r="E133" s="2">
        <v>111.17</v>
      </c>
      <c r="F133">
        <f t="shared" si="2"/>
        <v>11.117000000000001</v>
      </c>
      <c r="G133" s="2" t="s">
        <v>67</v>
      </c>
      <c r="H133" s="21">
        <v>43770</v>
      </c>
      <c r="I133" s="18" t="s">
        <v>72</v>
      </c>
      <c r="J133" s="2" t="s">
        <v>21</v>
      </c>
    </row>
    <row r="134" spans="1:10" hidden="1" x14ac:dyDescent="0.3">
      <c r="A134" s="9">
        <v>1111</v>
      </c>
      <c r="B134" s="7" t="s">
        <v>29</v>
      </c>
      <c r="C134" s="2" t="s">
        <v>5</v>
      </c>
      <c r="D134" s="2" t="s">
        <v>21</v>
      </c>
      <c r="E134" s="2">
        <v>98.165999999999997</v>
      </c>
      <c r="F134">
        <f t="shared" si="2"/>
        <v>9.8165999999999993</v>
      </c>
      <c r="G134" s="2" t="s">
        <v>67</v>
      </c>
      <c r="H134" s="21">
        <v>43770</v>
      </c>
      <c r="I134" s="18" t="s">
        <v>72</v>
      </c>
      <c r="J134" s="2" t="s">
        <v>21</v>
      </c>
    </row>
    <row r="135" spans="1:10" hidden="1" x14ac:dyDescent="0.3">
      <c r="A135" s="9">
        <v>1111</v>
      </c>
      <c r="B135" s="7" t="s">
        <v>29</v>
      </c>
      <c r="C135" s="2" t="s">
        <v>5</v>
      </c>
      <c r="D135" s="2" t="s">
        <v>21</v>
      </c>
      <c r="E135" s="2">
        <v>119.045</v>
      </c>
      <c r="F135">
        <f t="shared" si="2"/>
        <v>11.904500000000001</v>
      </c>
      <c r="G135" s="2" t="s">
        <v>67</v>
      </c>
      <c r="H135" s="21">
        <v>43770</v>
      </c>
      <c r="I135" s="18" t="s">
        <v>72</v>
      </c>
      <c r="J135" s="2" t="s">
        <v>21</v>
      </c>
    </row>
    <row r="136" spans="1:10" hidden="1" x14ac:dyDescent="0.3">
      <c r="A136" s="9">
        <v>1111</v>
      </c>
      <c r="B136" s="7" t="s">
        <v>29</v>
      </c>
      <c r="C136" s="2" t="s">
        <v>5</v>
      </c>
      <c r="D136" s="2" t="s">
        <v>21</v>
      </c>
      <c r="E136" s="2">
        <v>120.92</v>
      </c>
      <c r="F136">
        <f t="shared" si="2"/>
        <v>12.092000000000001</v>
      </c>
      <c r="G136" s="2" t="s">
        <v>67</v>
      </c>
      <c r="H136" s="21">
        <v>43770</v>
      </c>
      <c r="I136" s="18" t="s">
        <v>72</v>
      </c>
      <c r="J136" s="2" t="s">
        <v>21</v>
      </c>
    </row>
    <row r="137" spans="1:10" hidden="1" x14ac:dyDescent="0.3">
      <c r="A137" s="9">
        <v>1111</v>
      </c>
      <c r="B137" s="7" t="s">
        <v>29</v>
      </c>
      <c r="C137" s="2" t="s">
        <v>5</v>
      </c>
      <c r="D137" s="2" t="s">
        <v>21</v>
      </c>
      <c r="E137" s="2">
        <v>116.60299999999999</v>
      </c>
      <c r="F137">
        <f t="shared" si="2"/>
        <v>11.660299999999999</v>
      </c>
      <c r="G137" s="2" t="s">
        <v>67</v>
      </c>
      <c r="H137" s="21">
        <v>43770</v>
      </c>
      <c r="I137" s="18" t="s">
        <v>72</v>
      </c>
      <c r="J137" s="2" t="s">
        <v>21</v>
      </c>
    </row>
    <row r="138" spans="1:10" hidden="1" x14ac:dyDescent="0.3">
      <c r="A138" s="9">
        <v>1111</v>
      </c>
      <c r="B138" s="7" t="s">
        <v>29</v>
      </c>
      <c r="C138" s="2" t="s">
        <v>5</v>
      </c>
      <c r="D138" s="2" t="s">
        <v>21</v>
      </c>
      <c r="E138" s="2">
        <v>128.84</v>
      </c>
      <c r="F138">
        <f t="shared" si="2"/>
        <v>12.884</v>
      </c>
      <c r="G138" s="2" t="s">
        <v>67</v>
      </c>
      <c r="H138" s="21">
        <v>43770</v>
      </c>
      <c r="I138" s="18" t="s">
        <v>72</v>
      </c>
      <c r="J138" s="2" t="s">
        <v>21</v>
      </c>
    </row>
    <row r="139" spans="1:10" hidden="1" x14ac:dyDescent="0.3">
      <c r="A139" s="9">
        <v>1111</v>
      </c>
      <c r="B139" s="7" t="s">
        <v>29</v>
      </c>
      <c r="C139" s="2" t="s">
        <v>5</v>
      </c>
      <c r="D139" s="2" t="s">
        <v>21</v>
      </c>
      <c r="E139" s="2">
        <v>118.465</v>
      </c>
      <c r="F139">
        <f t="shared" si="2"/>
        <v>11.846500000000001</v>
      </c>
      <c r="G139" s="2" t="s">
        <v>67</v>
      </c>
      <c r="H139" s="21">
        <v>43770</v>
      </c>
      <c r="I139" s="18" t="s">
        <v>72</v>
      </c>
      <c r="J139" s="2" t="s">
        <v>21</v>
      </c>
    </row>
    <row r="140" spans="1:10" hidden="1" x14ac:dyDescent="0.3">
      <c r="A140" s="9">
        <v>1111</v>
      </c>
      <c r="B140" s="7" t="s">
        <v>29</v>
      </c>
      <c r="C140" s="2" t="s">
        <v>5</v>
      </c>
      <c r="D140" s="2" t="s">
        <v>21</v>
      </c>
      <c r="E140" s="2">
        <v>113.926</v>
      </c>
      <c r="F140">
        <f t="shared" si="2"/>
        <v>11.3926</v>
      </c>
      <c r="G140" s="2" t="s">
        <v>67</v>
      </c>
      <c r="H140" s="21">
        <v>43770</v>
      </c>
      <c r="I140" s="18" t="s">
        <v>72</v>
      </c>
      <c r="J140" s="2" t="s">
        <v>21</v>
      </c>
    </row>
    <row r="141" spans="1:10" hidden="1" x14ac:dyDescent="0.3">
      <c r="A141" s="9">
        <v>1111</v>
      </c>
      <c r="B141" s="7" t="s">
        <v>29</v>
      </c>
      <c r="C141" s="2" t="s">
        <v>5</v>
      </c>
      <c r="D141" s="2" t="s">
        <v>21</v>
      </c>
      <c r="E141" s="2">
        <v>118.97799999999999</v>
      </c>
      <c r="F141">
        <f t="shared" si="2"/>
        <v>11.8978</v>
      </c>
      <c r="G141" s="2" t="s">
        <v>67</v>
      </c>
      <c r="H141" s="21">
        <v>43770</v>
      </c>
      <c r="I141" s="18" t="s">
        <v>72</v>
      </c>
      <c r="J141" s="2" t="s">
        <v>21</v>
      </c>
    </row>
    <row r="142" spans="1:10" hidden="1" x14ac:dyDescent="0.3">
      <c r="A142" s="9">
        <v>1111</v>
      </c>
      <c r="B142" s="7" t="s">
        <v>29</v>
      </c>
      <c r="C142" s="2" t="s">
        <v>5</v>
      </c>
      <c r="D142" s="2" t="s">
        <v>21</v>
      </c>
      <c r="E142" s="2">
        <v>117.443</v>
      </c>
      <c r="F142">
        <f t="shared" si="2"/>
        <v>11.744299999999999</v>
      </c>
      <c r="G142" s="2" t="s">
        <v>67</v>
      </c>
      <c r="H142" s="21">
        <v>43770</v>
      </c>
      <c r="I142" s="18" t="s">
        <v>72</v>
      </c>
      <c r="J142" s="2" t="s">
        <v>21</v>
      </c>
    </row>
    <row r="143" spans="1:10" hidden="1" x14ac:dyDescent="0.3">
      <c r="A143" s="9">
        <v>1111</v>
      </c>
      <c r="B143" s="7" t="s">
        <v>29</v>
      </c>
      <c r="C143" s="2" t="s">
        <v>5</v>
      </c>
      <c r="D143" s="2" t="s">
        <v>21</v>
      </c>
      <c r="E143" s="2">
        <v>109.57899999999999</v>
      </c>
      <c r="F143">
        <f t="shared" si="2"/>
        <v>10.957899999999999</v>
      </c>
      <c r="G143" s="2" t="s">
        <v>67</v>
      </c>
      <c r="H143" s="21">
        <v>43770</v>
      </c>
      <c r="I143" s="18" t="s">
        <v>72</v>
      </c>
      <c r="J143" s="2" t="s">
        <v>21</v>
      </c>
    </row>
    <row r="144" spans="1:10" hidden="1" x14ac:dyDescent="0.3">
      <c r="A144" s="9">
        <v>1111</v>
      </c>
      <c r="B144" s="7" t="s">
        <v>29</v>
      </c>
      <c r="C144" s="2" t="s">
        <v>5</v>
      </c>
      <c r="D144" s="2" t="s">
        <v>21</v>
      </c>
      <c r="E144" s="2">
        <v>98.507000000000005</v>
      </c>
      <c r="F144">
        <f t="shared" si="2"/>
        <v>9.8506999999999998</v>
      </c>
      <c r="G144" s="2" t="s">
        <v>67</v>
      </c>
      <c r="H144" s="21">
        <v>43770</v>
      </c>
      <c r="I144" s="18" t="s">
        <v>72</v>
      </c>
      <c r="J144" s="2" t="s">
        <v>21</v>
      </c>
    </row>
    <row r="145" spans="1:10" hidden="1" x14ac:dyDescent="0.3">
      <c r="A145" s="9">
        <v>1111</v>
      </c>
      <c r="B145" s="7" t="s">
        <v>29</v>
      </c>
      <c r="C145" s="2" t="s">
        <v>5</v>
      </c>
      <c r="D145" s="2" t="s">
        <v>21</v>
      </c>
      <c r="E145" s="2">
        <v>113.04300000000001</v>
      </c>
      <c r="F145">
        <f t="shared" si="2"/>
        <v>11.304300000000001</v>
      </c>
      <c r="G145" s="2" t="s">
        <v>67</v>
      </c>
      <c r="H145" s="21">
        <v>43770</v>
      </c>
      <c r="I145" s="18" t="s">
        <v>72</v>
      </c>
      <c r="J145" s="2" t="s">
        <v>21</v>
      </c>
    </row>
    <row r="146" spans="1:10" hidden="1" x14ac:dyDescent="0.3">
      <c r="A146" s="9">
        <v>1111</v>
      </c>
      <c r="B146" s="7" t="s">
        <v>29</v>
      </c>
      <c r="C146" s="2" t="s">
        <v>5</v>
      </c>
      <c r="D146" s="2" t="s">
        <v>21</v>
      </c>
      <c r="E146" s="2">
        <v>108.783</v>
      </c>
      <c r="F146">
        <f t="shared" si="2"/>
        <v>10.878299999999999</v>
      </c>
      <c r="G146" s="2" t="s">
        <v>67</v>
      </c>
      <c r="H146" s="21">
        <v>43770</v>
      </c>
      <c r="I146" s="18" t="s">
        <v>72</v>
      </c>
      <c r="J146" s="2" t="s">
        <v>21</v>
      </c>
    </row>
    <row r="147" spans="1:10" hidden="1" x14ac:dyDescent="0.3">
      <c r="A147" s="9">
        <v>1111</v>
      </c>
      <c r="B147" s="7" t="s">
        <v>29</v>
      </c>
      <c r="C147" s="2" t="s">
        <v>5</v>
      </c>
      <c r="D147" s="3" t="s">
        <v>23</v>
      </c>
      <c r="E147" s="2">
        <v>155.02699999999999</v>
      </c>
      <c r="F147">
        <f t="shared" si="2"/>
        <v>15.502699999999999</v>
      </c>
      <c r="G147" s="2" t="s">
        <v>67</v>
      </c>
      <c r="H147" s="21">
        <v>43770</v>
      </c>
      <c r="I147" s="18" t="s">
        <v>72</v>
      </c>
      <c r="J147" s="2" t="s">
        <v>94</v>
      </c>
    </row>
    <row r="148" spans="1:10" hidden="1" x14ac:dyDescent="0.3">
      <c r="A148" s="9">
        <v>1111</v>
      </c>
      <c r="B148" s="7" t="s">
        <v>29</v>
      </c>
      <c r="C148" s="2" t="s">
        <v>5</v>
      </c>
      <c r="D148" s="3" t="s">
        <v>23</v>
      </c>
      <c r="E148" s="2">
        <v>158.41399999999999</v>
      </c>
      <c r="F148">
        <f t="shared" si="2"/>
        <v>15.841399999999998</v>
      </c>
      <c r="G148" s="2" t="s">
        <v>67</v>
      </c>
      <c r="H148" s="21">
        <v>43770</v>
      </c>
      <c r="I148" s="18" t="s">
        <v>72</v>
      </c>
      <c r="J148" s="2" t="s">
        <v>94</v>
      </c>
    </row>
    <row r="149" spans="1:10" hidden="1" x14ac:dyDescent="0.3">
      <c r="A149" s="9">
        <v>1111</v>
      </c>
      <c r="B149" s="7" t="s">
        <v>29</v>
      </c>
      <c r="C149" s="2" t="s">
        <v>5</v>
      </c>
      <c r="D149" s="2" t="s">
        <v>21</v>
      </c>
      <c r="E149" s="2">
        <v>149.53800000000001</v>
      </c>
      <c r="F149">
        <f t="shared" si="2"/>
        <v>14.953800000000001</v>
      </c>
      <c r="G149" s="2" t="s">
        <v>67</v>
      </c>
      <c r="H149" s="21">
        <v>43770</v>
      </c>
      <c r="I149" s="18" t="s">
        <v>72</v>
      </c>
      <c r="J149" s="2" t="s">
        <v>21</v>
      </c>
    </row>
    <row r="150" spans="1:10" hidden="1" x14ac:dyDescent="0.3">
      <c r="A150" s="9">
        <v>1111</v>
      </c>
      <c r="B150" s="7" t="s">
        <v>29</v>
      </c>
      <c r="C150" s="2" t="s">
        <v>5</v>
      </c>
      <c r="D150" s="2" t="s">
        <v>21</v>
      </c>
      <c r="E150" s="2">
        <v>142.44300000000001</v>
      </c>
      <c r="F150">
        <f t="shared" si="2"/>
        <v>14.244300000000001</v>
      </c>
      <c r="G150" s="2" t="s">
        <v>67</v>
      </c>
      <c r="H150" s="21">
        <v>43770</v>
      </c>
      <c r="I150" s="18" t="s">
        <v>72</v>
      </c>
      <c r="J150" s="2" t="s">
        <v>21</v>
      </c>
    </row>
    <row r="151" spans="1:10" hidden="1" x14ac:dyDescent="0.3">
      <c r="A151" s="9">
        <v>1111</v>
      </c>
      <c r="B151" s="7" t="s">
        <v>29</v>
      </c>
      <c r="C151" s="2" t="s">
        <v>5</v>
      </c>
      <c r="D151" s="2" t="s">
        <v>21</v>
      </c>
      <c r="E151" s="2">
        <v>124.58</v>
      </c>
      <c r="F151">
        <f t="shared" si="2"/>
        <v>12.458</v>
      </c>
      <c r="G151" s="2" t="s">
        <v>67</v>
      </c>
      <c r="H151" s="21">
        <v>43770</v>
      </c>
      <c r="I151" s="18" t="s">
        <v>72</v>
      </c>
      <c r="J151" s="2" t="s">
        <v>21</v>
      </c>
    </row>
    <row r="152" spans="1:10" hidden="1" x14ac:dyDescent="0.3">
      <c r="A152" s="9">
        <v>1111</v>
      </c>
      <c r="B152" s="7" t="s">
        <v>29</v>
      </c>
      <c r="C152" s="2" t="s">
        <v>5</v>
      </c>
      <c r="D152" s="3" t="s">
        <v>23</v>
      </c>
      <c r="E152" s="2">
        <v>174.607</v>
      </c>
      <c r="F152">
        <f t="shared" si="2"/>
        <v>17.460699999999999</v>
      </c>
      <c r="G152" s="2" t="s">
        <v>67</v>
      </c>
      <c r="H152" s="21">
        <v>43770</v>
      </c>
      <c r="I152" s="18" t="s">
        <v>72</v>
      </c>
      <c r="J152" s="2" t="s">
        <v>94</v>
      </c>
    </row>
    <row r="153" spans="1:10" hidden="1" x14ac:dyDescent="0.3">
      <c r="A153" s="9">
        <v>1111</v>
      </c>
      <c r="B153" s="7" t="s">
        <v>29</v>
      </c>
      <c r="C153" s="2" t="s">
        <v>5</v>
      </c>
      <c r="D153" s="3" t="s">
        <v>23</v>
      </c>
      <c r="E153" s="2">
        <v>164.76</v>
      </c>
      <c r="F153">
        <f t="shared" si="2"/>
        <v>16.475999999999999</v>
      </c>
      <c r="G153" s="2" t="s">
        <v>67</v>
      </c>
      <c r="H153" s="21">
        <v>43770</v>
      </c>
      <c r="I153" s="18" t="s">
        <v>72</v>
      </c>
      <c r="J153" s="2" t="s">
        <v>94</v>
      </c>
    </row>
    <row r="154" spans="1:10" hidden="1" x14ac:dyDescent="0.3">
      <c r="A154" s="9">
        <v>1111</v>
      </c>
      <c r="B154" s="7" t="s">
        <v>29</v>
      </c>
      <c r="C154" s="2" t="s">
        <v>5</v>
      </c>
      <c r="D154" s="2" t="s">
        <v>21</v>
      </c>
      <c r="E154" s="2">
        <v>128.07400000000001</v>
      </c>
      <c r="F154">
        <f t="shared" si="2"/>
        <v>12.807400000000001</v>
      </c>
      <c r="G154" s="2" t="s">
        <v>67</v>
      </c>
      <c r="H154" s="21">
        <v>43770</v>
      </c>
      <c r="I154" s="18" t="s">
        <v>72</v>
      </c>
      <c r="J154" s="2" t="s">
        <v>21</v>
      </c>
    </row>
    <row r="155" spans="1:10" hidden="1" x14ac:dyDescent="0.3">
      <c r="A155" s="9">
        <v>1111</v>
      </c>
      <c r="B155" s="7" t="s">
        <v>29</v>
      </c>
      <c r="C155" s="2" t="s">
        <v>5</v>
      </c>
      <c r="D155" s="2" t="s">
        <v>21</v>
      </c>
      <c r="E155" s="2">
        <v>138.08500000000001</v>
      </c>
      <c r="F155">
        <f t="shared" si="2"/>
        <v>13.8085</v>
      </c>
      <c r="G155" s="2" t="s">
        <v>67</v>
      </c>
      <c r="H155" s="21">
        <v>43770</v>
      </c>
      <c r="I155" s="18" t="s">
        <v>72</v>
      </c>
      <c r="J155" s="2" t="s">
        <v>21</v>
      </c>
    </row>
    <row r="156" spans="1:10" hidden="1" x14ac:dyDescent="0.3">
      <c r="A156" s="9">
        <v>1111</v>
      </c>
      <c r="B156" s="7" t="s">
        <v>29</v>
      </c>
      <c r="C156" s="2" t="s">
        <v>5</v>
      </c>
      <c r="D156" s="2" t="s">
        <v>21</v>
      </c>
      <c r="E156" s="2">
        <v>136.44800000000001</v>
      </c>
      <c r="F156">
        <f t="shared" si="2"/>
        <v>13.6448</v>
      </c>
      <c r="G156" s="2" t="s">
        <v>67</v>
      </c>
      <c r="H156" s="21">
        <v>43770</v>
      </c>
      <c r="I156" s="18" t="s">
        <v>72</v>
      </c>
      <c r="J156" s="2" t="s">
        <v>21</v>
      </c>
    </row>
    <row r="157" spans="1:10" hidden="1" x14ac:dyDescent="0.3">
      <c r="A157" s="9">
        <v>1111</v>
      </c>
      <c r="B157" s="7" t="s">
        <v>29</v>
      </c>
      <c r="C157" s="2" t="s">
        <v>5</v>
      </c>
      <c r="D157" s="4" t="s">
        <v>25</v>
      </c>
      <c r="E157" s="2">
        <v>175.30199999999999</v>
      </c>
      <c r="F157">
        <f t="shared" si="2"/>
        <v>17.530200000000001</v>
      </c>
      <c r="G157" s="2" t="s">
        <v>67</v>
      </c>
      <c r="H157" s="21">
        <v>43770</v>
      </c>
      <c r="I157" s="18" t="s">
        <v>72</v>
      </c>
      <c r="J157" s="2" t="s">
        <v>94</v>
      </c>
    </row>
    <row r="158" spans="1:10" hidden="1" x14ac:dyDescent="0.3">
      <c r="A158" s="9">
        <v>1111</v>
      </c>
      <c r="B158" s="7" t="s">
        <v>29</v>
      </c>
      <c r="C158" s="2" t="s">
        <v>5</v>
      </c>
      <c r="D158" s="2" t="s">
        <v>21</v>
      </c>
      <c r="E158" s="2">
        <v>95.399000000000001</v>
      </c>
      <c r="F158">
        <f t="shared" si="2"/>
        <v>9.5398999999999994</v>
      </c>
      <c r="G158" s="2" t="s">
        <v>67</v>
      </c>
      <c r="H158" s="21">
        <v>43770</v>
      </c>
      <c r="I158" s="18" t="s">
        <v>72</v>
      </c>
      <c r="J158" s="2" t="s">
        <v>21</v>
      </c>
    </row>
    <row r="159" spans="1:10" hidden="1" x14ac:dyDescent="0.3">
      <c r="A159" s="9">
        <v>1111</v>
      </c>
      <c r="B159" s="7" t="s">
        <v>29</v>
      </c>
      <c r="C159" s="2" t="s">
        <v>5</v>
      </c>
      <c r="D159" s="2" t="s">
        <v>21</v>
      </c>
      <c r="E159" s="2">
        <v>91.233000000000004</v>
      </c>
      <c r="F159">
        <f t="shared" si="2"/>
        <v>9.1233000000000004</v>
      </c>
      <c r="G159" s="2" t="s">
        <v>67</v>
      </c>
      <c r="H159" s="21">
        <v>43770</v>
      </c>
      <c r="I159" s="18" t="s">
        <v>72</v>
      </c>
      <c r="J159" s="2" t="s">
        <v>21</v>
      </c>
    </row>
    <row r="160" spans="1:10" hidden="1" x14ac:dyDescent="0.3">
      <c r="A160" s="9">
        <v>1111</v>
      </c>
      <c r="B160" s="7" t="s">
        <v>29</v>
      </c>
      <c r="C160" s="2" t="s">
        <v>5</v>
      </c>
      <c r="D160" s="2" t="s">
        <v>21</v>
      </c>
      <c r="E160" s="2">
        <v>89.01</v>
      </c>
      <c r="F160">
        <f t="shared" si="2"/>
        <v>8.9009999999999998</v>
      </c>
      <c r="G160" s="2" t="s">
        <v>67</v>
      </c>
      <c r="H160" s="21">
        <v>43770</v>
      </c>
      <c r="I160" s="18" t="s">
        <v>72</v>
      </c>
      <c r="J160" s="2" t="s">
        <v>21</v>
      </c>
    </row>
    <row r="161" spans="1:10" hidden="1" x14ac:dyDescent="0.3">
      <c r="A161" s="9">
        <v>1111</v>
      </c>
      <c r="B161" s="7" t="s">
        <v>29</v>
      </c>
      <c r="C161" s="2" t="s">
        <v>5</v>
      </c>
      <c r="D161" s="2" t="s">
        <v>21</v>
      </c>
      <c r="E161" s="2">
        <v>96.515000000000001</v>
      </c>
      <c r="F161">
        <f t="shared" si="2"/>
        <v>9.6515000000000004</v>
      </c>
      <c r="G161" s="2" t="s">
        <v>67</v>
      </c>
      <c r="H161" s="21">
        <v>43770</v>
      </c>
      <c r="I161" s="18" t="s">
        <v>72</v>
      </c>
      <c r="J161" s="2" t="s">
        <v>21</v>
      </c>
    </row>
    <row r="162" spans="1:10" hidden="1" x14ac:dyDescent="0.3">
      <c r="A162" s="9">
        <v>1111</v>
      </c>
      <c r="B162" s="7" t="s">
        <v>29</v>
      </c>
      <c r="C162" s="2" t="s">
        <v>5</v>
      </c>
      <c r="D162" s="2" t="s">
        <v>21</v>
      </c>
      <c r="E162" s="2">
        <v>97.058999999999997</v>
      </c>
      <c r="F162">
        <f t="shared" si="2"/>
        <v>9.7058999999999997</v>
      </c>
      <c r="G162" s="2" t="s">
        <v>67</v>
      </c>
      <c r="H162" s="21">
        <v>43770</v>
      </c>
      <c r="I162" s="18" t="s">
        <v>72</v>
      </c>
      <c r="J162" s="2" t="s">
        <v>21</v>
      </c>
    </row>
    <row r="163" spans="1:10" hidden="1" x14ac:dyDescent="0.3">
      <c r="A163" s="9">
        <v>1111</v>
      </c>
      <c r="B163" s="7" t="s">
        <v>29</v>
      </c>
      <c r="C163" s="2" t="s">
        <v>5</v>
      </c>
      <c r="D163" s="2" t="s">
        <v>21</v>
      </c>
      <c r="E163" s="2">
        <v>94.694999999999993</v>
      </c>
      <c r="F163">
        <f t="shared" si="2"/>
        <v>9.4695</v>
      </c>
      <c r="G163" s="2" t="s">
        <v>67</v>
      </c>
      <c r="H163" s="21">
        <v>43770</v>
      </c>
      <c r="I163" s="18" t="s">
        <v>72</v>
      </c>
      <c r="J163" s="2" t="s">
        <v>21</v>
      </c>
    </row>
    <row r="164" spans="1:10" hidden="1" x14ac:dyDescent="0.3">
      <c r="A164" s="9">
        <v>1111</v>
      </c>
      <c r="B164" s="7" t="s">
        <v>29</v>
      </c>
      <c r="C164" s="2" t="s">
        <v>5</v>
      </c>
      <c r="D164" s="2" t="s">
        <v>21</v>
      </c>
      <c r="E164" s="2">
        <v>83.872</v>
      </c>
      <c r="F164">
        <f t="shared" si="2"/>
        <v>8.3872</v>
      </c>
      <c r="G164" s="2" t="s">
        <v>67</v>
      </c>
      <c r="H164" s="21">
        <v>43770</v>
      </c>
      <c r="I164" s="18" t="s">
        <v>72</v>
      </c>
      <c r="J164" s="2" t="s">
        <v>21</v>
      </c>
    </row>
    <row r="165" spans="1:10" hidden="1" x14ac:dyDescent="0.3">
      <c r="A165" s="9">
        <v>1111</v>
      </c>
      <c r="B165" s="7" t="s">
        <v>29</v>
      </c>
      <c r="C165" s="2" t="s">
        <v>5</v>
      </c>
      <c r="D165" s="2" t="s">
        <v>21</v>
      </c>
      <c r="E165" s="2">
        <v>86.441999999999993</v>
      </c>
      <c r="F165">
        <f t="shared" si="2"/>
        <v>8.6441999999999997</v>
      </c>
      <c r="G165" s="2" t="s">
        <v>67</v>
      </c>
      <c r="H165" s="21">
        <v>43770</v>
      </c>
      <c r="I165" s="18" t="s">
        <v>72</v>
      </c>
      <c r="J165" s="2" t="s">
        <v>21</v>
      </c>
    </row>
    <row r="166" spans="1:10" hidden="1" x14ac:dyDescent="0.3">
      <c r="A166" s="9">
        <v>1111</v>
      </c>
      <c r="B166" s="7" t="s">
        <v>29</v>
      </c>
      <c r="C166" s="2" t="s">
        <v>5</v>
      </c>
      <c r="D166" s="2" t="s">
        <v>21</v>
      </c>
      <c r="E166" s="2">
        <v>91.236999999999995</v>
      </c>
      <c r="F166">
        <f t="shared" si="2"/>
        <v>9.1236999999999995</v>
      </c>
      <c r="G166" s="2" t="s">
        <v>67</v>
      </c>
      <c r="H166" s="21">
        <v>43770</v>
      </c>
      <c r="I166" s="18" t="s">
        <v>72</v>
      </c>
      <c r="J166" s="2" t="s">
        <v>21</v>
      </c>
    </row>
    <row r="167" spans="1:10" hidden="1" x14ac:dyDescent="0.3">
      <c r="A167" s="9">
        <v>1111</v>
      </c>
      <c r="B167" s="7" t="s">
        <v>29</v>
      </c>
      <c r="C167" s="2" t="s">
        <v>5</v>
      </c>
      <c r="D167" s="2" t="s">
        <v>21</v>
      </c>
      <c r="E167" s="2">
        <v>97.072999999999993</v>
      </c>
      <c r="F167">
        <f t="shared" si="2"/>
        <v>9.7073</v>
      </c>
      <c r="G167" s="2" t="s">
        <v>67</v>
      </c>
      <c r="H167" s="21">
        <v>43770</v>
      </c>
      <c r="I167" s="18" t="s">
        <v>72</v>
      </c>
      <c r="J167" s="2" t="s">
        <v>21</v>
      </c>
    </row>
    <row r="168" spans="1:10" hidden="1" x14ac:dyDescent="0.3">
      <c r="A168" s="9">
        <v>1111</v>
      </c>
      <c r="B168" s="7" t="s">
        <v>29</v>
      </c>
      <c r="C168" s="2" t="s">
        <v>5</v>
      </c>
      <c r="D168" s="2" t="s">
        <v>21</v>
      </c>
      <c r="E168" s="2">
        <v>85.731999999999999</v>
      </c>
      <c r="F168">
        <f t="shared" si="2"/>
        <v>8.5731999999999999</v>
      </c>
      <c r="G168" s="2" t="s">
        <v>67</v>
      </c>
      <c r="H168" s="21">
        <v>43770</v>
      </c>
      <c r="I168" s="18" t="s">
        <v>72</v>
      </c>
      <c r="J168" s="2" t="s">
        <v>21</v>
      </c>
    </row>
    <row r="169" spans="1:10" hidden="1" x14ac:dyDescent="0.3">
      <c r="A169" s="9">
        <v>1111</v>
      </c>
      <c r="B169" s="7" t="s">
        <v>29</v>
      </c>
      <c r="C169" s="2" t="s">
        <v>5</v>
      </c>
      <c r="D169" s="2" t="s">
        <v>21</v>
      </c>
      <c r="E169" s="2">
        <v>92.113</v>
      </c>
      <c r="F169">
        <f t="shared" si="2"/>
        <v>9.2112999999999996</v>
      </c>
      <c r="G169" s="2" t="s">
        <v>67</v>
      </c>
      <c r="H169" s="21">
        <v>43770</v>
      </c>
      <c r="I169" s="18" t="s">
        <v>72</v>
      </c>
      <c r="J169" s="2" t="s">
        <v>21</v>
      </c>
    </row>
    <row r="170" spans="1:10" hidden="1" x14ac:dyDescent="0.3">
      <c r="A170" s="9">
        <v>1111</v>
      </c>
      <c r="B170" s="7" t="s">
        <v>29</v>
      </c>
      <c r="C170" s="2" t="s">
        <v>5</v>
      </c>
      <c r="D170" s="2" t="s">
        <v>21</v>
      </c>
      <c r="E170" s="2">
        <v>90.593999999999994</v>
      </c>
      <c r="F170">
        <f t="shared" si="2"/>
        <v>9.0594000000000001</v>
      </c>
      <c r="G170" s="2" t="s">
        <v>67</v>
      </c>
      <c r="H170" s="21">
        <v>43770</v>
      </c>
      <c r="I170" s="18" t="s">
        <v>72</v>
      </c>
      <c r="J170" s="2" t="s">
        <v>21</v>
      </c>
    </row>
    <row r="171" spans="1:10" hidden="1" x14ac:dyDescent="0.3">
      <c r="A171" s="9">
        <v>1111</v>
      </c>
      <c r="B171" s="7" t="s">
        <v>29</v>
      </c>
      <c r="C171" s="2" t="s">
        <v>5</v>
      </c>
      <c r="D171" s="2" t="s">
        <v>21</v>
      </c>
      <c r="E171" s="2">
        <v>96.335999999999999</v>
      </c>
      <c r="F171">
        <f t="shared" si="2"/>
        <v>9.6335999999999995</v>
      </c>
      <c r="G171" s="2" t="s">
        <v>67</v>
      </c>
      <c r="H171" s="21">
        <v>43770</v>
      </c>
      <c r="I171" s="18" t="s">
        <v>72</v>
      </c>
      <c r="J171" s="2" t="s">
        <v>21</v>
      </c>
    </row>
    <row r="172" spans="1:10" hidden="1" x14ac:dyDescent="0.3">
      <c r="A172" s="9">
        <v>1111</v>
      </c>
      <c r="B172" s="7" t="s">
        <v>29</v>
      </c>
      <c r="C172" s="2" t="s">
        <v>5</v>
      </c>
      <c r="D172" s="2" t="s">
        <v>21</v>
      </c>
      <c r="E172" s="2">
        <v>98.304000000000002</v>
      </c>
      <c r="F172">
        <f t="shared" si="2"/>
        <v>9.8304000000000009</v>
      </c>
      <c r="G172" s="2" t="s">
        <v>67</v>
      </c>
      <c r="H172" s="21">
        <v>43770</v>
      </c>
      <c r="I172" s="18" t="s">
        <v>72</v>
      </c>
      <c r="J172" s="2" t="s">
        <v>21</v>
      </c>
    </row>
    <row r="173" spans="1:10" hidden="1" x14ac:dyDescent="0.3">
      <c r="A173" s="9">
        <v>1111</v>
      </c>
      <c r="B173" s="7" t="s">
        <v>29</v>
      </c>
      <c r="C173" s="2" t="s">
        <v>5</v>
      </c>
      <c r="D173" s="2" t="s">
        <v>21</v>
      </c>
      <c r="E173" s="2">
        <v>91.248000000000005</v>
      </c>
      <c r="F173">
        <f t="shared" si="2"/>
        <v>9.1248000000000005</v>
      </c>
      <c r="G173" s="2" t="s">
        <v>67</v>
      </c>
      <c r="H173" s="21">
        <v>43770</v>
      </c>
      <c r="I173" s="18" t="s">
        <v>72</v>
      </c>
      <c r="J173" s="2" t="s">
        <v>21</v>
      </c>
    </row>
    <row r="174" spans="1:10" hidden="1" x14ac:dyDescent="0.3">
      <c r="A174" s="9">
        <v>1111</v>
      </c>
      <c r="B174" s="7" t="s">
        <v>29</v>
      </c>
      <c r="C174" s="2" t="s">
        <v>5</v>
      </c>
      <c r="D174" s="2" t="s">
        <v>21</v>
      </c>
      <c r="E174" s="2">
        <v>86.144999999999996</v>
      </c>
      <c r="F174">
        <f t="shared" si="2"/>
        <v>8.6144999999999996</v>
      </c>
      <c r="G174" s="2" t="s">
        <v>67</v>
      </c>
      <c r="H174" s="21">
        <v>43770</v>
      </c>
      <c r="I174" s="18" t="s">
        <v>72</v>
      </c>
      <c r="J174" s="2" t="s">
        <v>21</v>
      </c>
    </row>
    <row r="175" spans="1:10" hidden="1" x14ac:dyDescent="0.3">
      <c r="A175" s="9">
        <v>1111</v>
      </c>
      <c r="B175" s="7" t="s">
        <v>29</v>
      </c>
      <c r="C175" s="2" t="s">
        <v>5</v>
      </c>
      <c r="D175" s="2" t="s">
        <v>21</v>
      </c>
      <c r="E175" s="2">
        <v>94.215999999999994</v>
      </c>
      <c r="F175">
        <f t="shared" si="2"/>
        <v>9.4215999999999998</v>
      </c>
      <c r="G175" s="2" t="s">
        <v>67</v>
      </c>
      <c r="H175" s="21">
        <v>43770</v>
      </c>
      <c r="I175" s="18" t="s">
        <v>72</v>
      </c>
      <c r="J175" s="2" t="s">
        <v>21</v>
      </c>
    </row>
    <row r="176" spans="1:10" hidden="1" x14ac:dyDescent="0.3">
      <c r="A176" s="9">
        <v>1111</v>
      </c>
      <c r="B176" s="7" t="s">
        <v>29</v>
      </c>
      <c r="C176" s="2" t="s">
        <v>5</v>
      </c>
      <c r="D176" s="2" t="s">
        <v>21</v>
      </c>
      <c r="E176" s="2">
        <v>87.126999999999995</v>
      </c>
      <c r="F176">
        <f t="shared" si="2"/>
        <v>8.7126999999999999</v>
      </c>
      <c r="G176" s="2" t="s">
        <v>67</v>
      </c>
      <c r="H176" s="21">
        <v>43770</v>
      </c>
      <c r="I176" s="18" t="s">
        <v>72</v>
      </c>
      <c r="J176" s="2" t="s">
        <v>21</v>
      </c>
    </row>
    <row r="177" spans="1:10" hidden="1" x14ac:dyDescent="0.3">
      <c r="A177" s="9">
        <v>1111</v>
      </c>
      <c r="B177" s="7" t="s">
        <v>29</v>
      </c>
      <c r="C177" s="2" t="s">
        <v>5</v>
      </c>
      <c r="D177" s="2" t="s">
        <v>21</v>
      </c>
      <c r="E177" s="2">
        <v>91.438999999999993</v>
      </c>
      <c r="F177">
        <f t="shared" si="2"/>
        <v>9.1438999999999986</v>
      </c>
      <c r="G177" s="2" t="s">
        <v>67</v>
      </c>
      <c r="H177" s="21">
        <v>43770</v>
      </c>
      <c r="I177" s="18" t="s">
        <v>72</v>
      </c>
      <c r="J177" s="2" t="s">
        <v>21</v>
      </c>
    </row>
    <row r="178" spans="1:10" hidden="1" x14ac:dyDescent="0.3">
      <c r="A178" s="9">
        <v>1111</v>
      </c>
      <c r="B178" s="7" t="s">
        <v>29</v>
      </c>
      <c r="C178" s="2" t="s">
        <v>5</v>
      </c>
      <c r="D178" s="2" t="s">
        <v>21</v>
      </c>
      <c r="E178" s="2">
        <v>95.209000000000003</v>
      </c>
      <c r="F178">
        <f t="shared" si="2"/>
        <v>9.520900000000001</v>
      </c>
      <c r="G178" s="2" t="s">
        <v>67</v>
      </c>
      <c r="H178" s="21">
        <v>43770</v>
      </c>
      <c r="I178" s="18" t="s">
        <v>72</v>
      </c>
      <c r="J178" s="2" t="s">
        <v>21</v>
      </c>
    </row>
    <row r="179" spans="1:10" hidden="1" x14ac:dyDescent="0.3">
      <c r="A179" s="9">
        <v>1111</v>
      </c>
      <c r="B179" s="7" t="s">
        <v>29</v>
      </c>
      <c r="C179" s="2" t="s">
        <v>5</v>
      </c>
      <c r="D179" s="2" t="s">
        <v>21</v>
      </c>
      <c r="E179" s="2">
        <v>88.412000000000006</v>
      </c>
      <c r="F179">
        <f t="shared" si="2"/>
        <v>8.8412000000000006</v>
      </c>
      <c r="G179" s="2" t="s">
        <v>67</v>
      </c>
      <c r="H179" s="21">
        <v>43770</v>
      </c>
      <c r="I179" s="18" t="s">
        <v>72</v>
      </c>
      <c r="J179" s="2" t="s">
        <v>21</v>
      </c>
    </row>
    <row r="180" spans="1:10" hidden="1" x14ac:dyDescent="0.3">
      <c r="A180" s="9">
        <v>1111</v>
      </c>
      <c r="B180" s="7" t="s">
        <v>29</v>
      </c>
      <c r="C180" s="2" t="s">
        <v>5</v>
      </c>
      <c r="D180" s="2" t="s">
        <v>21</v>
      </c>
      <c r="E180" s="2">
        <v>88.561000000000007</v>
      </c>
      <c r="F180">
        <f t="shared" si="2"/>
        <v>8.8561000000000014</v>
      </c>
      <c r="G180" s="2" t="s">
        <v>67</v>
      </c>
      <c r="H180" s="21">
        <v>43770</v>
      </c>
      <c r="I180" s="18" t="s">
        <v>72</v>
      </c>
      <c r="J180" s="2" t="s">
        <v>21</v>
      </c>
    </row>
    <row r="181" spans="1:10" hidden="1" x14ac:dyDescent="0.3">
      <c r="A181" s="9">
        <v>1111</v>
      </c>
      <c r="B181" s="7" t="s">
        <v>29</v>
      </c>
      <c r="C181" s="2" t="s">
        <v>5</v>
      </c>
      <c r="D181" s="2" t="s">
        <v>21</v>
      </c>
      <c r="E181" s="2">
        <v>87.861000000000004</v>
      </c>
      <c r="F181">
        <f t="shared" si="2"/>
        <v>8.7861000000000011</v>
      </c>
      <c r="G181" s="2" t="s">
        <v>67</v>
      </c>
      <c r="H181" s="21">
        <v>43770</v>
      </c>
      <c r="I181" s="18" t="s">
        <v>72</v>
      </c>
      <c r="J181" s="2" t="s">
        <v>21</v>
      </c>
    </row>
    <row r="182" spans="1:10" hidden="1" x14ac:dyDescent="0.3">
      <c r="A182" s="9">
        <v>1111</v>
      </c>
      <c r="B182" s="7" t="s">
        <v>29</v>
      </c>
      <c r="C182" s="2" t="s">
        <v>5</v>
      </c>
      <c r="D182" s="2" t="s">
        <v>21</v>
      </c>
      <c r="E182" s="2">
        <v>89.739000000000004</v>
      </c>
      <c r="F182">
        <f t="shared" si="2"/>
        <v>8.9739000000000004</v>
      </c>
      <c r="G182" s="2" t="s">
        <v>67</v>
      </c>
      <c r="H182" s="21">
        <v>43770</v>
      </c>
      <c r="I182" s="18" t="s">
        <v>72</v>
      </c>
      <c r="J182" s="2" t="s">
        <v>21</v>
      </c>
    </row>
    <row r="183" spans="1:10" hidden="1" x14ac:dyDescent="0.3">
      <c r="A183" s="9">
        <v>1111</v>
      </c>
      <c r="B183" s="7" t="s">
        <v>29</v>
      </c>
      <c r="C183" s="2" t="s">
        <v>5</v>
      </c>
      <c r="D183" s="2" t="s">
        <v>21</v>
      </c>
      <c r="E183" s="2">
        <v>87.997</v>
      </c>
      <c r="F183">
        <f t="shared" si="2"/>
        <v>8.7996999999999996</v>
      </c>
      <c r="G183" s="2" t="s">
        <v>67</v>
      </c>
      <c r="H183" s="21">
        <v>43770</v>
      </c>
      <c r="I183" s="18" t="s">
        <v>72</v>
      </c>
      <c r="J183" s="2" t="s">
        <v>21</v>
      </c>
    </row>
    <row r="184" spans="1:10" hidden="1" x14ac:dyDescent="0.3">
      <c r="A184" s="9">
        <v>1111</v>
      </c>
      <c r="B184" s="7" t="s">
        <v>29</v>
      </c>
      <c r="C184" s="2" t="s">
        <v>5</v>
      </c>
      <c r="D184" s="2" t="s">
        <v>21</v>
      </c>
      <c r="E184" s="2">
        <v>97.188999999999993</v>
      </c>
      <c r="F184">
        <f t="shared" si="2"/>
        <v>9.7188999999999997</v>
      </c>
      <c r="G184" s="2" t="s">
        <v>67</v>
      </c>
      <c r="H184" s="21">
        <v>43770</v>
      </c>
      <c r="I184" s="18" t="s">
        <v>72</v>
      </c>
      <c r="J184" s="2" t="s">
        <v>21</v>
      </c>
    </row>
    <row r="185" spans="1:10" hidden="1" x14ac:dyDescent="0.3">
      <c r="A185" s="9">
        <v>1111</v>
      </c>
      <c r="B185" s="7" t="s">
        <v>29</v>
      </c>
      <c r="C185" s="2" t="s">
        <v>5</v>
      </c>
      <c r="D185" s="2" t="s">
        <v>21</v>
      </c>
      <c r="E185" s="2">
        <v>82.838999999999999</v>
      </c>
      <c r="F185">
        <f t="shared" si="2"/>
        <v>8.2838999999999992</v>
      </c>
      <c r="G185" s="2" t="s">
        <v>67</v>
      </c>
      <c r="H185" s="21">
        <v>43770</v>
      </c>
      <c r="I185" s="18" t="s">
        <v>72</v>
      </c>
      <c r="J185" s="2" t="s">
        <v>21</v>
      </c>
    </row>
    <row r="186" spans="1:10" hidden="1" x14ac:dyDescent="0.3">
      <c r="A186" s="9">
        <v>1111</v>
      </c>
      <c r="B186" s="7" t="s">
        <v>29</v>
      </c>
      <c r="C186" s="2" t="s">
        <v>5</v>
      </c>
      <c r="D186" s="2" t="s">
        <v>21</v>
      </c>
      <c r="E186" s="2">
        <v>90.795000000000002</v>
      </c>
      <c r="F186">
        <f t="shared" si="2"/>
        <v>9.0794999999999995</v>
      </c>
      <c r="G186" s="2" t="s">
        <v>67</v>
      </c>
      <c r="H186" s="21">
        <v>43770</v>
      </c>
      <c r="I186" s="18" t="s">
        <v>72</v>
      </c>
      <c r="J186" s="2" t="s">
        <v>21</v>
      </c>
    </row>
    <row r="187" spans="1:10" hidden="1" x14ac:dyDescent="0.3">
      <c r="A187" s="9">
        <v>1111</v>
      </c>
      <c r="B187" s="7" t="s">
        <v>29</v>
      </c>
      <c r="C187" s="2" t="s">
        <v>5</v>
      </c>
      <c r="D187" s="2" t="s">
        <v>21</v>
      </c>
      <c r="E187" s="2">
        <v>87.596000000000004</v>
      </c>
      <c r="F187">
        <f t="shared" si="2"/>
        <v>8.7596000000000007</v>
      </c>
      <c r="G187" s="2" t="s">
        <v>67</v>
      </c>
      <c r="H187" s="21">
        <v>43770</v>
      </c>
      <c r="I187" s="18" t="s">
        <v>72</v>
      </c>
      <c r="J187" s="2" t="s">
        <v>21</v>
      </c>
    </row>
    <row r="188" spans="1:10" hidden="1" x14ac:dyDescent="0.3">
      <c r="A188" s="9">
        <v>1111</v>
      </c>
      <c r="B188" s="7" t="s">
        <v>29</v>
      </c>
      <c r="C188" s="2" t="s">
        <v>5</v>
      </c>
      <c r="D188" s="2" t="s">
        <v>21</v>
      </c>
      <c r="E188" s="2">
        <v>97.7</v>
      </c>
      <c r="F188">
        <f t="shared" si="2"/>
        <v>9.77</v>
      </c>
      <c r="G188" s="2" t="s">
        <v>67</v>
      </c>
      <c r="H188" s="21">
        <v>43770</v>
      </c>
      <c r="I188" s="18" t="s">
        <v>72</v>
      </c>
      <c r="J188" s="2" t="s">
        <v>21</v>
      </c>
    </row>
    <row r="189" spans="1:10" hidden="1" x14ac:dyDescent="0.3">
      <c r="A189" s="9">
        <v>1111</v>
      </c>
      <c r="B189" s="7" t="s">
        <v>29</v>
      </c>
      <c r="C189" s="2" t="s">
        <v>5</v>
      </c>
      <c r="D189" s="2" t="s">
        <v>21</v>
      </c>
      <c r="E189" s="2">
        <v>88.691999999999993</v>
      </c>
      <c r="F189">
        <f t="shared" si="2"/>
        <v>8.8691999999999993</v>
      </c>
      <c r="G189" s="2" t="s">
        <v>67</v>
      </c>
      <c r="H189" s="21">
        <v>43770</v>
      </c>
      <c r="I189" s="18" t="s">
        <v>72</v>
      </c>
      <c r="J189" s="2" t="s">
        <v>21</v>
      </c>
    </row>
    <row r="190" spans="1:10" hidden="1" x14ac:dyDescent="0.3">
      <c r="A190" s="9">
        <v>1111</v>
      </c>
      <c r="B190" s="7" t="s">
        <v>29</v>
      </c>
      <c r="C190" s="2" t="s">
        <v>5</v>
      </c>
      <c r="D190" s="2" t="s">
        <v>21</v>
      </c>
      <c r="E190" s="2">
        <v>83.978999999999999</v>
      </c>
      <c r="F190">
        <f t="shared" si="2"/>
        <v>8.3978999999999999</v>
      </c>
      <c r="G190" s="2" t="s">
        <v>67</v>
      </c>
      <c r="H190" s="21">
        <v>43770</v>
      </c>
      <c r="I190" s="18" t="s">
        <v>72</v>
      </c>
      <c r="J190" s="2" t="s">
        <v>21</v>
      </c>
    </row>
    <row r="191" spans="1:10" hidden="1" x14ac:dyDescent="0.3">
      <c r="A191" s="9">
        <v>1111</v>
      </c>
      <c r="B191" s="7" t="s">
        <v>29</v>
      </c>
      <c r="C191" s="2" t="s">
        <v>5</v>
      </c>
      <c r="D191" s="2" t="s">
        <v>21</v>
      </c>
      <c r="E191" s="2">
        <v>90.832999999999998</v>
      </c>
      <c r="F191">
        <f t="shared" si="2"/>
        <v>9.0832999999999995</v>
      </c>
      <c r="G191" s="2" t="s">
        <v>67</v>
      </c>
      <c r="H191" s="21">
        <v>43770</v>
      </c>
      <c r="I191" s="18" t="s">
        <v>72</v>
      </c>
      <c r="J191" s="2" t="s">
        <v>21</v>
      </c>
    </row>
    <row r="192" spans="1:10" hidden="1" x14ac:dyDescent="0.3">
      <c r="A192" s="9">
        <v>1111</v>
      </c>
      <c r="B192" s="7" t="s">
        <v>29</v>
      </c>
      <c r="C192" s="2" t="s">
        <v>5</v>
      </c>
      <c r="D192" s="2" t="s">
        <v>21</v>
      </c>
      <c r="E192" s="2">
        <v>98.349000000000004</v>
      </c>
      <c r="F192">
        <f t="shared" si="2"/>
        <v>9.8349000000000011</v>
      </c>
      <c r="G192" s="2" t="s">
        <v>67</v>
      </c>
      <c r="H192" s="21">
        <v>43770</v>
      </c>
      <c r="I192" s="18" t="s">
        <v>72</v>
      </c>
      <c r="J192" s="2" t="s">
        <v>21</v>
      </c>
    </row>
    <row r="193" spans="1:10" hidden="1" x14ac:dyDescent="0.3">
      <c r="A193" s="9">
        <v>1111</v>
      </c>
      <c r="B193" s="7" t="s">
        <v>29</v>
      </c>
      <c r="C193" s="2" t="s">
        <v>5</v>
      </c>
      <c r="D193" s="2" t="s">
        <v>21</v>
      </c>
      <c r="E193" s="2">
        <v>86.275000000000006</v>
      </c>
      <c r="F193">
        <f t="shared" si="2"/>
        <v>8.6275000000000013</v>
      </c>
      <c r="G193" s="2" t="s">
        <v>67</v>
      </c>
      <c r="H193" s="21">
        <v>43770</v>
      </c>
      <c r="I193" s="18" t="s">
        <v>72</v>
      </c>
      <c r="J193" s="2" t="s">
        <v>21</v>
      </c>
    </row>
    <row r="194" spans="1:10" hidden="1" x14ac:dyDescent="0.3">
      <c r="A194" s="9">
        <v>1111</v>
      </c>
      <c r="B194" s="7" t="s">
        <v>29</v>
      </c>
      <c r="C194" s="2" t="s">
        <v>5</v>
      </c>
      <c r="D194" s="2" t="s">
        <v>21</v>
      </c>
      <c r="E194" s="2">
        <v>93.075999999999993</v>
      </c>
      <c r="F194">
        <f t="shared" ref="F194:F257" si="3">E194/10</f>
        <v>9.307599999999999</v>
      </c>
      <c r="G194" s="2" t="s">
        <v>67</v>
      </c>
      <c r="H194" s="21">
        <v>43770</v>
      </c>
      <c r="I194" s="18" t="s">
        <v>72</v>
      </c>
      <c r="J194" s="2" t="s">
        <v>21</v>
      </c>
    </row>
    <row r="195" spans="1:10" hidden="1" x14ac:dyDescent="0.3">
      <c r="A195" s="9">
        <v>1111</v>
      </c>
      <c r="B195" s="7" t="s">
        <v>29</v>
      </c>
      <c r="C195" s="2" t="s">
        <v>5</v>
      </c>
      <c r="D195" s="2" t="s">
        <v>21</v>
      </c>
      <c r="E195" s="2">
        <v>91.268000000000001</v>
      </c>
      <c r="F195">
        <f t="shared" si="3"/>
        <v>9.1267999999999994</v>
      </c>
      <c r="G195" s="2" t="s">
        <v>67</v>
      </c>
      <c r="H195" s="21">
        <v>43770</v>
      </c>
      <c r="I195" s="18" t="s">
        <v>72</v>
      </c>
      <c r="J195" s="2" t="s">
        <v>21</v>
      </c>
    </row>
    <row r="196" spans="1:10" hidden="1" x14ac:dyDescent="0.3">
      <c r="A196" s="9">
        <v>1111</v>
      </c>
      <c r="B196" s="7" t="s">
        <v>29</v>
      </c>
      <c r="C196" s="2" t="s">
        <v>5</v>
      </c>
      <c r="D196" s="2" t="s">
        <v>21</v>
      </c>
      <c r="E196" s="2">
        <v>100.395</v>
      </c>
      <c r="F196">
        <f t="shared" si="3"/>
        <v>10.0395</v>
      </c>
      <c r="G196" s="2" t="s">
        <v>67</v>
      </c>
      <c r="H196" s="21">
        <v>43770</v>
      </c>
      <c r="I196" s="18" t="s">
        <v>72</v>
      </c>
      <c r="J196" s="2" t="s">
        <v>21</v>
      </c>
    </row>
    <row r="197" spans="1:10" hidden="1" x14ac:dyDescent="0.3">
      <c r="A197" s="9">
        <v>1111</v>
      </c>
      <c r="B197" s="7" t="s">
        <v>29</v>
      </c>
      <c r="C197" s="2" t="s">
        <v>5</v>
      </c>
      <c r="D197" s="2" t="s">
        <v>21</v>
      </c>
      <c r="E197" s="2">
        <v>85.847999999999999</v>
      </c>
      <c r="F197">
        <f t="shared" si="3"/>
        <v>8.5847999999999995</v>
      </c>
      <c r="G197" s="2" t="s">
        <v>67</v>
      </c>
      <c r="H197" s="21">
        <v>43770</v>
      </c>
      <c r="I197" s="18" t="s">
        <v>72</v>
      </c>
      <c r="J197" s="2" t="s">
        <v>21</v>
      </c>
    </row>
    <row r="198" spans="1:10" hidden="1" x14ac:dyDescent="0.3">
      <c r="A198" s="9">
        <v>1111</v>
      </c>
      <c r="B198" s="7" t="s">
        <v>29</v>
      </c>
      <c r="C198" s="2" t="s">
        <v>5</v>
      </c>
      <c r="D198" s="2" t="s">
        <v>21</v>
      </c>
      <c r="E198" s="2">
        <v>108.905</v>
      </c>
      <c r="F198">
        <f t="shared" si="3"/>
        <v>10.890499999999999</v>
      </c>
      <c r="G198" s="2" t="s">
        <v>67</v>
      </c>
      <c r="H198" s="21">
        <v>43770</v>
      </c>
      <c r="I198" s="18" t="s">
        <v>72</v>
      </c>
      <c r="J198" s="2" t="s">
        <v>21</v>
      </c>
    </row>
    <row r="199" spans="1:10" hidden="1" x14ac:dyDescent="0.3">
      <c r="A199" s="9">
        <v>1111</v>
      </c>
      <c r="B199" s="7" t="s">
        <v>29</v>
      </c>
      <c r="C199" s="2" t="s">
        <v>5</v>
      </c>
      <c r="D199" s="2" t="s">
        <v>21</v>
      </c>
      <c r="E199" s="2">
        <v>85.87</v>
      </c>
      <c r="F199">
        <f t="shared" si="3"/>
        <v>8.5869999999999997</v>
      </c>
      <c r="G199" s="2" t="s">
        <v>67</v>
      </c>
      <c r="H199" s="21">
        <v>43770</v>
      </c>
      <c r="I199" s="18" t="s">
        <v>72</v>
      </c>
      <c r="J199" s="2" t="s">
        <v>21</v>
      </c>
    </row>
    <row r="200" spans="1:10" hidden="1" x14ac:dyDescent="0.3">
      <c r="A200" s="9">
        <v>1111</v>
      </c>
      <c r="B200" s="7" t="s">
        <v>29</v>
      </c>
      <c r="C200" s="2" t="s">
        <v>5</v>
      </c>
      <c r="D200" s="2" t="s">
        <v>21</v>
      </c>
      <c r="E200" s="2">
        <v>90.501999999999995</v>
      </c>
      <c r="F200">
        <f t="shared" si="3"/>
        <v>9.0502000000000002</v>
      </c>
      <c r="G200" s="2" t="s">
        <v>67</v>
      </c>
      <c r="H200" s="21">
        <v>43770</v>
      </c>
      <c r="I200" s="18" t="s">
        <v>72</v>
      </c>
      <c r="J200" s="2" t="s">
        <v>21</v>
      </c>
    </row>
    <row r="201" spans="1:10" hidden="1" x14ac:dyDescent="0.3">
      <c r="A201" s="9">
        <v>1111</v>
      </c>
      <c r="B201" s="7" t="s">
        <v>29</v>
      </c>
      <c r="C201" s="2" t="s">
        <v>5</v>
      </c>
      <c r="D201" s="2" t="s">
        <v>21</v>
      </c>
      <c r="E201" s="2">
        <v>84.438999999999993</v>
      </c>
      <c r="F201">
        <f t="shared" si="3"/>
        <v>8.4438999999999993</v>
      </c>
      <c r="G201" s="2" t="s">
        <v>67</v>
      </c>
      <c r="H201" s="21">
        <v>43770</v>
      </c>
      <c r="I201" s="18" t="s">
        <v>72</v>
      </c>
      <c r="J201" s="2" t="s">
        <v>21</v>
      </c>
    </row>
    <row r="202" spans="1:10" hidden="1" x14ac:dyDescent="0.3">
      <c r="A202" s="9">
        <v>1111</v>
      </c>
      <c r="B202" s="7" t="s">
        <v>29</v>
      </c>
      <c r="C202" s="2" t="s">
        <v>5</v>
      </c>
      <c r="D202" s="2" t="s">
        <v>21</v>
      </c>
      <c r="E202" s="2">
        <v>80.164000000000001</v>
      </c>
      <c r="F202">
        <f t="shared" si="3"/>
        <v>8.0164000000000009</v>
      </c>
      <c r="G202" s="2" t="s">
        <v>67</v>
      </c>
      <c r="H202" s="21">
        <v>43770</v>
      </c>
      <c r="I202" s="18" t="s">
        <v>72</v>
      </c>
      <c r="J202" s="2" t="s">
        <v>21</v>
      </c>
    </row>
    <row r="203" spans="1:10" hidden="1" x14ac:dyDescent="0.3">
      <c r="A203" s="9">
        <v>1111</v>
      </c>
      <c r="B203" s="7" t="s">
        <v>29</v>
      </c>
      <c r="C203" s="2" t="s">
        <v>5</v>
      </c>
      <c r="D203" s="3" t="s">
        <v>23</v>
      </c>
      <c r="E203" s="2">
        <v>122.914</v>
      </c>
      <c r="F203">
        <f t="shared" si="3"/>
        <v>12.291399999999999</v>
      </c>
      <c r="G203" s="2" t="s">
        <v>67</v>
      </c>
      <c r="H203" s="21">
        <v>43770</v>
      </c>
      <c r="I203" s="18" t="s">
        <v>72</v>
      </c>
      <c r="J203" s="2" t="s">
        <v>94</v>
      </c>
    </row>
    <row r="204" spans="1:10" hidden="1" x14ac:dyDescent="0.3">
      <c r="A204" s="9">
        <v>1111</v>
      </c>
      <c r="B204" s="7" t="s">
        <v>29</v>
      </c>
      <c r="C204" s="2" t="s">
        <v>5</v>
      </c>
      <c r="D204" s="3" t="s">
        <v>23</v>
      </c>
      <c r="E204" s="2">
        <v>119.214</v>
      </c>
      <c r="F204">
        <f t="shared" si="3"/>
        <v>11.9214</v>
      </c>
      <c r="G204" s="2" t="s">
        <v>67</v>
      </c>
      <c r="H204" s="21">
        <v>43770</v>
      </c>
      <c r="I204" s="18" t="s">
        <v>72</v>
      </c>
      <c r="J204" s="2" t="s">
        <v>94</v>
      </c>
    </row>
    <row r="205" spans="1:10" hidden="1" x14ac:dyDescent="0.3">
      <c r="A205" s="9">
        <v>1110</v>
      </c>
      <c r="B205" s="7" t="s">
        <v>29</v>
      </c>
      <c r="C205" s="2" t="s">
        <v>32</v>
      </c>
      <c r="D205" s="2" t="s">
        <v>21</v>
      </c>
      <c r="E205" s="2">
        <v>253.96700000000001</v>
      </c>
      <c r="F205">
        <f t="shared" si="3"/>
        <v>25.396700000000003</v>
      </c>
      <c r="G205" s="2" t="s">
        <v>67</v>
      </c>
      <c r="H205" s="21">
        <v>43770</v>
      </c>
      <c r="I205" s="18" t="s">
        <v>72</v>
      </c>
      <c r="J205" s="2" t="s">
        <v>21</v>
      </c>
    </row>
    <row r="206" spans="1:10" hidden="1" x14ac:dyDescent="0.3">
      <c r="A206" s="9">
        <v>1110</v>
      </c>
      <c r="B206" s="7" t="s">
        <v>29</v>
      </c>
      <c r="C206" s="2" t="s">
        <v>32</v>
      </c>
      <c r="D206" s="2" t="s">
        <v>21</v>
      </c>
      <c r="E206" s="2">
        <v>118.611</v>
      </c>
      <c r="F206">
        <f t="shared" si="3"/>
        <v>11.8611</v>
      </c>
      <c r="G206" s="2" t="s">
        <v>67</v>
      </c>
      <c r="H206" s="21">
        <v>43770</v>
      </c>
      <c r="I206" s="18" t="s">
        <v>72</v>
      </c>
      <c r="J206" s="2" t="s">
        <v>21</v>
      </c>
    </row>
    <row r="207" spans="1:10" hidden="1" x14ac:dyDescent="0.3">
      <c r="A207" s="9">
        <v>1110</v>
      </c>
      <c r="B207" s="7" t="s">
        <v>29</v>
      </c>
      <c r="C207" s="2" t="s">
        <v>32</v>
      </c>
      <c r="D207" s="2" t="s">
        <v>21</v>
      </c>
      <c r="E207" s="2">
        <v>111.116</v>
      </c>
      <c r="F207">
        <f t="shared" si="3"/>
        <v>11.111599999999999</v>
      </c>
      <c r="G207" s="2" t="s">
        <v>67</v>
      </c>
      <c r="H207" s="21">
        <v>43770</v>
      </c>
      <c r="I207" s="18" t="s">
        <v>72</v>
      </c>
      <c r="J207" s="2" t="s">
        <v>21</v>
      </c>
    </row>
    <row r="208" spans="1:10" hidden="1" x14ac:dyDescent="0.3">
      <c r="A208" s="9">
        <v>1110</v>
      </c>
      <c r="B208" s="7" t="s">
        <v>29</v>
      </c>
      <c r="C208" s="2" t="s">
        <v>32</v>
      </c>
      <c r="D208" s="2" t="s">
        <v>21</v>
      </c>
      <c r="E208" s="2">
        <v>93.007999999999996</v>
      </c>
      <c r="F208">
        <f t="shared" si="3"/>
        <v>9.3007999999999988</v>
      </c>
      <c r="G208" s="2" t="s">
        <v>67</v>
      </c>
      <c r="H208" s="21">
        <v>43770</v>
      </c>
      <c r="I208" s="18" t="s">
        <v>72</v>
      </c>
      <c r="J208" s="2" t="s">
        <v>21</v>
      </c>
    </row>
    <row r="209" spans="1:10" hidden="1" x14ac:dyDescent="0.3">
      <c r="A209" s="9">
        <v>1110</v>
      </c>
      <c r="B209" s="7" t="s">
        <v>29</v>
      </c>
      <c r="C209" s="2" t="s">
        <v>32</v>
      </c>
      <c r="D209" s="2" t="s">
        <v>21</v>
      </c>
      <c r="E209" s="2">
        <v>100.036</v>
      </c>
      <c r="F209">
        <f t="shared" si="3"/>
        <v>10.0036</v>
      </c>
      <c r="G209" s="2" t="s">
        <v>67</v>
      </c>
      <c r="H209" s="21">
        <v>43770</v>
      </c>
      <c r="I209" s="18" t="s">
        <v>72</v>
      </c>
      <c r="J209" s="2" t="s">
        <v>21</v>
      </c>
    </row>
    <row r="210" spans="1:10" hidden="1" x14ac:dyDescent="0.3">
      <c r="A210" s="9">
        <v>1110</v>
      </c>
      <c r="B210" s="7" t="s">
        <v>29</v>
      </c>
      <c r="C210" s="2" t="s">
        <v>32</v>
      </c>
      <c r="D210" s="2" t="s">
        <v>21</v>
      </c>
      <c r="E210" s="2">
        <v>108.703</v>
      </c>
      <c r="F210">
        <f t="shared" si="3"/>
        <v>10.8703</v>
      </c>
      <c r="G210" s="2" t="s">
        <v>67</v>
      </c>
      <c r="H210" s="21">
        <v>43770</v>
      </c>
      <c r="I210" s="18" t="s">
        <v>72</v>
      </c>
      <c r="J210" s="2" t="s">
        <v>21</v>
      </c>
    </row>
    <row r="211" spans="1:10" hidden="1" x14ac:dyDescent="0.3">
      <c r="A211" s="9">
        <v>1110</v>
      </c>
      <c r="B211" s="7" t="s">
        <v>29</v>
      </c>
      <c r="C211" s="2" t="s">
        <v>32</v>
      </c>
      <c r="D211" s="2" t="s">
        <v>21</v>
      </c>
      <c r="E211" s="2">
        <v>105.248</v>
      </c>
      <c r="F211">
        <f t="shared" si="3"/>
        <v>10.524800000000001</v>
      </c>
      <c r="G211" s="2" t="s">
        <v>67</v>
      </c>
      <c r="H211" s="21">
        <v>43770</v>
      </c>
      <c r="I211" s="18" t="s">
        <v>72</v>
      </c>
      <c r="J211" s="2" t="s">
        <v>21</v>
      </c>
    </row>
    <row r="212" spans="1:10" hidden="1" x14ac:dyDescent="0.3">
      <c r="A212" s="9">
        <v>1110</v>
      </c>
      <c r="B212" s="7" t="s">
        <v>29</v>
      </c>
      <c r="C212" s="2" t="s">
        <v>32</v>
      </c>
      <c r="D212" s="2" t="s">
        <v>21</v>
      </c>
      <c r="E212" s="2">
        <v>111.054</v>
      </c>
      <c r="F212">
        <f t="shared" si="3"/>
        <v>11.105399999999999</v>
      </c>
      <c r="G212" s="2" t="s">
        <v>67</v>
      </c>
      <c r="H212" s="21">
        <v>43770</v>
      </c>
      <c r="I212" s="18" t="s">
        <v>72</v>
      </c>
      <c r="J212" s="2" t="s">
        <v>21</v>
      </c>
    </row>
    <row r="213" spans="1:10" hidden="1" x14ac:dyDescent="0.3">
      <c r="A213" s="9">
        <v>1110</v>
      </c>
      <c r="B213" s="7" t="s">
        <v>29</v>
      </c>
      <c r="C213" s="2" t="s">
        <v>32</v>
      </c>
      <c r="D213" s="2" t="s">
        <v>21</v>
      </c>
      <c r="E213" s="2">
        <v>98.441000000000003</v>
      </c>
      <c r="F213">
        <f t="shared" si="3"/>
        <v>9.844100000000001</v>
      </c>
      <c r="G213" s="2" t="s">
        <v>67</v>
      </c>
      <c r="H213" s="21">
        <v>43770</v>
      </c>
      <c r="I213" s="18" t="s">
        <v>72</v>
      </c>
      <c r="J213" s="2" t="s">
        <v>21</v>
      </c>
    </row>
    <row r="214" spans="1:10" hidden="1" x14ac:dyDescent="0.3">
      <c r="A214" s="9">
        <v>1110</v>
      </c>
      <c r="B214" s="7" t="s">
        <v>29</v>
      </c>
      <c r="C214" s="2" t="s">
        <v>32</v>
      </c>
      <c r="D214" s="2" t="s">
        <v>21</v>
      </c>
      <c r="E214" s="2">
        <v>97.960999999999999</v>
      </c>
      <c r="F214">
        <f t="shared" si="3"/>
        <v>9.7960999999999991</v>
      </c>
      <c r="G214" s="2" t="s">
        <v>67</v>
      </c>
      <c r="H214" s="21">
        <v>43770</v>
      </c>
      <c r="I214" s="18" t="s">
        <v>72</v>
      </c>
      <c r="J214" s="2" t="s">
        <v>21</v>
      </c>
    </row>
    <row r="215" spans="1:10" hidden="1" x14ac:dyDescent="0.3">
      <c r="A215" s="9">
        <v>1110</v>
      </c>
      <c r="B215" s="7" t="s">
        <v>29</v>
      </c>
      <c r="C215" s="2" t="s">
        <v>32</v>
      </c>
      <c r="D215" s="2" t="s">
        <v>21</v>
      </c>
      <c r="E215" s="2">
        <v>96.665000000000006</v>
      </c>
      <c r="F215">
        <f t="shared" si="3"/>
        <v>9.666500000000001</v>
      </c>
      <c r="G215" s="2" t="s">
        <v>67</v>
      </c>
      <c r="H215" s="21">
        <v>43770</v>
      </c>
      <c r="I215" s="18" t="s">
        <v>72</v>
      </c>
      <c r="J215" s="2" t="s">
        <v>21</v>
      </c>
    </row>
    <row r="216" spans="1:10" hidden="1" x14ac:dyDescent="0.3">
      <c r="A216" s="9">
        <v>1110</v>
      </c>
      <c r="B216" s="7" t="s">
        <v>29</v>
      </c>
      <c r="C216" s="2" t="s">
        <v>32</v>
      </c>
      <c r="D216" s="2" t="s">
        <v>21</v>
      </c>
      <c r="E216" s="2">
        <v>102.36199999999999</v>
      </c>
      <c r="F216">
        <f t="shared" si="3"/>
        <v>10.2362</v>
      </c>
      <c r="G216" s="2" t="s">
        <v>67</v>
      </c>
      <c r="H216" s="21">
        <v>43770</v>
      </c>
      <c r="I216" s="18" t="s">
        <v>72</v>
      </c>
      <c r="J216" s="2" t="s">
        <v>21</v>
      </c>
    </row>
    <row r="217" spans="1:10" hidden="1" x14ac:dyDescent="0.3">
      <c r="A217" s="9">
        <v>1110</v>
      </c>
      <c r="B217" s="7" t="s">
        <v>29</v>
      </c>
      <c r="C217" s="2" t="s">
        <v>32</v>
      </c>
      <c r="D217" s="2" t="s">
        <v>21</v>
      </c>
      <c r="E217" s="2">
        <v>101.94199999999999</v>
      </c>
      <c r="F217">
        <f t="shared" si="3"/>
        <v>10.194199999999999</v>
      </c>
      <c r="G217" s="2" t="s">
        <v>67</v>
      </c>
      <c r="H217" s="21">
        <v>43770</v>
      </c>
      <c r="I217" s="18" t="s">
        <v>72</v>
      </c>
      <c r="J217" s="2" t="s">
        <v>21</v>
      </c>
    </row>
    <row r="218" spans="1:10" hidden="1" x14ac:dyDescent="0.3">
      <c r="A218" s="9">
        <v>1110</v>
      </c>
      <c r="B218" s="7" t="s">
        <v>29</v>
      </c>
      <c r="C218" s="2" t="s">
        <v>32</v>
      </c>
      <c r="D218" s="2" t="s">
        <v>21</v>
      </c>
      <c r="E218" s="2">
        <v>97.272999999999996</v>
      </c>
      <c r="F218">
        <f t="shared" si="3"/>
        <v>9.7272999999999996</v>
      </c>
      <c r="G218" s="2" t="s">
        <v>67</v>
      </c>
      <c r="H218" s="21">
        <v>43770</v>
      </c>
      <c r="I218" s="18" t="s">
        <v>72</v>
      </c>
      <c r="J218" s="2" t="s">
        <v>21</v>
      </c>
    </row>
    <row r="219" spans="1:10" hidden="1" x14ac:dyDescent="0.3">
      <c r="A219" s="9">
        <v>1110</v>
      </c>
      <c r="B219" s="7" t="s">
        <v>29</v>
      </c>
      <c r="C219" s="2" t="s">
        <v>32</v>
      </c>
      <c r="D219" s="2" t="s">
        <v>21</v>
      </c>
      <c r="E219" s="2">
        <v>108.905</v>
      </c>
      <c r="F219">
        <f t="shared" si="3"/>
        <v>10.890499999999999</v>
      </c>
      <c r="G219" s="2" t="s">
        <v>67</v>
      </c>
      <c r="H219" s="21">
        <v>43770</v>
      </c>
      <c r="I219" s="18" t="s">
        <v>72</v>
      </c>
      <c r="J219" s="2" t="s">
        <v>21</v>
      </c>
    </row>
    <row r="220" spans="1:10" hidden="1" x14ac:dyDescent="0.3">
      <c r="A220" s="9">
        <v>1110</v>
      </c>
      <c r="B220" s="7" t="s">
        <v>29</v>
      </c>
      <c r="C220" s="2" t="s">
        <v>32</v>
      </c>
      <c r="D220" s="2" t="s">
        <v>21</v>
      </c>
      <c r="E220" s="2">
        <v>108.328</v>
      </c>
      <c r="F220">
        <f t="shared" si="3"/>
        <v>10.832800000000001</v>
      </c>
      <c r="G220" s="2" t="s">
        <v>67</v>
      </c>
      <c r="H220" s="21">
        <v>43770</v>
      </c>
      <c r="I220" s="18" t="s">
        <v>72</v>
      </c>
      <c r="J220" s="2" t="s">
        <v>21</v>
      </c>
    </row>
    <row r="221" spans="1:10" hidden="1" x14ac:dyDescent="0.3">
      <c r="A221" s="9">
        <v>1110</v>
      </c>
      <c r="B221" s="7" t="s">
        <v>29</v>
      </c>
      <c r="C221" s="2" t="s">
        <v>32</v>
      </c>
      <c r="D221" s="2" t="s">
        <v>21</v>
      </c>
      <c r="E221" s="2">
        <v>93.58</v>
      </c>
      <c r="F221">
        <f t="shared" si="3"/>
        <v>9.3580000000000005</v>
      </c>
      <c r="G221" s="2" t="s">
        <v>67</v>
      </c>
      <c r="H221" s="21">
        <v>43770</v>
      </c>
      <c r="I221" s="18" t="s">
        <v>72</v>
      </c>
      <c r="J221" s="2" t="s">
        <v>21</v>
      </c>
    </row>
    <row r="222" spans="1:10" hidden="1" x14ac:dyDescent="0.3">
      <c r="A222" s="9">
        <v>1110</v>
      </c>
      <c r="B222" s="7" t="s">
        <v>29</v>
      </c>
      <c r="C222" s="2" t="s">
        <v>32</v>
      </c>
      <c r="D222" s="2" t="s">
        <v>21</v>
      </c>
      <c r="E222" s="2">
        <v>112.988</v>
      </c>
      <c r="F222">
        <f t="shared" si="3"/>
        <v>11.2988</v>
      </c>
      <c r="G222" s="2" t="s">
        <v>67</v>
      </c>
      <c r="H222" s="21">
        <v>43770</v>
      </c>
      <c r="I222" s="18" t="s">
        <v>72</v>
      </c>
      <c r="J222" s="2" t="s">
        <v>21</v>
      </c>
    </row>
    <row r="223" spans="1:10" hidden="1" x14ac:dyDescent="0.3">
      <c r="A223" s="9">
        <v>1110</v>
      </c>
      <c r="B223" s="7" t="s">
        <v>29</v>
      </c>
      <c r="C223" s="2" t="s">
        <v>32</v>
      </c>
      <c r="D223" s="2" t="s">
        <v>21</v>
      </c>
      <c r="E223" s="2">
        <v>100.538</v>
      </c>
      <c r="F223">
        <f t="shared" si="3"/>
        <v>10.053799999999999</v>
      </c>
      <c r="G223" s="2" t="s">
        <v>67</v>
      </c>
      <c r="H223" s="21">
        <v>43770</v>
      </c>
      <c r="I223" s="18" t="s">
        <v>72</v>
      </c>
      <c r="J223" s="2" t="s">
        <v>21</v>
      </c>
    </row>
    <row r="224" spans="1:10" hidden="1" x14ac:dyDescent="0.3">
      <c r="A224" s="9">
        <v>1110</v>
      </c>
      <c r="B224" s="7" t="s">
        <v>29</v>
      </c>
      <c r="C224" s="2" t="s">
        <v>32</v>
      </c>
      <c r="D224" s="2" t="s">
        <v>21</v>
      </c>
      <c r="E224" s="2">
        <v>109.81399999999999</v>
      </c>
      <c r="F224">
        <f t="shared" si="3"/>
        <v>10.981399999999999</v>
      </c>
      <c r="G224" s="2" t="s">
        <v>67</v>
      </c>
      <c r="H224" s="21">
        <v>43770</v>
      </c>
      <c r="I224" s="18" t="s">
        <v>72</v>
      </c>
      <c r="J224" s="2" t="s">
        <v>21</v>
      </c>
    </row>
    <row r="225" spans="1:10" hidden="1" x14ac:dyDescent="0.3">
      <c r="A225" s="9">
        <v>1110</v>
      </c>
      <c r="B225" s="7" t="s">
        <v>29</v>
      </c>
      <c r="C225" s="2" t="s">
        <v>32</v>
      </c>
      <c r="D225" s="2" t="s">
        <v>21</v>
      </c>
      <c r="E225" s="2">
        <v>98.947000000000003</v>
      </c>
      <c r="F225">
        <f t="shared" si="3"/>
        <v>9.8947000000000003</v>
      </c>
      <c r="G225" s="2" t="s">
        <v>67</v>
      </c>
      <c r="H225" s="21">
        <v>43770</v>
      </c>
      <c r="I225" s="18" t="s">
        <v>72</v>
      </c>
      <c r="J225" s="2" t="s">
        <v>21</v>
      </c>
    </row>
    <row r="226" spans="1:10" hidden="1" x14ac:dyDescent="0.3">
      <c r="A226" s="9">
        <v>1110</v>
      </c>
      <c r="B226" s="7" t="s">
        <v>29</v>
      </c>
      <c r="C226" s="2" t="s">
        <v>32</v>
      </c>
      <c r="D226" s="2" t="s">
        <v>21</v>
      </c>
      <c r="E226" s="2">
        <v>99.412000000000006</v>
      </c>
      <c r="F226">
        <f t="shared" si="3"/>
        <v>9.9412000000000003</v>
      </c>
      <c r="G226" s="2" t="s">
        <v>67</v>
      </c>
      <c r="H226" s="21">
        <v>43770</v>
      </c>
      <c r="I226" s="18" t="s">
        <v>72</v>
      </c>
      <c r="J226" s="2" t="s">
        <v>21</v>
      </c>
    </row>
    <row r="227" spans="1:10" hidden="1" x14ac:dyDescent="0.3">
      <c r="A227" s="9">
        <v>1110</v>
      </c>
      <c r="B227" s="7" t="s">
        <v>29</v>
      </c>
      <c r="C227" s="2" t="s">
        <v>32</v>
      </c>
      <c r="D227" s="2" t="s">
        <v>21</v>
      </c>
      <c r="E227" s="2">
        <v>117.423</v>
      </c>
      <c r="F227">
        <f t="shared" si="3"/>
        <v>11.7423</v>
      </c>
      <c r="G227" s="2" t="s">
        <v>67</v>
      </c>
      <c r="H227" s="21">
        <v>43770</v>
      </c>
      <c r="I227" s="18" t="s">
        <v>72</v>
      </c>
      <c r="J227" s="2" t="s">
        <v>21</v>
      </c>
    </row>
    <row r="228" spans="1:10" hidden="1" x14ac:dyDescent="0.3">
      <c r="A228" s="9">
        <v>1110</v>
      </c>
      <c r="B228" s="7" t="s">
        <v>29</v>
      </c>
      <c r="C228" s="2" t="s">
        <v>32</v>
      </c>
      <c r="D228" s="2" t="s">
        <v>21</v>
      </c>
      <c r="E228" s="2">
        <v>100.01900000000001</v>
      </c>
      <c r="F228">
        <f t="shared" si="3"/>
        <v>10.001900000000001</v>
      </c>
      <c r="G228" s="2" t="s">
        <v>67</v>
      </c>
      <c r="H228" s="21">
        <v>43770</v>
      </c>
      <c r="I228" s="18" t="s">
        <v>72</v>
      </c>
      <c r="J228" s="2" t="s">
        <v>21</v>
      </c>
    </row>
    <row r="229" spans="1:10" hidden="1" x14ac:dyDescent="0.3">
      <c r="A229" s="9">
        <v>1110</v>
      </c>
      <c r="B229" s="7" t="s">
        <v>29</v>
      </c>
      <c r="C229" s="2" t="s">
        <v>32</v>
      </c>
      <c r="D229" s="2" t="s">
        <v>21</v>
      </c>
      <c r="E229" s="2">
        <v>88.188999999999993</v>
      </c>
      <c r="F229">
        <f t="shared" si="3"/>
        <v>8.8188999999999993</v>
      </c>
      <c r="G229" s="2" t="s">
        <v>67</v>
      </c>
      <c r="H229" s="21">
        <v>43770</v>
      </c>
      <c r="I229" s="18" t="s">
        <v>72</v>
      </c>
      <c r="J229" s="2" t="s">
        <v>21</v>
      </c>
    </row>
    <row r="230" spans="1:10" hidden="1" x14ac:dyDescent="0.3">
      <c r="A230" s="9">
        <v>1110</v>
      </c>
      <c r="B230" s="7" t="s">
        <v>29</v>
      </c>
      <c r="C230" s="2" t="s">
        <v>32</v>
      </c>
      <c r="D230" s="2" t="s">
        <v>21</v>
      </c>
      <c r="E230" s="2">
        <v>107.264</v>
      </c>
      <c r="F230">
        <f t="shared" si="3"/>
        <v>10.7264</v>
      </c>
      <c r="G230" s="2" t="s">
        <v>67</v>
      </c>
      <c r="H230" s="21">
        <v>43770</v>
      </c>
      <c r="I230" s="18" t="s">
        <v>72</v>
      </c>
      <c r="J230" s="2" t="s">
        <v>21</v>
      </c>
    </row>
    <row r="231" spans="1:10" hidden="1" x14ac:dyDescent="0.3">
      <c r="A231" s="9">
        <v>1110</v>
      </c>
      <c r="B231" s="7" t="s">
        <v>29</v>
      </c>
      <c r="C231" s="2" t="s">
        <v>32</v>
      </c>
      <c r="D231" s="2" t="s">
        <v>21</v>
      </c>
      <c r="E231" s="2">
        <v>104.018</v>
      </c>
      <c r="F231">
        <f t="shared" si="3"/>
        <v>10.4018</v>
      </c>
      <c r="G231" s="2" t="s">
        <v>67</v>
      </c>
      <c r="H231" s="21">
        <v>43770</v>
      </c>
      <c r="I231" s="18" t="s">
        <v>72</v>
      </c>
      <c r="J231" s="2" t="s">
        <v>21</v>
      </c>
    </row>
    <row r="232" spans="1:10" hidden="1" x14ac:dyDescent="0.3">
      <c r="A232" s="9">
        <v>1110</v>
      </c>
      <c r="B232" s="7" t="s">
        <v>29</v>
      </c>
      <c r="C232" s="2" t="s">
        <v>32</v>
      </c>
      <c r="D232" s="2" t="s">
        <v>21</v>
      </c>
      <c r="E232" s="2">
        <v>109.83199999999999</v>
      </c>
      <c r="F232">
        <f t="shared" si="3"/>
        <v>10.9832</v>
      </c>
      <c r="G232" s="2" t="s">
        <v>67</v>
      </c>
      <c r="H232" s="21">
        <v>43770</v>
      </c>
      <c r="I232" s="18" t="s">
        <v>72</v>
      </c>
      <c r="J232" s="2" t="s">
        <v>21</v>
      </c>
    </row>
    <row r="233" spans="1:10" hidden="1" x14ac:dyDescent="0.3">
      <c r="A233" s="9">
        <v>1110</v>
      </c>
      <c r="B233" s="7" t="s">
        <v>29</v>
      </c>
      <c r="C233" s="2" t="s">
        <v>32</v>
      </c>
      <c r="D233" s="2" t="s">
        <v>21</v>
      </c>
      <c r="E233" s="2">
        <v>109.93300000000001</v>
      </c>
      <c r="F233">
        <f t="shared" si="3"/>
        <v>10.993300000000001</v>
      </c>
      <c r="G233" s="2" t="s">
        <v>67</v>
      </c>
      <c r="H233" s="21">
        <v>43770</v>
      </c>
      <c r="I233" s="18" t="s">
        <v>72</v>
      </c>
      <c r="J233" s="2" t="s">
        <v>21</v>
      </c>
    </row>
    <row r="234" spans="1:10" hidden="1" x14ac:dyDescent="0.3">
      <c r="A234" s="9">
        <v>1110</v>
      </c>
      <c r="B234" s="7" t="s">
        <v>29</v>
      </c>
      <c r="C234" s="2" t="s">
        <v>32</v>
      </c>
      <c r="D234" s="2" t="s">
        <v>21</v>
      </c>
      <c r="E234" s="2">
        <v>97.162000000000006</v>
      </c>
      <c r="F234">
        <f t="shared" si="3"/>
        <v>9.7162000000000006</v>
      </c>
      <c r="G234" s="2" t="s">
        <v>67</v>
      </c>
      <c r="H234" s="21">
        <v>43770</v>
      </c>
      <c r="I234" s="18" t="s">
        <v>72</v>
      </c>
      <c r="J234" s="2" t="s">
        <v>21</v>
      </c>
    </row>
    <row r="235" spans="1:10" hidden="1" x14ac:dyDescent="0.3">
      <c r="A235" s="9">
        <v>1110</v>
      </c>
      <c r="B235" s="7" t="s">
        <v>29</v>
      </c>
      <c r="C235" s="2" t="s">
        <v>32</v>
      </c>
      <c r="D235" s="2" t="s">
        <v>21</v>
      </c>
      <c r="E235" s="2">
        <v>104.37</v>
      </c>
      <c r="F235">
        <f t="shared" si="3"/>
        <v>10.437000000000001</v>
      </c>
      <c r="G235" s="2" t="s">
        <v>67</v>
      </c>
      <c r="H235" s="21">
        <v>43770</v>
      </c>
      <c r="I235" s="18" t="s">
        <v>72</v>
      </c>
      <c r="J235" s="2" t="s">
        <v>21</v>
      </c>
    </row>
    <row r="236" spans="1:10" hidden="1" x14ac:dyDescent="0.3">
      <c r="A236" s="9">
        <v>1110</v>
      </c>
      <c r="B236" s="7" t="s">
        <v>29</v>
      </c>
      <c r="C236" s="2" t="s">
        <v>32</v>
      </c>
      <c r="D236" s="2" t="s">
        <v>21</v>
      </c>
      <c r="E236" s="2">
        <v>101.63200000000001</v>
      </c>
      <c r="F236">
        <f t="shared" si="3"/>
        <v>10.1632</v>
      </c>
      <c r="G236" s="2" t="s">
        <v>67</v>
      </c>
      <c r="H236" s="21">
        <v>43770</v>
      </c>
      <c r="I236" s="18" t="s">
        <v>72</v>
      </c>
      <c r="J236" s="2" t="s">
        <v>21</v>
      </c>
    </row>
    <row r="237" spans="1:10" hidden="1" x14ac:dyDescent="0.3">
      <c r="A237" s="9">
        <v>1110</v>
      </c>
      <c r="B237" s="7" t="s">
        <v>29</v>
      </c>
      <c r="C237" s="2" t="s">
        <v>32</v>
      </c>
      <c r="D237" s="2" t="s">
        <v>21</v>
      </c>
      <c r="E237" s="2">
        <v>98.926000000000002</v>
      </c>
      <c r="F237">
        <f t="shared" si="3"/>
        <v>9.8925999999999998</v>
      </c>
      <c r="G237" s="2" t="s">
        <v>67</v>
      </c>
      <c r="H237" s="21">
        <v>43770</v>
      </c>
      <c r="I237" s="18" t="s">
        <v>72</v>
      </c>
      <c r="J237" s="2" t="s">
        <v>21</v>
      </c>
    </row>
    <row r="238" spans="1:10" hidden="1" x14ac:dyDescent="0.3">
      <c r="A238" s="9">
        <v>1110</v>
      </c>
      <c r="B238" s="7" t="s">
        <v>29</v>
      </c>
      <c r="C238" s="2" t="s">
        <v>32</v>
      </c>
      <c r="D238" s="2" t="s">
        <v>21</v>
      </c>
      <c r="E238" s="2">
        <v>101.66800000000001</v>
      </c>
      <c r="F238">
        <f t="shared" si="3"/>
        <v>10.1668</v>
      </c>
      <c r="G238" s="2" t="s">
        <v>67</v>
      </c>
      <c r="H238" s="21">
        <v>43770</v>
      </c>
      <c r="I238" s="18" t="s">
        <v>72</v>
      </c>
      <c r="J238" s="2" t="s">
        <v>21</v>
      </c>
    </row>
    <row r="239" spans="1:10" hidden="1" x14ac:dyDescent="0.3">
      <c r="A239" s="9">
        <v>1110</v>
      </c>
      <c r="B239" s="7" t="s">
        <v>29</v>
      </c>
      <c r="C239" s="2" t="s">
        <v>32</v>
      </c>
      <c r="D239" s="2" t="s">
        <v>21</v>
      </c>
      <c r="E239" s="2">
        <v>98.019000000000005</v>
      </c>
      <c r="F239">
        <f t="shared" si="3"/>
        <v>9.8018999999999998</v>
      </c>
      <c r="G239" s="2" t="s">
        <v>67</v>
      </c>
      <c r="H239" s="21">
        <v>43770</v>
      </c>
      <c r="I239" s="18" t="s">
        <v>72</v>
      </c>
      <c r="J239" s="2" t="s">
        <v>21</v>
      </c>
    </row>
    <row r="240" spans="1:10" hidden="1" x14ac:dyDescent="0.3">
      <c r="A240" s="9">
        <v>1110</v>
      </c>
      <c r="B240" s="7" t="s">
        <v>29</v>
      </c>
      <c r="C240" s="2" t="s">
        <v>32</v>
      </c>
      <c r="D240" s="2" t="s">
        <v>21</v>
      </c>
      <c r="E240" s="2">
        <v>114.36799999999999</v>
      </c>
      <c r="F240">
        <f t="shared" si="3"/>
        <v>11.4368</v>
      </c>
      <c r="G240" s="2" t="s">
        <v>67</v>
      </c>
      <c r="H240" s="21">
        <v>43770</v>
      </c>
      <c r="I240" s="18" t="s">
        <v>72</v>
      </c>
      <c r="J240" s="2" t="s">
        <v>21</v>
      </c>
    </row>
    <row r="241" spans="1:10" hidden="1" x14ac:dyDescent="0.3">
      <c r="A241" s="9">
        <v>1110</v>
      </c>
      <c r="B241" s="7" t="s">
        <v>29</v>
      </c>
      <c r="C241" s="2" t="s">
        <v>32</v>
      </c>
      <c r="D241" s="2" t="s">
        <v>21</v>
      </c>
      <c r="E241" s="2">
        <v>113.443</v>
      </c>
      <c r="F241">
        <f t="shared" si="3"/>
        <v>11.3443</v>
      </c>
      <c r="G241" s="2" t="s">
        <v>67</v>
      </c>
      <c r="H241" s="21">
        <v>43770</v>
      </c>
      <c r="I241" s="18" t="s">
        <v>72</v>
      </c>
      <c r="J241" s="2" t="s">
        <v>21</v>
      </c>
    </row>
    <row r="242" spans="1:10" hidden="1" x14ac:dyDescent="0.3">
      <c r="A242" s="9">
        <v>1110</v>
      </c>
      <c r="B242" s="7" t="s">
        <v>29</v>
      </c>
      <c r="C242" s="2" t="s">
        <v>32</v>
      </c>
      <c r="D242" s="2" t="s">
        <v>21</v>
      </c>
      <c r="E242" s="2">
        <v>95.319000000000003</v>
      </c>
      <c r="F242">
        <f t="shared" si="3"/>
        <v>9.5319000000000003</v>
      </c>
      <c r="G242" s="2" t="s">
        <v>67</v>
      </c>
      <c r="H242" s="21">
        <v>43770</v>
      </c>
      <c r="I242" s="18" t="s">
        <v>72</v>
      </c>
      <c r="J242" s="2" t="s">
        <v>21</v>
      </c>
    </row>
    <row r="243" spans="1:10" hidden="1" x14ac:dyDescent="0.3">
      <c r="A243" s="9">
        <v>1110</v>
      </c>
      <c r="B243" s="7" t="s">
        <v>29</v>
      </c>
      <c r="C243" s="2" t="s">
        <v>32</v>
      </c>
      <c r="D243" s="2" t="s">
        <v>21</v>
      </c>
      <c r="E243" s="2">
        <v>121.428</v>
      </c>
      <c r="F243">
        <f t="shared" si="3"/>
        <v>12.142799999999999</v>
      </c>
      <c r="G243" s="2" t="s">
        <v>67</v>
      </c>
      <c r="H243" s="21">
        <v>43770</v>
      </c>
      <c r="I243" s="18" t="s">
        <v>72</v>
      </c>
      <c r="J243" s="2" t="s">
        <v>21</v>
      </c>
    </row>
    <row r="244" spans="1:10" hidden="1" x14ac:dyDescent="0.3">
      <c r="A244" s="9">
        <v>1110</v>
      </c>
      <c r="B244" s="7" t="s">
        <v>29</v>
      </c>
      <c r="C244" s="2" t="s">
        <v>32</v>
      </c>
      <c r="D244" s="2" t="s">
        <v>22</v>
      </c>
      <c r="E244" s="2">
        <v>153.80699999999999</v>
      </c>
      <c r="F244">
        <f t="shared" si="3"/>
        <v>15.380699999999999</v>
      </c>
      <c r="G244" s="2" t="s">
        <v>67</v>
      </c>
      <c r="H244" s="21">
        <v>43770</v>
      </c>
      <c r="I244" s="18" t="s">
        <v>72</v>
      </c>
      <c r="J244" s="2" t="s">
        <v>22</v>
      </c>
    </row>
    <row r="245" spans="1:10" hidden="1" x14ac:dyDescent="0.3">
      <c r="A245" s="9">
        <v>1110</v>
      </c>
      <c r="B245" s="7" t="s">
        <v>29</v>
      </c>
      <c r="C245" s="2" t="s">
        <v>32</v>
      </c>
      <c r="D245" s="2" t="s">
        <v>22</v>
      </c>
      <c r="E245" s="2">
        <v>124.18600000000001</v>
      </c>
      <c r="F245">
        <f t="shared" si="3"/>
        <v>12.418600000000001</v>
      </c>
      <c r="G245" s="2" t="s">
        <v>67</v>
      </c>
      <c r="H245" s="21">
        <v>43770</v>
      </c>
      <c r="I245" s="18" t="s">
        <v>72</v>
      </c>
      <c r="J245" s="2" t="s">
        <v>22</v>
      </c>
    </row>
    <row r="246" spans="1:10" hidden="1" x14ac:dyDescent="0.3">
      <c r="A246" s="9">
        <v>1110</v>
      </c>
      <c r="B246" s="7" t="s">
        <v>29</v>
      </c>
      <c r="C246" s="2" t="s">
        <v>32</v>
      </c>
      <c r="D246" s="2" t="s">
        <v>22</v>
      </c>
      <c r="E246" s="2">
        <v>122.76600000000001</v>
      </c>
      <c r="F246">
        <f t="shared" si="3"/>
        <v>12.2766</v>
      </c>
      <c r="G246" s="2" t="s">
        <v>67</v>
      </c>
      <c r="H246" s="21">
        <v>43770</v>
      </c>
      <c r="I246" s="18" t="s">
        <v>72</v>
      </c>
      <c r="J246" s="2" t="s">
        <v>22</v>
      </c>
    </row>
    <row r="247" spans="1:10" hidden="1" x14ac:dyDescent="0.3">
      <c r="A247" s="9">
        <v>1110</v>
      </c>
      <c r="B247" s="7" t="s">
        <v>29</v>
      </c>
      <c r="C247" s="2" t="s">
        <v>32</v>
      </c>
      <c r="D247" s="2" t="s">
        <v>21</v>
      </c>
      <c r="E247" s="2">
        <v>114.69</v>
      </c>
      <c r="F247">
        <f t="shared" si="3"/>
        <v>11.468999999999999</v>
      </c>
      <c r="G247" s="2" t="s">
        <v>67</v>
      </c>
      <c r="H247" s="21">
        <v>43770</v>
      </c>
      <c r="I247" s="18" t="s">
        <v>72</v>
      </c>
      <c r="J247" s="2" t="s">
        <v>21</v>
      </c>
    </row>
    <row r="248" spans="1:10" hidden="1" x14ac:dyDescent="0.3">
      <c r="A248" s="9">
        <v>1110</v>
      </c>
      <c r="B248" s="7" t="s">
        <v>29</v>
      </c>
      <c r="C248" s="2" t="s">
        <v>32</v>
      </c>
      <c r="D248" s="2" t="s">
        <v>21</v>
      </c>
      <c r="E248" s="2">
        <v>137.28399999999999</v>
      </c>
      <c r="F248">
        <f t="shared" si="3"/>
        <v>13.728399999999999</v>
      </c>
      <c r="G248" s="2" t="s">
        <v>67</v>
      </c>
      <c r="H248" s="21">
        <v>43770</v>
      </c>
      <c r="I248" s="18" t="s">
        <v>72</v>
      </c>
      <c r="J248" s="2" t="s">
        <v>21</v>
      </c>
    </row>
    <row r="249" spans="1:10" hidden="1" x14ac:dyDescent="0.3">
      <c r="A249" s="9">
        <v>1110</v>
      </c>
      <c r="B249" s="7" t="s">
        <v>29</v>
      </c>
      <c r="C249" s="2" t="s">
        <v>32</v>
      </c>
      <c r="D249" s="2" t="s">
        <v>21</v>
      </c>
      <c r="E249" s="2">
        <v>118.563</v>
      </c>
      <c r="F249">
        <f t="shared" si="3"/>
        <v>11.856300000000001</v>
      </c>
      <c r="G249" s="2" t="s">
        <v>67</v>
      </c>
      <c r="H249" s="21">
        <v>43770</v>
      </c>
      <c r="I249" s="18" t="s">
        <v>72</v>
      </c>
      <c r="J249" s="2" t="s">
        <v>21</v>
      </c>
    </row>
    <row r="250" spans="1:10" hidden="1" x14ac:dyDescent="0.3">
      <c r="A250" s="9">
        <v>1110</v>
      </c>
      <c r="B250" s="7" t="s">
        <v>29</v>
      </c>
      <c r="C250" s="2" t="s">
        <v>32</v>
      </c>
      <c r="D250" s="2" t="s">
        <v>21</v>
      </c>
      <c r="E250" s="2">
        <v>121.496</v>
      </c>
      <c r="F250">
        <f t="shared" si="3"/>
        <v>12.1496</v>
      </c>
      <c r="G250" s="2" t="s">
        <v>67</v>
      </c>
      <c r="H250" s="21">
        <v>43770</v>
      </c>
      <c r="I250" s="18" t="s">
        <v>72</v>
      </c>
      <c r="J250" s="2" t="s">
        <v>21</v>
      </c>
    </row>
    <row r="251" spans="1:10" hidden="1" x14ac:dyDescent="0.3">
      <c r="A251" s="9">
        <v>1110</v>
      </c>
      <c r="B251" s="7" t="s">
        <v>29</v>
      </c>
      <c r="C251" s="2" t="s">
        <v>32</v>
      </c>
      <c r="D251" s="2" t="s">
        <v>21</v>
      </c>
      <c r="E251" s="2">
        <v>127.85</v>
      </c>
      <c r="F251">
        <f t="shared" si="3"/>
        <v>12.785</v>
      </c>
      <c r="G251" s="2" t="s">
        <v>67</v>
      </c>
      <c r="H251" s="21">
        <v>43770</v>
      </c>
      <c r="I251" s="18" t="s">
        <v>72</v>
      </c>
      <c r="J251" s="2" t="s">
        <v>21</v>
      </c>
    </row>
    <row r="252" spans="1:10" hidden="1" x14ac:dyDescent="0.3">
      <c r="A252" s="9">
        <v>1110</v>
      </c>
      <c r="B252" s="7" t="s">
        <v>29</v>
      </c>
      <c r="C252" s="2" t="s">
        <v>32</v>
      </c>
      <c r="D252" s="2" t="s">
        <v>21</v>
      </c>
      <c r="E252" s="2">
        <v>128.047</v>
      </c>
      <c r="F252">
        <f t="shared" si="3"/>
        <v>12.8047</v>
      </c>
      <c r="G252" s="2" t="s">
        <v>67</v>
      </c>
      <c r="H252" s="21">
        <v>43770</v>
      </c>
      <c r="I252" s="18" t="s">
        <v>72</v>
      </c>
      <c r="J252" s="2" t="s">
        <v>21</v>
      </c>
    </row>
    <row r="253" spans="1:10" hidden="1" x14ac:dyDescent="0.3">
      <c r="A253" s="9">
        <v>1110</v>
      </c>
      <c r="B253" s="7" t="s">
        <v>29</v>
      </c>
      <c r="C253" s="2" t="s">
        <v>32</v>
      </c>
      <c r="D253" s="2" t="s">
        <v>21</v>
      </c>
      <c r="E253" s="2">
        <v>117.849</v>
      </c>
      <c r="F253">
        <f t="shared" si="3"/>
        <v>11.7849</v>
      </c>
      <c r="G253" s="2" t="s">
        <v>67</v>
      </c>
      <c r="H253" s="21">
        <v>43770</v>
      </c>
      <c r="I253" s="18" t="s">
        <v>72</v>
      </c>
      <c r="J253" s="2" t="s">
        <v>21</v>
      </c>
    </row>
    <row r="254" spans="1:10" hidden="1" x14ac:dyDescent="0.3">
      <c r="A254" s="9">
        <v>1110</v>
      </c>
      <c r="B254" s="7" t="s">
        <v>29</v>
      </c>
      <c r="C254" s="2" t="s">
        <v>32</v>
      </c>
      <c r="D254" s="2" t="s">
        <v>21</v>
      </c>
      <c r="E254" s="2">
        <v>99.781000000000006</v>
      </c>
      <c r="F254">
        <f t="shared" si="3"/>
        <v>9.9781000000000013</v>
      </c>
      <c r="G254" s="2" t="s">
        <v>67</v>
      </c>
      <c r="H254" s="21">
        <v>43770</v>
      </c>
      <c r="I254" s="18" t="s">
        <v>72</v>
      </c>
      <c r="J254" s="2" t="s">
        <v>21</v>
      </c>
    </row>
    <row r="255" spans="1:10" hidden="1" x14ac:dyDescent="0.3">
      <c r="A255" s="9">
        <v>1110</v>
      </c>
      <c r="B255" s="7" t="s">
        <v>29</v>
      </c>
      <c r="C255" s="2" t="s">
        <v>32</v>
      </c>
      <c r="D255" s="2" t="s">
        <v>21</v>
      </c>
      <c r="E255" s="2">
        <v>85.021000000000001</v>
      </c>
      <c r="F255">
        <f t="shared" si="3"/>
        <v>8.5021000000000004</v>
      </c>
      <c r="G255" s="2" t="s">
        <v>67</v>
      </c>
      <c r="H255" s="21">
        <v>43770</v>
      </c>
      <c r="I255" s="18" t="s">
        <v>72</v>
      </c>
      <c r="J255" s="2" t="s">
        <v>21</v>
      </c>
    </row>
    <row r="256" spans="1:10" hidden="1" x14ac:dyDescent="0.3">
      <c r="A256" s="9">
        <v>1110</v>
      </c>
      <c r="B256" s="7" t="s">
        <v>29</v>
      </c>
      <c r="C256" s="2" t="s">
        <v>32</v>
      </c>
      <c r="D256" s="2" t="s">
        <v>21</v>
      </c>
      <c r="E256" s="2">
        <v>139.74600000000001</v>
      </c>
      <c r="F256">
        <f t="shared" si="3"/>
        <v>13.974600000000001</v>
      </c>
      <c r="G256" s="2" t="s">
        <v>67</v>
      </c>
      <c r="H256" s="21">
        <v>43770</v>
      </c>
      <c r="I256" s="18" t="s">
        <v>72</v>
      </c>
      <c r="J256" s="2" t="s">
        <v>21</v>
      </c>
    </row>
    <row r="257" spans="1:10" hidden="1" x14ac:dyDescent="0.3">
      <c r="A257" s="9">
        <v>1110</v>
      </c>
      <c r="B257" s="7" t="s">
        <v>29</v>
      </c>
      <c r="C257" s="2" t="s">
        <v>32</v>
      </c>
      <c r="D257" s="2" t="s">
        <v>21</v>
      </c>
      <c r="E257" s="2">
        <v>138.119</v>
      </c>
      <c r="F257">
        <f t="shared" si="3"/>
        <v>13.8119</v>
      </c>
      <c r="G257" s="2" t="s">
        <v>67</v>
      </c>
      <c r="H257" s="21">
        <v>43770</v>
      </c>
      <c r="I257" s="18" t="s">
        <v>72</v>
      </c>
      <c r="J257" s="2" t="s">
        <v>21</v>
      </c>
    </row>
    <row r="258" spans="1:10" hidden="1" x14ac:dyDescent="0.3">
      <c r="A258" s="9">
        <v>1110</v>
      </c>
      <c r="B258" s="7" t="s">
        <v>29</v>
      </c>
      <c r="C258" s="2" t="s">
        <v>32</v>
      </c>
      <c r="D258" s="2" t="s">
        <v>21</v>
      </c>
      <c r="E258" s="2">
        <v>132.43899999999999</v>
      </c>
      <c r="F258">
        <f t="shared" ref="F258:F321" si="4">E258/10</f>
        <v>13.2439</v>
      </c>
      <c r="G258" s="2" t="s">
        <v>67</v>
      </c>
      <c r="H258" s="21">
        <v>43770</v>
      </c>
      <c r="I258" s="18" t="s">
        <v>72</v>
      </c>
      <c r="J258" s="2" t="s">
        <v>21</v>
      </c>
    </row>
    <row r="259" spans="1:10" hidden="1" x14ac:dyDescent="0.3">
      <c r="A259" s="9">
        <v>1110</v>
      </c>
      <c r="B259" s="7" t="s">
        <v>29</v>
      </c>
      <c r="C259" s="2" t="s">
        <v>32</v>
      </c>
      <c r="D259" s="2" t="s">
        <v>21</v>
      </c>
      <c r="E259" s="2">
        <v>122.538</v>
      </c>
      <c r="F259">
        <f t="shared" si="4"/>
        <v>12.2538</v>
      </c>
      <c r="G259" s="2" t="s">
        <v>67</v>
      </c>
      <c r="H259" s="21">
        <v>43770</v>
      </c>
      <c r="I259" s="18" t="s">
        <v>72</v>
      </c>
      <c r="J259" s="2" t="s">
        <v>21</v>
      </c>
    </row>
    <row r="260" spans="1:10" hidden="1" x14ac:dyDescent="0.3">
      <c r="A260" s="9">
        <v>1110</v>
      </c>
      <c r="B260" s="7" t="s">
        <v>29</v>
      </c>
      <c r="C260" s="2" t="s">
        <v>32</v>
      </c>
      <c r="D260" s="2" t="s">
        <v>21</v>
      </c>
      <c r="E260" s="2">
        <v>128.55099999999999</v>
      </c>
      <c r="F260">
        <f t="shared" si="4"/>
        <v>12.855099999999998</v>
      </c>
      <c r="G260" s="2" t="s">
        <v>67</v>
      </c>
      <c r="H260" s="21">
        <v>43770</v>
      </c>
      <c r="I260" s="18" t="s">
        <v>72</v>
      </c>
      <c r="J260" s="2" t="s">
        <v>21</v>
      </c>
    </row>
    <row r="261" spans="1:10" hidden="1" x14ac:dyDescent="0.3">
      <c r="A261" s="9">
        <v>1110</v>
      </c>
      <c r="B261" s="7" t="s">
        <v>29</v>
      </c>
      <c r="C261" s="2" t="s">
        <v>32</v>
      </c>
      <c r="D261" s="2" t="s">
        <v>21</v>
      </c>
      <c r="E261" s="2">
        <v>135.23500000000001</v>
      </c>
      <c r="F261">
        <f t="shared" si="4"/>
        <v>13.523500000000002</v>
      </c>
      <c r="G261" s="2" t="s">
        <v>67</v>
      </c>
      <c r="H261" s="21">
        <v>43770</v>
      </c>
      <c r="I261" s="18" t="s">
        <v>72</v>
      </c>
      <c r="J261" s="2" t="s">
        <v>21</v>
      </c>
    </row>
    <row r="262" spans="1:10" hidden="1" x14ac:dyDescent="0.3">
      <c r="A262" s="9">
        <v>1110</v>
      </c>
      <c r="B262" s="7" t="s">
        <v>29</v>
      </c>
      <c r="C262" s="2" t="s">
        <v>32</v>
      </c>
      <c r="D262" s="2" t="s">
        <v>21</v>
      </c>
      <c r="E262" s="2">
        <v>149.58000000000001</v>
      </c>
      <c r="F262">
        <f t="shared" si="4"/>
        <v>14.958000000000002</v>
      </c>
      <c r="G262" s="2" t="s">
        <v>67</v>
      </c>
      <c r="H262" s="21">
        <v>43770</v>
      </c>
      <c r="I262" s="18" t="s">
        <v>72</v>
      </c>
      <c r="J262" s="2" t="s">
        <v>21</v>
      </c>
    </row>
    <row r="263" spans="1:10" hidden="1" x14ac:dyDescent="0.3">
      <c r="A263" s="9">
        <v>1110</v>
      </c>
      <c r="B263" s="7" t="s">
        <v>29</v>
      </c>
      <c r="C263" s="2" t="s">
        <v>32</v>
      </c>
      <c r="D263" s="2" t="s">
        <v>21</v>
      </c>
      <c r="E263" s="2">
        <v>141.12899999999999</v>
      </c>
      <c r="F263">
        <f t="shared" si="4"/>
        <v>14.1129</v>
      </c>
      <c r="G263" s="2" t="s">
        <v>67</v>
      </c>
      <c r="H263" s="21">
        <v>43770</v>
      </c>
      <c r="I263" s="18" t="s">
        <v>72</v>
      </c>
      <c r="J263" s="2" t="s">
        <v>21</v>
      </c>
    </row>
    <row r="264" spans="1:10" hidden="1" x14ac:dyDescent="0.3">
      <c r="A264" s="9">
        <v>1110</v>
      </c>
      <c r="B264" s="7" t="s">
        <v>29</v>
      </c>
      <c r="C264" s="2" t="s">
        <v>32</v>
      </c>
      <c r="D264" s="2" t="s">
        <v>21</v>
      </c>
      <c r="E264" s="2">
        <v>152.87200000000001</v>
      </c>
      <c r="F264">
        <f t="shared" si="4"/>
        <v>15.287200000000002</v>
      </c>
      <c r="G264" s="2" t="s">
        <v>67</v>
      </c>
      <c r="H264" s="21">
        <v>43770</v>
      </c>
      <c r="I264" s="18" t="s">
        <v>72</v>
      </c>
      <c r="J264" s="2" t="s">
        <v>21</v>
      </c>
    </row>
    <row r="265" spans="1:10" hidden="1" x14ac:dyDescent="0.3">
      <c r="A265" s="9">
        <v>1110</v>
      </c>
      <c r="B265" s="7" t="s">
        <v>29</v>
      </c>
      <c r="C265" s="2" t="s">
        <v>32</v>
      </c>
      <c r="D265" s="2" t="s">
        <v>21</v>
      </c>
      <c r="E265" s="2">
        <v>124.77</v>
      </c>
      <c r="F265">
        <f t="shared" si="4"/>
        <v>12.477</v>
      </c>
      <c r="G265" s="2" t="s">
        <v>67</v>
      </c>
      <c r="H265" s="21">
        <v>43770</v>
      </c>
      <c r="I265" s="18" t="s">
        <v>72</v>
      </c>
      <c r="J265" s="2" t="s">
        <v>21</v>
      </c>
    </row>
    <row r="266" spans="1:10" hidden="1" x14ac:dyDescent="0.3">
      <c r="A266" s="9">
        <v>1110</v>
      </c>
      <c r="B266" s="7" t="s">
        <v>29</v>
      </c>
      <c r="C266" s="2" t="s">
        <v>32</v>
      </c>
      <c r="D266" s="2" t="s">
        <v>21</v>
      </c>
      <c r="E266" s="2">
        <v>130.911</v>
      </c>
      <c r="F266">
        <f t="shared" si="4"/>
        <v>13.091100000000001</v>
      </c>
      <c r="G266" s="2" t="s">
        <v>67</v>
      </c>
      <c r="H266" s="21">
        <v>43770</v>
      </c>
      <c r="I266" s="18" t="s">
        <v>72</v>
      </c>
      <c r="J266" s="2" t="s">
        <v>21</v>
      </c>
    </row>
    <row r="267" spans="1:10" hidden="1" x14ac:dyDescent="0.3">
      <c r="A267" s="9">
        <v>1110</v>
      </c>
      <c r="B267" s="7" t="s">
        <v>29</v>
      </c>
      <c r="C267" s="2" t="s">
        <v>32</v>
      </c>
      <c r="D267" s="2" t="s">
        <v>21</v>
      </c>
      <c r="E267" s="2">
        <v>129.52799999999999</v>
      </c>
      <c r="F267">
        <f t="shared" si="4"/>
        <v>12.9528</v>
      </c>
      <c r="G267" s="2" t="s">
        <v>67</v>
      </c>
      <c r="H267" s="21">
        <v>43770</v>
      </c>
      <c r="I267" s="18" t="s">
        <v>72</v>
      </c>
      <c r="J267" s="2" t="s">
        <v>21</v>
      </c>
    </row>
    <row r="268" spans="1:10" hidden="1" x14ac:dyDescent="0.3">
      <c r="A268" s="9">
        <v>1110</v>
      </c>
      <c r="B268" s="7" t="s">
        <v>29</v>
      </c>
      <c r="C268" s="2" t="s">
        <v>32</v>
      </c>
      <c r="D268" s="2" t="s">
        <v>21</v>
      </c>
      <c r="E268" s="2">
        <v>119.336</v>
      </c>
      <c r="F268">
        <f t="shared" si="4"/>
        <v>11.9336</v>
      </c>
      <c r="G268" s="2" t="s">
        <v>67</v>
      </c>
      <c r="H268" s="21">
        <v>43770</v>
      </c>
      <c r="I268" s="18" t="s">
        <v>72</v>
      </c>
      <c r="J268" s="2" t="s">
        <v>21</v>
      </c>
    </row>
    <row r="269" spans="1:10" hidden="1" x14ac:dyDescent="0.3">
      <c r="A269" s="9">
        <v>1110</v>
      </c>
      <c r="B269" s="7" t="s">
        <v>29</v>
      </c>
      <c r="C269" s="2" t="s">
        <v>32</v>
      </c>
      <c r="D269" s="2" t="s">
        <v>21</v>
      </c>
      <c r="E269" s="2">
        <v>123.727</v>
      </c>
      <c r="F269">
        <f t="shared" si="4"/>
        <v>12.3727</v>
      </c>
      <c r="G269" s="2" t="s">
        <v>67</v>
      </c>
      <c r="H269" s="21">
        <v>43770</v>
      </c>
      <c r="I269" s="18" t="s">
        <v>72</v>
      </c>
      <c r="J269" s="2" t="s">
        <v>21</v>
      </c>
    </row>
    <row r="270" spans="1:10" hidden="1" x14ac:dyDescent="0.3">
      <c r="A270" s="9">
        <v>1110</v>
      </c>
      <c r="B270" s="7" t="s">
        <v>29</v>
      </c>
      <c r="C270" s="2" t="s">
        <v>32</v>
      </c>
      <c r="D270" s="2" t="s">
        <v>21</v>
      </c>
      <c r="E270" s="2">
        <v>124.76300000000001</v>
      </c>
      <c r="F270">
        <f t="shared" si="4"/>
        <v>12.4763</v>
      </c>
      <c r="G270" s="2" t="s">
        <v>67</v>
      </c>
      <c r="H270" s="21">
        <v>43770</v>
      </c>
      <c r="I270" s="18" t="s">
        <v>72</v>
      </c>
      <c r="J270" s="2" t="s">
        <v>21</v>
      </c>
    </row>
    <row r="271" spans="1:10" hidden="1" x14ac:dyDescent="0.3">
      <c r="A271" s="9">
        <v>1110</v>
      </c>
      <c r="B271" s="7" t="s">
        <v>29</v>
      </c>
      <c r="C271" s="2" t="s">
        <v>32</v>
      </c>
      <c r="D271" s="2" t="s">
        <v>21</v>
      </c>
      <c r="E271" s="2">
        <v>140.18899999999999</v>
      </c>
      <c r="F271">
        <f t="shared" si="4"/>
        <v>14.018899999999999</v>
      </c>
      <c r="G271" s="2" t="s">
        <v>67</v>
      </c>
      <c r="H271" s="21">
        <v>43770</v>
      </c>
      <c r="I271" s="18" t="s">
        <v>72</v>
      </c>
      <c r="J271" s="2" t="s">
        <v>21</v>
      </c>
    </row>
    <row r="272" spans="1:10" hidden="1" x14ac:dyDescent="0.3">
      <c r="A272" s="9">
        <v>1110</v>
      </c>
      <c r="B272" s="7" t="s">
        <v>29</v>
      </c>
      <c r="C272" s="2" t="s">
        <v>32</v>
      </c>
      <c r="D272" s="2" t="s">
        <v>21</v>
      </c>
      <c r="E272" s="2">
        <v>118.536</v>
      </c>
      <c r="F272">
        <f t="shared" si="4"/>
        <v>11.8536</v>
      </c>
      <c r="G272" s="2" t="s">
        <v>67</v>
      </c>
      <c r="H272" s="21">
        <v>43770</v>
      </c>
      <c r="I272" s="18" t="s">
        <v>72</v>
      </c>
      <c r="J272" s="2" t="s">
        <v>21</v>
      </c>
    </row>
    <row r="273" spans="1:10" hidden="1" x14ac:dyDescent="0.3">
      <c r="A273" s="9">
        <v>1110</v>
      </c>
      <c r="B273" s="7" t="s">
        <v>29</v>
      </c>
      <c r="C273" s="2" t="s">
        <v>32</v>
      </c>
      <c r="D273" s="2" t="s">
        <v>21</v>
      </c>
      <c r="E273" s="2">
        <v>103.53100000000001</v>
      </c>
      <c r="F273">
        <f t="shared" si="4"/>
        <v>10.353100000000001</v>
      </c>
      <c r="G273" s="2" t="s">
        <v>67</v>
      </c>
      <c r="H273" s="21">
        <v>43770</v>
      </c>
      <c r="I273" s="18" t="s">
        <v>72</v>
      </c>
      <c r="J273" s="2" t="s">
        <v>21</v>
      </c>
    </row>
    <row r="274" spans="1:10" hidden="1" x14ac:dyDescent="0.3">
      <c r="A274" s="9">
        <v>1110</v>
      </c>
      <c r="B274" s="7" t="s">
        <v>29</v>
      </c>
      <c r="C274" s="2" t="s">
        <v>32</v>
      </c>
      <c r="D274" s="2" t="s">
        <v>21</v>
      </c>
      <c r="E274" s="2">
        <v>115.5</v>
      </c>
      <c r="F274">
        <f t="shared" si="4"/>
        <v>11.55</v>
      </c>
      <c r="G274" s="2" t="s">
        <v>67</v>
      </c>
      <c r="H274" s="21">
        <v>43770</v>
      </c>
      <c r="I274" s="18" t="s">
        <v>72</v>
      </c>
      <c r="J274" s="2" t="s">
        <v>21</v>
      </c>
    </row>
    <row r="275" spans="1:10" hidden="1" x14ac:dyDescent="0.3">
      <c r="A275" s="9">
        <v>1110</v>
      </c>
      <c r="B275" s="7" t="s">
        <v>29</v>
      </c>
      <c r="C275" s="2" t="s">
        <v>32</v>
      </c>
      <c r="D275" s="2" t="s">
        <v>22</v>
      </c>
      <c r="E275" s="2">
        <v>131.00399999999999</v>
      </c>
      <c r="F275">
        <f t="shared" si="4"/>
        <v>13.100399999999999</v>
      </c>
      <c r="G275" s="2" t="s">
        <v>67</v>
      </c>
      <c r="H275" s="21">
        <v>43770</v>
      </c>
      <c r="I275" s="18" t="s">
        <v>72</v>
      </c>
      <c r="J275" s="2" t="s">
        <v>22</v>
      </c>
    </row>
    <row r="276" spans="1:10" hidden="1" x14ac:dyDescent="0.3">
      <c r="A276" s="9">
        <v>1110</v>
      </c>
      <c r="B276" s="7" t="s">
        <v>29</v>
      </c>
      <c r="C276" s="2" t="s">
        <v>32</v>
      </c>
      <c r="D276" s="2" t="s">
        <v>22</v>
      </c>
      <c r="E276" s="2">
        <v>121.096</v>
      </c>
      <c r="F276">
        <f t="shared" si="4"/>
        <v>12.1096</v>
      </c>
      <c r="G276" s="2" t="s">
        <v>67</v>
      </c>
      <c r="H276" s="21">
        <v>43770</v>
      </c>
      <c r="I276" s="18" t="s">
        <v>72</v>
      </c>
      <c r="J276" s="2" t="s">
        <v>22</v>
      </c>
    </row>
    <row r="277" spans="1:10" hidden="1" x14ac:dyDescent="0.3">
      <c r="A277" s="9">
        <v>1110</v>
      </c>
      <c r="B277" s="7" t="s">
        <v>29</v>
      </c>
      <c r="C277" s="2" t="s">
        <v>32</v>
      </c>
      <c r="D277" s="2" t="s">
        <v>22</v>
      </c>
      <c r="E277" s="2">
        <v>161.52799999999999</v>
      </c>
      <c r="F277">
        <f t="shared" si="4"/>
        <v>16.152799999999999</v>
      </c>
      <c r="G277" s="2" t="s">
        <v>67</v>
      </c>
      <c r="H277" s="21">
        <v>43770</v>
      </c>
      <c r="I277" s="18" t="s">
        <v>72</v>
      </c>
      <c r="J277" s="2" t="s">
        <v>22</v>
      </c>
    </row>
    <row r="278" spans="1:10" hidden="1" x14ac:dyDescent="0.3">
      <c r="A278" s="9">
        <v>1110</v>
      </c>
      <c r="B278" s="7" t="s">
        <v>29</v>
      </c>
      <c r="C278" s="2" t="s">
        <v>32</v>
      </c>
      <c r="D278" s="2" t="s">
        <v>22</v>
      </c>
      <c r="E278" s="2">
        <v>178.501</v>
      </c>
      <c r="F278">
        <f t="shared" si="4"/>
        <v>17.850100000000001</v>
      </c>
      <c r="G278" s="2" t="s">
        <v>67</v>
      </c>
      <c r="H278" s="21">
        <v>43770</v>
      </c>
      <c r="I278" s="18" t="s">
        <v>72</v>
      </c>
      <c r="J278" s="2" t="s">
        <v>22</v>
      </c>
    </row>
    <row r="279" spans="1:10" hidden="1" x14ac:dyDescent="0.3">
      <c r="A279" s="9">
        <v>1110</v>
      </c>
      <c r="B279" s="7" t="s">
        <v>29</v>
      </c>
      <c r="C279" s="2" t="s">
        <v>32</v>
      </c>
      <c r="D279" s="2" t="s">
        <v>22</v>
      </c>
      <c r="E279" s="2">
        <v>129.63900000000001</v>
      </c>
      <c r="F279">
        <f t="shared" si="4"/>
        <v>12.963900000000001</v>
      </c>
      <c r="G279" s="2" t="s">
        <v>67</v>
      </c>
      <c r="H279" s="21">
        <v>43770</v>
      </c>
      <c r="I279" s="18" t="s">
        <v>72</v>
      </c>
      <c r="J279" s="2" t="s">
        <v>22</v>
      </c>
    </row>
    <row r="280" spans="1:10" hidden="1" x14ac:dyDescent="0.3">
      <c r="A280" s="9">
        <v>1110</v>
      </c>
      <c r="B280" s="7" t="s">
        <v>29</v>
      </c>
      <c r="C280" s="2" t="s">
        <v>32</v>
      </c>
      <c r="D280" s="2" t="s">
        <v>22</v>
      </c>
      <c r="E280" s="2">
        <v>165.10900000000001</v>
      </c>
      <c r="F280">
        <f t="shared" si="4"/>
        <v>16.510899999999999</v>
      </c>
      <c r="G280" s="2" t="s">
        <v>67</v>
      </c>
      <c r="H280" s="21">
        <v>43770</v>
      </c>
      <c r="I280" s="18" t="s">
        <v>72</v>
      </c>
      <c r="J280" s="2" t="s">
        <v>22</v>
      </c>
    </row>
    <row r="281" spans="1:10" hidden="1" x14ac:dyDescent="0.3">
      <c r="A281" s="9">
        <v>1110</v>
      </c>
      <c r="B281" s="7" t="s">
        <v>29</v>
      </c>
      <c r="C281" s="2" t="s">
        <v>32</v>
      </c>
      <c r="D281" s="2" t="s">
        <v>22</v>
      </c>
      <c r="E281" s="2">
        <v>147.84299999999999</v>
      </c>
      <c r="F281">
        <f t="shared" si="4"/>
        <v>14.784299999999998</v>
      </c>
      <c r="G281" s="2" t="s">
        <v>67</v>
      </c>
      <c r="H281" s="21">
        <v>43770</v>
      </c>
      <c r="I281" s="18" t="s">
        <v>72</v>
      </c>
      <c r="J281" s="2" t="s">
        <v>22</v>
      </c>
    </row>
    <row r="282" spans="1:10" hidden="1" x14ac:dyDescent="0.3">
      <c r="A282" s="9">
        <v>1110</v>
      </c>
      <c r="B282" s="7" t="s">
        <v>29</v>
      </c>
      <c r="C282" s="2" t="s">
        <v>32</v>
      </c>
      <c r="D282" s="2" t="s">
        <v>22</v>
      </c>
      <c r="E282" s="2">
        <v>143.28100000000001</v>
      </c>
      <c r="F282">
        <f t="shared" si="4"/>
        <v>14.328100000000001</v>
      </c>
      <c r="G282" s="2" t="s">
        <v>67</v>
      </c>
      <c r="H282" s="21">
        <v>43770</v>
      </c>
      <c r="I282" s="18" t="s">
        <v>72</v>
      </c>
      <c r="J282" s="2" t="s">
        <v>22</v>
      </c>
    </row>
    <row r="283" spans="1:10" hidden="1" x14ac:dyDescent="0.3">
      <c r="A283" s="9">
        <v>1110</v>
      </c>
      <c r="B283" s="7" t="s">
        <v>29</v>
      </c>
      <c r="C283" s="2" t="s">
        <v>32</v>
      </c>
      <c r="D283" s="2" t="s">
        <v>22</v>
      </c>
      <c r="E283" s="2">
        <v>144.001</v>
      </c>
      <c r="F283">
        <f t="shared" si="4"/>
        <v>14.4001</v>
      </c>
      <c r="G283" s="2" t="s">
        <v>67</v>
      </c>
      <c r="H283" s="21">
        <v>43770</v>
      </c>
      <c r="I283" s="18" t="s">
        <v>72</v>
      </c>
      <c r="J283" s="2" t="s">
        <v>22</v>
      </c>
    </row>
    <row r="284" spans="1:10" hidden="1" x14ac:dyDescent="0.3">
      <c r="A284" s="9">
        <v>1110</v>
      </c>
      <c r="B284" s="7" t="s">
        <v>29</v>
      </c>
      <c r="C284" s="2" t="s">
        <v>32</v>
      </c>
      <c r="D284" s="2" t="s">
        <v>22</v>
      </c>
      <c r="E284" s="2">
        <v>180.36699999999999</v>
      </c>
      <c r="F284">
        <f t="shared" si="4"/>
        <v>18.0367</v>
      </c>
      <c r="G284" s="2" t="s">
        <v>67</v>
      </c>
      <c r="H284" s="21">
        <v>43770</v>
      </c>
      <c r="I284" s="18" t="s">
        <v>72</v>
      </c>
      <c r="J284" s="2" t="s">
        <v>22</v>
      </c>
    </row>
    <row r="285" spans="1:10" hidden="1" x14ac:dyDescent="0.3">
      <c r="A285" s="9">
        <v>1110</v>
      </c>
      <c r="B285" s="7" t="s">
        <v>29</v>
      </c>
      <c r="C285" s="2" t="s">
        <v>32</v>
      </c>
      <c r="D285" s="2" t="s">
        <v>22</v>
      </c>
      <c r="E285" s="2">
        <v>182.583</v>
      </c>
      <c r="F285">
        <f t="shared" si="4"/>
        <v>18.258299999999998</v>
      </c>
      <c r="G285" s="2" t="s">
        <v>67</v>
      </c>
      <c r="H285" s="21">
        <v>43770</v>
      </c>
      <c r="I285" s="18" t="s">
        <v>72</v>
      </c>
      <c r="J285" s="2" t="s">
        <v>22</v>
      </c>
    </row>
    <row r="286" spans="1:10" hidden="1" x14ac:dyDescent="0.3">
      <c r="A286" s="9">
        <v>1110</v>
      </c>
      <c r="B286" s="7" t="s">
        <v>29</v>
      </c>
      <c r="C286" s="2" t="s">
        <v>32</v>
      </c>
      <c r="D286" s="2" t="s">
        <v>22</v>
      </c>
      <c r="E286" s="2">
        <v>167.048</v>
      </c>
      <c r="F286">
        <f t="shared" si="4"/>
        <v>16.704799999999999</v>
      </c>
      <c r="G286" s="2" t="s">
        <v>67</v>
      </c>
      <c r="H286" s="21">
        <v>43770</v>
      </c>
      <c r="I286" s="18" t="s">
        <v>72</v>
      </c>
      <c r="J286" s="2" t="s">
        <v>22</v>
      </c>
    </row>
    <row r="287" spans="1:10" hidden="1" x14ac:dyDescent="0.3">
      <c r="A287" s="9">
        <v>1110</v>
      </c>
      <c r="B287" s="7" t="s">
        <v>29</v>
      </c>
      <c r="C287" s="2" t="s">
        <v>32</v>
      </c>
      <c r="D287" s="2" t="s">
        <v>22</v>
      </c>
      <c r="E287" s="2">
        <v>177.80699999999999</v>
      </c>
      <c r="F287">
        <f t="shared" si="4"/>
        <v>17.7807</v>
      </c>
      <c r="G287" s="2" t="s">
        <v>67</v>
      </c>
      <c r="H287" s="21">
        <v>43770</v>
      </c>
      <c r="I287" s="18" t="s">
        <v>72</v>
      </c>
      <c r="J287" s="2" t="s">
        <v>22</v>
      </c>
    </row>
    <row r="288" spans="1:10" hidden="1" x14ac:dyDescent="0.3">
      <c r="A288" s="9">
        <v>1110</v>
      </c>
      <c r="B288" s="7" t="s">
        <v>29</v>
      </c>
      <c r="C288" s="2" t="s">
        <v>32</v>
      </c>
      <c r="D288" s="2" t="s">
        <v>22</v>
      </c>
      <c r="E288" s="2">
        <v>215.31399999999999</v>
      </c>
      <c r="F288">
        <f t="shared" si="4"/>
        <v>21.531399999999998</v>
      </c>
      <c r="G288" s="2" t="s">
        <v>67</v>
      </c>
      <c r="H288" s="21">
        <v>43770</v>
      </c>
      <c r="I288" s="18" t="s">
        <v>72</v>
      </c>
      <c r="J288" s="2" t="s">
        <v>22</v>
      </c>
    </row>
    <row r="289" spans="1:10" hidden="1" x14ac:dyDescent="0.3">
      <c r="A289" s="9">
        <v>1110</v>
      </c>
      <c r="B289" s="7" t="s">
        <v>29</v>
      </c>
      <c r="C289" s="2" t="s">
        <v>32</v>
      </c>
      <c r="D289" s="2" t="s">
        <v>22</v>
      </c>
      <c r="E289" s="2">
        <v>153.066</v>
      </c>
      <c r="F289">
        <f t="shared" si="4"/>
        <v>15.3066</v>
      </c>
      <c r="G289" s="2" t="s">
        <v>67</v>
      </c>
      <c r="H289" s="21">
        <v>43770</v>
      </c>
      <c r="I289" s="18" t="s">
        <v>72</v>
      </c>
      <c r="J289" s="2" t="s">
        <v>22</v>
      </c>
    </row>
    <row r="290" spans="1:10" hidden="1" x14ac:dyDescent="0.3">
      <c r="A290" s="9">
        <v>1110</v>
      </c>
      <c r="B290" s="7" t="s">
        <v>29</v>
      </c>
      <c r="C290" s="2" t="s">
        <v>32</v>
      </c>
      <c r="D290" s="2" t="s">
        <v>22</v>
      </c>
      <c r="E290" s="2">
        <v>146.345</v>
      </c>
      <c r="F290">
        <f t="shared" si="4"/>
        <v>14.634499999999999</v>
      </c>
      <c r="G290" s="2" t="s">
        <v>67</v>
      </c>
      <c r="H290" s="21">
        <v>43770</v>
      </c>
      <c r="I290" s="18" t="s">
        <v>72</v>
      </c>
      <c r="J290" s="2" t="s">
        <v>22</v>
      </c>
    </row>
    <row r="291" spans="1:10" hidden="1" x14ac:dyDescent="0.3">
      <c r="A291" s="9">
        <v>1110</v>
      </c>
      <c r="B291" s="7" t="s">
        <v>29</v>
      </c>
      <c r="C291" s="2" t="s">
        <v>32</v>
      </c>
      <c r="D291" s="2" t="s">
        <v>22</v>
      </c>
      <c r="E291" s="2">
        <v>145.614</v>
      </c>
      <c r="F291">
        <f t="shared" si="4"/>
        <v>14.561400000000001</v>
      </c>
      <c r="G291" s="2" t="s">
        <v>67</v>
      </c>
      <c r="H291" s="21">
        <v>43770</v>
      </c>
      <c r="I291" s="18" t="s">
        <v>72</v>
      </c>
      <c r="J291" s="2" t="s">
        <v>22</v>
      </c>
    </row>
    <row r="292" spans="1:10" hidden="1" x14ac:dyDescent="0.3">
      <c r="A292" s="9">
        <v>1110</v>
      </c>
      <c r="B292" s="7" t="s">
        <v>29</v>
      </c>
      <c r="C292" s="2" t="s">
        <v>32</v>
      </c>
      <c r="D292" s="2" t="s">
        <v>22</v>
      </c>
      <c r="E292" s="2">
        <v>128.21</v>
      </c>
      <c r="F292">
        <f t="shared" si="4"/>
        <v>12.821000000000002</v>
      </c>
      <c r="G292" s="2" t="s">
        <v>67</v>
      </c>
      <c r="H292" s="21">
        <v>43770</v>
      </c>
      <c r="I292" s="18" t="s">
        <v>72</v>
      </c>
      <c r="J292" s="2" t="s">
        <v>22</v>
      </c>
    </row>
    <row r="293" spans="1:10" hidden="1" x14ac:dyDescent="0.3">
      <c r="A293" s="9">
        <v>1110</v>
      </c>
      <c r="B293" s="7" t="s">
        <v>29</v>
      </c>
      <c r="C293" s="2" t="s">
        <v>32</v>
      </c>
      <c r="D293" s="2" t="s">
        <v>22</v>
      </c>
      <c r="E293" s="2">
        <v>146.29</v>
      </c>
      <c r="F293">
        <f t="shared" si="4"/>
        <v>14.629</v>
      </c>
      <c r="G293" s="2" t="s">
        <v>67</v>
      </c>
      <c r="H293" s="21">
        <v>43770</v>
      </c>
      <c r="I293" s="18" t="s">
        <v>72</v>
      </c>
      <c r="J293" s="2" t="s">
        <v>22</v>
      </c>
    </row>
    <row r="294" spans="1:10" hidden="1" x14ac:dyDescent="0.3">
      <c r="A294" s="9">
        <v>1110</v>
      </c>
      <c r="B294" s="7" t="s">
        <v>29</v>
      </c>
      <c r="C294" s="2" t="s">
        <v>32</v>
      </c>
      <c r="D294" s="2" t="s">
        <v>22</v>
      </c>
      <c r="E294" s="2">
        <v>137.36799999999999</v>
      </c>
      <c r="F294">
        <f t="shared" si="4"/>
        <v>13.736799999999999</v>
      </c>
      <c r="G294" s="2" t="s">
        <v>67</v>
      </c>
      <c r="H294" s="21">
        <v>43770</v>
      </c>
      <c r="I294" s="18" t="s">
        <v>72</v>
      </c>
      <c r="J294" s="2" t="s">
        <v>22</v>
      </c>
    </row>
    <row r="295" spans="1:10" hidden="1" x14ac:dyDescent="0.3">
      <c r="A295" s="9">
        <v>1110</v>
      </c>
      <c r="B295" s="7" t="s">
        <v>29</v>
      </c>
      <c r="C295" s="2" t="s">
        <v>32</v>
      </c>
      <c r="D295" s="2" t="s">
        <v>22</v>
      </c>
      <c r="E295" s="2">
        <v>150.453</v>
      </c>
      <c r="F295">
        <f t="shared" si="4"/>
        <v>15.045300000000001</v>
      </c>
      <c r="G295" s="2" t="s">
        <v>67</v>
      </c>
      <c r="H295" s="21">
        <v>43770</v>
      </c>
      <c r="I295" s="18" t="s">
        <v>72</v>
      </c>
      <c r="J295" s="2" t="s">
        <v>22</v>
      </c>
    </row>
    <row r="296" spans="1:10" hidden="1" x14ac:dyDescent="0.3">
      <c r="A296" s="9">
        <v>1110</v>
      </c>
      <c r="B296" s="7" t="s">
        <v>29</v>
      </c>
      <c r="C296" s="2" t="s">
        <v>32</v>
      </c>
      <c r="D296" s="2" t="s">
        <v>22</v>
      </c>
      <c r="E296" s="2">
        <v>211.21899999999999</v>
      </c>
      <c r="F296">
        <f t="shared" si="4"/>
        <v>21.1219</v>
      </c>
      <c r="G296" s="2" t="s">
        <v>67</v>
      </c>
      <c r="H296" s="21">
        <v>43770</v>
      </c>
      <c r="I296" s="18" t="s">
        <v>72</v>
      </c>
      <c r="J296" s="2" t="s">
        <v>22</v>
      </c>
    </row>
    <row r="297" spans="1:10" hidden="1" x14ac:dyDescent="0.3">
      <c r="A297" s="9">
        <v>1110</v>
      </c>
      <c r="B297" s="7" t="s">
        <v>29</v>
      </c>
      <c r="C297" s="2" t="s">
        <v>32</v>
      </c>
      <c r="D297" s="2" t="s">
        <v>22</v>
      </c>
      <c r="E297" s="2">
        <v>138.13</v>
      </c>
      <c r="F297">
        <f t="shared" si="4"/>
        <v>13.812999999999999</v>
      </c>
      <c r="G297" s="2" t="s">
        <v>67</v>
      </c>
      <c r="H297" s="21">
        <v>43770</v>
      </c>
      <c r="I297" s="18" t="s">
        <v>72</v>
      </c>
      <c r="J297" s="2" t="s">
        <v>22</v>
      </c>
    </row>
    <row r="298" spans="1:10" hidden="1" x14ac:dyDescent="0.3">
      <c r="A298" s="9">
        <v>1110</v>
      </c>
      <c r="B298" s="7" t="s">
        <v>29</v>
      </c>
      <c r="C298" s="2" t="s">
        <v>32</v>
      </c>
      <c r="D298" s="2" t="s">
        <v>22</v>
      </c>
      <c r="E298" s="2">
        <v>178.40799999999999</v>
      </c>
      <c r="F298">
        <f t="shared" si="4"/>
        <v>17.840799999999998</v>
      </c>
      <c r="G298" s="2" t="s">
        <v>67</v>
      </c>
      <c r="H298" s="21">
        <v>43770</v>
      </c>
      <c r="I298" s="18" t="s">
        <v>72</v>
      </c>
      <c r="J298" s="2" t="s">
        <v>22</v>
      </c>
    </row>
    <row r="299" spans="1:10" hidden="1" x14ac:dyDescent="0.3">
      <c r="A299" s="9">
        <v>1110</v>
      </c>
      <c r="B299" s="7" t="s">
        <v>29</v>
      </c>
      <c r="C299" s="2" t="s">
        <v>32</v>
      </c>
      <c r="D299" s="2" t="s">
        <v>22</v>
      </c>
      <c r="E299" s="2">
        <v>134</v>
      </c>
      <c r="F299">
        <f t="shared" si="4"/>
        <v>13.4</v>
      </c>
      <c r="G299" s="2" t="s">
        <v>67</v>
      </c>
      <c r="H299" s="21">
        <v>43770</v>
      </c>
      <c r="I299" s="18" t="s">
        <v>72</v>
      </c>
      <c r="J299" s="2" t="s">
        <v>22</v>
      </c>
    </row>
    <row r="300" spans="1:10" hidden="1" x14ac:dyDescent="0.3">
      <c r="A300" s="9">
        <v>1110</v>
      </c>
      <c r="B300" s="7" t="s">
        <v>29</v>
      </c>
      <c r="C300" s="2" t="s">
        <v>32</v>
      </c>
      <c r="D300" s="2" t="s">
        <v>22</v>
      </c>
      <c r="E300" s="2">
        <v>134</v>
      </c>
      <c r="F300">
        <f t="shared" si="4"/>
        <v>13.4</v>
      </c>
      <c r="G300" s="2" t="s">
        <v>67</v>
      </c>
      <c r="H300" s="21">
        <v>43770</v>
      </c>
      <c r="I300" s="18" t="s">
        <v>72</v>
      </c>
      <c r="J300" s="2" t="s">
        <v>22</v>
      </c>
    </row>
    <row r="301" spans="1:10" hidden="1" x14ac:dyDescent="0.3">
      <c r="A301" s="9">
        <v>1110</v>
      </c>
      <c r="B301" s="7" t="s">
        <v>29</v>
      </c>
      <c r="C301" s="2" t="s">
        <v>32</v>
      </c>
      <c r="D301" s="2" t="s">
        <v>21</v>
      </c>
      <c r="E301" s="2">
        <v>117.56100000000001</v>
      </c>
      <c r="F301">
        <f t="shared" si="4"/>
        <v>11.7561</v>
      </c>
      <c r="G301" s="2" t="s">
        <v>67</v>
      </c>
      <c r="H301" s="21">
        <v>43770</v>
      </c>
      <c r="I301" s="18" t="s">
        <v>72</v>
      </c>
      <c r="J301" s="2" t="s">
        <v>21</v>
      </c>
    </row>
    <row r="302" spans="1:10" hidden="1" x14ac:dyDescent="0.3">
      <c r="A302" s="9">
        <v>1110</v>
      </c>
      <c r="B302" s="7" t="s">
        <v>29</v>
      </c>
      <c r="C302" s="2" t="s">
        <v>32</v>
      </c>
      <c r="D302" s="2" t="s">
        <v>21</v>
      </c>
      <c r="E302" s="2">
        <v>122.48399999999999</v>
      </c>
      <c r="F302">
        <f t="shared" si="4"/>
        <v>12.2484</v>
      </c>
      <c r="G302" s="2" t="s">
        <v>67</v>
      </c>
      <c r="H302" s="21">
        <v>43770</v>
      </c>
      <c r="I302" s="18" t="s">
        <v>72</v>
      </c>
      <c r="J302" s="2" t="s">
        <v>21</v>
      </c>
    </row>
    <row r="303" spans="1:10" hidden="1" x14ac:dyDescent="0.3">
      <c r="A303" s="9">
        <v>1110</v>
      </c>
      <c r="B303" s="7" t="s">
        <v>29</v>
      </c>
      <c r="C303" s="2" t="s">
        <v>32</v>
      </c>
      <c r="D303" s="2" t="s">
        <v>21</v>
      </c>
      <c r="E303" s="2">
        <v>109.914</v>
      </c>
      <c r="F303">
        <f t="shared" si="4"/>
        <v>10.991400000000001</v>
      </c>
      <c r="G303" s="2" t="s">
        <v>67</v>
      </c>
      <c r="H303" s="21">
        <v>43770</v>
      </c>
      <c r="I303" s="18" t="s">
        <v>72</v>
      </c>
      <c r="J303" s="2" t="s">
        <v>21</v>
      </c>
    </row>
    <row r="304" spans="1:10" hidden="1" x14ac:dyDescent="0.3">
      <c r="A304" s="9">
        <v>1110</v>
      </c>
      <c r="B304" s="7" t="s">
        <v>29</v>
      </c>
      <c r="C304" s="2" t="s">
        <v>32</v>
      </c>
      <c r="D304" s="2" t="s">
        <v>21</v>
      </c>
      <c r="E304" s="2">
        <v>108.788</v>
      </c>
      <c r="F304">
        <f t="shared" si="4"/>
        <v>10.8788</v>
      </c>
      <c r="G304" s="2" t="s">
        <v>67</v>
      </c>
      <c r="H304" s="21">
        <v>43770</v>
      </c>
      <c r="I304" s="18" t="s">
        <v>72</v>
      </c>
      <c r="J304" s="2" t="s">
        <v>21</v>
      </c>
    </row>
    <row r="305" spans="1:10" hidden="1" x14ac:dyDescent="0.3">
      <c r="A305" s="9">
        <v>1110</v>
      </c>
      <c r="B305" s="7" t="s">
        <v>29</v>
      </c>
      <c r="C305" s="2" t="s">
        <v>32</v>
      </c>
      <c r="D305" s="2" t="s">
        <v>21</v>
      </c>
      <c r="E305" s="2">
        <v>98.378</v>
      </c>
      <c r="F305">
        <f t="shared" si="4"/>
        <v>9.8377999999999997</v>
      </c>
      <c r="G305" s="2" t="s">
        <v>67</v>
      </c>
      <c r="H305" s="21">
        <v>43770</v>
      </c>
      <c r="I305" s="18" t="s">
        <v>72</v>
      </c>
      <c r="J305" s="2" t="s">
        <v>21</v>
      </c>
    </row>
    <row r="306" spans="1:10" hidden="1" x14ac:dyDescent="0.3">
      <c r="A306" s="9">
        <v>1110</v>
      </c>
      <c r="B306" s="7" t="s">
        <v>29</v>
      </c>
      <c r="C306" s="2" t="s">
        <v>32</v>
      </c>
      <c r="D306" s="2" t="s">
        <v>21</v>
      </c>
      <c r="E306" s="2">
        <v>120.128</v>
      </c>
      <c r="F306">
        <f t="shared" si="4"/>
        <v>12.0128</v>
      </c>
      <c r="G306" s="2" t="s">
        <v>67</v>
      </c>
      <c r="H306" s="21">
        <v>43770</v>
      </c>
      <c r="I306" s="18" t="s">
        <v>72</v>
      </c>
      <c r="J306" s="2" t="s">
        <v>21</v>
      </c>
    </row>
    <row r="307" spans="1:10" hidden="1" x14ac:dyDescent="0.3">
      <c r="A307" s="9">
        <v>1110</v>
      </c>
      <c r="B307" s="7" t="s">
        <v>29</v>
      </c>
      <c r="C307" s="2" t="s">
        <v>32</v>
      </c>
      <c r="D307" s="2" t="s">
        <v>21</v>
      </c>
      <c r="E307" s="2">
        <v>101.67700000000001</v>
      </c>
      <c r="F307">
        <f t="shared" si="4"/>
        <v>10.1677</v>
      </c>
      <c r="G307" s="2" t="s">
        <v>67</v>
      </c>
      <c r="H307" s="21">
        <v>43770</v>
      </c>
      <c r="I307" s="18" t="s">
        <v>72</v>
      </c>
      <c r="J307" s="2" t="s">
        <v>21</v>
      </c>
    </row>
    <row r="308" spans="1:10" hidden="1" x14ac:dyDescent="0.3">
      <c r="A308" s="9">
        <v>1110</v>
      </c>
      <c r="B308" s="7" t="s">
        <v>29</v>
      </c>
      <c r="C308" s="2" t="s">
        <v>32</v>
      </c>
      <c r="D308" s="2" t="s">
        <v>21</v>
      </c>
      <c r="E308" s="2">
        <v>108.036</v>
      </c>
      <c r="F308">
        <f t="shared" si="4"/>
        <v>10.803599999999999</v>
      </c>
      <c r="G308" s="2" t="s">
        <v>67</v>
      </c>
      <c r="H308" s="21">
        <v>43770</v>
      </c>
      <c r="I308" s="18" t="s">
        <v>72</v>
      </c>
      <c r="J308" s="2" t="s">
        <v>21</v>
      </c>
    </row>
    <row r="309" spans="1:10" hidden="1" x14ac:dyDescent="0.3">
      <c r="A309" s="9">
        <v>1110</v>
      </c>
      <c r="B309" s="7" t="s">
        <v>29</v>
      </c>
      <c r="C309" s="2" t="s">
        <v>32</v>
      </c>
      <c r="D309" s="2" t="s">
        <v>21</v>
      </c>
      <c r="E309" s="2">
        <v>101.592</v>
      </c>
      <c r="F309">
        <f t="shared" si="4"/>
        <v>10.1592</v>
      </c>
      <c r="G309" s="2" t="s">
        <v>67</v>
      </c>
      <c r="H309" s="21">
        <v>43770</v>
      </c>
      <c r="I309" s="18" t="s">
        <v>72</v>
      </c>
      <c r="J309" s="2" t="s">
        <v>21</v>
      </c>
    </row>
    <row r="310" spans="1:10" hidden="1" x14ac:dyDescent="0.3">
      <c r="A310" s="9">
        <v>1110</v>
      </c>
      <c r="B310" s="7" t="s">
        <v>29</v>
      </c>
      <c r="C310" s="2" t="s">
        <v>32</v>
      </c>
      <c r="D310" s="2" t="s">
        <v>21</v>
      </c>
      <c r="E310" s="2">
        <v>117.56100000000001</v>
      </c>
      <c r="F310">
        <f t="shared" si="4"/>
        <v>11.7561</v>
      </c>
      <c r="G310" s="2" t="s">
        <v>67</v>
      </c>
      <c r="H310" s="21">
        <v>43770</v>
      </c>
      <c r="I310" s="18" t="s">
        <v>72</v>
      </c>
      <c r="J310" s="2" t="s">
        <v>21</v>
      </c>
    </row>
    <row r="311" spans="1:10" hidden="1" x14ac:dyDescent="0.3">
      <c r="A311" s="9">
        <v>1110</v>
      </c>
      <c r="B311" s="7" t="s">
        <v>29</v>
      </c>
      <c r="C311" s="2" t="s">
        <v>32</v>
      </c>
      <c r="D311" s="2" t="s">
        <v>21</v>
      </c>
      <c r="E311" s="2">
        <v>116.76900000000001</v>
      </c>
      <c r="F311">
        <f t="shared" si="4"/>
        <v>11.6769</v>
      </c>
      <c r="G311" s="2" t="s">
        <v>67</v>
      </c>
      <c r="H311" s="21">
        <v>43770</v>
      </c>
      <c r="I311" s="18" t="s">
        <v>72</v>
      </c>
      <c r="J311" s="2" t="s">
        <v>21</v>
      </c>
    </row>
    <row r="312" spans="1:10" hidden="1" x14ac:dyDescent="0.3">
      <c r="A312" s="9">
        <v>1110</v>
      </c>
      <c r="B312" s="7" t="s">
        <v>29</v>
      </c>
      <c r="C312" s="2" t="s">
        <v>32</v>
      </c>
      <c r="D312" s="2" t="s">
        <v>21</v>
      </c>
      <c r="E312" s="2">
        <v>116.783</v>
      </c>
      <c r="F312">
        <f t="shared" si="4"/>
        <v>11.6783</v>
      </c>
      <c r="G312" s="2" t="s">
        <v>67</v>
      </c>
      <c r="H312" s="21">
        <v>43770</v>
      </c>
      <c r="I312" s="18" t="s">
        <v>72</v>
      </c>
      <c r="J312" s="2" t="s">
        <v>21</v>
      </c>
    </row>
    <row r="313" spans="1:10" hidden="1" x14ac:dyDescent="0.3">
      <c r="A313" s="9">
        <v>1110</v>
      </c>
      <c r="B313" s="7" t="s">
        <v>29</v>
      </c>
      <c r="C313" s="2" t="s">
        <v>32</v>
      </c>
      <c r="D313" s="2" t="s">
        <v>21</v>
      </c>
      <c r="E313" s="2">
        <v>125.012</v>
      </c>
      <c r="F313">
        <f t="shared" si="4"/>
        <v>12.501200000000001</v>
      </c>
      <c r="G313" s="2" t="s">
        <v>67</v>
      </c>
      <c r="H313" s="21">
        <v>43770</v>
      </c>
      <c r="I313" s="18" t="s">
        <v>72</v>
      </c>
      <c r="J313" s="2" t="s">
        <v>21</v>
      </c>
    </row>
    <row r="314" spans="1:10" hidden="1" x14ac:dyDescent="0.3">
      <c r="A314" s="9">
        <v>1110</v>
      </c>
      <c r="B314" s="7" t="s">
        <v>29</v>
      </c>
      <c r="C314" s="2" t="s">
        <v>32</v>
      </c>
      <c r="D314" s="2" t="s">
        <v>21</v>
      </c>
      <c r="E314" s="2">
        <v>109.57299999999999</v>
      </c>
      <c r="F314">
        <f t="shared" si="4"/>
        <v>10.9573</v>
      </c>
      <c r="G314" s="2" t="s">
        <v>67</v>
      </c>
      <c r="H314" s="21">
        <v>43770</v>
      </c>
      <c r="I314" s="18" t="s">
        <v>72</v>
      </c>
      <c r="J314" s="2" t="s">
        <v>21</v>
      </c>
    </row>
    <row r="315" spans="1:10" hidden="1" x14ac:dyDescent="0.3">
      <c r="A315" s="9">
        <v>1110</v>
      </c>
      <c r="B315" s="7" t="s">
        <v>29</v>
      </c>
      <c r="C315" s="2" t="s">
        <v>32</v>
      </c>
      <c r="D315" s="2" t="s">
        <v>21</v>
      </c>
      <c r="E315" s="2">
        <v>125.678</v>
      </c>
      <c r="F315">
        <f t="shared" si="4"/>
        <v>12.5678</v>
      </c>
      <c r="G315" s="2" t="s">
        <v>67</v>
      </c>
      <c r="H315" s="21">
        <v>43770</v>
      </c>
      <c r="I315" s="18" t="s">
        <v>72</v>
      </c>
      <c r="J315" s="2" t="s">
        <v>21</v>
      </c>
    </row>
    <row r="316" spans="1:10" hidden="1" x14ac:dyDescent="0.3">
      <c r="A316" s="9">
        <v>1110</v>
      </c>
      <c r="B316" s="7" t="s">
        <v>29</v>
      </c>
      <c r="C316" s="2" t="s">
        <v>32</v>
      </c>
      <c r="D316" s="2" t="s">
        <v>21</v>
      </c>
      <c r="E316" s="2">
        <v>111.232</v>
      </c>
      <c r="F316">
        <f t="shared" si="4"/>
        <v>11.123200000000001</v>
      </c>
      <c r="G316" s="2" t="s">
        <v>67</v>
      </c>
      <c r="H316" s="21">
        <v>43770</v>
      </c>
      <c r="I316" s="18" t="s">
        <v>72</v>
      </c>
      <c r="J316" s="2" t="s">
        <v>21</v>
      </c>
    </row>
    <row r="317" spans="1:10" hidden="1" x14ac:dyDescent="0.3">
      <c r="A317" s="9">
        <v>1110</v>
      </c>
      <c r="B317" s="7" t="s">
        <v>29</v>
      </c>
      <c r="C317" s="2" t="s">
        <v>32</v>
      </c>
      <c r="D317" s="2" t="s">
        <v>21</v>
      </c>
      <c r="E317" s="2">
        <v>115.203</v>
      </c>
      <c r="F317">
        <f t="shared" si="4"/>
        <v>11.520300000000001</v>
      </c>
      <c r="G317" s="2" t="s">
        <v>67</v>
      </c>
      <c r="H317" s="21">
        <v>43770</v>
      </c>
      <c r="I317" s="18" t="s">
        <v>72</v>
      </c>
      <c r="J317" s="2" t="s">
        <v>21</v>
      </c>
    </row>
    <row r="318" spans="1:10" hidden="1" x14ac:dyDescent="0.3">
      <c r="A318" s="9">
        <v>1110</v>
      </c>
      <c r="B318" s="7" t="s">
        <v>29</v>
      </c>
      <c r="C318" s="2" t="s">
        <v>32</v>
      </c>
      <c r="D318" s="2" t="s">
        <v>21</v>
      </c>
      <c r="E318" s="2">
        <v>113.74</v>
      </c>
      <c r="F318">
        <f t="shared" si="4"/>
        <v>11.373999999999999</v>
      </c>
      <c r="G318" s="2" t="s">
        <v>67</v>
      </c>
      <c r="H318" s="21">
        <v>43770</v>
      </c>
      <c r="I318" s="18" t="s">
        <v>72</v>
      </c>
      <c r="J318" s="2" t="s">
        <v>21</v>
      </c>
    </row>
    <row r="319" spans="1:10" hidden="1" x14ac:dyDescent="0.3">
      <c r="A319" s="9">
        <v>1110</v>
      </c>
      <c r="B319" s="7" t="s">
        <v>29</v>
      </c>
      <c r="C319" s="2" t="s">
        <v>32</v>
      </c>
      <c r="D319" s="2" t="s">
        <v>21</v>
      </c>
      <c r="E319" s="2">
        <v>106.36199999999999</v>
      </c>
      <c r="F319">
        <f t="shared" si="4"/>
        <v>10.636199999999999</v>
      </c>
      <c r="G319" s="2" t="s">
        <v>67</v>
      </c>
      <c r="H319" s="21">
        <v>43770</v>
      </c>
      <c r="I319" s="18" t="s">
        <v>72</v>
      </c>
      <c r="J319" s="2" t="s">
        <v>21</v>
      </c>
    </row>
    <row r="320" spans="1:10" hidden="1" x14ac:dyDescent="0.3">
      <c r="A320" s="9">
        <v>1110</v>
      </c>
      <c r="B320" s="7" t="s">
        <v>29</v>
      </c>
      <c r="C320" s="2" t="s">
        <v>32</v>
      </c>
      <c r="D320" s="2" t="s">
        <v>21</v>
      </c>
      <c r="E320" s="2">
        <v>110.54600000000001</v>
      </c>
      <c r="F320">
        <f t="shared" si="4"/>
        <v>11.054600000000001</v>
      </c>
      <c r="G320" s="2" t="s">
        <v>67</v>
      </c>
      <c r="H320" s="21">
        <v>43770</v>
      </c>
      <c r="I320" s="18" t="s">
        <v>72</v>
      </c>
      <c r="J320" s="2" t="s">
        <v>21</v>
      </c>
    </row>
    <row r="321" spans="1:10" hidden="1" x14ac:dyDescent="0.3">
      <c r="A321" s="9">
        <v>1110</v>
      </c>
      <c r="B321" s="7" t="s">
        <v>29</v>
      </c>
      <c r="C321" s="2" t="s">
        <v>32</v>
      </c>
      <c r="D321" s="2" t="s">
        <v>21</v>
      </c>
      <c r="E321" s="2">
        <v>107.988</v>
      </c>
      <c r="F321">
        <f t="shared" si="4"/>
        <v>10.7988</v>
      </c>
      <c r="G321" s="2" t="s">
        <v>67</v>
      </c>
      <c r="H321" s="21">
        <v>43770</v>
      </c>
      <c r="I321" s="18" t="s">
        <v>72</v>
      </c>
      <c r="J321" s="2" t="s">
        <v>21</v>
      </c>
    </row>
    <row r="322" spans="1:10" hidden="1" x14ac:dyDescent="0.3">
      <c r="A322" s="9">
        <v>1110</v>
      </c>
      <c r="B322" s="7" t="s">
        <v>29</v>
      </c>
      <c r="C322" s="2" t="s">
        <v>32</v>
      </c>
      <c r="D322" s="2" t="s">
        <v>21</v>
      </c>
      <c r="E322" s="2">
        <v>107.18899999999999</v>
      </c>
      <c r="F322">
        <f t="shared" ref="F322:F385" si="5">E322/10</f>
        <v>10.7189</v>
      </c>
      <c r="G322" s="2" t="s">
        <v>67</v>
      </c>
      <c r="H322" s="21">
        <v>43770</v>
      </c>
      <c r="I322" s="18" t="s">
        <v>72</v>
      </c>
      <c r="J322" s="2" t="s">
        <v>21</v>
      </c>
    </row>
    <row r="323" spans="1:10" hidden="1" x14ac:dyDescent="0.3">
      <c r="A323" s="9">
        <v>1110</v>
      </c>
      <c r="B323" s="7" t="s">
        <v>29</v>
      </c>
      <c r="C323" s="2" t="s">
        <v>32</v>
      </c>
      <c r="D323" s="2" t="s">
        <v>21</v>
      </c>
      <c r="E323" s="2">
        <v>102.364</v>
      </c>
      <c r="F323">
        <f t="shared" si="5"/>
        <v>10.2364</v>
      </c>
      <c r="G323" s="2" t="s">
        <v>67</v>
      </c>
      <c r="H323" s="21">
        <v>43770</v>
      </c>
      <c r="I323" s="18" t="s">
        <v>72</v>
      </c>
      <c r="J323" s="2" t="s">
        <v>21</v>
      </c>
    </row>
    <row r="324" spans="1:10" hidden="1" x14ac:dyDescent="0.3">
      <c r="A324" s="9">
        <v>1110</v>
      </c>
      <c r="B324" s="7" t="s">
        <v>29</v>
      </c>
      <c r="C324" s="2" t="s">
        <v>32</v>
      </c>
      <c r="D324" s="2" t="s">
        <v>21</v>
      </c>
      <c r="E324" s="2">
        <v>107.33199999999999</v>
      </c>
      <c r="F324">
        <f t="shared" si="5"/>
        <v>10.7332</v>
      </c>
      <c r="G324" s="2" t="s">
        <v>67</v>
      </c>
      <c r="H324" s="21">
        <v>43770</v>
      </c>
      <c r="I324" s="18" t="s">
        <v>72</v>
      </c>
      <c r="J324" s="2" t="s">
        <v>21</v>
      </c>
    </row>
    <row r="325" spans="1:10" hidden="1" x14ac:dyDescent="0.3">
      <c r="A325" s="9">
        <v>1110</v>
      </c>
      <c r="B325" s="7" t="s">
        <v>29</v>
      </c>
      <c r="C325" s="2" t="s">
        <v>32</v>
      </c>
      <c r="D325" s="2" t="s">
        <v>21</v>
      </c>
      <c r="E325" s="2">
        <v>102.974</v>
      </c>
      <c r="F325">
        <f t="shared" si="5"/>
        <v>10.2974</v>
      </c>
      <c r="G325" s="2" t="s">
        <v>67</v>
      </c>
      <c r="H325" s="21">
        <v>43770</v>
      </c>
      <c r="I325" s="18" t="s">
        <v>72</v>
      </c>
      <c r="J325" s="2" t="s">
        <v>21</v>
      </c>
    </row>
    <row r="326" spans="1:10" hidden="1" x14ac:dyDescent="0.3">
      <c r="A326" s="9">
        <v>1110</v>
      </c>
      <c r="B326" s="7" t="s">
        <v>29</v>
      </c>
      <c r="C326" s="2" t="s">
        <v>32</v>
      </c>
      <c r="D326" s="2" t="s">
        <v>21</v>
      </c>
      <c r="E326" s="2">
        <v>100.01600000000001</v>
      </c>
      <c r="F326">
        <f t="shared" si="5"/>
        <v>10.0016</v>
      </c>
      <c r="G326" s="2" t="s">
        <v>67</v>
      </c>
      <c r="H326" s="21">
        <v>43770</v>
      </c>
      <c r="I326" s="18" t="s">
        <v>72</v>
      </c>
      <c r="J326" s="2" t="s">
        <v>21</v>
      </c>
    </row>
    <row r="327" spans="1:10" hidden="1" x14ac:dyDescent="0.3">
      <c r="A327" s="9">
        <v>1110</v>
      </c>
      <c r="B327" s="7" t="s">
        <v>29</v>
      </c>
      <c r="C327" s="2" t="s">
        <v>32</v>
      </c>
      <c r="D327" s="2" t="s">
        <v>21</v>
      </c>
      <c r="E327" s="2">
        <v>104.839</v>
      </c>
      <c r="F327">
        <f t="shared" si="5"/>
        <v>10.4839</v>
      </c>
      <c r="G327" s="2" t="s">
        <v>67</v>
      </c>
      <c r="H327" s="21">
        <v>43770</v>
      </c>
      <c r="I327" s="18" t="s">
        <v>72</v>
      </c>
      <c r="J327" s="2" t="s">
        <v>21</v>
      </c>
    </row>
    <row r="328" spans="1:10" hidden="1" x14ac:dyDescent="0.3">
      <c r="A328" s="9">
        <v>1110</v>
      </c>
      <c r="B328" s="7" t="s">
        <v>29</v>
      </c>
      <c r="C328" s="2" t="s">
        <v>32</v>
      </c>
      <c r="D328" s="2" t="s">
        <v>21</v>
      </c>
      <c r="E328" s="2">
        <v>99.795000000000002</v>
      </c>
      <c r="F328">
        <f t="shared" si="5"/>
        <v>9.9794999999999998</v>
      </c>
      <c r="G328" s="2" t="s">
        <v>67</v>
      </c>
      <c r="H328" s="21">
        <v>43770</v>
      </c>
      <c r="I328" s="18" t="s">
        <v>72</v>
      </c>
      <c r="J328" s="2" t="s">
        <v>21</v>
      </c>
    </row>
    <row r="329" spans="1:10" hidden="1" x14ac:dyDescent="0.3">
      <c r="A329" s="9">
        <v>1110</v>
      </c>
      <c r="B329" s="7" t="s">
        <v>29</v>
      </c>
      <c r="C329" s="2" t="s">
        <v>32</v>
      </c>
      <c r="D329" s="2" t="s">
        <v>21</v>
      </c>
      <c r="E329" s="2">
        <v>97.033000000000001</v>
      </c>
      <c r="F329">
        <f t="shared" si="5"/>
        <v>9.7033000000000005</v>
      </c>
      <c r="G329" s="2" t="s">
        <v>67</v>
      </c>
      <c r="H329" s="21">
        <v>43770</v>
      </c>
      <c r="I329" s="18" t="s">
        <v>72</v>
      </c>
      <c r="J329" s="2" t="s">
        <v>21</v>
      </c>
    </row>
    <row r="330" spans="1:10" hidden="1" x14ac:dyDescent="0.3">
      <c r="A330" s="9">
        <v>1110</v>
      </c>
      <c r="B330" s="7" t="s">
        <v>29</v>
      </c>
      <c r="C330" s="2" t="s">
        <v>32</v>
      </c>
      <c r="D330" s="2" t="s">
        <v>22</v>
      </c>
      <c r="E330" s="2">
        <v>135.161</v>
      </c>
      <c r="F330">
        <f t="shared" si="5"/>
        <v>13.5161</v>
      </c>
      <c r="G330" s="2" t="s">
        <v>67</v>
      </c>
      <c r="H330" s="21">
        <v>43770</v>
      </c>
      <c r="I330" s="18" t="s">
        <v>72</v>
      </c>
      <c r="J330" s="2" t="s">
        <v>22</v>
      </c>
    </row>
    <row r="331" spans="1:10" hidden="1" x14ac:dyDescent="0.3">
      <c r="A331" s="9">
        <v>1110</v>
      </c>
      <c r="B331" s="7" t="s">
        <v>29</v>
      </c>
      <c r="C331" s="2" t="s">
        <v>32</v>
      </c>
      <c r="D331" s="2" t="s">
        <v>22</v>
      </c>
      <c r="E331" s="2">
        <v>137.209</v>
      </c>
      <c r="F331">
        <f t="shared" si="5"/>
        <v>13.7209</v>
      </c>
      <c r="G331" s="2" t="s">
        <v>67</v>
      </c>
      <c r="H331" s="21">
        <v>43770</v>
      </c>
      <c r="I331" s="18" t="s">
        <v>72</v>
      </c>
      <c r="J331" s="2" t="s">
        <v>22</v>
      </c>
    </row>
    <row r="332" spans="1:10" hidden="1" x14ac:dyDescent="0.3">
      <c r="A332" s="9">
        <v>1110</v>
      </c>
      <c r="B332" s="7" t="s">
        <v>29</v>
      </c>
      <c r="C332" s="2" t="s">
        <v>32</v>
      </c>
      <c r="D332" s="2" t="s">
        <v>21</v>
      </c>
      <c r="E332" s="2">
        <v>95.438000000000002</v>
      </c>
      <c r="F332">
        <f t="shared" si="5"/>
        <v>9.5438000000000009</v>
      </c>
      <c r="G332" s="2" t="s">
        <v>67</v>
      </c>
      <c r="H332" s="21">
        <v>43770</v>
      </c>
      <c r="I332" s="18" t="s">
        <v>72</v>
      </c>
      <c r="J332" s="2" t="s">
        <v>21</v>
      </c>
    </row>
    <row r="333" spans="1:10" hidden="1" x14ac:dyDescent="0.3">
      <c r="A333" s="9">
        <v>1110</v>
      </c>
      <c r="B333" s="7" t="s">
        <v>29</v>
      </c>
      <c r="C333" s="2" t="s">
        <v>32</v>
      </c>
      <c r="D333" s="2" t="s">
        <v>21</v>
      </c>
      <c r="E333" s="2">
        <v>104.812</v>
      </c>
      <c r="F333">
        <f t="shared" si="5"/>
        <v>10.481199999999999</v>
      </c>
      <c r="G333" s="2" t="s">
        <v>67</v>
      </c>
      <c r="H333" s="21">
        <v>43770</v>
      </c>
      <c r="I333" s="18" t="s">
        <v>72</v>
      </c>
      <c r="J333" s="2" t="s">
        <v>21</v>
      </c>
    </row>
    <row r="334" spans="1:10" hidden="1" x14ac:dyDescent="0.3">
      <c r="A334" s="9">
        <v>1110</v>
      </c>
      <c r="B334" s="7" t="s">
        <v>29</v>
      </c>
      <c r="C334" s="2" t="s">
        <v>32</v>
      </c>
      <c r="D334" s="2" t="s">
        <v>21</v>
      </c>
      <c r="E334" s="2">
        <v>115.959</v>
      </c>
      <c r="F334">
        <f t="shared" si="5"/>
        <v>11.5959</v>
      </c>
      <c r="G334" s="2" t="s">
        <v>67</v>
      </c>
      <c r="H334" s="21">
        <v>43770</v>
      </c>
      <c r="I334" s="18" t="s">
        <v>72</v>
      </c>
      <c r="J334" s="2" t="s">
        <v>21</v>
      </c>
    </row>
    <row r="335" spans="1:10" hidden="1" x14ac:dyDescent="0.3">
      <c r="A335" s="9">
        <v>1110</v>
      </c>
      <c r="B335" s="7" t="s">
        <v>29</v>
      </c>
      <c r="C335" s="2" t="s">
        <v>32</v>
      </c>
      <c r="D335" s="2" t="s">
        <v>21</v>
      </c>
      <c r="E335" s="2">
        <v>116.758</v>
      </c>
      <c r="F335">
        <f t="shared" si="5"/>
        <v>11.675799999999999</v>
      </c>
      <c r="G335" s="2" t="s">
        <v>67</v>
      </c>
      <c r="H335" s="21">
        <v>43770</v>
      </c>
      <c r="I335" s="18" t="s">
        <v>72</v>
      </c>
      <c r="J335" s="2" t="s">
        <v>21</v>
      </c>
    </row>
    <row r="336" spans="1:10" hidden="1" x14ac:dyDescent="0.3">
      <c r="A336" s="9">
        <v>1110</v>
      </c>
      <c r="B336" s="7" t="s">
        <v>29</v>
      </c>
      <c r="C336" s="2" t="s">
        <v>32</v>
      </c>
      <c r="D336" s="2" t="s">
        <v>21</v>
      </c>
      <c r="E336" s="2">
        <v>100.767</v>
      </c>
      <c r="F336">
        <f t="shared" si="5"/>
        <v>10.076699999999999</v>
      </c>
      <c r="G336" s="2" t="s">
        <v>67</v>
      </c>
      <c r="H336" s="21">
        <v>43770</v>
      </c>
      <c r="I336" s="18" t="s">
        <v>72</v>
      </c>
      <c r="J336" s="2" t="s">
        <v>21</v>
      </c>
    </row>
    <row r="337" spans="1:10" hidden="1" x14ac:dyDescent="0.3">
      <c r="A337" s="9">
        <v>1110</v>
      </c>
      <c r="B337" s="7" t="s">
        <v>29</v>
      </c>
      <c r="C337" s="2" t="s">
        <v>32</v>
      </c>
      <c r="D337" s="2" t="s">
        <v>21</v>
      </c>
      <c r="E337" s="2">
        <v>105.59</v>
      </c>
      <c r="F337">
        <f t="shared" si="5"/>
        <v>10.559000000000001</v>
      </c>
      <c r="G337" s="2" t="s">
        <v>67</v>
      </c>
      <c r="H337" s="21">
        <v>43770</v>
      </c>
      <c r="I337" s="18" t="s">
        <v>72</v>
      </c>
      <c r="J337" s="2" t="s">
        <v>21</v>
      </c>
    </row>
    <row r="338" spans="1:10" hidden="1" x14ac:dyDescent="0.3">
      <c r="A338" s="9">
        <v>1110</v>
      </c>
      <c r="B338" s="7" t="s">
        <v>29</v>
      </c>
      <c r="C338" s="2" t="s">
        <v>32</v>
      </c>
      <c r="D338" s="2" t="s">
        <v>21</v>
      </c>
      <c r="E338" s="2">
        <v>105.63800000000001</v>
      </c>
      <c r="F338">
        <f t="shared" si="5"/>
        <v>10.563800000000001</v>
      </c>
      <c r="G338" s="2" t="s">
        <v>67</v>
      </c>
      <c r="H338" s="21">
        <v>43770</v>
      </c>
      <c r="I338" s="18" t="s">
        <v>72</v>
      </c>
      <c r="J338" s="2" t="s">
        <v>21</v>
      </c>
    </row>
    <row r="339" spans="1:10" hidden="1" x14ac:dyDescent="0.3">
      <c r="A339" s="9">
        <v>1110</v>
      </c>
      <c r="B339" s="7" t="s">
        <v>29</v>
      </c>
      <c r="C339" s="2" t="s">
        <v>32</v>
      </c>
      <c r="D339" s="2" t="s">
        <v>21</v>
      </c>
      <c r="E339" s="2">
        <v>107.40300000000001</v>
      </c>
      <c r="F339">
        <f t="shared" si="5"/>
        <v>10.740300000000001</v>
      </c>
      <c r="G339" s="2" t="s">
        <v>67</v>
      </c>
      <c r="H339" s="21">
        <v>43770</v>
      </c>
      <c r="I339" s="18" t="s">
        <v>72</v>
      </c>
      <c r="J339" s="2" t="s">
        <v>21</v>
      </c>
    </row>
    <row r="340" spans="1:10" hidden="1" x14ac:dyDescent="0.3">
      <c r="A340" s="9">
        <v>1110</v>
      </c>
      <c r="B340" s="7" t="s">
        <v>29</v>
      </c>
      <c r="C340" s="2" t="s">
        <v>32</v>
      </c>
      <c r="D340" s="2" t="s">
        <v>21</v>
      </c>
      <c r="E340" s="2">
        <v>108.999</v>
      </c>
      <c r="F340">
        <f t="shared" si="5"/>
        <v>10.899899999999999</v>
      </c>
      <c r="G340" s="2" t="s">
        <v>67</v>
      </c>
      <c r="H340" s="21">
        <v>43770</v>
      </c>
      <c r="I340" s="18" t="s">
        <v>72</v>
      </c>
      <c r="J340" s="2" t="s">
        <v>21</v>
      </c>
    </row>
    <row r="341" spans="1:10" hidden="1" x14ac:dyDescent="0.3">
      <c r="A341" s="9">
        <v>1110</v>
      </c>
      <c r="B341" s="7" t="s">
        <v>29</v>
      </c>
      <c r="C341" s="2" t="s">
        <v>32</v>
      </c>
      <c r="D341" s="2" t="s">
        <v>21</v>
      </c>
      <c r="E341" s="2">
        <v>120.76</v>
      </c>
      <c r="F341">
        <f t="shared" si="5"/>
        <v>12.076000000000001</v>
      </c>
      <c r="G341" s="2" t="s">
        <v>67</v>
      </c>
      <c r="H341" s="21">
        <v>43770</v>
      </c>
      <c r="I341" s="18" t="s">
        <v>72</v>
      </c>
      <c r="J341" s="2" t="s">
        <v>21</v>
      </c>
    </row>
    <row r="342" spans="1:10" hidden="1" x14ac:dyDescent="0.3">
      <c r="A342" s="9">
        <v>1110</v>
      </c>
      <c r="B342" s="7" t="s">
        <v>29</v>
      </c>
      <c r="C342" s="2" t="s">
        <v>32</v>
      </c>
      <c r="D342" s="2" t="s">
        <v>21</v>
      </c>
      <c r="E342" s="2">
        <v>99.977000000000004</v>
      </c>
      <c r="F342">
        <f t="shared" si="5"/>
        <v>9.9977</v>
      </c>
      <c r="G342" s="2" t="s">
        <v>67</v>
      </c>
      <c r="H342" s="21">
        <v>43770</v>
      </c>
      <c r="I342" s="18" t="s">
        <v>72</v>
      </c>
      <c r="J342" s="2" t="s">
        <v>21</v>
      </c>
    </row>
    <row r="343" spans="1:10" hidden="1" x14ac:dyDescent="0.3">
      <c r="A343" s="9">
        <v>1110</v>
      </c>
      <c r="B343" s="7" t="s">
        <v>29</v>
      </c>
      <c r="C343" s="2" t="s">
        <v>32</v>
      </c>
      <c r="D343" s="2" t="s">
        <v>21</v>
      </c>
      <c r="E343" s="2">
        <v>103.166</v>
      </c>
      <c r="F343">
        <f t="shared" si="5"/>
        <v>10.316599999999999</v>
      </c>
      <c r="G343" s="2" t="s">
        <v>67</v>
      </c>
      <c r="H343" s="21">
        <v>43770</v>
      </c>
      <c r="I343" s="18" t="s">
        <v>72</v>
      </c>
      <c r="J343" s="2" t="s">
        <v>21</v>
      </c>
    </row>
    <row r="344" spans="1:10" hidden="1" x14ac:dyDescent="0.3">
      <c r="A344" s="9">
        <v>1110</v>
      </c>
      <c r="B344" s="7" t="s">
        <v>29</v>
      </c>
      <c r="C344" s="2" t="s">
        <v>32</v>
      </c>
      <c r="D344" s="2" t="s">
        <v>21</v>
      </c>
      <c r="E344" s="2">
        <v>107.16500000000001</v>
      </c>
      <c r="F344">
        <f t="shared" si="5"/>
        <v>10.7165</v>
      </c>
      <c r="G344" s="2" t="s">
        <v>67</v>
      </c>
      <c r="H344" s="21">
        <v>43770</v>
      </c>
      <c r="I344" s="18" t="s">
        <v>72</v>
      </c>
      <c r="J344" s="2" t="s">
        <v>21</v>
      </c>
    </row>
    <row r="345" spans="1:10" hidden="1" x14ac:dyDescent="0.3">
      <c r="A345" s="9">
        <v>1110</v>
      </c>
      <c r="B345" s="7" t="s">
        <v>29</v>
      </c>
      <c r="C345" s="2" t="s">
        <v>32</v>
      </c>
      <c r="D345" s="2" t="s">
        <v>22</v>
      </c>
      <c r="E345" s="2">
        <v>122.672</v>
      </c>
      <c r="F345">
        <f t="shared" si="5"/>
        <v>12.267199999999999</v>
      </c>
      <c r="G345" s="2" t="s">
        <v>67</v>
      </c>
      <c r="H345" s="21">
        <v>43770</v>
      </c>
      <c r="I345" s="18" t="s">
        <v>72</v>
      </c>
      <c r="J345" s="2" t="s">
        <v>22</v>
      </c>
    </row>
    <row r="346" spans="1:10" hidden="1" x14ac:dyDescent="0.3">
      <c r="A346" s="9">
        <v>1110</v>
      </c>
      <c r="B346" s="7" t="s">
        <v>29</v>
      </c>
      <c r="C346" s="2" t="s">
        <v>32</v>
      </c>
      <c r="D346" s="3" t="s">
        <v>23</v>
      </c>
      <c r="E346" s="2">
        <v>151.999</v>
      </c>
      <c r="F346">
        <f t="shared" si="5"/>
        <v>15.1999</v>
      </c>
      <c r="G346" s="2" t="s">
        <v>67</v>
      </c>
      <c r="H346" s="21">
        <v>43770</v>
      </c>
      <c r="I346" s="18" t="s">
        <v>72</v>
      </c>
      <c r="J346" s="2" t="s">
        <v>94</v>
      </c>
    </row>
    <row r="347" spans="1:10" hidden="1" x14ac:dyDescent="0.3">
      <c r="A347" s="9">
        <v>1110</v>
      </c>
      <c r="B347" s="7" t="s">
        <v>29</v>
      </c>
      <c r="C347" s="2" t="s">
        <v>32</v>
      </c>
      <c r="D347" s="3" t="s">
        <v>23</v>
      </c>
      <c r="E347" s="2">
        <v>154.94300000000001</v>
      </c>
      <c r="F347">
        <f t="shared" si="5"/>
        <v>15.494300000000001</v>
      </c>
      <c r="G347" s="2" t="s">
        <v>67</v>
      </c>
      <c r="H347" s="21">
        <v>43770</v>
      </c>
      <c r="I347" s="18" t="s">
        <v>72</v>
      </c>
      <c r="J347" s="2" t="s">
        <v>94</v>
      </c>
    </row>
    <row r="348" spans="1:10" hidden="1" x14ac:dyDescent="0.3">
      <c r="A348" s="9">
        <v>1110</v>
      </c>
      <c r="B348" s="7" t="s">
        <v>29</v>
      </c>
      <c r="C348" s="2" t="s">
        <v>32</v>
      </c>
      <c r="D348" s="2" t="s">
        <v>24</v>
      </c>
      <c r="E348" s="2">
        <v>185.68199999999999</v>
      </c>
      <c r="F348">
        <f t="shared" si="5"/>
        <v>18.568199999999997</v>
      </c>
      <c r="G348" s="2" t="s">
        <v>67</v>
      </c>
      <c r="H348" s="21">
        <v>43770</v>
      </c>
      <c r="I348" s="18" t="s">
        <v>72</v>
      </c>
      <c r="J348" s="2" t="s">
        <v>94</v>
      </c>
    </row>
    <row r="349" spans="1:10" hidden="1" x14ac:dyDescent="0.3">
      <c r="A349" s="9">
        <v>1110</v>
      </c>
      <c r="B349" s="7" t="s">
        <v>29</v>
      </c>
      <c r="C349" s="2" t="s">
        <v>32</v>
      </c>
      <c r="D349" s="3" t="s">
        <v>23</v>
      </c>
      <c r="E349" s="2">
        <v>204.04599999999999</v>
      </c>
      <c r="F349">
        <f t="shared" si="5"/>
        <v>20.404599999999999</v>
      </c>
      <c r="G349" s="2" t="s">
        <v>67</v>
      </c>
      <c r="H349" s="21">
        <v>43770</v>
      </c>
      <c r="I349" s="18" t="s">
        <v>72</v>
      </c>
      <c r="J349" s="2" t="s">
        <v>94</v>
      </c>
    </row>
    <row r="350" spans="1:10" hidden="1" x14ac:dyDescent="0.3">
      <c r="A350" s="9">
        <v>1110</v>
      </c>
      <c r="B350" s="7" t="s">
        <v>29</v>
      </c>
      <c r="C350" s="2" t="s">
        <v>32</v>
      </c>
      <c r="D350" s="3" t="s">
        <v>23</v>
      </c>
      <c r="E350" s="2">
        <v>166.75</v>
      </c>
      <c r="F350">
        <f t="shared" si="5"/>
        <v>16.675000000000001</v>
      </c>
      <c r="G350" s="2" t="s">
        <v>67</v>
      </c>
      <c r="H350" s="21">
        <v>43770</v>
      </c>
      <c r="I350" s="18" t="s">
        <v>72</v>
      </c>
      <c r="J350" s="2" t="s">
        <v>94</v>
      </c>
    </row>
    <row r="351" spans="1:10" hidden="1" x14ac:dyDescent="0.3">
      <c r="A351" s="9">
        <v>1110</v>
      </c>
      <c r="B351" s="7" t="s">
        <v>29</v>
      </c>
      <c r="C351" s="2" t="s">
        <v>32</v>
      </c>
      <c r="D351" s="3" t="s">
        <v>23</v>
      </c>
      <c r="E351" s="2">
        <v>155.96799999999999</v>
      </c>
      <c r="F351">
        <f t="shared" si="5"/>
        <v>15.596799999999998</v>
      </c>
      <c r="G351" s="2" t="s">
        <v>67</v>
      </c>
      <c r="H351" s="21">
        <v>43770</v>
      </c>
      <c r="I351" s="18" t="s">
        <v>72</v>
      </c>
      <c r="J351" s="2" t="s">
        <v>94</v>
      </c>
    </row>
    <row r="352" spans="1:10" hidden="1" x14ac:dyDescent="0.3">
      <c r="A352" s="9">
        <v>1110</v>
      </c>
      <c r="B352" s="7" t="s">
        <v>29</v>
      </c>
      <c r="C352" s="2" t="s">
        <v>32</v>
      </c>
      <c r="D352" s="3" t="s">
        <v>23</v>
      </c>
      <c r="E352" s="2">
        <v>166.21899999999999</v>
      </c>
      <c r="F352">
        <f t="shared" si="5"/>
        <v>16.6219</v>
      </c>
      <c r="G352" s="2" t="s">
        <v>67</v>
      </c>
      <c r="H352" s="21">
        <v>43770</v>
      </c>
      <c r="I352" s="18" t="s">
        <v>72</v>
      </c>
      <c r="J352" s="2" t="s">
        <v>94</v>
      </c>
    </row>
    <row r="353" spans="1:10" hidden="1" x14ac:dyDescent="0.3">
      <c r="A353" s="9">
        <v>1110</v>
      </c>
      <c r="B353" s="7" t="s">
        <v>29</v>
      </c>
      <c r="C353" s="2" t="s">
        <v>32</v>
      </c>
      <c r="D353" s="3" t="s">
        <v>23</v>
      </c>
      <c r="E353" s="2">
        <v>123.73099999999999</v>
      </c>
      <c r="F353">
        <f t="shared" si="5"/>
        <v>12.373099999999999</v>
      </c>
      <c r="G353" s="2" t="s">
        <v>67</v>
      </c>
      <c r="H353" s="21">
        <v>43770</v>
      </c>
      <c r="I353" s="18" t="s">
        <v>72</v>
      </c>
      <c r="J353" s="2" t="s">
        <v>94</v>
      </c>
    </row>
    <row r="354" spans="1:10" hidden="1" x14ac:dyDescent="0.3">
      <c r="A354" s="9">
        <v>1110</v>
      </c>
      <c r="B354" s="7" t="s">
        <v>29</v>
      </c>
      <c r="C354" s="2" t="s">
        <v>32</v>
      </c>
      <c r="D354" s="4" t="s">
        <v>25</v>
      </c>
      <c r="E354" s="2">
        <v>122.642</v>
      </c>
      <c r="F354">
        <f t="shared" si="5"/>
        <v>12.264199999999999</v>
      </c>
      <c r="G354" s="2" t="s">
        <v>67</v>
      </c>
      <c r="H354" s="21">
        <v>43770</v>
      </c>
      <c r="I354" s="18" t="s">
        <v>72</v>
      </c>
      <c r="J354" s="2" t="s">
        <v>94</v>
      </c>
    </row>
    <row r="355" spans="1:10" hidden="1" x14ac:dyDescent="0.3">
      <c r="A355" s="9">
        <v>1110</v>
      </c>
      <c r="B355" s="7" t="s">
        <v>29</v>
      </c>
      <c r="C355" s="2" t="s">
        <v>32</v>
      </c>
      <c r="D355" s="3" t="s">
        <v>23</v>
      </c>
      <c r="E355" s="2">
        <v>119.5</v>
      </c>
      <c r="F355">
        <f t="shared" si="5"/>
        <v>11.95</v>
      </c>
      <c r="G355" s="2" t="s">
        <v>67</v>
      </c>
      <c r="H355" s="21">
        <v>43770</v>
      </c>
      <c r="I355" s="18" t="s">
        <v>72</v>
      </c>
      <c r="J355" s="2" t="s">
        <v>94</v>
      </c>
    </row>
    <row r="356" spans="1:10" hidden="1" x14ac:dyDescent="0.3">
      <c r="A356" s="9">
        <v>1110</v>
      </c>
      <c r="B356" s="7" t="s">
        <v>29</v>
      </c>
      <c r="C356" s="2" t="s">
        <v>32</v>
      </c>
      <c r="D356" s="3" t="s">
        <v>23</v>
      </c>
      <c r="E356" s="2">
        <v>129.179</v>
      </c>
      <c r="F356">
        <f t="shared" si="5"/>
        <v>12.917899999999999</v>
      </c>
      <c r="G356" s="2" t="s">
        <v>67</v>
      </c>
      <c r="H356" s="21">
        <v>43770</v>
      </c>
      <c r="I356" s="18" t="s">
        <v>72</v>
      </c>
      <c r="J356" s="2" t="s">
        <v>94</v>
      </c>
    </row>
    <row r="357" spans="1:10" hidden="1" x14ac:dyDescent="0.3">
      <c r="A357" s="9">
        <v>1110</v>
      </c>
      <c r="B357" s="7" t="s">
        <v>29</v>
      </c>
      <c r="C357" s="2" t="s">
        <v>32</v>
      </c>
      <c r="D357" s="2" t="s">
        <v>21</v>
      </c>
      <c r="E357" s="2">
        <v>125.047</v>
      </c>
      <c r="F357">
        <f t="shared" si="5"/>
        <v>12.5047</v>
      </c>
      <c r="G357" s="2" t="s">
        <v>67</v>
      </c>
      <c r="H357" s="21">
        <v>43770</v>
      </c>
      <c r="I357" s="18" t="s">
        <v>72</v>
      </c>
      <c r="J357" s="2" t="s">
        <v>21</v>
      </c>
    </row>
    <row r="358" spans="1:10" hidden="1" x14ac:dyDescent="0.3">
      <c r="A358" s="9">
        <v>1110</v>
      </c>
      <c r="B358" s="7" t="s">
        <v>29</v>
      </c>
      <c r="C358" s="2" t="s">
        <v>32</v>
      </c>
      <c r="D358" s="2" t="s">
        <v>21</v>
      </c>
      <c r="E358" s="2">
        <v>130.09100000000001</v>
      </c>
      <c r="F358">
        <f t="shared" si="5"/>
        <v>13.0091</v>
      </c>
      <c r="G358" s="2" t="s">
        <v>67</v>
      </c>
      <c r="H358" s="21">
        <v>43770</v>
      </c>
      <c r="I358" s="18" t="s">
        <v>72</v>
      </c>
      <c r="J358" s="2" t="s">
        <v>21</v>
      </c>
    </row>
    <row r="359" spans="1:10" hidden="1" x14ac:dyDescent="0.3">
      <c r="A359" s="9">
        <v>1110</v>
      </c>
      <c r="B359" s="7" t="s">
        <v>29</v>
      </c>
      <c r="C359" s="2" t="s">
        <v>32</v>
      </c>
      <c r="D359" s="2" t="s">
        <v>21</v>
      </c>
      <c r="E359" s="2">
        <v>130.08699999999999</v>
      </c>
      <c r="F359">
        <f t="shared" si="5"/>
        <v>13.008699999999999</v>
      </c>
      <c r="G359" s="2" t="s">
        <v>67</v>
      </c>
      <c r="H359" s="21">
        <v>43770</v>
      </c>
      <c r="I359" s="18" t="s">
        <v>72</v>
      </c>
      <c r="J359" s="2" t="s">
        <v>21</v>
      </c>
    </row>
    <row r="360" spans="1:10" hidden="1" x14ac:dyDescent="0.3">
      <c r="A360" s="9">
        <v>1110</v>
      </c>
      <c r="B360" s="7" t="s">
        <v>29</v>
      </c>
      <c r="C360" s="2" t="s">
        <v>32</v>
      </c>
      <c r="D360" s="2" t="s">
        <v>21</v>
      </c>
      <c r="E360" s="2">
        <v>134.35599999999999</v>
      </c>
      <c r="F360">
        <f t="shared" si="5"/>
        <v>13.435599999999999</v>
      </c>
      <c r="G360" s="2" t="s">
        <v>67</v>
      </c>
      <c r="H360" s="21">
        <v>43770</v>
      </c>
      <c r="I360" s="18" t="s">
        <v>72</v>
      </c>
      <c r="J360" s="2" t="s">
        <v>21</v>
      </c>
    </row>
    <row r="361" spans="1:10" hidden="1" x14ac:dyDescent="0.3">
      <c r="A361" s="9">
        <v>1110</v>
      </c>
      <c r="B361" s="7" t="s">
        <v>29</v>
      </c>
      <c r="C361" s="2" t="s">
        <v>32</v>
      </c>
      <c r="D361" s="2" t="s">
        <v>21</v>
      </c>
      <c r="E361" s="2">
        <v>121.63200000000001</v>
      </c>
      <c r="F361">
        <f t="shared" si="5"/>
        <v>12.1632</v>
      </c>
      <c r="G361" s="2" t="s">
        <v>67</v>
      </c>
      <c r="H361" s="21">
        <v>43770</v>
      </c>
      <c r="I361" s="18" t="s">
        <v>72</v>
      </c>
      <c r="J361" s="2" t="s">
        <v>21</v>
      </c>
    </row>
    <row r="362" spans="1:10" hidden="1" x14ac:dyDescent="0.3">
      <c r="A362" s="9">
        <v>1110</v>
      </c>
      <c r="B362" s="7" t="s">
        <v>29</v>
      </c>
      <c r="C362" s="2" t="s">
        <v>32</v>
      </c>
      <c r="D362" s="2" t="s">
        <v>21</v>
      </c>
      <c r="E362" s="2">
        <v>124.76</v>
      </c>
      <c r="F362">
        <f t="shared" si="5"/>
        <v>12.476000000000001</v>
      </c>
      <c r="G362" s="2" t="s">
        <v>67</v>
      </c>
      <c r="H362" s="21">
        <v>43770</v>
      </c>
      <c r="I362" s="18" t="s">
        <v>72</v>
      </c>
      <c r="J362" s="2" t="s">
        <v>21</v>
      </c>
    </row>
    <row r="363" spans="1:10" hidden="1" x14ac:dyDescent="0.3">
      <c r="A363" s="9">
        <v>1110</v>
      </c>
      <c r="B363" s="7" t="s">
        <v>29</v>
      </c>
      <c r="C363" s="2" t="s">
        <v>32</v>
      </c>
      <c r="D363" s="2" t="s">
        <v>21</v>
      </c>
      <c r="E363" s="2">
        <v>126.96</v>
      </c>
      <c r="F363">
        <f t="shared" si="5"/>
        <v>12.696</v>
      </c>
      <c r="G363" s="2" t="s">
        <v>67</v>
      </c>
      <c r="H363" s="21">
        <v>43770</v>
      </c>
      <c r="I363" s="18" t="s">
        <v>72</v>
      </c>
      <c r="J363" s="2" t="s">
        <v>21</v>
      </c>
    </row>
    <row r="364" spans="1:10" hidden="1" x14ac:dyDescent="0.3">
      <c r="A364" s="9">
        <v>1110</v>
      </c>
      <c r="B364" s="7" t="s">
        <v>29</v>
      </c>
      <c r="C364" s="2" t="s">
        <v>32</v>
      </c>
      <c r="D364" s="2" t="s">
        <v>21</v>
      </c>
      <c r="E364" s="2">
        <v>146.27199999999999</v>
      </c>
      <c r="F364">
        <f t="shared" si="5"/>
        <v>14.627199999999998</v>
      </c>
      <c r="G364" s="2" t="s">
        <v>67</v>
      </c>
      <c r="H364" s="21">
        <v>43770</v>
      </c>
      <c r="I364" s="18" t="s">
        <v>72</v>
      </c>
      <c r="J364" s="2" t="s">
        <v>21</v>
      </c>
    </row>
    <row r="365" spans="1:10" hidden="1" x14ac:dyDescent="0.3">
      <c r="A365" s="9">
        <v>1110</v>
      </c>
      <c r="B365" s="7" t="s">
        <v>29</v>
      </c>
      <c r="C365" s="2" t="s">
        <v>32</v>
      </c>
      <c r="D365" s="2" t="s">
        <v>21</v>
      </c>
      <c r="E365" s="2">
        <v>124.82899999999999</v>
      </c>
      <c r="F365">
        <f t="shared" si="5"/>
        <v>12.482899999999999</v>
      </c>
      <c r="G365" s="2" t="s">
        <v>67</v>
      </c>
      <c r="H365" s="21">
        <v>43770</v>
      </c>
      <c r="I365" s="18" t="s">
        <v>72</v>
      </c>
      <c r="J365" s="2" t="s">
        <v>21</v>
      </c>
    </row>
    <row r="366" spans="1:10" hidden="1" x14ac:dyDescent="0.3">
      <c r="A366" s="9">
        <v>1110</v>
      </c>
      <c r="B366" s="7" t="s">
        <v>29</v>
      </c>
      <c r="C366" s="2" t="s">
        <v>32</v>
      </c>
      <c r="D366" s="2" t="s">
        <v>21</v>
      </c>
      <c r="E366" s="2">
        <v>127.687</v>
      </c>
      <c r="F366">
        <f t="shared" si="5"/>
        <v>12.768699999999999</v>
      </c>
      <c r="G366" s="2" t="s">
        <v>67</v>
      </c>
      <c r="H366" s="21">
        <v>43770</v>
      </c>
      <c r="I366" s="18" t="s">
        <v>72</v>
      </c>
      <c r="J366" s="2" t="s">
        <v>21</v>
      </c>
    </row>
    <row r="367" spans="1:10" hidden="1" x14ac:dyDescent="0.3">
      <c r="A367" s="9">
        <v>1110</v>
      </c>
      <c r="B367" s="7" t="s">
        <v>29</v>
      </c>
      <c r="C367" s="2" t="s">
        <v>32</v>
      </c>
      <c r="D367" s="2" t="s">
        <v>21</v>
      </c>
      <c r="E367" s="2">
        <v>127.994</v>
      </c>
      <c r="F367">
        <f t="shared" si="5"/>
        <v>12.7994</v>
      </c>
      <c r="G367" s="2" t="s">
        <v>67</v>
      </c>
      <c r="H367" s="21">
        <v>43770</v>
      </c>
      <c r="I367" s="18" t="s">
        <v>72</v>
      </c>
      <c r="J367" s="2" t="s">
        <v>21</v>
      </c>
    </row>
    <row r="368" spans="1:10" hidden="1" x14ac:dyDescent="0.3">
      <c r="A368" s="9">
        <v>1110</v>
      </c>
      <c r="B368" s="7" t="s">
        <v>29</v>
      </c>
      <c r="C368" s="2" t="s">
        <v>32</v>
      </c>
      <c r="D368" s="2" t="s">
        <v>21</v>
      </c>
      <c r="E368" s="2">
        <v>121.559</v>
      </c>
      <c r="F368">
        <f t="shared" si="5"/>
        <v>12.155899999999999</v>
      </c>
      <c r="G368" s="2" t="s">
        <v>67</v>
      </c>
      <c r="H368" s="21">
        <v>43770</v>
      </c>
      <c r="I368" s="18" t="s">
        <v>72</v>
      </c>
      <c r="J368" s="2" t="s">
        <v>21</v>
      </c>
    </row>
    <row r="369" spans="1:10" hidden="1" x14ac:dyDescent="0.3">
      <c r="A369" s="9">
        <v>1110</v>
      </c>
      <c r="B369" s="7" t="s">
        <v>29</v>
      </c>
      <c r="C369" s="2" t="s">
        <v>32</v>
      </c>
      <c r="D369" s="2" t="s">
        <v>21</v>
      </c>
      <c r="E369" s="2">
        <v>119.595</v>
      </c>
      <c r="F369">
        <f t="shared" si="5"/>
        <v>11.9595</v>
      </c>
      <c r="G369" s="2" t="s">
        <v>67</v>
      </c>
      <c r="H369" s="21">
        <v>43770</v>
      </c>
      <c r="I369" s="18" t="s">
        <v>72</v>
      </c>
      <c r="J369" s="2" t="s">
        <v>21</v>
      </c>
    </row>
    <row r="370" spans="1:10" hidden="1" x14ac:dyDescent="0.3">
      <c r="A370" s="9">
        <v>1110</v>
      </c>
      <c r="B370" s="7" t="s">
        <v>29</v>
      </c>
      <c r="C370" s="2" t="s">
        <v>32</v>
      </c>
      <c r="D370" s="2" t="s">
        <v>21</v>
      </c>
      <c r="E370" s="2">
        <v>133.495</v>
      </c>
      <c r="F370">
        <f t="shared" si="5"/>
        <v>13.349500000000001</v>
      </c>
      <c r="G370" s="2" t="s">
        <v>67</v>
      </c>
      <c r="H370" s="21">
        <v>43770</v>
      </c>
      <c r="I370" s="18" t="s">
        <v>72</v>
      </c>
      <c r="J370" s="2" t="s">
        <v>21</v>
      </c>
    </row>
    <row r="371" spans="1:10" hidden="1" x14ac:dyDescent="0.3">
      <c r="A371" s="9">
        <v>1110</v>
      </c>
      <c r="B371" s="7" t="s">
        <v>29</v>
      </c>
      <c r="C371" s="2" t="s">
        <v>32</v>
      </c>
      <c r="D371" s="2" t="s">
        <v>21</v>
      </c>
      <c r="E371" s="2">
        <v>132.327</v>
      </c>
      <c r="F371">
        <f t="shared" si="5"/>
        <v>13.232699999999999</v>
      </c>
      <c r="G371" s="2" t="s">
        <v>67</v>
      </c>
      <c r="H371" s="21">
        <v>43770</v>
      </c>
      <c r="I371" s="18" t="s">
        <v>72</v>
      </c>
      <c r="J371" s="2" t="s">
        <v>21</v>
      </c>
    </row>
    <row r="372" spans="1:10" hidden="1" x14ac:dyDescent="0.3">
      <c r="A372" s="9">
        <v>1110</v>
      </c>
      <c r="B372" s="7" t="s">
        <v>29</v>
      </c>
      <c r="C372" s="2" t="s">
        <v>32</v>
      </c>
      <c r="D372" s="2" t="s">
        <v>21</v>
      </c>
      <c r="E372" s="2">
        <v>125.935</v>
      </c>
      <c r="F372">
        <f t="shared" si="5"/>
        <v>12.593500000000001</v>
      </c>
      <c r="G372" s="2" t="s">
        <v>67</v>
      </c>
      <c r="H372" s="21">
        <v>43770</v>
      </c>
      <c r="I372" s="18" t="s">
        <v>72</v>
      </c>
      <c r="J372" s="2" t="s">
        <v>21</v>
      </c>
    </row>
    <row r="373" spans="1:10" hidden="1" x14ac:dyDescent="0.3">
      <c r="A373" s="9">
        <v>1110</v>
      </c>
      <c r="B373" s="7" t="s">
        <v>29</v>
      </c>
      <c r="C373" s="2" t="s">
        <v>32</v>
      </c>
      <c r="D373" s="2" t="s">
        <v>21</v>
      </c>
      <c r="E373" s="2">
        <v>134.369</v>
      </c>
      <c r="F373">
        <f t="shared" si="5"/>
        <v>13.4369</v>
      </c>
      <c r="G373" s="2" t="s">
        <v>67</v>
      </c>
      <c r="H373" s="21">
        <v>43770</v>
      </c>
      <c r="I373" s="18" t="s">
        <v>72</v>
      </c>
      <c r="J373" s="2" t="s">
        <v>21</v>
      </c>
    </row>
    <row r="374" spans="1:10" hidden="1" x14ac:dyDescent="0.3">
      <c r="A374" s="9">
        <v>1110</v>
      </c>
      <c r="B374" s="7" t="s">
        <v>29</v>
      </c>
      <c r="C374" s="2" t="s">
        <v>32</v>
      </c>
      <c r="D374" s="2" t="s">
        <v>21</v>
      </c>
      <c r="E374" s="2">
        <v>117.413</v>
      </c>
      <c r="F374">
        <f t="shared" si="5"/>
        <v>11.741299999999999</v>
      </c>
      <c r="G374" s="2" t="s">
        <v>67</v>
      </c>
      <c r="H374" s="21">
        <v>43770</v>
      </c>
      <c r="I374" s="18" t="s">
        <v>72</v>
      </c>
      <c r="J374" s="2" t="s">
        <v>21</v>
      </c>
    </row>
    <row r="375" spans="1:10" hidden="1" x14ac:dyDescent="0.3">
      <c r="A375" s="9">
        <v>1110</v>
      </c>
      <c r="B375" s="7" t="s">
        <v>29</v>
      </c>
      <c r="C375" s="2" t="s">
        <v>32</v>
      </c>
      <c r="D375" s="2" t="s">
        <v>21</v>
      </c>
      <c r="E375" s="2">
        <v>121.557</v>
      </c>
      <c r="F375">
        <f t="shared" si="5"/>
        <v>12.1557</v>
      </c>
      <c r="G375" s="2" t="s">
        <v>67</v>
      </c>
      <c r="H375" s="21">
        <v>43770</v>
      </c>
      <c r="I375" s="18" t="s">
        <v>72</v>
      </c>
      <c r="J375" s="2" t="s">
        <v>21</v>
      </c>
    </row>
    <row r="376" spans="1:10" hidden="1" x14ac:dyDescent="0.3">
      <c r="A376" s="9">
        <v>1110</v>
      </c>
      <c r="B376" s="7" t="s">
        <v>29</v>
      </c>
      <c r="C376" s="2" t="s">
        <v>32</v>
      </c>
      <c r="D376" s="2" t="s">
        <v>21</v>
      </c>
      <c r="E376" s="2">
        <v>121.786</v>
      </c>
      <c r="F376">
        <f t="shared" si="5"/>
        <v>12.178599999999999</v>
      </c>
      <c r="G376" s="2" t="s">
        <v>67</v>
      </c>
      <c r="H376" s="21">
        <v>43770</v>
      </c>
      <c r="I376" s="18" t="s">
        <v>72</v>
      </c>
      <c r="J376" s="2" t="s">
        <v>21</v>
      </c>
    </row>
    <row r="377" spans="1:10" hidden="1" x14ac:dyDescent="0.3">
      <c r="A377" s="9">
        <v>1110</v>
      </c>
      <c r="B377" s="7" t="s">
        <v>29</v>
      </c>
      <c r="C377" s="2" t="s">
        <v>32</v>
      </c>
      <c r="D377" s="2" t="s">
        <v>21</v>
      </c>
      <c r="E377" s="2">
        <v>125.82599999999999</v>
      </c>
      <c r="F377">
        <f t="shared" si="5"/>
        <v>12.582599999999999</v>
      </c>
      <c r="G377" s="2" t="s">
        <v>67</v>
      </c>
      <c r="H377" s="21">
        <v>43770</v>
      </c>
      <c r="I377" s="18" t="s">
        <v>72</v>
      </c>
      <c r="J377" s="2" t="s">
        <v>21</v>
      </c>
    </row>
    <row r="378" spans="1:10" hidden="1" x14ac:dyDescent="0.3">
      <c r="A378" s="9">
        <v>1110</v>
      </c>
      <c r="B378" s="7" t="s">
        <v>29</v>
      </c>
      <c r="C378" s="2" t="s">
        <v>32</v>
      </c>
      <c r="D378" s="2" t="s">
        <v>21</v>
      </c>
      <c r="E378" s="2">
        <v>124.92</v>
      </c>
      <c r="F378">
        <f t="shared" si="5"/>
        <v>12.492000000000001</v>
      </c>
      <c r="G378" s="2" t="s">
        <v>67</v>
      </c>
      <c r="H378" s="21">
        <v>43770</v>
      </c>
      <c r="I378" s="18" t="s">
        <v>72</v>
      </c>
      <c r="J378" s="2" t="s">
        <v>21</v>
      </c>
    </row>
    <row r="379" spans="1:10" hidden="1" x14ac:dyDescent="0.3">
      <c r="A379" s="9">
        <v>1110</v>
      </c>
      <c r="B379" s="7" t="s">
        <v>29</v>
      </c>
      <c r="C379" s="2" t="s">
        <v>32</v>
      </c>
      <c r="D379" s="2" t="s">
        <v>21</v>
      </c>
      <c r="E379" s="2">
        <v>125.98399999999999</v>
      </c>
      <c r="F379">
        <f t="shared" si="5"/>
        <v>12.5984</v>
      </c>
      <c r="G379" s="2" t="s">
        <v>67</v>
      </c>
      <c r="H379" s="21">
        <v>43770</v>
      </c>
      <c r="I379" s="18" t="s">
        <v>72</v>
      </c>
      <c r="J379" s="2" t="s">
        <v>21</v>
      </c>
    </row>
    <row r="380" spans="1:10" hidden="1" x14ac:dyDescent="0.3">
      <c r="A380" s="9">
        <v>1110</v>
      </c>
      <c r="B380" s="7" t="s">
        <v>29</v>
      </c>
      <c r="C380" s="2" t="s">
        <v>32</v>
      </c>
      <c r="D380" s="2" t="s">
        <v>21</v>
      </c>
      <c r="E380" s="2">
        <v>118.746</v>
      </c>
      <c r="F380">
        <f t="shared" si="5"/>
        <v>11.874599999999999</v>
      </c>
      <c r="G380" s="2" t="s">
        <v>67</v>
      </c>
      <c r="H380" s="21">
        <v>43770</v>
      </c>
      <c r="I380" s="18" t="s">
        <v>72</v>
      </c>
      <c r="J380" s="2" t="s">
        <v>21</v>
      </c>
    </row>
    <row r="381" spans="1:10" hidden="1" x14ac:dyDescent="0.3">
      <c r="A381" s="9">
        <v>1110</v>
      </c>
      <c r="B381" s="7" t="s">
        <v>29</v>
      </c>
      <c r="C381" s="2" t="s">
        <v>32</v>
      </c>
      <c r="D381" s="2" t="s">
        <v>21</v>
      </c>
      <c r="E381" s="2">
        <v>119.467</v>
      </c>
      <c r="F381">
        <f t="shared" si="5"/>
        <v>11.9467</v>
      </c>
      <c r="G381" s="2" t="s">
        <v>67</v>
      </c>
      <c r="H381" s="21">
        <v>43770</v>
      </c>
      <c r="I381" s="18" t="s">
        <v>72</v>
      </c>
      <c r="J381" s="2" t="s">
        <v>21</v>
      </c>
    </row>
    <row r="382" spans="1:10" hidden="1" x14ac:dyDescent="0.3">
      <c r="A382" s="9">
        <v>1110</v>
      </c>
      <c r="B382" s="7" t="s">
        <v>29</v>
      </c>
      <c r="C382" s="2" t="s">
        <v>32</v>
      </c>
      <c r="D382" s="2" t="s">
        <v>21</v>
      </c>
      <c r="E382" s="2">
        <v>122.623</v>
      </c>
      <c r="F382">
        <f t="shared" si="5"/>
        <v>12.2623</v>
      </c>
      <c r="G382" s="2" t="s">
        <v>67</v>
      </c>
      <c r="H382" s="21">
        <v>43770</v>
      </c>
      <c r="I382" s="18" t="s">
        <v>72</v>
      </c>
      <c r="J382" s="2" t="s">
        <v>21</v>
      </c>
    </row>
    <row r="383" spans="1:10" hidden="1" x14ac:dyDescent="0.3">
      <c r="A383" s="9">
        <v>1110</v>
      </c>
      <c r="B383" s="7" t="s">
        <v>29</v>
      </c>
      <c r="C383" s="2" t="s">
        <v>32</v>
      </c>
      <c r="D383" s="2" t="s">
        <v>21</v>
      </c>
      <c r="E383" s="2">
        <v>124.774</v>
      </c>
      <c r="F383">
        <f t="shared" si="5"/>
        <v>12.477399999999999</v>
      </c>
      <c r="G383" s="2" t="s">
        <v>67</v>
      </c>
      <c r="H383" s="21">
        <v>43770</v>
      </c>
      <c r="I383" s="18" t="s">
        <v>72</v>
      </c>
      <c r="J383" s="2" t="s">
        <v>21</v>
      </c>
    </row>
    <row r="384" spans="1:10" hidden="1" x14ac:dyDescent="0.3">
      <c r="A384" s="9">
        <v>1110</v>
      </c>
      <c r="B384" s="7" t="s">
        <v>29</v>
      </c>
      <c r="C384" s="2" t="s">
        <v>32</v>
      </c>
      <c r="D384" s="2" t="s">
        <v>21</v>
      </c>
      <c r="E384" s="2">
        <v>149.28</v>
      </c>
      <c r="F384">
        <f t="shared" si="5"/>
        <v>14.928000000000001</v>
      </c>
      <c r="G384" s="2" t="s">
        <v>67</v>
      </c>
      <c r="H384" s="21">
        <v>43770</v>
      </c>
      <c r="I384" s="18" t="s">
        <v>72</v>
      </c>
      <c r="J384" s="2" t="s">
        <v>21</v>
      </c>
    </row>
    <row r="385" spans="1:10" hidden="1" x14ac:dyDescent="0.3">
      <c r="A385" s="9">
        <v>1110</v>
      </c>
      <c r="B385" s="7" t="s">
        <v>29</v>
      </c>
      <c r="C385" s="2" t="s">
        <v>32</v>
      </c>
      <c r="D385" s="2" t="s">
        <v>21</v>
      </c>
      <c r="E385" s="2">
        <v>147.15199999999999</v>
      </c>
      <c r="F385">
        <f t="shared" si="5"/>
        <v>14.715199999999999</v>
      </c>
      <c r="G385" s="2" t="s">
        <v>67</v>
      </c>
      <c r="H385" s="21">
        <v>43770</v>
      </c>
      <c r="I385" s="18" t="s">
        <v>72</v>
      </c>
      <c r="J385" s="2" t="s">
        <v>21</v>
      </c>
    </row>
    <row r="386" spans="1:10" hidden="1" x14ac:dyDescent="0.3">
      <c r="A386" s="9">
        <v>1110</v>
      </c>
      <c r="B386" s="7" t="s">
        <v>29</v>
      </c>
      <c r="C386" s="2" t="s">
        <v>32</v>
      </c>
      <c r="D386" s="2" t="s">
        <v>21</v>
      </c>
      <c r="E386" s="2">
        <v>114.098</v>
      </c>
      <c r="F386">
        <f t="shared" ref="F386:F449" si="6">E386/10</f>
        <v>11.409800000000001</v>
      </c>
      <c r="G386" s="2" t="s">
        <v>67</v>
      </c>
      <c r="H386" s="21">
        <v>43770</v>
      </c>
      <c r="I386" s="18" t="s">
        <v>72</v>
      </c>
      <c r="J386" s="2" t="s">
        <v>21</v>
      </c>
    </row>
    <row r="387" spans="1:10" hidden="1" x14ac:dyDescent="0.3">
      <c r="A387" s="9">
        <v>1110</v>
      </c>
      <c r="B387" s="7" t="s">
        <v>29</v>
      </c>
      <c r="C387" s="2" t="s">
        <v>32</v>
      </c>
      <c r="D387" s="2" t="s">
        <v>21</v>
      </c>
      <c r="E387" s="2">
        <v>115.238</v>
      </c>
      <c r="F387">
        <f t="shared" si="6"/>
        <v>11.5238</v>
      </c>
      <c r="G387" s="2" t="s">
        <v>67</v>
      </c>
      <c r="H387" s="21">
        <v>43770</v>
      </c>
      <c r="I387" s="18" t="s">
        <v>72</v>
      </c>
      <c r="J387" s="2" t="s">
        <v>21</v>
      </c>
    </row>
    <row r="388" spans="1:10" hidden="1" x14ac:dyDescent="0.3">
      <c r="A388" s="9">
        <v>1110</v>
      </c>
      <c r="B388" s="7" t="s">
        <v>29</v>
      </c>
      <c r="C388" s="2" t="s">
        <v>32</v>
      </c>
      <c r="D388" s="2" t="s">
        <v>21</v>
      </c>
      <c r="E388" s="2">
        <v>118.358</v>
      </c>
      <c r="F388">
        <f t="shared" si="6"/>
        <v>11.835800000000001</v>
      </c>
      <c r="G388" s="2" t="s">
        <v>67</v>
      </c>
      <c r="H388" s="21">
        <v>43770</v>
      </c>
      <c r="I388" s="18" t="s">
        <v>72</v>
      </c>
      <c r="J388" s="2" t="s">
        <v>21</v>
      </c>
    </row>
    <row r="389" spans="1:10" hidden="1" x14ac:dyDescent="0.3">
      <c r="A389" s="9">
        <v>1110</v>
      </c>
      <c r="B389" s="7" t="s">
        <v>29</v>
      </c>
      <c r="C389" s="2" t="s">
        <v>32</v>
      </c>
      <c r="D389" s="2" t="s">
        <v>21</v>
      </c>
      <c r="E389" s="2">
        <v>133.71700000000001</v>
      </c>
      <c r="F389">
        <f t="shared" si="6"/>
        <v>13.371700000000001</v>
      </c>
      <c r="G389" s="2" t="s">
        <v>67</v>
      </c>
      <c r="H389" s="21">
        <v>43770</v>
      </c>
      <c r="I389" s="18" t="s">
        <v>72</v>
      </c>
      <c r="J389" s="2" t="s">
        <v>21</v>
      </c>
    </row>
    <row r="390" spans="1:10" hidden="1" x14ac:dyDescent="0.3">
      <c r="A390" s="9">
        <v>1110</v>
      </c>
      <c r="B390" s="7" t="s">
        <v>29</v>
      </c>
      <c r="C390" s="2" t="s">
        <v>32</v>
      </c>
      <c r="D390" s="2" t="s">
        <v>21</v>
      </c>
      <c r="E390" s="2">
        <v>126.18600000000001</v>
      </c>
      <c r="F390">
        <f t="shared" si="6"/>
        <v>12.618600000000001</v>
      </c>
      <c r="G390" s="2" t="s">
        <v>67</v>
      </c>
      <c r="H390" s="21">
        <v>43770</v>
      </c>
      <c r="I390" s="18" t="s">
        <v>72</v>
      </c>
      <c r="J390" s="2" t="s">
        <v>21</v>
      </c>
    </row>
    <row r="391" spans="1:10" hidden="1" x14ac:dyDescent="0.3">
      <c r="A391" s="9">
        <v>1110</v>
      </c>
      <c r="B391" s="7" t="s">
        <v>29</v>
      </c>
      <c r="C391" s="2" t="s">
        <v>32</v>
      </c>
      <c r="D391" s="2" t="s">
        <v>21</v>
      </c>
      <c r="E391" s="2">
        <v>129.53100000000001</v>
      </c>
      <c r="F391">
        <f t="shared" si="6"/>
        <v>12.953100000000001</v>
      </c>
      <c r="G391" s="2" t="s">
        <v>67</v>
      </c>
      <c r="H391" s="21">
        <v>43770</v>
      </c>
      <c r="I391" s="18" t="s">
        <v>72</v>
      </c>
      <c r="J391" s="2" t="s">
        <v>21</v>
      </c>
    </row>
    <row r="392" spans="1:10" hidden="1" x14ac:dyDescent="0.3">
      <c r="A392" s="9">
        <v>1110</v>
      </c>
      <c r="B392" s="7" t="s">
        <v>29</v>
      </c>
      <c r="C392" s="2" t="s">
        <v>32</v>
      </c>
      <c r="D392" s="2" t="s">
        <v>21</v>
      </c>
      <c r="E392" s="2">
        <v>130.28899999999999</v>
      </c>
      <c r="F392">
        <f t="shared" si="6"/>
        <v>13.028899999999998</v>
      </c>
      <c r="G392" s="2" t="s">
        <v>67</v>
      </c>
      <c r="H392" s="21">
        <v>43770</v>
      </c>
      <c r="I392" s="18" t="s">
        <v>72</v>
      </c>
      <c r="J392" s="2" t="s">
        <v>21</v>
      </c>
    </row>
    <row r="393" spans="1:10" hidden="1" x14ac:dyDescent="0.3">
      <c r="A393" s="9">
        <v>1110</v>
      </c>
      <c r="B393" s="7" t="s">
        <v>29</v>
      </c>
      <c r="C393" s="2" t="s">
        <v>32</v>
      </c>
      <c r="D393" s="2" t="s">
        <v>21</v>
      </c>
      <c r="E393" s="2">
        <v>172.36199999999999</v>
      </c>
      <c r="F393">
        <f t="shared" si="6"/>
        <v>17.2362</v>
      </c>
      <c r="G393" s="2" t="s">
        <v>67</v>
      </c>
      <c r="H393" s="21">
        <v>43770</v>
      </c>
      <c r="I393" s="18" t="s">
        <v>72</v>
      </c>
      <c r="J393" s="2" t="s">
        <v>21</v>
      </c>
    </row>
    <row r="394" spans="1:10" hidden="1" x14ac:dyDescent="0.3">
      <c r="A394" s="9">
        <v>1110</v>
      </c>
      <c r="B394" s="7" t="s">
        <v>29</v>
      </c>
      <c r="C394" s="2" t="s">
        <v>32</v>
      </c>
      <c r="D394" s="2" t="s">
        <v>21</v>
      </c>
      <c r="E394" s="2">
        <v>137.14599999999999</v>
      </c>
      <c r="F394">
        <f t="shared" si="6"/>
        <v>13.714599999999999</v>
      </c>
      <c r="G394" s="2" t="s">
        <v>67</v>
      </c>
      <c r="H394" s="21">
        <v>43770</v>
      </c>
      <c r="I394" s="18" t="s">
        <v>72</v>
      </c>
      <c r="J394" s="2" t="s">
        <v>21</v>
      </c>
    </row>
    <row r="395" spans="1:10" hidden="1" x14ac:dyDescent="0.3">
      <c r="A395" s="9">
        <v>1110</v>
      </c>
      <c r="B395" s="7" t="s">
        <v>29</v>
      </c>
      <c r="C395" s="2" t="s">
        <v>32</v>
      </c>
      <c r="D395" s="2" t="s">
        <v>21</v>
      </c>
      <c r="E395" s="2">
        <v>130.35599999999999</v>
      </c>
      <c r="F395">
        <f t="shared" si="6"/>
        <v>13.035599999999999</v>
      </c>
      <c r="G395" s="2" t="s">
        <v>67</v>
      </c>
      <c r="H395" s="21">
        <v>43770</v>
      </c>
      <c r="I395" s="18" t="s">
        <v>72</v>
      </c>
      <c r="J395" s="2" t="s">
        <v>21</v>
      </c>
    </row>
    <row r="396" spans="1:10" hidden="1" x14ac:dyDescent="0.3">
      <c r="A396" s="9">
        <v>1110</v>
      </c>
      <c r="B396" s="7" t="s">
        <v>29</v>
      </c>
      <c r="C396" s="2" t="s">
        <v>32</v>
      </c>
      <c r="D396" s="2" t="s">
        <v>21</v>
      </c>
      <c r="E396" s="2">
        <v>139.72499999999999</v>
      </c>
      <c r="F396">
        <f t="shared" si="6"/>
        <v>13.9725</v>
      </c>
      <c r="G396" s="2" t="s">
        <v>67</v>
      </c>
      <c r="H396" s="21">
        <v>43770</v>
      </c>
      <c r="I396" s="18" t="s">
        <v>72</v>
      </c>
      <c r="J396" s="2" t="s">
        <v>21</v>
      </c>
    </row>
    <row r="397" spans="1:10" hidden="1" x14ac:dyDescent="0.3">
      <c r="A397" s="9">
        <v>1110</v>
      </c>
      <c r="B397" s="7" t="s">
        <v>29</v>
      </c>
      <c r="C397" s="2" t="s">
        <v>32</v>
      </c>
      <c r="D397" s="2" t="s">
        <v>21</v>
      </c>
      <c r="E397" s="2">
        <v>144.023</v>
      </c>
      <c r="F397">
        <f t="shared" si="6"/>
        <v>14.4023</v>
      </c>
      <c r="G397" s="2" t="s">
        <v>67</v>
      </c>
      <c r="H397" s="21">
        <v>43770</v>
      </c>
      <c r="I397" s="18" t="s">
        <v>72</v>
      </c>
      <c r="J397" s="2" t="s">
        <v>21</v>
      </c>
    </row>
    <row r="398" spans="1:10" hidden="1" x14ac:dyDescent="0.3">
      <c r="A398" s="9">
        <v>1110</v>
      </c>
      <c r="B398" s="7" t="s">
        <v>29</v>
      </c>
      <c r="C398" s="2" t="s">
        <v>32</v>
      </c>
      <c r="D398" s="2" t="s">
        <v>21</v>
      </c>
      <c r="E398" s="2">
        <v>147.58799999999999</v>
      </c>
      <c r="F398">
        <f t="shared" si="6"/>
        <v>14.758799999999999</v>
      </c>
      <c r="G398" s="2" t="s">
        <v>67</v>
      </c>
      <c r="H398" s="21">
        <v>43770</v>
      </c>
      <c r="I398" s="18" t="s">
        <v>72</v>
      </c>
      <c r="J398" s="2" t="s">
        <v>21</v>
      </c>
    </row>
    <row r="399" spans="1:10" hidden="1" x14ac:dyDescent="0.3">
      <c r="A399" s="9">
        <v>1110</v>
      </c>
      <c r="B399" s="7" t="s">
        <v>29</v>
      </c>
      <c r="C399" s="2" t="s">
        <v>32</v>
      </c>
      <c r="D399" s="2" t="s">
        <v>22</v>
      </c>
      <c r="E399" s="2">
        <v>137.98599999999999</v>
      </c>
      <c r="F399">
        <f t="shared" si="6"/>
        <v>13.798599999999999</v>
      </c>
      <c r="G399" s="2" t="s">
        <v>67</v>
      </c>
      <c r="H399" s="21">
        <v>43770</v>
      </c>
      <c r="I399" s="18" t="s">
        <v>72</v>
      </c>
      <c r="J399" s="2" t="s">
        <v>22</v>
      </c>
    </row>
    <row r="400" spans="1:10" hidden="1" x14ac:dyDescent="0.3">
      <c r="A400" s="9">
        <v>1110</v>
      </c>
      <c r="B400" s="7" t="s">
        <v>29</v>
      </c>
      <c r="C400" s="2" t="s">
        <v>32</v>
      </c>
      <c r="D400" s="2" t="s">
        <v>22</v>
      </c>
      <c r="E400" s="2">
        <v>170.108</v>
      </c>
      <c r="F400">
        <f t="shared" si="6"/>
        <v>17.0108</v>
      </c>
      <c r="G400" s="2" t="s">
        <v>67</v>
      </c>
      <c r="H400" s="21">
        <v>43770</v>
      </c>
      <c r="I400" s="18" t="s">
        <v>72</v>
      </c>
      <c r="J400" s="2" t="s">
        <v>22</v>
      </c>
    </row>
    <row r="401" spans="1:10" hidden="1" x14ac:dyDescent="0.3">
      <c r="A401" s="9">
        <v>1110</v>
      </c>
      <c r="B401" s="7" t="s">
        <v>29</v>
      </c>
      <c r="C401" s="2" t="s">
        <v>32</v>
      </c>
      <c r="D401" s="2" t="s">
        <v>22</v>
      </c>
      <c r="E401" s="2">
        <v>163.55799999999999</v>
      </c>
      <c r="F401">
        <f t="shared" si="6"/>
        <v>16.355799999999999</v>
      </c>
      <c r="G401" s="2" t="s">
        <v>67</v>
      </c>
      <c r="H401" s="21">
        <v>43770</v>
      </c>
      <c r="I401" s="18" t="s">
        <v>72</v>
      </c>
      <c r="J401" s="2" t="s">
        <v>22</v>
      </c>
    </row>
    <row r="402" spans="1:10" hidden="1" x14ac:dyDescent="0.3">
      <c r="A402" s="9">
        <v>1110</v>
      </c>
      <c r="B402" s="7" t="s">
        <v>29</v>
      </c>
      <c r="C402" s="2" t="s">
        <v>32</v>
      </c>
      <c r="D402" s="2" t="s">
        <v>22</v>
      </c>
      <c r="E402" s="2">
        <v>190.13200000000001</v>
      </c>
      <c r="F402">
        <f t="shared" si="6"/>
        <v>19.013200000000001</v>
      </c>
      <c r="G402" s="2" t="s">
        <v>67</v>
      </c>
      <c r="H402" s="21">
        <v>43770</v>
      </c>
      <c r="I402" s="18" t="s">
        <v>72</v>
      </c>
      <c r="J402" s="2" t="s">
        <v>22</v>
      </c>
    </row>
    <row r="403" spans="1:10" hidden="1" x14ac:dyDescent="0.3">
      <c r="A403" s="9">
        <v>1110</v>
      </c>
      <c r="B403" s="7" t="s">
        <v>29</v>
      </c>
      <c r="C403" s="2" t="s">
        <v>32</v>
      </c>
      <c r="D403" s="2" t="s">
        <v>22</v>
      </c>
      <c r="E403" s="2">
        <v>165.68199999999999</v>
      </c>
      <c r="F403">
        <f t="shared" si="6"/>
        <v>16.568199999999997</v>
      </c>
      <c r="G403" s="2" t="s">
        <v>67</v>
      </c>
      <c r="H403" s="21">
        <v>43770</v>
      </c>
      <c r="I403" s="18" t="s">
        <v>72</v>
      </c>
      <c r="J403" s="2" t="s">
        <v>22</v>
      </c>
    </row>
    <row r="404" spans="1:10" hidden="1" x14ac:dyDescent="0.3">
      <c r="A404" s="9">
        <v>1110</v>
      </c>
      <c r="B404" s="7" t="s">
        <v>29</v>
      </c>
      <c r="C404" s="2" t="s">
        <v>32</v>
      </c>
      <c r="D404" s="2" t="s">
        <v>22</v>
      </c>
      <c r="E404" s="2">
        <v>177.07400000000001</v>
      </c>
      <c r="F404">
        <f t="shared" si="6"/>
        <v>17.7074</v>
      </c>
      <c r="G404" s="2" t="s">
        <v>67</v>
      </c>
      <c r="H404" s="21">
        <v>43770</v>
      </c>
      <c r="I404" s="18" t="s">
        <v>72</v>
      </c>
      <c r="J404" s="2" t="s">
        <v>22</v>
      </c>
    </row>
    <row r="405" spans="1:10" hidden="1" x14ac:dyDescent="0.3">
      <c r="A405" s="9">
        <v>1110</v>
      </c>
      <c r="B405" s="7" t="s">
        <v>29</v>
      </c>
      <c r="C405" s="2" t="s">
        <v>32</v>
      </c>
      <c r="D405" s="2" t="s">
        <v>22</v>
      </c>
      <c r="E405" s="2">
        <v>322.93799999999999</v>
      </c>
      <c r="F405">
        <f t="shared" si="6"/>
        <v>32.293799999999997</v>
      </c>
      <c r="G405" s="2" t="s">
        <v>67</v>
      </c>
      <c r="H405" s="21">
        <v>43770</v>
      </c>
      <c r="I405" s="18" t="s">
        <v>72</v>
      </c>
      <c r="J405" s="2" t="s">
        <v>22</v>
      </c>
    </row>
    <row r="406" spans="1:10" hidden="1" x14ac:dyDescent="0.3">
      <c r="A406" s="9">
        <v>1110</v>
      </c>
      <c r="B406" s="7" t="s">
        <v>29</v>
      </c>
      <c r="C406" s="2" t="s">
        <v>32</v>
      </c>
      <c r="D406" s="2" t="s">
        <v>22</v>
      </c>
      <c r="E406" s="2">
        <v>175.88200000000001</v>
      </c>
      <c r="F406">
        <f t="shared" si="6"/>
        <v>17.588200000000001</v>
      </c>
      <c r="G406" s="2" t="s">
        <v>67</v>
      </c>
      <c r="H406" s="21">
        <v>43770</v>
      </c>
      <c r="I406" s="18" t="s">
        <v>72</v>
      </c>
      <c r="J406" s="2" t="s">
        <v>22</v>
      </c>
    </row>
    <row r="407" spans="1:10" hidden="1" x14ac:dyDescent="0.3">
      <c r="A407" s="9">
        <v>1110</v>
      </c>
      <c r="B407" s="7" t="s">
        <v>29</v>
      </c>
      <c r="C407" s="2" t="s">
        <v>32</v>
      </c>
      <c r="D407" s="2" t="s">
        <v>22</v>
      </c>
      <c r="E407" s="2">
        <v>166.96299999999999</v>
      </c>
      <c r="F407">
        <f t="shared" si="6"/>
        <v>16.696300000000001</v>
      </c>
      <c r="G407" s="2" t="s">
        <v>67</v>
      </c>
      <c r="H407" s="21">
        <v>43770</v>
      </c>
      <c r="I407" s="18" t="s">
        <v>72</v>
      </c>
      <c r="J407" s="2" t="s">
        <v>22</v>
      </c>
    </row>
    <row r="408" spans="1:10" hidden="1" x14ac:dyDescent="0.3">
      <c r="A408" s="9">
        <v>1110</v>
      </c>
      <c r="B408" s="7" t="s">
        <v>29</v>
      </c>
      <c r="C408" s="2" t="s">
        <v>32</v>
      </c>
      <c r="D408" s="2" t="s">
        <v>22</v>
      </c>
      <c r="E408" s="2">
        <v>174.261</v>
      </c>
      <c r="F408">
        <f t="shared" si="6"/>
        <v>17.426099999999998</v>
      </c>
      <c r="G408" s="2" t="s">
        <v>67</v>
      </c>
      <c r="H408" s="21">
        <v>43770</v>
      </c>
      <c r="I408" s="18" t="s">
        <v>72</v>
      </c>
      <c r="J408" s="2" t="s">
        <v>22</v>
      </c>
    </row>
    <row r="409" spans="1:10" hidden="1" x14ac:dyDescent="0.3">
      <c r="A409" s="9">
        <v>1110</v>
      </c>
      <c r="B409" s="7" t="s">
        <v>29</v>
      </c>
      <c r="C409" s="2" t="s">
        <v>32</v>
      </c>
      <c r="D409" s="2" t="s">
        <v>21</v>
      </c>
      <c r="E409" s="2">
        <v>130.06100000000001</v>
      </c>
      <c r="F409">
        <f t="shared" si="6"/>
        <v>13.0061</v>
      </c>
      <c r="G409" s="2" t="s">
        <v>67</v>
      </c>
      <c r="H409" s="21">
        <v>43770</v>
      </c>
      <c r="I409" s="18" t="s">
        <v>72</v>
      </c>
      <c r="J409" s="2" t="s">
        <v>21</v>
      </c>
    </row>
    <row r="410" spans="1:10" hidden="1" x14ac:dyDescent="0.3">
      <c r="A410" s="9">
        <v>1110</v>
      </c>
      <c r="B410" s="7" t="s">
        <v>29</v>
      </c>
      <c r="C410" s="2" t="s">
        <v>32</v>
      </c>
      <c r="D410" s="2" t="s">
        <v>21</v>
      </c>
      <c r="E410" s="2">
        <v>131.702</v>
      </c>
      <c r="F410">
        <f t="shared" si="6"/>
        <v>13.170199999999999</v>
      </c>
      <c r="G410" s="2" t="s">
        <v>67</v>
      </c>
      <c r="H410" s="21">
        <v>43770</v>
      </c>
      <c r="I410" s="18" t="s">
        <v>72</v>
      </c>
      <c r="J410" s="2" t="s">
        <v>21</v>
      </c>
    </row>
    <row r="411" spans="1:10" hidden="1" x14ac:dyDescent="0.3">
      <c r="A411" s="9">
        <v>1110</v>
      </c>
      <c r="B411" s="7" t="s">
        <v>29</v>
      </c>
      <c r="C411" s="2" t="s">
        <v>32</v>
      </c>
      <c r="D411" s="2" t="s">
        <v>21</v>
      </c>
      <c r="E411" s="2">
        <v>137.49299999999999</v>
      </c>
      <c r="F411">
        <f t="shared" si="6"/>
        <v>13.7493</v>
      </c>
      <c r="G411" s="2" t="s">
        <v>67</v>
      </c>
      <c r="H411" s="21">
        <v>43770</v>
      </c>
      <c r="I411" s="18" t="s">
        <v>72</v>
      </c>
      <c r="J411" s="2" t="s">
        <v>21</v>
      </c>
    </row>
    <row r="412" spans="1:10" hidden="1" x14ac:dyDescent="0.3">
      <c r="A412" s="9">
        <v>1110</v>
      </c>
      <c r="B412" s="7" t="s">
        <v>29</v>
      </c>
      <c r="C412" s="2" t="s">
        <v>32</v>
      </c>
      <c r="D412" s="2" t="s">
        <v>21</v>
      </c>
      <c r="E412" s="2">
        <v>138.31399999999999</v>
      </c>
      <c r="F412">
        <f t="shared" si="6"/>
        <v>13.831399999999999</v>
      </c>
      <c r="G412" s="2" t="s">
        <v>67</v>
      </c>
      <c r="H412" s="21">
        <v>43770</v>
      </c>
      <c r="I412" s="18" t="s">
        <v>72</v>
      </c>
      <c r="J412" s="2" t="s">
        <v>21</v>
      </c>
    </row>
    <row r="413" spans="1:10" hidden="1" x14ac:dyDescent="0.3">
      <c r="A413" s="9">
        <v>1110</v>
      </c>
      <c r="B413" s="7" t="s">
        <v>29</v>
      </c>
      <c r="C413" s="2" t="s">
        <v>32</v>
      </c>
      <c r="D413" s="2" t="s">
        <v>21</v>
      </c>
      <c r="E413" s="2">
        <v>134.60400000000001</v>
      </c>
      <c r="F413">
        <f t="shared" si="6"/>
        <v>13.460400000000002</v>
      </c>
      <c r="G413" s="2" t="s">
        <v>67</v>
      </c>
      <c r="H413" s="21">
        <v>43770</v>
      </c>
      <c r="I413" s="18" t="s">
        <v>72</v>
      </c>
      <c r="J413" s="2" t="s">
        <v>21</v>
      </c>
    </row>
    <row r="414" spans="1:10" hidden="1" x14ac:dyDescent="0.3">
      <c r="A414" s="9">
        <v>1110</v>
      </c>
      <c r="B414" s="7" t="s">
        <v>29</v>
      </c>
      <c r="C414" s="2" t="s">
        <v>32</v>
      </c>
      <c r="D414" s="2" t="s">
        <v>21</v>
      </c>
      <c r="E414" s="2">
        <v>134</v>
      </c>
      <c r="F414">
        <f t="shared" si="6"/>
        <v>13.4</v>
      </c>
      <c r="G414" s="2" t="s">
        <v>67</v>
      </c>
      <c r="H414" s="21">
        <v>43770</v>
      </c>
      <c r="I414" s="18" t="s">
        <v>72</v>
      </c>
      <c r="J414" s="2" t="s">
        <v>21</v>
      </c>
    </row>
    <row r="415" spans="1:10" hidden="1" x14ac:dyDescent="0.3">
      <c r="A415" s="9">
        <v>1110</v>
      </c>
      <c r="B415" s="7" t="s">
        <v>29</v>
      </c>
      <c r="C415" s="2" t="s">
        <v>32</v>
      </c>
      <c r="D415" s="2" t="s">
        <v>21</v>
      </c>
      <c r="E415" s="2">
        <v>133.262</v>
      </c>
      <c r="F415">
        <f t="shared" si="6"/>
        <v>13.3262</v>
      </c>
      <c r="G415" s="2" t="s">
        <v>67</v>
      </c>
      <c r="H415" s="21">
        <v>43770</v>
      </c>
      <c r="I415" s="18" t="s">
        <v>72</v>
      </c>
      <c r="J415" s="2" t="s">
        <v>21</v>
      </c>
    </row>
    <row r="416" spans="1:10" hidden="1" x14ac:dyDescent="0.3">
      <c r="A416" s="9">
        <v>1110</v>
      </c>
      <c r="B416" s="7" t="s">
        <v>29</v>
      </c>
      <c r="C416" s="2" t="s">
        <v>32</v>
      </c>
      <c r="D416" s="2" t="s">
        <v>21</v>
      </c>
      <c r="E416" s="2">
        <v>124.45699999999999</v>
      </c>
      <c r="F416">
        <f t="shared" si="6"/>
        <v>12.445699999999999</v>
      </c>
      <c r="G416" s="2" t="s">
        <v>67</v>
      </c>
      <c r="H416" s="21">
        <v>43770</v>
      </c>
      <c r="I416" s="18" t="s">
        <v>72</v>
      </c>
      <c r="J416" s="2" t="s">
        <v>21</v>
      </c>
    </row>
    <row r="417" spans="1:10" hidden="1" x14ac:dyDescent="0.3">
      <c r="A417" s="9">
        <v>1110</v>
      </c>
      <c r="B417" s="7" t="s">
        <v>29</v>
      </c>
      <c r="C417" s="2" t="s">
        <v>32</v>
      </c>
      <c r="D417" s="2" t="s">
        <v>21</v>
      </c>
      <c r="E417" s="2">
        <v>149.58799999999999</v>
      </c>
      <c r="F417">
        <f t="shared" si="6"/>
        <v>14.9588</v>
      </c>
      <c r="G417" s="2" t="s">
        <v>67</v>
      </c>
      <c r="H417" s="21">
        <v>43770</v>
      </c>
      <c r="I417" s="18" t="s">
        <v>72</v>
      </c>
      <c r="J417" s="2" t="s">
        <v>21</v>
      </c>
    </row>
    <row r="418" spans="1:10" hidden="1" x14ac:dyDescent="0.3">
      <c r="A418" s="9">
        <v>1110</v>
      </c>
      <c r="B418" s="7" t="s">
        <v>29</v>
      </c>
      <c r="C418" s="2" t="s">
        <v>32</v>
      </c>
      <c r="D418" s="2" t="s">
        <v>21</v>
      </c>
      <c r="E418" s="2">
        <v>140.06700000000001</v>
      </c>
      <c r="F418">
        <f t="shared" si="6"/>
        <v>14.0067</v>
      </c>
      <c r="G418" s="2" t="s">
        <v>67</v>
      </c>
      <c r="H418" s="21">
        <v>43770</v>
      </c>
      <c r="I418" s="18" t="s">
        <v>72</v>
      </c>
      <c r="J418" s="2" t="s">
        <v>21</v>
      </c>
    </row>
    <row r="419" spans="1:10" hidden="1" x14ac:dyDescent="0.3">
      <c r="A419" s="9">
        <v>1110</v>
      </c>
      <c r="B419" s="7" t="s">
        <v>29</v>
      </c>
      <c r="C419" s="2" t="s">
        <v>32</v>
      </c>
      <c r="D419" s="2" t="s">
        <v>21</v>
      </c>
      <c r="E419" s="2">
        <v>140.27000000000001</v>
      </c>
      <c r="F419">
        <f t="shared" si="6"/>
        <v>14.027000000000001</v>
      </c>
      <c r="G419" s="2" t="s">
        <v>67</v>
      </c>
      <c r="H419" s="21">
        <v>43770</v>
      </c>
      <c r="I419" s="18" t="s">
        <v>72</v>
      </c>
      <c r="J419" s="2" t="s">
        <v>21</v>
      </c>
    </row>
    <row r="420" spans="1:10" hidden="1" x14ac:dyDescent="0.3">
      <c r="A420" s="9">
        <v>1110</v>
      </c>
      <c r="B420" s="7" t="s">
        <v>29</v>
      </c>
      <c r="C420" s="2" t="s">
        <v>32</v>
      </c>
      <c r="D420" s="2" t="s">
        <v>21</v>
      </c>
      <c r="E420" s="2">
        <v>141.041</v>
      </c>
      <c r="F420">
        <f t="shared" si="6"/>
        <v>14.104099999999999</v>
      </c>
      <c r="G420" s="2" t="s">
        <v>67</v>
      </c>
      <c r="H420" s="21">
        <v>43770</v>
      </c>
      <c r="I420" s="18" t="s">
        <v>72</v>
      </c>
      <c r="J420" s="2" t="s">
        <v>21</v>
      </c>
    </row>
    <row r="421" spans="1:10" hidden="1" x14ac:dyDescent="0.3">
      <c r="A421" s="9">
        <v>1110</v>
      </c>
      <c r="B421" s="7" t="s">
        <v>29</v>
      </c>
      <c r="C421" s="2" t="s">
        <v>32</v>
      </c>
      <c r="D421" s="2" t="s">
        <v>21</v>
      </c>
      <c r="E421" s="2">
        <v>126.983</v>
      </c>
      <c r="F421">
        <f t="shared" si="6"/>
        <v>12.6983</v>
      </c>
      <c r="G421" s="2" t="s">
        <v>67</v>
      </c>
      <c r="H421" s="21">
        <v>43770</v>
      </c>
      <c r="I421" s="18" t="s">
        <v>72</v>
      </c>
      <c r="J421" s="2" t="s">
        <v>21</v>
      </c>
    </row>
    <row r="422" spans="1:10" hidden="1" x14ac:dyDescent="0.3">
      <c r="A422" s="9">
        <v>1110</v>
      </c>
      <c r="B422" s="7" t="s">
        <v>29</v>
      </c>
      <c r="C422" s="2" t="s">
        <v>32</v>
      </c>
      <c r="D422" s="2" t="s">
        <v>21</v>
      </c>
      <c r="E422" s="2">
        <v>136.798</v>
      </c>
      <c r="F422">
        <f t="shared" si="6"/>
        <v>13.6798</v>
      </c>
      <c r="G422" s="2" t="s">
        <v>67</v>
      </c>
      <c r="H422" s="21">
        <v>43770</v>
      </c>
      <c r="I422" s="18" t="s">
        <v>72</v>
      </c>
      <c r="J422" s="2" t="s">
        <v>21</v>
      </c>
    </row>
    <row r="423" spans="1:10" hidden="1" x14ac:dyDescent="0.3">
      <c r="A423" s="9">
        <v>1110</v>
      </c>
      <c r="B423" s="7" t="s">
        <v>29</v>
      </c>
      <c r="C423" s="2" t="s">
        <v>32</v>
      </c>
      <c r="D423" s="2" t="s">
        <v>21</v>
      </c>
      <c r="E423" s="2">
        <v>135.93100000000001</v>
      </c>
      <c r="F423">
        <f t="shared" si="6"/>
        <v>13.593100000000002</v>
      </c>
      <c r="G423" s="2" t="s">
        <v>67</v>
      </c>
      <c r="H423" s="21">
        <v>43770</v>
      </c>
      <c r="I423" s="18" t="s">
        <v>72</v>
      </c>
      <c r="J423" s="2" t="s">
        <v>21</v>
      </c>
    </row>
    <row r="424" spans="1:10" hidden="1" x14ac:dyDescent="0.3">
      <c r="A424" s="9">
        <v>1110</v>
      </c>
      <c r="B424" s="7" t="s">
        <v>29</v>
      </c>
      <c r="C424" s="2" t="s">
        <v>32</v>
      </c>
      <c r="D424" s="2" t="s">
        <v>21</v>
      </c>
      <c r="E424" s="2">
        <v>140.00299999999999</v>
      </c>
      <c r="F424">
        <f t="shared" si="6"/>
        <v>14.000299999999999</v>
      </c>
      <c r="G424" s="2" t="s">
        <v>67</v>
      </c>
      <c r="H424" s="21">
        <v>43770</v>
      </c>
      <c r="I424" s="18" t="s">
        <v>72</v>
      </c>
      <c r="J424" s="2" t="s">
        <v>21</v>
      </c>
    </row>
    <row r="425" spans="1:10" hidden="1" x14ac:dyDescent="0.3">
      <c r="A425" s="9">
        <v>1110</v>
      </c>
      <c r="B425" s="7" t="s">
        <v>29</v>
      </c>
      <c r="C425" s="2" t="s">
        <v>32</v>
      </c>
      <c r="D425" s="2" t="s">
        <v>21</v>
      </c>
      <c r="E425" s="2">
        <v>144.74799999999999</v>
      </c>
      <c r="F425">
        <f t="shared" si="6"/>
        <v>14.474799999999998</v>
      </c>
      <c r="G425" s="2" t="s">
        <v>67</v>
      </c>
      <c r="H425" s="21">
        <v>43770</v>
      </c>
      <c r="I425" s="18" t="s">
        <v>72</v>
      </c>
      <c r="J425" s="2" t="s">
        <v>21</v>
      </c>
    </row>
    <row r="426" spans="1:10" hidden="1" x14ac:dyDescent="0.3">
      <c r="A426" s="9">
        <v>1110</v>
      </c>
      <c r="B426" s="7" t="s">
        <v>29</v>
      </c>
      <c r="C426" s="2" t="s">
        <v>32</v>
      </c>
      <c r="D426" s="2" t="s">
        <v>21</v>
      </c>
      <c r="E426" s="2">
        <v>147.93100000000001</v>
      </c>
      <c r="F426">
        <f t="shared" si="6"/>
        <v>14.793100000000001</v>
      </c>
      <c r="G426" s="2" t="s">
        <v>67</v>
      </c>
      <c r="H426" s="21">
        <v>43770</v>
      </c>
      <c r="I426" s="18" t="s">
        <v>72</v>
      </c>
      <c r="J426" s="2" t="s">
        <v>21</v>
      </c>
    </row>
    <row r="427" spans="1:10" hidden="1" x14ac:dyDescent="0.3">
      <c r="A427" s="9">
        <v>1110</v>
      </c>
      <c r="B427" s="7" t="s">
        <v>29</v>
      </c>
      <c r="C427" s="2" t="s">
        <v>32</v>
      </c>
      <c r="D427" s="2" t="s">
        <v>21</v>
      </c>
      <c r="E427" s="2">
        <v>121.94799999999999</v>
      </c>
      <c r="F427">
        <f t="shared" si="6"/>
        <v>12.194799999999999</v>
      </c>
      <c r="G427" s="2" t="s">
        <v>67</v>
      </c>
      <c r="H427" s="21">
        <v>43770</v>
      </c>
      <c r="I427" s="18" t="s">
        <v>72</v>
      </c>
      <c r="J427" s="2" t="s">
        <v>21</v>
      </c>
    </row>
    <row r="428" spans="1:10" hidden="1" x14ac:dyDescent="0.3">
      <c r="A428" s="9">
        <v>1110</v>
      </c>
      <c r="B428" s="7" t="s">
        <v>29</v>
      </c>
      <c r="C428" s="2" t="s">
        <v>32</v>
      </c>
      <c r="D428" s="2" t="s">
        <v>21</v>
      </c>
      <c r="E428" s="2">
        <v>140.32900000000001</v>
      </c>
      <c r="F428">
        <f t="shared" si="6"/>
        <v>14.032900000000001</v>
      </c>
      <c r="G428" s="2" t="s">
        <v>67</v>
      </c>
      <c r="H428" s="21">
        <v>43770</v>
      </c>
      <c r="I428" s="18" t="s">
        <v>72</v>
      </c>
      <c r="J428" s="2" t="s">
        <v>21</v>
      </c>
    </row>
    <row r="429" spans="1:10" hidden="1" x14ac:dyDescent="0.3">
      <c r="A429" s="9">
        <v>1110</v>
      </c>
      <c r="B429" s="7" t="s">
        <v>29</v>
      </c>
      <c r="C429" s="2" t="s">
        <v>32</v>
      </c>
      <c r="D429" s="2" t="s">
        <v>21</v>
      </c>
      <c r="E429" s="2">
        <v>130.417</v>
      </c>
      <c r="F429">
        <f t="shared" si="6"/>
        <v>13.041700000000001</v>
      </c>
      <c r="G429" s="2" t="s">
        <v>67</v>
      </c>
      <c r="H429" s="21">
        <v>43770</v>
      </c>
      <c r="I429" s="18" t="s">
        <v>72</v>
      </c>
      <c r="J429" s="2" t="s">
        <v>21</v>
      </c>
    </row>
    <row r="430" spans="1:10" hidden="1" x14ac:dyDescent="0.3">
      <c r="A430" s="9">
        <v>1110</v>
      </c>
      <c r="B430" s="7" t="s">
        <v>29</v>
      </c>
      <c r="C430" s="2" t="s">
        <v>32</v>
      </c>
      <c r="D430" s="2" t="s">
        <v>21</v>
      </c>
      <c r="E430" s="2">
        <v>138.226</v>
      </c>
      <c r="F430">
        <f t="shared" si="6"/>
        <v>13.8226</v>
      </c>
      <c r="G430" s="2" t="s">
        <v>67</v>
      </c>
      <c r="H430" s="21">
        <v>43770</v>
      </c>
      <c r="I430" s="18" t="s">
        <v>72</v>
      </c>
      <c r="J430" s="2" t="s">
        <v>21</v>
      </c>
    </row>
    <row r="431" spans="1:10" hidden="1" x14ac:dyDescent="0.3">
      <c r="A431" s="9">
        <v>1110</v>
      </c>
      <c r="B431" s="7" t="s">
        <v>29</v>
      </c>
      <c r="C431" s="2" t="s">
        <v>32</v>
      </c>
      <c r="D431" s="2" t="s">
        <v>22</v>
      </c>
      <c r="E431" s="2">
        <v>212.62799999999999</v>
      </c>
      <c r="F431">
        <f t="shared" si="6"/>
        <v>21.262799999999999</v>
      </c>
      <c r="G431" s="2" t="s">
        <v>67</v>
      </c>
      <c r="H431" s="21">
        <v>43770</v>
      </c>
      <c r="I431" s="18" t="s">
        <v>72</v>
      </c>
      <c r="J431" s="2" t="s">
        <v>22</v>
      </c>
    </row>
    <row r="432" spans="1:10" hidden="1" x14ac:dyDescent="0.3">
      <c r="A432" s="9">
        <v>1110</v>
      </c>
      <c r="B432" s="7" t="s">
        <v>29</v>
      </c>
      <c r="C432" s="2" t="s">
        <v>32</v>
      </c>
      <c r="D432" s="2" t="s">
        <v>21</v>
      </c>
      <c r="E432" s="2">
        <v>142.46899999999999</v>
      </c>
      <c r="F432">
        <f t="shared" si="6"/>
        <v>14.2469</v>
      </c>
      <c r="G432" s="2" t="s">
        <v>67</v>
      </c>
      <c r="H432" s="21">
        <v>43770</v>
      </c>
      <c r="I432" s="18" t="s">
        <v>72</v>
      </c>
      <c r="J432" s="2" t="s">
        <v>21</v>
      </c>
    </row>
    <row r="433" spans="1:10" hidden="1" x14ac:dyDescent="0.3">
      <c r="A433" s="9">
        <v>1110</v>
      </c>
      <c r="B433" s="7" t="s">
        <v>29</v>
      </c>
      <c r="C433" s="2" t="s">
        <v>32</v>
      </c>
      <c r="D433" s="2" t="s">
        <v>21</v>
      </c>
      <c r="E433" s="2">
        <v>141.39500000000001</v>
      </c>
      <c r="F433">
        <f t="shared" si="6"/>
        <v>14.139500000000002</v>
      </c>
      <c r="G433" s="2" t="s">
        <v>67</v>
      </c>
      <c r="H433" s="21">
        <v>43770</v>
      </c>
      <c r="I433" s="18" t="s">
        <v>72</v>
      </c>
      <c r="J433" s="2" t="s">
        <v>21</v>
      </c>
    </row>
    <row r="434" spans="1:10" hidden="1" x14ac:dyDescent="0.3">
      <c r="A434" s="9">
        <v>1110</v>
      </c>
      <c r="B434" s="7" t="s">
        <v>29</v>
      </c>
      <c r="C434" s="2" t="s">
        <v>32</v>
      </c>
      <c r="D434" s="2" t="s">
        <v>21</v>
      </c>
      <c r="E434" s="2">
        <v>118.755</v>
      </c>
      <c r="F434">
        <f t="shared" si="6"/>
        <v>11.875499999999999</v>
      </c>
      <c r="G434" s="2" t="s">
        <v>67</v>
      </c>
      <c r="H434" s="21">
        <v>43770</v>
      </c>
      <c r="I434" s="18" t="s">
        <v>72</v>
      </c>
      <c r="J434" s="2" t="s">
        <v>21</v>
      </c>
    </row>
    <row r="435" spans="1:10" hidden="1" x14ac:dyDescent="0.3">
      <c r="A435" s="9">
        <v>1110</v>
      </c>
      <c r="B435" s="7" t="s">
        <v>29</v>
      </c>
      <c r="C435" s="2" t="s">
        <v>32</v>
      </c>
      <c r="D435" s="2" t="s">
        <v>21</v>
      </c>
      <c r="E435" s="2">
        <v>131.17500000000001</v>
      </c>
      <c r="F435">
        <f t="shared" si="6"/>
        <v>13.117500000000001</v>
      </c>
      <c r="G435" s="2" t="s">
        <v>67</v>
      </c>
      <c r="H435" s="21">
        <v>43770</v>
      </c>
      <c r="I435" s="18" t="s">
        <v>72</v>
      </c>
      <c r="J435" s="2" t="s">
        <v>21</v>
      </c>
    </row>
    <row r="436" spans="1:10" hidden="1" x14ac:dyDescent="0.3">
      <c r="A436" s="9">
        <v>1110</v>
      </c>
      <c r="B436" s="7" t="s">
        <v>29</v>
      </c>
      <c r="C436" s="2" t="s">
        <v>32</v>
      </c>
      <c r="D436" s="2" t="s">
        <v>21</v>
      </c>
      <c r="E436" s="2">
        <v>157.34399999999999</v>
      </c>
      <c r="F436">
        <f t="shared" si="6"/>
        <v>15.734399999999999</v>
      </c>
      <c r="G436" s="2" t="s">
        <v>67</v>
      </c>
      <c r="H436" s="21">
        <v>43770</v>
      </c>
      <c r="I436" s="18" t="s">
        <v>72</v>
      </c>
      <c r="J436" s="2" t="s">
        <v>21</v>
      </c>
    </row>
    <row r="437" spans="1:10" hidden="1" x14ac:dyDescent="0.3">
      <c r="A437" s="9">
        <v>1110</v>
      </c>
      <c r="B437" s="7" t="s">
        <v>29</v>
      </c>
      <c r="C437" s="2" t="s">
        <v>32</v>
      </c>
      <c r="D437" s="2" t="s">
        <v>21</v>
      </c>
      <c r="E437" s="2">
        <v>130.77099999999999</v>
      </c>
      <c r="F437">
        <f t="shared" si="6"/>
        <v>13.077099999999998</v>
      </c>
      <c r="G437" s="2" t="s">
        <v>67</v>
      </c>
      <c r="H437" s="21">
        <v>43770</v>
      </c>
      <c r="I437" s="18" t="s">
        <v>72</v>
      </c>
      <c r="J437" s="2" t="s">
        <v>21</v>
      </c>
    </row>
    <row r="438" spans="1:10" hidden="1" x14ac:dyDescent="0.3">
      <c r="A438" s="9">
        <v>1110</v>
      </c>
      <c r="B438" s="7" t="s">
        <v>29</v>
      </c>
      <c r="C438" s="2" t="s">
        <v>32</v>
      </c>
      <c r="D438" s="2" t="s">
        <v>21</v>
      </c>
      <c r="E438" s="2">
        <v>128.32400000000001</v>
      </c>
      <c r="F438">
        <f t="shared" si="6"/>
        <v>12.832400000000002</v>
      </c>
      <c r="G438" s="2" t="s">
        <v>67</v>
      </c>
      <c r="H438" s="21">
        <v>43770</v>
      </c>
      <c r="I438" s="18" t="s">
        <v>72</v>
      </c>
      <c r="J438" s="2" t="s">
        <v>21</v>
      </c>
    </row>
    <row r="439" spans="1:10" hidden="1" x14ac:dyDescent="0.3">
      <c r="A439" s="9">
        <v>1110</v>
      </c>
      <c r="B439" s="7" t="s">
        <v>29</v>
      </c>
      <c r="C439" s="2" t="s">
        <v>32</v>
      </c>
      <c r="D439" s="2" t="s">
        <v>21</v>
      </c>
      <c r="E439" s="2">
        <v>130.417</v>
      </c>
      <c r="F439">
        <f t="shared" si="6"/>
        <v>13.041700000000001</v>
      </c>
      <c r="G439" s="2" t="s">
        <v>67</v>
      </c>
      <c r="H439" s="21">
        <v>43770</v>
      </c>
      <c r="I439" s="18" t="s">
        <v>72</v>
      </c>
      <c r="J439" s="2" t="s">
        <v>21</v>
      </c>
    </row>
    <row r="440" spans="1:10" hidden="1" x14ac:dyDescent="0.3">
      <c r="A440" s="9">
        <v>1110</v>
      </c>
      <c r="B440" s="7" t="s">
        <v>29</v>
      </c>
      <c r="C440" s="2" t="s">
        <v>32</v>
      </c>
      <c r="D440" s="2" t="s">
        <v>22</v>
      </c>
      <c r="E440" s="2">
        <v>169.86099999999999</v>
      </c>
      <c r="F440">
        <f t="shared" si="6"/>
        <v>16.9861</v>
      </c>
      <c r="G440" s="2" t="s">
        <v>67</v>
      </c>
      <c r="H440" s="21">
        <v>43770</v>
      </c>
      <c r="I440" s="18" t="s">
        <v>72</v>
      </c>
      <c r="J440" s="2" t="s">
        <v>22</v>
      </c>
    </row>
    <row r="441" spans="1:10" hidden="1" x14ac:dyDescent="0.3">
      <c r="A441" s="9">
        <v>1110</v>
      </c>
      <c r="B441" s="7" t="s">
        <v>29</v>
      </c>
      <c r="C441" s="2" t="s">
        <v>32</v>
      </c>
      <c r="D441" s="2" t="s">
        <v>22</v>
      </c>
      <c r="E441" s="2">
        <v>159.07400000000001</v>
      </c>
      <c r="F441">
        <f t="shared" si="6"/>
        <v>15.907400000000001</v>
      </c>
      <c r="G441" s="2" t="s">
        <v>67</v>
      </c>
      <c r="H441" s="21">
        <v>43770</v>
      </c>
      <c r="I441" s="18" t="s">
        <v>72</v>
      </c>
      <c r="J441" s="2" t="s">
        <v>22</v>
      </c>
    </row>
    <row r="442" spans="1:10" hidden="1" x14ac:dyDescent="0.3">
      <c r="A442" s="9">
        <v>1110</v>
      </c>
      <c r="B442" s="7" t="s">
        <v>29</v>
      </c>
      <c r="C442" s="2" t="s">
        <v>32</v>
      </c>
      <c r="D442" s="3" t="s">
        <v>23</v>
      </c>
      <c r="E442" s="2">
        <v>218.197</v>
      </c>
      <c r="F442">
        <f t="shared" si="6"/>
        <v>21.819700000000001</v>
      </c>
      <c r="G442" s="2" t="s">
        <v>67</v>
      </c>
      <c r="H442" s="21">
        <v>43770</v>
      </c>
      <c r="I442" s="18" t="s">
        <v>72</v>
      </c>
      <c r="J442" s="2" t="s">
        <v>94</v>
      </c>
    </row>
    <row r="443" spans="1:10" hidden="1" x14ac:dyDescent="0.3">
      <c r="A443" s="9">
        <v>1110</v>
      </c>
      <c r="B443" s="7" t="s">
        <v>29</v>
      </c>
      <c r="C443" s="2" t="s">
        <v>32</v>
      </c>
      <c r="D443" s="2" t="s">
        <v>22</v>
      </c>
      <c r="E443" s="2">
        <v>210.40299999999999</v>
      </c>
      <c r="F443">
        <f t="shared" si="6"/>
        <v>21.040299999999998</v>
      </c>
      <c r="G443" s="2" t="s">
        <v>67</v>
      </c>
      <c r="H443" s="21">
        <v>43770</v>
      </c>
      <c r="I443" s="18" t="s">
        <v>72</v>
      </c>
      <c r="J443" s="2" t="s">
        <v>22</v>
      </c>
    </row>
    <row r="444" spans="1:10" hidden="1" x14ac:dyDescent="0.3">
      <c r="A444" s="9">
        <v>1110</v>
      </c>
      <c r="B444" s="7" t="s">
        <v>29</v>
      </c>
      <c r="C444" s="2" t="s">
        <v>32</v>
      </c>
      <c r="D444" s="2" t="s">
        <v>21</v>
      </c>
      <c r="E444" s="2">
        <v>155.84899999999999</v>
      </c>
      <c r="F444">
        <f t="shared" si="6"/>
        <v>15.584899999999999</v>
      </c>
      <c r="G444" s="2" t="s">
        <v>67</v>
      </c>
      <c r="H444" s="21">
        <v>43770</v>
      </c>
      <c r="I444" s="18" t="s">
        <v>72</v>
      </c>
      <c r="J444" s="2" t="s">
        <v>21</v>
      </c>
    </row>
    <row r="445" spans="1:10" hidden="1" x14ac:dyDescent="0.3">
      <c r="A445" s="9">
        <v>1110</v>
      </c>
      <c r="B445" s="7" t="s">
        <v>29</v>
      </c>
      <c r="C445" s="2" t="s">
        <v>32</v>
      </c>
      <c r="D445" s="2" t="s">
        <v>21</v>
      </c>
      <c r="E445" s="2">
        <v>168.05099999999999</v>
      </c>
      <c r="F445">
        <f t="shared" si="6"/>
        <v>16.805099999999999</v>
      </c>
      <c r="G445" s="2" t="s">
        <v>67</v>
      </c>
      <c r="H445" s="21">
        <v>43770</v>
      </c>
      <c r="I445" s="18" t="s">
        <v>72</v>
      </c>
      <c r="J445" s="2" t="s">
        <v>21</v>
      </c>
    </row>
    <row r="446" spans="1:10" hidden="1" x14ac:dyDescent="0.3">
      <c r="A446" s="9">
        <v>1110</v>
      </c>
      <c r="B446" s="7" t="s">
        <v>29</v>
      </c>
      <c r="C446" s="2" t="s">
        <v>32</v>
      </c>
      <c r="D446" s="2" t="s">
        <v>21</v>
      </c>
      <c r="E446" s="2">
        <v>141.87</v>
      </c>
      <c r="F446">
        <f t="shared" si="6"/>
        <v>14.187000000000001</v>
      </c>
      <c r="G446" s="2" t="s">
        <v>67</v>
      </c>
      <c r="H446" s="21">
        <v>43770</v>
      </c>
      <c r="I446" s="18" t="s">
        <v>72</v>
      </c>
      <c r="J446" s="2" t="s">
        <v>21</v>
      </c>
    </row>
    <row r="447" spans="1:10" hidden="1" x14ac:dyDescent="0.3">
      <c r="A447" s="9">
        <v>1110</v>
      </c>
      <c r="B447" s="7" t="s">
        <v>29</v>
      </c>
      <c r="C447" s="2" t="s">
        <v>32</v>
      </c>
      <c r="D447" s="2" t="s">
        <v>21</v>
      </c>
      <c r="E447" s="2">
        <v>126.959</v>
      </c>
      <c r="F447">
        <f t="shared" si="6"/>
        <v>12.6959</v>
      </c>
      <c r="G447" s="2" t="s">
        <v>67</v>
      </c>
      <c r="H447" s="21">
        <v>43770</v>
      </c>
      <c r="I447" s="18" t="s">
        <v>72</v>
      </c>
      <c r="J447" s="2" t="s">
        <v>21</v>
      </c>
    </row>
    <row r="448" spans="1:10" hidden="1" x14ac:dyDescent="0.3">
      <c r="A448" s="9">
        <v>1110</v>
      </c>
      <c r="B448" s="7" t="s">
        <v>29</v>
      </c>
      <c r="C448" s="2" t="s">
        <v>32</v>
      </c>
      <c r="D448" s="2" t="s">
        <v>21</v>
      </c>
      <c r="E448" s="2">
        <v>140.00299999999999</v>
      </c>
      <c r="F448">
        <f t="shared" si="6"/>
        <v>14.000299999999999</v>
      </c>
      <c r="G448" s="2" t="s">
        <v>67</v>
      </c>
      <c r="H448" s="21">
        <v>43770</v>
      </c>
      <c r="I448" s="18" t="s">
        <v>72</v>
      </c>
      <c r="J448" s="2" t="s">
        <v>21</v>
      </c>
    </row>
    <row r="449" spans="1:10" hidden="1" x14ac:dyDescent="0.3">
      <c r="A449" s="9">
        <v>1110</v>
      </c>
      <c r="B449" s="7" t="s">
        <v>29</v>
      </c>
      <c r="C449" s="2" t="s">
        <v>32</v>
      </c>
      <c r="D449" s="2" t="s">
        <v>21</v>
      </c>
      <c r="E449" s="2">
        <v>127.93300000000001</v>
      </c>
      <c r="F449">
        <f t="shared" si="6"/>
        <v>12.7933</v>
      </c>
      <c r="G449" s="2" t="s">
        <v>67</v>
      </c>
      <c r="H449" s="21">
        <v>43770</v>
      </c>
      <c r="I449" s="18" t="s">
        <v>72</v>
      </c>
      <c r="J449" s="2" t="s">
        <v>21</v>
      </c>
    </row>
    <row r="450" spans="1:10" hidden="1" x14ac:dyDescent="0.3">
      <c r="A450" s="9">
        <v>1110</v>
      </c>
      <c r="B450" s="7" t="s">
        <v>29</v>
      </c>
      <c r="C450" s="2" t="s">
        <v>32</v>
      </c>
      <c r="D450" s="2" t="s">
        <v>21</v>
      </c>
      <c r="E450" s="2">
        <v>121.742</v>
      </c>
      <c r="F450">
        <f t="shared" ref="F450:F513" si="7">E450/10</f>
        <v>12.174200000000001</v>
      </c>
      <c r="G450" s="2" t="s">
        <v>67</v>
      </c>
      <c r="H450" s="21">
        <v>43770</v>
      </c>
      <c r="I450" s="18" t="s">
        <v>72</v>
      </c>
      <c r="J450" s="2" t="s">
        <v>21</v>
      </c>
    </row>
    <row r="451" spans="1:10" hidden="1" x14ac:dyDescent="0.3">
      <c r="A451" s="9">
        <v>1110</v>
      </c>
      <c r="B451" s="7" t="s">
        <v>29</v>
      </c>
      <c r="C451" s="2" t="s">
        <v>32</v>
      </c>
      <c r="D451" s="2" t="s">
        <v>21</v>
      </c>
      <c r="E451" s="2">
        <v>133.06899999999999</v>
      </c>
      <c r="F451">
        <f t="shared" si="7"/>
        <v>13.306899999999999</v>
      </c>
      <c r="G451" s="2" t="s">
        <v>67</v>
      </c>
      <c r="H451" s="21">
        <v>43770</v>
      </c>
      <c r="I451" s="18" t="s">
        <v>72</v>
      </c>
      <c r="J451" s="2" t="s">
        <v>21</v>
      </c>
    </row>
    <row r="452" spans="1:10" hidden="1" x14ac:dyDescent="0.3">
      <c r="A452" s="9">
        <v>1110</v>
      </c>
      <c r="B452" s="7" t="s">
        <v>29</v>
      </c>
      <c r="C452" s="2" t="s">
        <v>32</v>
      </c>
      <c r="D452" s="2" t="s">
        <v>21</v>
      </c>
      <c r="E452" s="2">
        <v>130.53899999999999</v>
      </c>
      <c r="F452">
        <f t="shared" si="7"/>
        <v>13.053899999999999</v>
      </c>
      <c r="G452" s="2" t="s">
        <v>67</v>
      </c>
      <c r="H452" s="21">
        <v>43770</v>
      </c>
      <c r="I452" s="18" t="s">
        <v>72</v>
      </c>
      <c r="J452" s="2" t="s">
        <v>21</v>
      </c>
    </row>
    <row r="453" spans="1:10" hidden="1" x14ac:dyDescent="0.3">
      <c r="A453" s="9">
        <v>1110</v>
      </c>
      <c r="B453" s="7" t="s">
        <v>29</v>
      </c>
      <c r="C453" s="2" t="s">
        <v>32</v>
      </c>
      <c r="D453" s="2" t="s">
        <v>22</v>
      </c>
      <c r="E453" s="2">
        <v>189.59700000000001</v>
      </c>
      <c r="F453">
        <f t="shared" si="7"/>
        <v>18.959700000000002</v>
      </c>
      <c r="G453" s="2" t="s">
        <v>67</v>
      </c>
      <c r="H453" s="21">
        <v>43770</v>
      </c>
      <c r="I453" s="18" t="s">
        <v>72</v>
      </c>
      <c r="J453" s="2" t="s">
        <v>22</v>
      </c>
    </row>
    <row r="454" spans="1:10" hidden="1" x14ac:dyDescent="0.3">
      <c r="A454" s="9">
        <v>1110</v>
      </c>
      <c r="B454" s="7" t="s">
        <v>29</v>
      </c>
      <c r="C454" s="2" t="s">
        <v>32</v>
      </c>
      <c r="D454" s="2" t="s">
        <v>22</v>
      </c>
      <c r="E454" s="2">
        <v>159.16800000000001</v>
      </c>
      <c r="F454">
        <f t="shared" si="7"/>
        <v>15.9168</v>
      </c>
      <c r="G454" s="2" t="s">
        <v>67</v>
      </c>
      <c r="H454" s="21">
        <v>43770</v>
      </c>
      <c r="I454" s="18" t="s">
        <v>72</v>
      </c>
      <c r="J454" s="2" t="s">
        <v>22</v>
      </c>
    </row>
    <row r="455" spans="1:10" hidden="1" x14ac:dyDescent="0.3">
      <c r="A455" s="9">
        <v>1110</v>
      </c>
      <c r="B455" s="7" t="s">
        <v>29</v>
      </c>
      <c r="C455" s="2" t="s">
        <v>32</v>
      </c>
      <c r="D455" s="2" t="s">
        <v>21</v>
      </c>
      <c r="E455" s="2">
        <v>149.60599999999999</v>
      </c>
      <c r="F455">
        <f t="shared" si="7"/>
        <v>14.960599999999999</v>
      </c>
      <c r="G455" s="2" t="s">
        <v>67</v>
      </c>
      <c r="H455" s="21">
        <v>43770</v>
      </c>
      <c r="I455" s="18" t="s">
        <v>72</v>
      </c>
      <c r="J455" s="2" t="s">
        <v>21</v>
      </c>
    </row>
    <row r="456" spans="1:10" hidden="1" x14ac:dyDescent="0.3">
      <c r="A456" s="9">
        <v>1110</v>
      </c>
      <c r="B456" s="7" t="s">
        <v>29</v>
      </c>
      <c r="C456" s="2" t="s">
        <v>32</v>
      </c>
      <c r="D456" s="2" t="s">
        <v>21</v>
      </c>
      <c r="E456" s="2">
        <v>126.398</v>
      </c>
      <c r="F456">
        <f t="shared" si="7"/>
        <v>12.639799999999999</v>
      </c>
      <c r="G456" s="2" t="s">
        <v>67</v>
      </c>
      <c r="H456" s="21">
        <v>43770</v>
      </c>
      <c r="I456" s="18" t="s">
        <v>72</v>
      </c>
      <c r="J456" s="2" t="s">
        <v>21</v>
      </c>
    </row>
    <row r="457" spans="1:10" hidden="1" x14ac:dyDescent="0.3">
      <c r="A457" s="9">
        <v>1110</v>
      </c>
      <c r="B457" s="7" t="s">
        <v>29</v>
      </c>
      <c r="C457" s="2" t="s">
        <v>32</v>
      </c>
      <c r="D457" s="2" t="s">
        <v>21</v>
      </c>
      <c r="E457" s="2">
        <v>128.696</v>
      </c>
      <c r="F457">
        <f t="shared" si="7"/>
        <v>12.8696</v>
      </c>
      <c r="G457" s="2" t="s">
        <v>67</v>
      </c>
      <c r="H457" s="21">
        <v>43770</v>
      </c>
      <c r="I457" s="18" t="s">
        <v>72</v>
      </c>
      <c r="J457" s="2" t="s">
        <v>21</v>
      </c>
    </row>
    <row r="458" spans="1:10" hidden="1" x14ac:dyDescent="0.3">
      <c r="A458" s="9">
        <v>1110</v>
      </c>
      <c r="B458" s="7" t="s">
        <v>29</v>
      </c>
      <c r="C458" s="2" t="s">
        <v>32</v>
      </c>
      <c r="D458" s="2" t="s">
        <v>21</v>
      </c>
      <c r="E458" s="2">
        <v>137.99</v>
      </c>
      <c r="F458">
        <f t="shared" si="7"/>
        <v>13.799000000000001</v>
      </c>
      <c r="G458" s="2" t="s">
        <v>67</v>
      </c>
      <c r="H458" s="21">
        <v>43770</v>
      </c>
      <c r="I458" s="18" t="s">
        <v>72</v>
      </c>
      <c r="J458" s="2" t="s">
        <v>21</v>
      </c>
    </row>
    <row r="459" spans="1:10" hidden="1" x14ac:dyDescent="0.3">
      <c r="A459" s="9">
        <v>1110</v>
      </c>
      <c r="B459" s="7" t="s">
        <v>29</v>
      </c>
      <c r="C459" s="2" t="s">
        <v>32</v>
      </c>
      <c r="D459" s="2" t="s">
        <v>21</v>
      </c>
      <c r="E459" s="2">
        <v>137.976</v>
      </c>
      <c r="F459">
        <f t="shared" si="7"/>
        <v>13.797599999999999</v>
      </c>
      <c r="G459" s="2" t="s">
        <v>67</v>
      </c>
      <c r="H459" s="21">
        <v>43770</v>
      </c>
      <c r="I459" s="18" t="s">
        <v>72</v>
      </c>
      <c r="J459" s="2" t="s">
        <v>21</v>
      </c>
    </row>
    <row r="460" spans="1:10" hidden="1" x14ac:dyDescent="0.3">
      <c r="A460" s="9">
        <v>1110</v>
      </c>
      <c r="B460" s="7" t="s">
        <v>29</v>
      </c>
      <c r="C460" s="2" t="s">
        <v>32</v>
      </c>
      <c r="D460" s="2" t="s">
        <v>21</v>
      </c>
      <c r="E460" s="2">
        <v>133.35300000000001</v>
      </c>
      <c r="F460">
        <f t="shared" si="7"/>
        <v>13.3353</v>
      </c>
      <c r="G460" s="2" t="s">
        <v>67</v>
      </c>
      <c r="H460" s="21">
        <v>43770</v>
      </c>
      <c r="I460" s="18" t="s">
        <v>72</v>
      </c>
      <c r="J460" s="2" t="s">
        <v>21</v>
      </c>
    </row>
    <row r="461" spans="1:10" hidden="1" x14ac:dyDescent="0.3">
      <c r="A461" s="9">
        <v>1110</v>
      </c>
      <c r="B461" s="7" t="s">
        <v>29</v>
      </c>
      <c r="C461" s="2" t="s">
        <v>32</v>
      </c>
      <c r="D461" s="2" t="s">
        <v>21</v>
      </c>
      <c r="E461" s="2">
        <v>159.18299999999999</v>
      </c>
      <c r="F461">
        <f t="shared" si="7"/>
        <v>15.918299999999999</v>
      </c>
      <c r="G461" s="2" t="s">
        <v>67</v>
      </c>
      <c r="H461" s="21">
        <v>43770</v>
      </c>
      <c r="I461" s="18" t="s">
        <v>72</v>
      </c>
      <c r="J461" s="2" t="s">
        <v>21</v>
      </c>
    </row>
    <row r="462" spans="1:10" hidden="1" x14ac:dyDescent="0.3">
      <c r="A462" s="9">
        <v>1110</v>
      </c>
      <c r="B462" s="7" t="s">
        <v>29</v>
      </c>
      <c r="C462" s="2" t="s">
        <v>32</v>
      </c>
      <c r="D462" s="2" t="s">
        <v>21</v>
      </c>
      <c r="E462" s="2">
        <v>140.41</v>
      </c>
      <c r="F462">
        <f t="shared" si="7"/>
        <v>14.041</v>
      </c>
      <c r="G462" s="2" t="s">
        <v>67</v>
      </c>
      <c r="H462" s="21">
        <v>43770</v>
      </c>
      <c r="I462" s="18" t="s">
        <v>72</v>
      </c>
      <c r="J462" s="2" t="s">
        <v>21</v>
      </c>
    </row>
    <row r="463" spans="1:10" hidden="1" x14ac:dyDescent="0.3">
      <c r="A463" s="9">
        <v>1110</v>
      </c>
      <c r="B463" s="7" t="s">
        <v>29</v>
      </c>
      <c r="C463" s="2" t="s">
        <v>32</v>
      </c>
      <c r="D463" s="2" t="s">
        <v>21</v>
      </c>
      <c r="E463" s="2">
        <v>141.46799999999999</v>
      </c>
      <c r="F463">
        <f t="shared" si="7"/>
        <v>14.146799999999999</v>
      </c>
      <c r="G463" s="2" t="s">
        <v>67</v>
      </c>
      <c r="H463" s="21">
        <v>43770</v>
      </c>
      <c r="I463" s="18" t="s">
        <v>72</v>
      </c>
      <c r="J463" s="2" t="s">
        <v>21</v>
      </c>
    </row>
    <row r="464" spans="1:10" hidden="1" x14ac:dyDescent="0.3">
      <c r="A464" s="9">
        <v>1110</v>
      </c>
      <c r="B464" s="7" t="s">
        <v>29</v>
      </c>
      <c r="C464" s="2" t="s">
        <v>32</v>
      </c>
      <c r="D464" s="2" t="s">
        <v>21</v>
      </c>
      <c r="E464" s="2">
        <v>82.076999999999998</v>
      </c>
      <c r="F464">
        <f t="shared" si="7"/>
        <v>8.2076999999999991</v>
      </c>
      <c r="G464" s="2" t="s">
        <v>67</v>
      </c>
      <c r="H464" s="21">
        <v>43770</v>
      </c>
      <c r="I464" s="18" t="s">
        <v>72</v>
      </c>
      <c r="J464" s="2" t="s">
        <v>21</v>
      </c>
    </row>
    <row r="465" spans="1:10" hidden="1" x14ac:dyDescent="0.3">
      <c r="A465" s="9">
        <v>1110</v>
      </c>
      <c r="B465" s="7" t="s">
        <v>29</v>
      </c>
      <c r="C465" s="2" t="s">
        <v>32</v>
      </c>
      <c r="D465" s="2" t="s">
        <v>21</v>
      </c>
      <c r="E465" s="2">
        <v>120.06</v>
      </c>
      <c r="F465">
        <f t="shared" si="7"/>
        <v>12.006</v>
      </c>
      <c r="G465" s="2" t="s">
        <v>67</v>
      </c>
      <c r="H465" s="21">
        <v>43770</v>
      </c>
      <c r="I465" s="18" t="s">
        <v>72</v>
      </c>
      <c r="J465" s="2" t="s">
        <v>21</v>
      </c>
    </row>
    <row r="466" spans="1:10" hidden="1" x14ac:dyDescent="0.3">
      <c r="A466" s="9">
        <v>1110</v>
      </c>
      <c r="B466" s="7" t="s">
        <v>29</v>
      </c>
      <c r="C466" s="2" t="s">
        <v>32</v>
      </c>
      <c r="D466" s="2" t="s">
        <v>21</v>
      </c>
      <c r="E466" s="2">
        <v>134.32499999999999</v>
      </c>
      <c r="F466">
        <f t="shared" si="7"/>
        <v>13.432499999999999</v>
      </c>
      <c r="G466" s="2" t="s">
        <v>67</v>
      </c>
      <c r="H466" s="21">
        <v>43770</v>
      </c>
      <c r="I466" s="18" t="s">
        <v>72</v>
      </c>
      <c r="J466" s="2" t="s">
        <v>21</v>
      </c>
    </row>
    <row r="467" spans="1:10" hidden="1" x14ac:dyDescent="0.3">
      <c r="A467" s="9">
        <v>1110</v>
      </c>
      <c r="B467" s="7" t="s">
        <v>29</v>
      </c>
      <c r="C467" s="2" t="s">
        <v>32</v>
      </c>
      <c r="D467" s="2" t="s">
        <v>21</v>
      </c>
      <c r="E467" s="2">
        <v>124.515</v>
      </c>
      <c r="F467">
        <f t="shared" si="7"/>
        <v>12.451499999999999</v>
      </c>
      <c r="G467" s="2" t="s">
        <v>67</v>
      </c>
      <c r="H467" s="21">
        <v>43770</v>
      </c>
      <c r="I467" s="18" t="s">
        <v>72</v>
      </c>
      <c r="J467" s="2" t="s">
        <v>21</v>
      </c>
    </row>
    <row r="468" spans="1:10" hidden="1" x14ac:dyDescent="0.3">
      <c r="A468" s="9">
        <v>1110</v>
      </c>
      <c r="B468" s="7" t="s">
        <v>29</v>
      </c>
      <c r="C468" s="2" t="s">
        <v>32</v>
      </c>
      <c r="D468" s="2" t="s">
        <v>21</v>
      </c>
      <c r="E468" s="2">
        <v>123.143</v>
      </c>
      <c r="F468">
        <f t="shared" si="7"/>
        <v>12.314299999999999</v>
      </c>
      <c r="G468" s="2" t="s">
        <v>67</v>
      </c>
      <c r="H468" s="21">
        <v>43770</v>
      </c>
      <c r="I468" s="18" t="s">
        <v>72</v>
      </c>
      <c r="J468" s="2" t="s">
        <v>21</v>
      </c>
    </row>
    <row r="469" spans="1:10" hidden="1" x14ac:dyDescent="0.3">
      <c r="A469" s="9">
        <v>1110</v>
      </c>
      <c r="B469" s="7" t="s">
        <v>29</v>
      </c>
      <c r="C469" s="2" t="s">
        <v>32</v>
      </c>
      <c r="D469" s="2" t="s">
        <v>21</v>
      </c>
      <c r="E469" s="2">
        <v>128.05799999999999</v>
      </c>
      <c r="F469">
        <f t="shared" si="7"/>
        <v>12.8058</v>
      </c>
      <c r="G469" s="2" t="s">
        <v>67</v>
      </c>
      <c r="H469" s="21">
        <v>43770</v>
      </c>
      <c r="I469" s="18" t="s">
        <v>72</v>
      </c>
      <c r="J469" s="2" t="s">
        <v>21</v>
      </c>
    </row>
    <row r="470" spans="1:10" hidden="1" x14ac:dyDescent="0.3">
      <c r="A470" s="9">
        <v>1110</v>
      </c>
      <c r="B470" s="7" t="s">
        <v>29</v>
      </c>
      <c r="C470" s="2" t="s">
        <v>32</v>
      </c>
      <c r="D470" s="2" t="s">
        <v>21</v>
      </c>
      <c r="E470" s="2">
        <v>132.67099999999999</v>
      </c>
      <c r="F470">
        <f t="shared" si="7"/>
        <v>13.267099999999999</v>
      </c>
      <c r="G470" s="2" t="s">
        <v>67</v>
      </c>
      <c r="H470" s="21">
        <v>43770</v>
      </c>
      <c r="I470" s="18" t="s">
        <v>72</v>
      </c>
      <c r="J470" s="2" t="s">
        <v>21</v>
      </c>
    </row>
    <row r="471" spans="1:10" hidden="1" x14ac:dyDescent="0.3">
      <c r="A471" s="9">
        <v>1110</v>
      </c>
      <c r="B471" s="7" t="s">
        <v>29</v>
      </c>
      <c r="C471" s="2" t="s">
        <v>32</v>
      </c>
      <c r="D471" s="2" t="s">
        <v>21</v>
      </c>
      <c r="E471" s="2">
        <v>144.233</v>
      </c>
      <c r="F471">
        <f t="shared" si="7"/>
        <v>14.423300000000001</v>
      </c>
      <c r="G471" s="2" t="s">
        <v>67</v>
      </c>
      <c r="H471" s="21">
        <v>43770</v>
      </c>
      <c r="I471" s="18" t="s">
        <v>72</v>
      </c>
      <c r="J471" s="2" t="s">
        <v>21</v>
      </c>
    </row>
    <row r="472" spans="1:10" hidden="1" x14ac:dyDescent="0.3">
      <c r="A472" s="9">
        <v>1110</v>
      </c>
      <c r="B472" s="7" t="s">
        <v>29</v>
      </c>
      <c r="C472" s="2" t="s">
        <v>32</v>
      </c>
      <c r="D472" s="2" t="s">
        <v>21</v>
      </c>
      <c r="E472" s="2">
        <v>129.053</v>
      </c>
      <c r="F472">
        <f t="shared" si="7"/>
        <v>12.9053</v>
      </c>
      <c r="G472" s="2" t="s">
        <v>67</v>
      </c>
      <c r="H472" s="21">
        <v>43770</v>
      </c>
      <c r="I472" s="18" t="s">
        <v>72</v>
      </c>
      <c r="J472" s="2" t="s">
        <v>21</v>
      </c>
    </row>
    <row r="473" spans="1:10" hidden="1" x14ac:dyDescent="0.3">
      <c r="A473" s="9">
        <v>1110</v>
      </c>
      <c r="B473" s="7" t="s">
        <v>29</v>
      </c>
      <c r="C473" s="2" t="s">
        <v>32</v>
      </c>
      <c r="D473" s="2" t="s">
        <v>21</v>
      </c>
      <c r="E473" s="2">
        <v>128.29900000000001</v>
      </c>
      <c r="F473">
        <f t="shared" si="7"/>
        <v>12.8299</v>
      </c>
      <c r="G473" s="2" t="s">
        <v>67</v>
      </c>
      <c r="H473" s="21">
        <v>43770</v>
      </c>
      <c r="I473" s="18" t="s">
        <v>72</v>
      </c>
      <c r="J473" s="2" t="s">
        <v>21</v>
      </c>
    </row>
    <row r="474" spans="1:10" hidden="1" x14ac:dyDescent="0.3">
      <c r="A474" s="9">
        <v>1110</v>
      </c>
      <c r="B474" s="7" t="s">
        <v>29</v>
      </c>
      <c r="C474" s="2" t="s">
        <v>32</v>
      </c>
      <c r="D474" s="2" t="s">
        <v>21</v>
      </c>
      <c r="E474" s="2">
        <v>133.44499999999999</v>
      </c>
      <c r="F474">
        <f t="shared" si="7"/>
        <v>13.3445</v>
      </c>
      <c r="G474" s="2" t="s">
        <v>67</v>
      </c>
      <c r="H474" s="21">
        <v>43770</v>
      </c>
      <c r="I474" s="18" t="s">
        <v>72</v>
      </c>
      <c r="J474" s="2" t="s">
        <v>21</v>
      </c>
    </row>
    <row r="475" spans="1:10" hidden="1" x14ac:dyDescent="0.3">
      <c r="A475" s="9">
        <v>1110</v>
      </c>
      <c r="B475" s="7" t="s">
        <v>29</v>
      </c>
      <c r="C475" s="2" t="s">
        <v>32</v>
      </c>
      <c r="D475" s="2" t="s">
        <v>21</v>
      </c>
      <c r="E475" s="2">
        <v>124.85899999999999</v>
      </c>
      <c r="F475">
        <f t="shared" si="7"/>
        <v>12.485899999999999</v>
      </c>
      <c r="G475" s="2" t="s">
        <v>67</v>
      </c>
      <c r="H475" s="21">
        <v>43770</v>
      </c>
      <c r="I475" s="18" t="s">
        <v>72</v>
      </c>
      <c r="J475" s="2" t="s">
        <v>21</v>
      </c>
    </row>
    <row r="476" spans="1:10" hidden="1" x14ac:dyDescent="0.3">
      <c r="A476" s="9">
        <v>1110</v>
      </c>
      <c r="B476" s="7" t="s">
        <v>29</v>
      </c>
      <c r="C476" s="2" t="s">
        <v>32</v>
      </c>
      <c r="D476" s="2" t="s">
        <v>21</v>
      </c>
      <c r="E476" s="2">
        <v>174.398</v>
      </c>
      <c r="F476">
        <f t="shared" si="7"/>
        <v>17.439799999999998</v>
      </c>
      <c r="G476" s="2" t="s">
        <v>67</v>
      </c>
      <c r="H476" s="21">
        <v>43770</v>
      </c>
      <c r="I476" s="18" t="s">
        <v>72</v>
      </c>
      <c r="J476" s="2" t="s">
        <v>21</v>
      </c>
    </row>
    <row r="477" spans="1:10" hidden="1" x14ac:dyDescent="0.3">
      <c r="A477" s="9">
        <v>1110</v>
      </c>
      <c r="B477" s="7" t="s">
        <v>29</v>
      </c>
      <c r="C477" s="2" t="s">
        <v>32</v>
      </c>
      <c r="D477" s="2" t="s">
        <v>21</v>
      </c>
      <c r="E477" s="2">
        <v>169.48099999999999</v>
      </c>
      <c r="F477">
        <f t="shared" si="7"/>
        <v>16.9481</v>
      </c>
      <c r="G477" s="2" t="s">
        <v>67</v>
      </c>
      <c r="H477" s="21">
        <v>43770</v>
      </c>
      <c r="I477" s="18" t="s">
        <v>72</v>
      </c>
      <c r="J477" s="2" t="s">
        <v>21</v>
      </c>
    </row>
    <row r="478" spans="1:10" hidden="1" x14ac:dyDescent="0.3">
      <c r="A478" s="9">
        <v>1110</v>
      </c>
      <c r="B478" s="7" t="s">
        <v>29</v>
      </c>
      <c r="C478" s="2" t="s">
        <v>32</v>
      </c>
      <c r="D478" s="2" t="s">
        <v>22</v>
      </c>
      <c r="E478" s="2">
        <v>171.93</v>
      </c>
      <c r="F478">
        <f t="shared" si="7"/>
        <v>17.193000000000001</v>
      </c>
      <c r="G478" s="2" t="s">
        <v>67</v>
      </c>
      <c r="H478" s="21">
        <v>43770</v>
      </c>
      <c r="I478" s="18" t="s">
        <v>72</v>
      </c>
      <c r="J478" s="2" t="s">
        <v>22</v>
      </c>
    </row>
    <row r="479" spans="1:10" hidden="1" x14ac:dyDescent="0.3">
      <c r="A479" s="9">
        <v>1110</v>
      </c>
      <c r="B479" s="7" t="s">
        <v>29</v>
      </c>
      <c r="C479" s="2" t="s">
        <v>32</v>
      </c>
      <c r="D479" s="2" t="s">
        <v>22</v>
      </c>
      <c r="E479" s="2">
        <v>166.00399999999999</v>
      </c>
      <c r="F479">
        <f t="shared" si="7"/>
        <v>16.6004</v>
      </c>
      <c r="G479" s="2" t="s">
        <v>67</v>
      </c>
      <c r="H479" s="21">
        <v>43770</v>
      </c>
      <c r="I479" s="18" t="s">
        <v>72</v>
      </c>
      <c r="J479" s="2" t="s">
        <v>22</v>
      </c>
    </row>
    <row r="480" spans="1:10" hidden="1" x14ac:dyDescent="0.3">
      <c r="A480" s="9">
        <v>1110</v>
      </c>
      <c r="B480" s="7" t="s">
        <v>29</v>
      </c>
      <c r="C480" s="2" t="s">
        <v>32</v>
      </c>
      <c r="D480" s="2" t="s">
        <v>22</v>
      </c>
      <c r="E480" s="2">
        <v>173.06100000000001</v>
      </c>
      <c r="F480">
        <f t="shared" si="7"/>
        <v>17.306100000000001</v>
      </c>
      <c r="G480" s="2" t="s">
        <v>67</v>
      </c>
      <c r="H480" s="21">
        <v>43770</v>
      </c>
      <c r="I480" s="18" t="s">
        <v>72</v>
      </c>
      <c r="J480" s="2" t="s">
        <v>22</v>
      </c>
    </row>
    <row r="481" spans="1:10" hidden="1" x14ac:dyDescent="0.3">
      <c r="A481" s="9">
        <v>1110</v>
      </c>
      <c r="B481" s="7" t="s">
        <v>29</v>
      </c>
      <c r="C481" s="2" t="s">
        <v>32</v>
      </c>
      <c r="D481" s="2" t="s">
        <v>21</v>
      </c>
      <c r="E481" s="2">
        <v>133.75700000000001</v>
      </c>
      <c r="F481">
        <f t="shared" si="7"/>
        <v>13.3757</v>
      </c>
      <c r="G481" s="2" t="s">
        <v>67</v>
      </c>
      <c r="H481" s="21">
        <v>43770</v>
      </c>
      <c r="I481" s="18" t="s">
        <v>72</v>
      </c>
      <c r="J481" s="2" t="s">
        <v>21</v>
      </c>
    </row>
    <row r="482" spans="1:10" hidden="1" x14ac:dyDescent="0.3">
      <c r="A482" s="9">
        <v>1110</v>
      </c>
      <c r="B482" s="7" t="s">
        <v>29</v>
      </c>
      <c r="C482" s="2" t="s">
        <v>32</v>
      </c>
      <c r="D482" s="2" t="s">
        <v>21</v>
      </c>
      <c r="E482" s="2">
        <v>148.071</v>
      </c>
      <c r="F482">
        <f t="shared" si="7"/>
        <v>14.8071</v>
      </c>
      <c r="G482" s="2" t="s">
        <v>67</v>
      </c>
      <c r="H482" s="21">
        <v>43770</v>
      </c>
      <c r="I482" s="18" t="s">
        <v>72</v>
      </c>
      <c r="J482" s="2" t="s">
        <v>21</v>
      </c>
    </row>
    <row r="483" spans="1:10" hidden="1" x14ac:dyDescent="0.3">
      <c r="A483" s="9">
        <v>1110</v>
      </c>
      <c r="B483" s="7" t="s">
        <v>29</v>
      </c>
      <c r="C483" s="2" t="s">
        <v>32</v>
      </c>
      <c r="D483" s="2" t="s">
        <v>21</v>
      </c>
      <c r="E483" s="2">
        <v>126.56100000000001</v>
      </c>
      <c r="F483">
        <f t="shared" si="7"/>
        <v>12.6561</v>
      </c>
      <c r="G483" s="2" t="s">
        <v>67</v>
      </c>
      <c r="H483" s="21">
        <v>43770</v>
      </c>
      <c r="I483" s="18" t="s">
        <v>72</v>
      </c>
      <c r="J483" s="2" t="s">
        <v>21</v>
      </c>
    </row>
    <row r="484" spans="1:10" hidden="1" x14ac:dyDescent="0.3">
      <c r="A484" s="9">
        <v>1110</v>
      </c>
      <c r="B484" s="7" t="s">
        <v>29</v>
      </c>
      <c r="C484" s="2" t="s">
        <v>32</v>
      </c>
      <c r="D484" s="2" t="s">
        <v>21</v>
      </c>
      <c r="E484" s="2">
        <v>151.59299999999999</v>
      </c>
      <c r="F484">
        <f t="shared" si="7"/>
        <v>15.159299999999998</v>
      </c>
      <c r="G484" s="2" t="s">
        <v>67</v>
      </c>
      <c r="H484" s="21">
        <v>43770</v>
      </c>
      <c r="I484" s="18" t="s">
        <v>72</v>
      </c>
      <c r="J484" s="2" t="s">
        <v>21</v>
      </c>
    </row>
    <row r="485" spans="1:10" hidden="1" x14ac:dyDescent="0.3">
      <c r="A485" s="9">
        <v>1110</v>
      </c>
      <c r="B485" s="7" t="s">
        <v>29</v>
      </c>
      <c r="C485" s="2" t="s">
        <v>32</v>
      </c>
      <c r="D485" s="2" t="s">
        <v>21</v>
      </c>
      <c r="E485" s="2">
        <v>146.922</v>
      </c>
      <c r="F485">
        <f t="shared" si="7"/>
        <v>14.6922</v>
      </c>
      <c r="G485" s="2" t="s">
        <v>67</v>
      </c>
      <c r="H485" s="21">
        <v>43770</v>
      </c>
      <c r="I485" s="18" t="s">
        <v>72</v>
      </c>
      <c r="J485" s="2" t="s">
        <v>21</v>
      </c>
    </row>
    <row r="486" spans="1:10" hidden="1" x14ac:dyDescent="0.3">
      <c r="A486" s="9">
        <v>1110</v>
      </c>
      <c r="B486" s="7" t="s">
        <v>29</v>
      </c>
      <c r="C486" s="2" t="s">
        <v>32</v>
      </c>
      <c r="D486" s="2" t="s">
        <v>21</v>
      </c>
      <c r="E486" s="2">
        <v>146.84399999999999</v>
      </c>
      <c r="F486">
        <f t="shared" si="7"/>
        <v>14.6844</v>
      </c>
      <c r="G486" s="2" t="s">
        <v>67</v>
      </c>
      <c r="H486" s="21">
        <v>43770</v>
      </c>
      <c r="I486" s="18" t="s">
        <v>72</v>
      </c>
      <c r="J486" s="2" t="s">
        <v>21</v>
      </c>
    </row>
    <row r="487" spans="1:10" hidden="1" x14ac:dyDescent="0.3">
      <c r="A487" s="9">
        <v>1110</v>
      </c>
      <c r="B487" s="7" t="s">
        <v>29</v>
      </c>
      <c r="C487" s="2" t="s">
        <v>32</v>
      </c>
      <c r="D487" s="2" t="s">
        <v>21</v>
      </c>
      <c r="E487" s="2">
        <v>137.38200000000001</v>
      </c>
      <c r="F487">
        <f t="shared" si="7"/>
        <v>13.738200000000001</v>
      </c>
      <c r="G487" s="2" t="s">
        <v>67</v>
      </c>
      <c r="H487" s="21">
        <v>43770</v>
      </c>
      <c r="I487" s="18" t="s">
        <v>72</v>
      </c>
      <c r="J487" s="2" t="s">
        <v>21</v>
      </c>
    </row>
    <row r="488" spans="1:10" hidden="1" x14ac:dyDescent="0.3">
      <c r="A488" s="9">
        <v>1110</v>
      </c>
      <c r="B488" s="7" t="s">
        <v>29</v>
      </c>
      <c r="C488" s="2" t="s">
        <v>32</v>
      </c>
      <c r="D488" s="2" t="s">
        <v>21</v>
      </c>
      <c r="E488" s="2">
        <v>267.779</v>
      </c>
      <c r="F488">
        <f t="shared" si="7"/>
        <v>26.777899999999999</v>
      </c>
      <c r="G488" s="2" t="s">
        <v>67</v>
      </c>
      <c r="H488" s="21">
        <v>43770</v>
      </c>
      <c r="I488" s="18" t="s">
        <v>72</v>
      </c>
      <c r="J488" s="2" t="s">
        <v>21</v>
      </c>
    </row>
    <row r="489" spans="1:10" hidden="1" x14ac:dyDescent="0.3">
      <c r="A489" s="9">
        <v>1110</v>
      </c>
      <c r="B489" s="7" t="s">
        <v>29</v>
      </c>
      <c r="C489" s="2" t="s">
        <v>32</v>
      </c>
      <c r="D489" s="2" t="s">
        <v>21</v>
      </c>
      <c r="E489" s="2">
        <v>290.09699999999998</v>
      </c>
      <c r="F489">
        <f t="shared" si="7"/>
        <v>29.009699999999999</v>
      </c>
      <c r="G489" s="2" t="s">
        <v>67</v>
      </c>
      <c r="H489" s="21">
        <v>43770</v>
      </c>
      <c r="I489" s="18" t="s">
        <v>72</v>
      </c>
      <c r="J489" s="2" t="s">
        <v>21</v>
      </c>
    </row>
    <row r="490" spans="1:10" hidden="1" x14ac:dyDescent="0.3">
      <c r="A490" s="9">
        <v>1110</v>
      </c>
      <c r="B490" s="7" t="s">
        <v>29</v>
      </c>
      <c r="C490" s="2" t="s">
        <v>32</v>
      </c>
      <c r="D490" s="2" t="s">
        <v>21</v>
      </c>
      <c r="E490" s="2">
        <v>273.33300000000003</v>
      </c>
      <c r="F490">
        <f t="shared" si="7"/>
        <v>27.333300000000001</v>
      </c>
      <c r="G490" s="2" t="s">
        <v>67</v>
      </c>
      <c r="H490" s="21">
        <v>43770</v>
      </c>
      <c r="I490" s="18" t="s">
        <v>72</v>
      </c>
      <c r="J490" s="2" t="s">
        <v>21</v>
      </c>
    </row>
    <row r="491" spans="1:10" hidden="1" x14ac:dyDescent="0.3">
      <c r="A491" s="9">
        <v>1110</v>
      </c>
      <c r="B491" s="7" t="s">
        <v>29</v>
      </c>
      <c r="C491" s="2" t="s">
        <v>32</v>
      </c>
      <c r="D491" s="2" t="s">
        <v>21</v>
      </c>
      <c r="E491" s="2">
        <v>81.590999999999994</v>
      </c>
      <c r="F491">
        <f t="shared" si="7"/>
        <v>8.1590999999999987</v>
      </c>
      <c r="G491" s="2" t="s">
        <v>67</v>
      </c>
      <c r="H491" s="21">
        <v>43770</v>
      </c>
      <c r="I491" s="18" t="s">
        <v>72</v>
      </c>
      <c r="J491" s="2" t="s">
        <v>21</v>
      </c>
    </row>
    <row r="492" spans="1:10" hidden="1" x14ac:dyDescent="0.3">
      <c r="A492" s="9">
        <v>1110</v>
      </c>
      <c r="B492" s="7" t="s">
        <v>29</v>
      </c>
      <c r="C492" s="2" t="s">
        <v>32</v>
      </c>
      <c r="D492" s="2" t="s">
        <v>21</v>
      </c>
      <c r="E492" s="2">
        <v>82.445999999999998</v>
      </c>
      <c r="F492">
        <f t="shared" si="7"/>
        <v>8.2446000000000002</v>
      </c>
      <c r="G492" s="2" t="s">
        <v>67</v>
      </c>
      <c r="H492" s="21">
        <v>43770</v>
      </c>
      <c r="I492" s="18" t="s">
        <v>72</v>
      </c>
      <c r="J492" s="2" t="s">
        <v>21</v>
      </c>
    </row>
    <row r="493" spans="1:10" hidden="1" x14ac:dyDescent="0.3">
      <c r="A493" s="9">
        <v>1110</v>
      </c>
      <c r="B493" s="7" t="s">
        <v>29</v>
      </c>
      <c r="C493" s="2" t="s">
        <v>32</v>
      </c>
      <c r="D493" s="2" t="s">
        <v>21</v>
      </c>
      <c r="E493" s="2">
        <v>88.322999999999993</v>
      </c>
      <c r="F493">
        <f t="shared" si="7"/>
        <v>8.8323</v>
      </c>
      <c r="G493" s="2" t="s">
        <v>67</v>
      </c>
      <c r="H493" s="21">
        <v>43770</v>
      </c>
      <c r="I493" s="18" t="s">
        <v>72</v>
      </c>
      <c r="J493" s="2" t="s">
        <v>21</v>
      </c>
    </row>
    <row r="494" spans="1:10" hidden="1" x14ac:dyDescent="0.3">
      <c r="A494" s="9">
        <v>1110</v>
      </c>
      <c r="B494" s="7" t="s">
        <v>29</v>
      </c>
      <c r="C494" s="2" t="s">
        <v>32</v>
      </c>
      <c r="D494" s="2" t="s">
        <v>21</v>
      </c>
      <c r="E494" s="2">
        <v>82.356999999999999</v>
      </c>
      <c r="F494">
        <f t="shared" si="7"/>
        <v>8.2356999999999996</v>
      </c>
      <c r="G494" s="2" t="s">
        <v>67</v>
      </c>
      <c r="H494" s="21">
        <v>43770</v>
      </c>
      <c r="I494" s="18" t="s">
        <v>72</v>
      </c>
      <c r="J494" s="2" t="s">
        <v>21</v>
      </c>
    </row>
    <row r="495" spans="1:10" hidden="1" x14ac:dyDescent="0.3">
      <c r="A495" s="9">
        <v>1110</v>
      </c>
      <c r="B495" s="7" t="s">
        <v>29</v>
      </c>
      <c r="C495" s="2" t="s">
        <v>32</v>
      </c>
      <c r="D495" s="2" t="s">
        <v>21</v>
      </c>
      <c r="E495" s="2">
        <v>86.995000000000005</v>
      </c>
      <c r="F495">
        <f t="shared" si="7"/>
        <v>8.6995000000000005</v>
      </c>
      <c r="G495" s="2" t="s">
        <v>67</v>
      </c>
      <c r="H495" s="21">
        <v>43770</v>
      </c>
      <c r="I495" s="18" t="s">
        <v>72</v>
      </c>
      <c r="J495" s="2" t="s">
        <v>21</v>
      </c>
    </row>
    <row r="496" spans="1:10" hidden="1" x14ac:dyDescent="0.3">
      <c r="A496" s="9">
        <v>1110</v>
      </c>
      <c r="B496" s="7" t="s">
        <v>29</v>
      </c>
      <c r="C496" s="2" t="s">
        <v>32</v>
      </c>
      <c r="D496" s="2" t="s">
        <v>21</v>
      </c>
      <c r="E496" s="2">
        <v>90.686999999999998</v>
      </c>
      <c r="F496">
        <f t="shared" si="7"/>
        <v>9.0686999999999998</v>
      </c>
      <c r="G496" s="2" t="s">
        <v>67</v>
      </c>
      <c r="H496" s="21">
        <v>43770</v>
      </c>
      <c r="I496" s="18" t="s">
        <v>72</v>
      </c>
      <c r="J496" s="2" t="s">
        <v>21</v>
      </c>
    </row>
    <row r="497" spans="1:10" hidden="1" x14ac:dyDescent="0.3">
      <c r="A497" s="9">
        <v>1110</v>
      </c>
      <c r="B497" s="7" t="s">
        <v>29</v>
      </c>
      <c r="C497" s="2" t="s">
        <v>32</v>
      </c>
      <c r="D497" s="2" t="s">
        <v>21</v>
      </c>
      <c r="E497" s="2">
        <v>86.575999999999993</v>
      </c>
      <c r="F497">
        <f t="shared" si="7"/>
        <v>8.6575999999999986</v>
      </c>
      <c r="G497" s="2" t="s">
        <v>67</v>
      </c>
      <c r="H497" s="21">
        <v>43770</v>
      </c>
      <c r="I497" s="18" t="s">
        <v>72</v>
      </c>
      <c r="J497" s="2" t="s">
        <v>21</v>
      </c>
    </row>
    <row r="498" spans="1:10" hidden="1" x14ac:dyDescent="0.3">
      <c r="A498" s="9">
        <v>1110</v>
      </c>
      <c r="B498" s="7" t="s">
        <v>29</v>
      </c>
      <c r="C498" s="2" t="s">
        <v>32</v>
      </c>
      <c r="D498" s="2" t="s">
        <v>21</v>
      </c>
      <c r="E498" s="2">
        <v>84.352999999999994</v>
      </c>
      <c r="F498">
        <f t="shared" si="7"/>
        <v>8.4352999999999998</v>
      </c>
      <c r="G498" s="2" t="s">
        <v>67</v>
      </c>
      <c r="H498" s="21">
        <v>43770</v>
      </c>
      <c r="I498" s="18" t="s">
        <v>72</v>
      </c>
      <c r="J498" s="2" t="s">
        <v>21</v>
      </c>
    </row>
    <row r="499" spans="1:10" hidden="1" x14ac:dyDescent="0.3">
      <c r="A499" s="9">
        <v>1110</v>
      </c>
      <c r="B499" s="7" t="s">
        <v>29</v>
      </c>
      <c r="C499" s="2" t="s">
        <v>32</v>
      </c>
      <c r="D499" s="2" t="s">
        <v>21</v>
      </c>
      <c r="E499" s="2">
        <v>84.41</v>
      </c>
      <c r="F499">
        <f t="shared" si="7"/>
        <v>8.4409999999999989</v>
      </c>
      <c r="G499" s="2" t="s">
        <v>67</v>
      </c>
      <c r="H499" s="21">
        <v>43770</v>
      </c>
      <c r="I499" s="18" t="s">
        <v>72</v>
      </c>
      <c r="J499" s="2" t="s">
        <v>21</v>
      </c>
    </row>
    <row r="500" spans="1:10" hidden="1" x14ac:dyDescent="0.3">
      <c r="A500" s="9">
        <v>1110</v>
      </c>
      <c r="B500" s="7" t="s">
        <v>29</v>
      </c>
      <c r="C500" s="2" t="s">
        <v>32</v>
      </c>
      <c r="D500" s="2" t="s">
        <v>21</v>
      </c>
      <c r="E500" s="2">
        <v>83.302000000000007</v>
      </c>
      <c r="F500">
        <f t="shared" si="7"/>
        <v>8.3302000000000014</v>
      </c>
      <c r="G500" s="2" t="s">
        <v>67</v>
      </c>
      <c r="H500" s="21">
        <v>43770</v>
      </c>
      <c r="I500" s="18" t="s">
        <v>72</v>
      </c>
      <c r="J500" s="2" t="s">
        <v>21</v>
      </c>
    </row>
    <row r="501" spans="1:10" hidden="1" x14ac:dyDescent="0.3">
      <c r="A501" s="9">
        <v>1110</v>
      </c>
      <c r="B501" s="7" t="s">
        <v>29</v>
      </c>
      <c r="C501" s="2" t="s">
        <v>32</v>
      </c>
      <c r="D501" s="2" t="s">
        <v>21</v>
      </c>
      <c r="E501" s="2">
        <v>81.793000000000006</v>
      </c>
      <c r="F501">
        <f t="shared" si="7"/>
        <v>8.1793000000000013</v>
      </c>
      <c r="G501" s="2" t="s">
        <v>67</v>
      </c>
      <c r="H501" s="21">
        <v>43770</v>
      </c>
      <c r="I501" s="18" t="s">
        <v>72</v>
      </c>
      <c r="J501" s="2" t="s">
        <v>21</v>
      </c>
    </row>
    <row r="502" spans="1:10" hidden="1" x14ac:dyDescent="0.3">
      <c r="A502" s="9">
        <v>1110</v>
      </c>
      <c r="B502" s="7" t="s">
        <v>29</v>
      </c>
      <c r="C502" s="2" t="s">
        <v>32</v>
      </c>
      <c r="D502" s="2" t="s">
        <v>21</v>
      </c>
      <c r="E502" s="2">
        <v>80.611999999999995</v>
      </c>
      <c r="F502">
        <f t="shared" si="7"/>
        <v>8.0611999999999995</v>
      </c>
      <c r="G502" s="2" t="s">
        <v>67</v>
      </c>
      <c r="H502" s="21">
        <v>43770</v>
      </c>
      <c r="I502" s="18" t="s">
        <v>72</v>
      </c>
      <c r="J502" s="2" t="s">
        <v>21</v>
      </c>
    </row>
    <row r="503" spans="1:10" hidden="1" x14ac:dyDescent="0.3">
      <c r="A503" s="9">
        <v>1110</v>
      </c>
      <c r="B503" s="7" t="s">
        <v>29</v>
      </c>
      <c r="C503" s="2" t="s">
        <v>32</v>
      </c>
      <c r="D503" s="2" t="s">
        <v>21</v>
      </c>
      <c r="E503" s="2">
        <v>89.837000000000003</v>
      </c>
      <c r="F503">
        <f t="shared" si="7"/>
        <v>8.9837000000000007</v>
      </c>
      <c r="G503" s="2" t="s">
        <v>67</v>
      </c>
      <c r="H503" s="21">
        <v>43770</v>
      </c>
      <c r="I503" s="18" t="s">
        <v>72</v>
      </c>
      <c r="J503" s="2" t="s">
        <v>21</v>
      </c>
    </row>
    <row r="504" spans="1:10" hidden="1" x14ac:dyDescent="0.3">
      <c r="A504" s="9">
        <v>1110</v>
      </c>
      <c r="B504" s="7" t="s">
        <v>29</v>
      </c>
      <c r="C504" s="2" t="s">
        <v>32</v>
      </c>
      <c r="D504" s="2" t="s">
        <v>21</v>
      </c>
      <c r="E504" s="2">
        <v>88.622</v>
      </c>
      <c r="F504">
        <f t="shared" si="7"/>
        <v>8.8621999999999996</v>
      </c>
      <c r="G504" s="2" t="s">
        <v>67</v>
      </c>
      <c r="H504" s="21">
        <v>43770</v>
      </c>
      <c r="I504" s="18" t="s">
        <v>72</v>
      </c>
      <c r="J504" s="2" t="s">
        <v>21</v>
      </c>
    </row>
    <row r="505" spans="1:10" hidden="1" x14ac:dyDescent="0.3">
      <c r="A505" s="9">
        <v>1110</v>
      </c>
      <c r="B505" s="7" t="s">
        <v>29</v>
      </c>
      <c r="C505" s="2" t="s">
        <v>32</v>
      </c>
      <c r="D505" s="2" t="s">
        <v>21</v>
      </c>
      <c r="E505" s="2">
        <v>85.924000000000007</v>
      </c>
      <c r="F505">
        <f t="shared" si="7"/>
        <v>8.5924000000000014</v>
      </c>
      <c r="G505" s="2" t="s">
        <v>67</v>
      </c>
      <c r="H505" s="21">
        <v>43770</v>
      </c>
      <c r="I505" s="18" t="s">
        <v>72</v>
      </c>
      <c r="J505" s="2" t="s">
        <v>21</v>
      </c>
    </row>
    <row r="506" spans="1:10" hidden="1" x14ac:dyDescent="0.3">
      <c r="A506" s="9">
        <v>1110</v>
      </c>
      <c r="B506" s="7" t="s">
        <v>29</v>
      </c>
      <c r="C506" s="2" t="s">
        <v>32</v>
      </c>
      <c r="D506" s="2" t="s">
        <v>21</v>
      </c>
      <c r="E506" s="2">
        <v>86.61</v>
      </c>
      <c r="F506">
        <f t="shared" si="7"/>
        <v>8.6609999999999996</v>
      </c>
      <c r="G506" s="2" t="s">
        <v>67</v>
      </c>
      <c r="H506" s="21">
        <v>43770</v>
      </c>
      <c r="I506" s="18" t="s">
        <v>72</v>
      </c>
      <c r="J506" s="2" t="s">
        <v>21</v>
      </c>
    </row>
    <row r="507" spans="1:10" hidden="1" x14ac:dyDescent="0.3">
      <c r="A507" s="9">
        <v>1110</v>
      </c>
      <c r="B507" s="7" t="s">
        <v>29</v>
      </c>
      <c r="C507" s="2" t="s">
        <v>32</v>
      </c>
      <c r="D507" s="2" t="s">
        <v>21</v>
      </c>
      <c r="E507" s="2">
        <v>87.634</v>
      </c>
      <c r="F507">
        <f t="shared" si="7"/>
        <v>8.7634000000000007</v>
      </c>
      <c r="G507" s="2" t="s">
        <v>67</v>
      </c>
      <c r="H507" s="21">
        <v>43770</v>
      </c>
      <c r="I507" s="18" t="s">
        <v>72</v>
      </c>
      <c r="J507" s="2" t="s">
        <v>21</v>
      </c>
    </row>
    <row r="508" spans="1:10" hidden="1" x14ac:dyDescent="0.3">
      <c r="A508" s="9">
        <v>1110</v>
      </c>
      <c r="B508" s="7" t="s">
        <v>29</v>
      </c>
      <c r="C508" s="2" t="s">
        <v>32</v>
      </c>
      <c r="D508" s="2" t="s">
        <v>21</v>
      </c>
      <c r="E508" s="2">
        <v>82.186999999999998</v>
      </c>
      <c r="F508">
        <f t="shared" si="7"/>
        <v>8.2187000000000001</v>
      </c>
      <c r="G508" s="2" t="s">
        <v>67</v>
      </c>
      <c r="H508" s="21">
        <v>43770</v>
      </c>
      <c r="I508" s="18" t="s">
        <v>72</v>
      </c>
      <c r="J508" s="2" t="s">
        <v>21</v>
      </c>
    </row>
    <row r="509" spans="1:10" hidden="1" x14ac:dyDescent="0.3">
      <c r="A509" s="9">
        <v>1110</v>
      </c>
      <c r="B509" s="7" t="s">
        <v>29</v>
      </c>
      <c r="C509" s="2" t="s">
        <v>32</v>
      </c>
      <c r="D509" s="2" t="s">
        <v>21</v>
      </c>
      <c r="E509" s="2">
        <v>84.861000000000004</v>
      </c>
      <c r="F509">
        <f t="shared" si="7"/>
        <v>8.4861000000000004</v>
      </c>
      <c r="G509" s="2" t="s">
        <v>67</v>
      </c>
      <c r="H509" s="21">
        <v>43770</v>
      </c>
      <c r="I509" s="18" t="s">
        <v>72</v>
      </c>
      <c r="J509" s="2" t="s">
        <v>21</v>
      </c>
    </row>
    <row r="510" spans="1:10" hidden="1" x14ac:dyDescent="0.3">
      <c r="A510" s="9">
        <v>1110</v>
      </c>
      <c r="B510" s="7" t="s">
        <v>29</v>
      </c>
      <c r="C510" s="2" t="s">
        <v>32</v>
      </c>
      <c r="D510" s="2" t="s">
        <v>21</v>
      </c>
      <c r="E510" s="2">
        <v>79.787999999999997</v>
      </c>
      <c r="F510">
        <f t="shared" si="7"/>
        <v>7.9787999999999997</v>
      </c>
      <c r="G510" s="2" t="s">
        <v>67</v>
      </c>
      <c r="H510" s="21">
        <v>43770</v>
      </c>
      <c r="I510" s="18" t="s">
        <v>72</v>
      </c>
      <c r="J510" s="2" t="s">
        <v>21</v>
      </c>
    </row>
    <row r="511" spans="1:10" hidden="1" x14ac:dyDescent="0.3">
      <c r="A511" s="9">
        <v>1110</v>
      </c>
      <c r="B511" s="7" t="s">
        <v>29</v>
      </c>
      <c r="C511" s="2" t="s">
        <v>32</v>
      </c>
      <c r="D511" s="2" t="s">
        <v>21</v>
      </c>
      <c r="E511" s="2">
        <v>82.445999999999998</v>
      </c>
      <c r="F511">
        <f t="shared" si="7"/>
        <v>8.2446000000000002</v>
      </c>
      <c r="G511" s="2" t="s">
        <v>67</v>
      </c>
      <c r="H511" s="21">
        <v>43770</v>
      </c>
      <c r="I511" s="18" t="s">
        <v>72</v>
      </c>
      <c r="J511" s="2" t="s">
        <v>21</v>
      </c>
    </row>
    <row r="512" spans="1:10" hidden="1" x14ac:dyDescent="0.3">
      <c r="A512" s="9">
        <v>1110</v>
      </c>
      <c r="B512" s="7" t="s">
        <v>29</v>
      </c>
      <c r="C512" s="2" t="s">
        <v>32</v>
      </c>
      <c r="D512" s="2" t="s">
        <v>21</v>
      </c>
      <c r="E512" s="2">
        <v>84</v>
      </c>
      <c r="F512">
        <f t="shared" si="7"/>
        <v>8.4</v>
      </c>
      <c r="G512" s="2" t="s">
        <v>67</v>
      </c>
      <c r="H512" s="21">
        <v>43770</v>
      </c>
      <c r="I512" s="18" t="s">
        <v>72</v>
      </c>
      <c r="J512" s="2" t="s">
        <v>21</v>
      </c>
    </row>
    <row r="513" spans="1:10" hidden="1" x14ac:dyDescent="0.3">
      <c r="A513" s="9">
        <v>1110</v>
      </c>
      <c r="B513" s="7" t="s">
        <v>29</v>
      </c>
      <c r="C513" s="2" t="s">
        <v>32</v>
      </c>
      <c r="D513" s="2" t="s">
        <v>21</v>
      </c>
      <c r="E513" s="2">
        <v>82.304000000000002</v>
      </c>
      <c r="F513">
        <f t="shared" si="7"/>
        <v>8.2303999999999995</v>
      </c>
      <c r="G513" s="2" t="s">
        <v>67</v>
      </c>
      <c r="H513" s="21">
        <v>43770</v>
      </c>
      <c r="I513" s="18" t="s">
        <v>72</v>
      </c>
      <c r="J513" s="2" t="s">
        <v>21</v>
      </c>
    </row>
    <row r="514" spans="1:10" hidden="1" x14ac:dyDescent="0.3">
      <c r="A514" s="9">
        <v>1110</v>
      </c>
      <c r="B514" s="7" t="s">
        <v>29</v>
      </c>
      <c r="C514" s="2" t="s">
        <v>32</v>
      </c>
      <c r="D514" s="2" t="s">
        <v>21</v>
      </c>
      <c r="E514" s="2">
        <v>81.025999999999996</v>
      </c>
      <c r="F514">
        <f t="shared" ref="F514:F577" si="8">E514/10</f>
        <v>8.1025999999999989</v>
      </c>
      <c r="G514" s="2" t="s">
        <v>67</v>
      </c>
      <c r="H514" s="21">
        <v>43770</v>
      </c>
      <c r="I514" s="18" t="s">
        <v>72</v>
      </c>
      <c r="J514" s="2" t="s">
        <v>21</v>
      </c>
    </row>
    <row r="515" spans="1:10" hidden="1" x14ac:dyDescent="0.3">
      <c r="A515" s="9">
        <v>1110</v>
      </c>
      <c r="B515" s="7" t="s">
        <v>29</v>
      </c>
      <c r="C515" s="2" t="s">
        <v>32</v>
      </c>
      <c r="D515" s="2" t="s">
        <v>21</v>
      </c>
      <c r="E515" s="2">
        <v>92.713999999999999</v>
      </c>
      <c r="F515">
        <f t="shared" si="8"/>
        <v>9.2713999999999999</v>
      </c>
      <c r="G515" s="2" t="s">
        <v>67</v>
      </c>
      <c r="H515" s="21">
        <v>43770</v>
      </c>
      <c r="I515" s="18" t="s">
        <v>72</v>
      </c>
      <c r="J515" s="2" t="s">
        <v>21</v>
      </c>
    </row>
    <row r="516" spans="1:10" hidden="1" x14ac:dyDescent="0.3">
      <c r="A516" s="9">
        <v>1110</v>
      </c>
      <c r="B516" s="7" t="s">
        <v>29</v>
      </c>
      <c r="C516" s="2" t="s">
        <v>32</v>
      </c>
      <c r="D516" s="2" t="s">
        <v>21</v>
      </c>
      <c r="E516" s="2">
        <v>82.304000000000002</v>
      </c>
      <c r="F516">
        <f t="shared" si="8"/>
        <v>8.2303999999999995</v>
      </c>
      <c r="G516" s="2" t="s">
        <v>67</v>
      </c>
      <c r="H516" s="21">
        <v>43770</v>
      </c>
      <c r="I516" s="18" t="s">
        <v>72</v>
      </c>
      <c r="J516" s="2" t="s">
        <v>21</v>
      </c>
    </row>
    <row r="517" spans="1:10" hidden="1" x14ac:dyDescent="0.3">
      <c r="A517" s="9">
        <v>1110</v>
      </c>
      <c r="B517" s="7" t="s">
        <v>29</v>
      </c>
      <c r="C517" s="2" t="s">
        <v>32</v>
      </c>
      <c r="D517" s="2" t="s">
        <v>21</v>
      </c>
      <c r="E517" s="2">
        <v>88.552000000000007</v>
      </c>
      <c r="F517">
        <f t="shared" si="8"/>
        <v>8.8552</v>
      </c>
      <c r="G517" s="2" t="s">
        <v>67</v>
      </c>
      <c r="H517" s="21">
        <v>43770</v>
      </c>
      <c r="I517" s="18" t="s">
        <v>72</v>
      </c>
      <c r="J517" s="2" t="s">
        <v>21</v>
      </c>
    </row>
    <row r="518" spans="1:10" hidden="1" x14ac:dyDescent="0.3">
      <c r="A518" s="9">
        <v>1110</v>
      </c>
      <c r="B518" s="7" t="s">
        <v>29</v>
      </c>
      <c r="C518" s="2" t="s">
        <v>32</v>
      </c>
      <c r="D518" s="2" t="s">
        <v>21</v>
      </c>
      <c r="E518" s="2">
        <v>93.444000000000003</v>
      </c>
      <c r="F518">
        <f t="shared" si="8"/>
        <v>9.3444000000000003</v>
      </c>
      <c r="G518" s="2" t="s">
        <v>67</v>
      </c>
      <c r="H518" s="21">
        <v>43770</v>
      </c>
      <c r="I518" s="18" t="s">
        <v>72</v>
      </c>
      <c r="J518" s="2" t="s">
        <v>21</v>
      </c>
    </row>
    <row r="519" spans="1:10" hidden="1" x14ac:dyDescent="0.3">
      <c r="A519" s="9">
        <v>1110</v>
      </c>
      <c r="B519" s="7" t="s">
        <v>29</v>
      </c>
      <c r="C519" s="2" t="s">
        <v>32</v>
      </c>
      <c r="D519" s="2" t="s">
        <v>21</v>
      </c>
      <c r="E519" s="2">
        <v>89.406000000000006</v>
      </c>
      <c r="F519">
        <f t="shared" si="8"/>
        <v>8.9405999999999999</v>
      </c>
      <c r="G519" s="2" t="s">
        <v>67</v>
      </c>
      <c r="H519" s="21">
        <v>43770</v>
      </c>
      <c r="I519" s="18" t="s">
        <v>72</v>
      </c>
      <c r="J519" s="2" t="s">
        <v>21</v>
      </c>
    </row>
    <row r="520" spans="1:10" hidden="1" x14ac:dyDescent="0.3">
      <c r="A520" s="9">
        <v>1110</v>
      </c>
      <c r="B520" s="7" t="s">
        <v>29</v>
      </c>
      <c r="C520" s="2" t="s">
        <v>32</v>
      </c>
      <c r="D520" s="2" t="s">
        <v>21</v>
      </c>
      <c r="E520" s="2">
        <v>90.873000000000005</v>
      </c>
      <c r="F520">
        <f t="shared" si="8"/>
        <v>9.0873000000000008</v>
      </c>
      <c r="G520" s="2" t="s">
        <v>67</v>
      </c>
      <c r="H520" s="21">
        <v>43770</v>
      </c>
      <c r="I520" s="18" t="s">
        <v>72</v>
      </c>
      <c r="J520" s="2" t="s">
        <v>21</v>
      </c>
    </row>
    <row r="521" spans="1:10" hidden="1" x14ac:dyDescent="0.3">
      <c r="A521" s="9">
        <v>1110</v>
      </c>
      <c r="B521" s="7" t="s">
        <v>29</v>
      </c>
      <c r="C521" s="2" t="s">
        <v>32</v>
      </c>
      <c r="D521" s="2" t="s">
        <v>21</v>
      </c>
      <c r="E521" s="2">
        <v>103.61199999999999</v>
      </c>
      <c r="F521">
        <f t="shared" si="8"/>
        <v>10.3612</v>
      </c>
      <c r="G521" s="2" t="s">
        <v>67</v>
      </c>
      <c r="H521" s="21">
        <v>43770</v>
      </c>
      <c r="I521" s="18" t="s">
        <v>72</v>
      </c>
      <c r="J521" s="2" t="s">
        <v>21</v>
      </c>
    </row>
    <row r="522" spans="1:10" hidden="1" x14ac:dyDescent="0.3">
      <c r="A522" s="9">
        <v>1110</v>
      </c>
      <c r="B522" s="7" t="s">
        <v>29</v>
      </c>
      <c r="C522" s="2" t="s">
        <v>32</v>
      </c>
      <c r="D522" s="2" t="s">
        <v>21</v>
      </c>
      <c r="E522" s="2">
        <v>89.893000000000001</v>
      </c>
      <c r="F522">
        <f t="shared" si="8"/>
        <v>8.9893000000000001</v>
      </c>
      <c r="G522" s="2" t="s">
        <v>67</v>
      </c>
      <c r="H522" s="21">
        <v>43770</v>
      </c>
      <c r="I522" s="18" t="s">
        <v>72</v>
      </c>
      <c r="J522" s="2" t="s">
        <v>21</v>
      </c>
    </row>
    <row r="523" spans="1:10" hidden="1" x14ac:dyDescent="0.3">
      <c r="A523" s="9">
        <v>1110</v>
      </c>
      <c r="B523" s="7" t="s">
        <v>29</v>
      </c>
      <c r="C523" s="2" t="s">
        <v>32</v>
      </c>
      <c r="D523" s="2" t="s">
        <v>21</v>
      </c>
      <c r="E523" s="2">
        <v>84.052000000000007</v>
      </c>
      <c r="F523">
        <f t="shared" si="8"/>
        <v>8.4052000000000007</v>
      </c>
      <c r="G523" s="2" t="s">
        <v>67</v>
      </c>
      <c r="H523" s="21">
        <v>43770</v>
      </c>
      <c r="I523" s="18" t="s">
        <v>72</v>
      </c>
      <c r="J523" s="2" t="s">
        <v>21</v>
      </c>
    </row>
    <row r="524" spans="1:10" hidden="1" x14ac:dyDescent="0.3">
      <c r="A524" s="9">
        <v>1110</v>
      </c>
      <c r="B524" s="7" t="s">
        <v>29</v>
      </c>
      <c r="C524" s="2" t="s">
        <v>32</v>
      </c>
      <c r="D524" s="2" t="s">
        <v>21</v>
      </c>
      <c r="E524" s="2">
        <v>85.295000000000002</v>
      </c>
      <c r="F524">
        <f t="shared" si="8"/>
        <v>8.5295000000000005</v>
      </c>
      <c r="G524" s="2" t="s">
        <v>67</v>
      </c>
      <c r="H524" s="21">
        <v>43770</v>
      </c>
      <c r="I524" s="18" t="s">
        <v>72</v>
      </c>
      <c r="J524" s="2" t="s">
        <v>21</v>
      </c>
    </row>
    <row r="525" spans="1:10" hidden="1" x14ac:dyDescent="0.3">
      <c r="A525" s="9">
        <v>1110</v>
      </c>
      <c r="B525" s="7" t="s">
        <v>29</v>
      </c>
      <c r="C525" s="2" t="s">
        <v>32</v>
      </c>
      <c r="D525" s="2" t="s">
        <v>21</v>
      </c>
      <c r="E525" s="2">
        <v>86.33</v>
      </c>
      <c r="F525">
        <f t="shared" si="8"/>
        <v>8.6329999999999991</v>
      </c>
      <c r="G525" s="2" t="s">
        <v>67</v>
      </c>
      <c r="H525" s="21">
        <v>43770</v>
      </c>
      <c r="I525" s="18" t="s">
        <v>72</v>
      </c>
      <c r="J525" s="2" t="s">
        <v>21</v>
      </c>
    </row>
    <row r="526" spans="1:10" hidden="1" x14ac:dyDescent="0.3">
      <c r="A526" s="9">
        <v>1110</v>
      </c>
      <c r="B526" s="7" t="s">
        <v>29</v>
      </c>
      <c r="C526" s="2" t="s">
        <v>32</v>
      </c>
      <c r="D526" s="2" t="s">
        <v>21</v>
      </c>
      <c r="E526" s="2">
        <v>88.742999999999995</v>
      </c>
      <c r="F526">
        <f t="shared" si="8"/>
        <v>8.8742999999999999</v>
      </c>
      <c r="G526" s="2" t="s">
        <v>67</v>
      </c>
      <c r="H526" s="21">
        <v>43770</v>
      </c>
      <c r="I526" s="18" t="s">
        <v>72</v>
      </c>
      <c r="J526" s="2" t="s">
        <v>21</v>
      </c>
    </row>
    <row r="527" spans="1:10" hidden="1" x14ac:dyDescent="0.3">
      <c r="A527" s="9">
        <v>1110</v>
      </c>
      <c r="B527" s="7" t="s">
        <v>29</v>
      </c>
      <c r="C527" s="2" t="s">
        <v>32</v>
      </c>
      <c r="D527" s="2" t="s">
        <v>21</v>
      </c>
      <c r="E527" s="2">
        <v>84.090999999999994</v>
      </c>
      <c r="F527">
        <f t="shared" si="8"/>
        <v>8.4090999999999987</v>
      </c>
      <c r="G527" s="2" t="s">
        <v>67</v>
      </c>
      <c r="H527" s="21">
        <v>43770</v>
      </c>
      <c r="I527" s="18" t="s">
        <v>72</v>
      </c>
      <c r="J527" s="2" t="s">
        <v>21</v>
      </c>
    </row>
    <row r="528" spans="1:10" hidden="1" x14ac:dyDescent="0.3">
      <c r="A528" s="9">
        <v>1110</v>
      </c>
      <c r="B528" s="7" t="s">
        <v>29</v>
      </c>
      <c r="C528" s="2" t="s">
        <v>32</v>
      </c>
      <c r="D528" s="2" t="s">
        <v>21</v>
      </c>
      <c r="E528" s="2">
        <v>89.775000000000006</v>
      </c>
      <c r="F528">
        <f t="shared" si="8"/>
        <v>8.9775000000000009</v>
      </c>
      <c r="G528" s="2" t="s">
        <v>67</v>
      </c>
      <c r="H528" s="21">
        <v>43770</v>
      </c>
      <c r="I528" s="18" t="s">
        <v>72</v>
      </c>
      <c r="J528" s="2" t="s">
        <v>21</v>
      </c>
    </row>
    <row r="529" spans="1:10" hidden="1" x14ac:dyDescent="0.3">
      <c r="A529" s="9">
        <v>1110</v>
      </c>
      <c r="B529" s="7" t="s">
        <v>29</v>
      </c>
      <c r="C529" s="2" t="s">
        <v>32</v>
      </c>
      <c r="D529" s="2" t="s">
        <v>21</v>
      </c>
      <c r="E529" s="2">
        <v>92.793000000000006</v>
      </c>
      <c r="F529">
        <f t="shared" si="8"/>
        <v>9.279300000000001</v>
      </c>
      <c r="G529" s="2" t="s">
        <v>67</v>
      </c>
      <c r="H529" s="21">
        <v>43770</v>
      </c>
      <c r="I529" s="18" t="s">
        <v>72</v>
      </c>
      <c r="J529" s="2" t="s">
        <v>21</v>
      </c>
    </row>
    <row r="530" spans="1:10" hidden="1" x14ac:dyDescent="0.3">
      <c r="A530" s="9">
        <v>1110</v>
      </c>
      <c r="B530" s="7" t="s">
        <v>29</v>
      </c>
      <c r="C530" s="2" t="s">
        <v>32</v>
      </c>
      <c r="D530" s="2" t="s">
        <v>21</v>
      </c>
      <c r="E530" s="2">
        <v>84.522999999999996</v>
      </c>
      <c r="F530">
        <f t="shared" si="8"/>
        <v>8.4522999999999993</v>
      </c>
      <c r="G530" s="2" t="s">
        <v>67</v>
      </c>
      <c r="H530" s="21">
        <v>43770</v>
      </c>
      <c r="I530" s="18" t="s">
        <v>72</v>
      </c>
      <c r="J530" s="2" t="s">
        <v>21</v>
      </c>
    </row>
    <row r="531" spans="1:10" hidden="1" x14ac:dyDescent="0.3">
      <c r="A531" s="9">
        <v>1110</v>
      </c>
      <c r="B531" s="7" t="s">
        <v>29</v>
      </c>
      <c r="C531" s="2" t="s">
        <v>32</v>
      </c>
      <c r="D531" s="2" t="s">
        <v>21</v>
      </c>
      <c r="E531" s="2">
        <v>84.146000000000001</v>
      </c>
      <c r="F531">
        <f t="shared" si="8"/>
        <v>8.4146000000000001</v>
      </c>
      <c r="G531" s="2" t="s">
        <v>67</v>
      </c>
      <c r="H531" s="21">
        <v>43770</v>
      </c>
      <c r="I531" s="18" t="s">
        <v>72</v>
      </c>
      <c r="J531" s="2" t="s">
        <v>21</v>
      </c>
    </row>
    <row r="532" spans="1:10" hidden="1" x14ac:dyDescent="0.3">
      <c r="A532" s="9">
        <v>1110</v>
      </c>
      <c r="B532" s="7" t="s">
        <v>29</v>
      </c>
      <c r="C532" s="2" t="s">
        <v>32</v>
      </c>
      <c r="D532" s="2" t="s">
        <v>21</v>
      </c>
      <c r="E532" s="2">
        <v>99.15</v>
      </c>
      <c r="F532">
        <f t="shared" si="8"/>
        <v>9.9150000000000009</v>
      </c>
      <c r="G532" s="2" t="s">
        <v>67</v>
      </c>
      <c r="H532" s="21">
        <v>43770</v>
      </c>
      <c r="I532" s="18" t="s">
        <v>72</v>
      </c>
      <c r="J532" s="2" t="s">
        <v>21</v>
      </c>
    </row>
    <row r="533" spans="1:10" hidden="1" x14ac:dyDescent="0.3">
      <c r="A533" s="9">
        <v>1110</v>
      </c>
      <c r="B533" s="7" t="s">
        <v>29</v>
      </c>
      <c r="C533" s="2" t="s">
        <v>32</v>
      </c>
      <c r="D533" s="2" t="s">
        <v>21</v>
      </c>
      <c r="E533" s="2">
        <v>81.751000000000005</v>
      </c>
      <c r="F533">
        <f t="shared" si="8"/>
        <v>8.1751000000000005</v>
      </c>
      <c r="G533" s="2" t="s">
        <v>67</v>
      </c>
      <c r="H533" s="21">
        <v>43770</v>
      </c>
      <c r="I533" s="18" t="s">
        <v>72</v>
      </c>
      <c r="J533" s="2" t="s">
        <v>21</v>
      </c>
    </row>
    <row r="534" spans="1:10" hidden="1" x14ac:dyDescent="0.3">
      <c r="A534" s="9">
        <v>1110</v>
      </c>
      <c r="B534" s="7" t="s">
        <v>29</v>
      </c>
      <c r="C534" s="2" t="s">
        <v>32</v>
      </c>
      <c r="D534" s="2" t="s">
        <v>21</v>
      </c>
      <c r="E534" s="2">
        <v>80.575000000000003</v>
      </c>
      <c r="F534">
        <f t="shared" si="8"/>
        <v>8.057500000000001</v>
      </c>
      <c r="G534" s="2" t="s">
        <v>67</v>
      </c>
      <c r="H534" s="21">
        <v>43770</v>
      </c>
      <c r="I534" s="18" t="s">
        <v>72</v>
      </c>
      <c r="J534" s="2" t="s">
        <v>21</v>
      </c>
    </row>
    <row r="535" spans="1:10" hidden="1" x14ac:dyDescent="0.3">
      <c r="A535" s="9">
        <v>1110</v>
      </c>
      <c r="B535" s="7" t="s">
        <v>29</v>
      </c>
      <c r="C535" s="2" t="s">
        <v>32</v>
      </c>
      <c r="D535" s="2" t="s">
        <v>21</v>
      </c>
      <c r="E535" s="2">
        <v>77.123000000000005</v>
      </c>
      <c r="F535">
        <f t="shared" si="8"/>
        <v>7.7123000000000008</v>
      </c>
      <c r="G535" s="2" t="s">
        <v>67</v>
      </c>
      <c r="H535" s="21">
        <v>43770</v>
      </c>
      <c r="I535" s="18" t="s">
        <v>72</v>
      </c>
      <c r="J535" s="2" t="s">
        <v>21</v>
      </c>
    </row>
    <row r="536" spans="1:10" hidden="1" x14ac:dyDescent="0.3">
      <c r="A536" s="9">
        <v>1110</v>
      </c>
      <c r="B536" s="7" t="s">
        <v>29</v>
      </c>
      <c r="C536" s="2" t="s">
        <v>32</v>
      </c>
      <c r="D536" s="2" t="s">
        <v>21</v>
      </c>
      <c r="E536" s="2">
        <v>80.772000000000006</v>
      </c>
      <c r="F536">
        <f t="shared" si="8"/>
        <v>8.0772000000000013</v>
      </c>
      <c r="G536" s="2" t="s">
        <v>67</v>
      </c>
      <c r="H536" s="21">
        <v>43770</v>
      </c>
      <c r="I536" s="18" t="s">
        <v>72</v>
      </c>
      <c r="J536" s="2" t="s">
        <v>21</v>
      </c>
    </row>
    <row r="537" spans="1:10" hidden="1" x14ac:dyDescent="0.3">
      <c r="A537" s="9">
        <v>1110</v>
      </c>
      <c r="B537" s="7" t="s">
        <v>29</v>
      </c>
      <c r="C537" s="2" t="s">
        <v>32</v>
      </c>
      <c r="D537" s="2" t="s">
        <v>21</v>
      </c>
      <c r="E537" s="2">
        <v>82.009</v>
      </c>
      <c r="F537">
        <f t="shared" si="8"/>
        <v>8.2009000000000007</v>
      </c>
      <c r="G537" s="2" t="s">
        <v>67</v>
      </c>
      <c r="H537" s="21">
        <v>43770</v>
      </c>
      <c r="I537" s="18" t="s">
        <v>72</v>
      </c>
      <c r="J537" s="2" t="s">
        <v>21</v>
      </c>
    </row>
    <row r="538" spans="1:10" hidden="1" x14ac:dyDescent="0.3">
      <c r="A538" s="9">
        <v>1110</v>
      </c>
      <c r="B538" s="7" t="s">
        <v>29</v>
      </c>
      <c r="C538" s="2" t="s">
        <v>32</v>
      </c>
      <c r="D538" s="2" t="s">
        <v>21</v>
      </c>
      <c r="E538" s="2">
        <v>89.893000000000001</v>
      </c>
      <c r="F538">
        <f t="shared" si="8"/>
        <v>8.9893000000000001</v>
      </c>
      <c r="G538" s="2" t="s">
        <v>67</v>
      </c>
      <c r="H538" s="21">
        <v>43770</v>
      </c>
      <c r="I538" s="18" t="s">
        <v>72</v>
      </c>
      <c r="J538" s="2" t="s">
        <v>21</v>
      </c>
    </row>
    <row r="539" spans="1:10" hidden="1" x14ac:dyDescent="0.3">
      <c r="A539" s="9">
        <v>1110</v>
      </c>
      <c r="B539" s="7" t="s">
        <v>29</v>
      </c>
      <c r="C539" s="2" t="s">
        <v>32</v>
      </c>
      <c r="D539" s="2" t="s">
        <v>21</v>
      </c>
      <c r="E539" s="2">
        <v>92.828999999999994</v>
      </c>
      <c r="F539">
        <f t="shared" si="8"/>
        <v>9.2828999999999997</v>
      </c>
      <c r="G539" s="2" t="s">
        <v>67</v>
      </c>
      <c r="H539" s="21">
        <v>43770</v>
      </c>
      <c r="I539" s="18" t="s">
        <v>72</v>
      </c>
      <c r="J539" s="2" t="s">
        <v>21</v>
      </c>
    </row>
    <row r="540" spans="1:10" hidden="1" x14ac:dyDescent="0.3">
      <c r="A540" s="9">
        <v>1110</v>
      </c>
      <c r="B540" s="7" t="s">
        <v>29</v>
      </c>
      <c r="C540" s="2" t="s">
        <v>32</v>
      </c>
      <c r="D540" s="2" t="s">
        <v>21</v>
      </c>
      <c r="E540" s="2">
        <v>101.52</v>
      </c>
      <c r="F540">
        <f t="shared" si="8"/>
        <v>10.151999999999999</v>
      </c>
      <c r="G540" s="2" t="s">
        <v>67</v>
      </c>
      <c r="H540" s="21">
        <v>43770</v>
      </c>
      <c r="I540" s="18" t="s">
        <v>72</v>
      </c>
      <c r="J540" s="2" t="s">
        <v>21</v>
      </c>
    </row>
    <row r="541" spans="1:10" hidden="1" x14ac:dyDescent="0.3">
      <c r="A541" s="9">
        <v>1110</v>
      </c>
      <c r="B541" s="7" t="s">
        <v>29</v>
      </c>
      <c r="C541" s="2" t="s">
        <v>32</v>
      </c>
      <c r="D541" s="2" t="s">
        <v>21</v>
      </c>
      <c r="E541" s="2">
        <v>83.069000000000003</v>
      </c>
      <c r="F541">
        <f t="shared" si="8"/>
        <v>8.3069000000000006</v>
      </c>
      <c r="G541" s="2" t="s">
        <v>67</v>
      </c>
      <c r="H541" s="21">
        <v>43770</v>
      </c>
      <c r="I541" s="18" t="s">
        <v>72</v>
      </c>
      <c r="J541" s="2" t="s">
        <v>21</v>
      </c>
    </row>
    <row r="542" spans="1:10" hidden="1" x14ac:dyDescent="0.3">
      <c r="A542" s="9">
        <v>1110</v>
      </c>
      <c r="B542" s="7" t="s">
        <v>29</v>
      </c>
      <c r="C542" s="2" t="s">
        <v>32</v>
      </c>
      <c r="D542" s="2" t="s">
        <v>21</v>
      </c>
      <c r="E542" s="2">
        <v>92.191999999999993</v>
      </c>
      <c r="F542">
        <f t="shared" si="8"/>
        <v>9.219199999999999</v>
      </c>
      <c r="G542" s="2" t="s">
        <v>67</v>
      </c>
      <c r="H542" s="21">
        <v>43770</v>
      </c>
      <c r="I542" s="18" t="s">
        <v>72</v>
      </c>
      <c r="J542" s="2" t="s">
        <v>21</v>
      </c>
    </row>
    <row r="543" spans="1:10" hidden="1" x14ac:dyDescent="0.3">
      <c r="A543" s="9">
        <v>1110</v>
      </c>
      <c r="B543" s="7" t="s">
        <v>29</v>
      </c>
      <c r="C543" s="2" t="s">
        <v>32</v>
      </c>
      <c r="D543" s="2" t="s">
        <v>21</v>
      </c>
      <c r="E543" s="2">
        <v>97.831999999999994</v>
      </c>
      <c r="F543">
        <f t="shared" si="8"/>
        <v>9.783199999999999</v>
      </c>
      <c r="G543" s="2" t="s">
        <v>67</v>
      </c>
      <c r="H543" s="21">
        <v>43770</v>
      </c>
      <c r="I543" s="18" t="s">
        <v>72</v>
      </c>
      <c r="J543" s="2" t="s">
        <v>21</v>
      </c>
    </row>
    <row r="544" spans="1:10" hidden="1" x14ac:dyDescent="0.3">
      <c r="A544" s="9">
        <v>1110</v>
      </c>
      <c r="B544" s="7" t="s">
        <v>29</v>
      </c>
      <c r="C544" s="2" t="s">
        <v>32</v>
      </c>
      <c r="D544" s="2" t="s">
        <v>21</v>
      </c>
      <c r="E544" s="2">
        <v>95.641000000000005</v>
      </c>
      <c r="F544">
        <f t="shared" si="8"/>
        <v>9.5640999999999998</v>
      </c>
      <c r="G544" s="2" t="s">
        <v>67</v>
      </c>
      <c r="H544" s="21">
        <v>43770</v>
      </c>
      <c r="I544" s="18" t="s">
        <v>72</v>
      </c>
      <c r="J544" s="2" t="s">
        <v>21</v>
      </c>
    </row>
    <row r="545" spans="1:10" hidden="1" x14ac:dyDescent="0.3">
      <c r="A545" s="9">
        <v>1110</v>
      </c>
      <c r="B545" s="7" t="s">
        <v>29</v>
      </c>
      <c r="C545" s="2" t="s">
        <v>32</v>
      </c>
      <c r="D545" s="2" t="s">
        <v>21</v>
      </c>
      <c r="E545" s="2">
        <v>88.623999999999995</v>
      </c>
      <c r="F545">
        <f t="shared" si="8"/>
        <v>8.8623999999999992</v>
      </c>
      <c r="G545" s="2" t="s">
        <v>67</v>
      </c>
      <c r="H545" s="21">
        <v>43770</v>
      </c>
      <c r="I545" s="18" t="s">
        <v>72</v>
      </c>
      <c r="J545" s="2" t="s">
        <v>21</v>
      </c>
    </row>
    <row r="546" spans="1:10" hidden="1" x14ac:dyDescent="0.3">
      <c r="A546" s="9">
        <v>1110</v>
      </c>
      <c r="B546" s="7" t="s">
        <v>29</v>
      </c>
      <c r="C546" s="2" t="s">
        <v>32</v>
      </c>
      <c r="D546" s="2" t="s">
        <v>22</v>
      </c>
      <c r="E546" s="2">
        <v>119.971</v>
      </c>
      <c r="F546">
        <f t="shared" si="8"/>
        <v>11.9971</v>
      </c>
      <c r="G546" s="2" t="s">
        <v>67</v>
      </c>
      <c r="H546" s="21">
        <v>43770</v>
      </c>
      <c r="I546" s="18" t="s">
        <v>72</v>
      </c>
      <c r="J546" s="2" t="s">
        <v>22</v>
      </c>
    </row>
    <row r="547" spans="1:10" hidden="1" x14ac:dyDescent="0.3">
      <c r="A547" s="9">
        <v>1110</v>
      </c>
      <c r="B547" s="7" t="s">
        <v>29</v>
      </c>
      <c r="C547" s="2" t="s">
        <v>32</v>
      </c>
      <c r="D547" s="2" t="s">
        <v>22</v>
      </c>
      <c r="E547" s="2">
        <v>119.7</v>
      </c>
      <c r="F547">
        <f t="shared" si="8"/>
        <v>11.97</v>
      </c>
      <c r="G547" s="2" t="s">
        <v>67</v>
      </c>
      <c r="H547" s="21">
        <v>43770</v>
      </c>
      <c r="I547" s="18" t="s">
        <v>72</v>
      </c>
      <c r="J547" s="2" t="s">
        <v>22</v>
      </c>
    </row>
    <row r="548" spans="1:10" hidden="1" x14ac:dyDescent="0.3">
      <c r="A548" s="9">
        <v>1110</v>
      </c>
      <c r="B548" s="7" t="s">
        <v>29</v>
      </c>
      <c r="C548" s="2" t="s">
        <v>32</v>
      </c>
      <c r="D548" s="2" t="s">
        <v>22</v>
      </c>
      <c r="E548" s="2">
        <v>135.62299999999999</v>
      </c>
      <c r="F548">
        <f t="shared" si="8"/>
        <v>13.562299999999999</v>
      </c>
      <c r="G548" s="2" t="s">
        <v>67</v>
      </c>
      <c r="H548" s="21">
        <v>43770</v>
      </c>
      <c r="I548" s="18" t="s">
        <v>72</v>
      </c>
      <c r="J548" s="2" t="s">
        <v>22</v>
      </c>
    </row>
    <row r="549" spans="1:10" hidden="1" x14ac:dyDescent="0.3">
      <c r="A549" s="9">
        <v>1110</v>
      </c>
      <c r="B549" s="7" t="s">
        <v>29</v>
      </c>
      <c r="C549" s="2" t="s">
        <v>32</v>
      </c>
      <c r="D549" s="2" t="s">
        <v>22</v>
      </c>
      <c r="E549" s="2">
        <v>120.36799999999999</v>
      </c>
      <c r="F549">
        <f t="shared" si="8"/>
        <v>12.036799999999999</v>
      </c>
      <c r="G549" s="2" t="s">
        <v>67</v>
      </c>
      <c r="H549" s="21">
        <v>43770</v>
      </c>
      <c r="I549" s="18" t="s">
        <v>72</v>
      </c>
      <c r="J549" s="2" t="s">
        <v>22</v>
      </c>
    </row>
    <row r="550" spans="1:10" hidden="1" x14ac:dyDescent="0.3">
      <c r="A550" s="9">
        <v>1110</v>
      </c>
      <c r="B550" s="7" t="s">
        <v>29</v>
      </c>
      <c r="C550" s="2" t="s">
        <v>32</v>
      </c>
      <c r="D550" s="2" t="s">
        <v>21</v>
      </c>
      <c r="E550" s="2">
        <v>80.569999999999993</v>
      </c>
      <c r="F550">
        <f t="shared" si="8"/>
        <v>8.0569999999999986</v>
      </c>
      <c r="G550" s="2" t="s">
        <v>67</v>
      </c>
      <c r="H550" s="21">
        <v>43770</v>
      </c>
      <c r="I550" s="18" t="s">
        <v>72</v>
      </c>
      <c r="J550" s="2" t="s">
        <v>21</v>
      </c>
    </row>
    <row r="551" spans="1:10" hidden="1" x14ac:dyDescent="0.3">
      <c r="A551" s="9">
        <v>1110</v>
      </c>
      <c r="B551" s="7" t="s">
        <v>29</v>
      </c>
      <c r="C551" s="2" t="s">
        <v>32</v>
      </c>
      <c r="D551" s="2" t="s">
        <v>21</v>
      </c>
      <c r="E551" s="2">
        <v>87.933999999999997</v>
      </c>
      <c r="F551">
        <f t="shared" si="8"/>
        <v>8.7934000000000001</v>
      </c>
      <c r="G551" s="2" t="s">
        <v>67</v>
      </c>
      <c r="H551" s="21">
        <v>43770</v>
      </c>
      <c r="I551" s="18" t="s">
        <v>72</v>
      </c>
      <c r="J551" s="2" t="s">
        <v>21</v>
      </c>
    </row>
    <row r="552" spans="1:10" hidden="1" x14ac:dyDescent="0.3">
      <c r="A552" s="9">
        <v>1110</v>
      </c>
      <c r="B552" s="7" t="s">
        <v>29</v>
      </c>
      <c r="C552" s="2" t="s">
        <v>32</v>
      </c>
      <c r="D552" s="2" t="s">
        <v>21</v>
      </c>
      <c r="E552" s="2">
        <v>89.986000000000004</v>
      </c>
      <c r="F552">
        <f t="shared" si="8"/>
        <v>8.9985999999999997</v>
      </c>
      <c r="G552" s="2" t="s">
        <v>67</v>
      </c>
      <c r="H552" s="21">
        <v>43770</v>
      </c>
      <c r="I552" s="18" t="s">
        <v>72</v>
      </c>
      <c r="J552" s="2" t="s">
        <v>21</v>
      </c>
    </row>
    <row r="553" spans="1:10" hidden="1" x14ac:dyDescent="0.3">
      <c r="A553" s="9">
        <v>1110</v>
      </c>
      <c r="B553" s="7" t="s">
        <v>29</v>
      </c>
      <c r="C553" s="2" t="s">
        <v>32</v>
      </c>
      <c r="D553" s="2" t="s">
        <v>21</v>
      </c>
      <c r="E553" s="2">
        <v>91.034999999999997</v>
      </c>
      <c r="F553">
        <f t="shared" si="8"/>
        <v>9.1035000000000004</v>
      </c>
      <c r="G553" s="2" t="s">
        <v>67</v>
      </c>
      <c r="H553" s="21">
        <v>43770</v>
      </c>
      <c r="I553" s="18" t="s">
        <v>72</v>
      </c>
      <c r="J553" s="2" t="s">
        <v>21</v>
      </c>
    </row>
    <row r="554" spans="1:10" hidden="1" x14ac:dyDescent="0.3">
      <c r="A554" s="9">
        <v>1110</v>
      </c>
      <c r="B554" s="7" t="s">
        <v>29</v>
      </c>
      <c r="C554" s="2" t="s">
        <v>32</v>
      </c>
      <c r="D554" s="2" t="s">
        <v>21</v>
      </c>
      <c r="E554" s="2">
        <v>102.789</v>
      </c>
      <c r="F554">
        <f t="shared" si="8"/>
        <v>10.2789</v>
      </c>
      <c r="G554" s="2" t="s">
        <v>67</v>
      </c>
      <c r="H554" s="21">
        <v>43770</v>
      </c>
      <c r="I554" s="18" t="s">
        <v>72</v>
      </c>
      <c r="J554" s="2" t="s">
        <v>21</v>
      </c>
    </row>
    <row r="555" spans="1:10" hidden="1" x14ac:dyDescent="0.3">
      <c r="A555" s="9">
        <v>1110</v>
      </c>
      <c r="B555" s="7" t="s">
        <v>29</v>
      </c>
      <c r="C555" s="2" t="s">
        <v>32</v>
      </c>
      <c r="D555" s="2" t="s">
        <v>21</v>
      </c>
      <c r="E555" s="2">
        <v>80.075999999999993</v>
      </c>
      <c r="F555">
        <f t="shared" si="8"/>
        <v>8.0076000000000001</v>
      </c>
      <c r="G555" s="2" t="s">
        <v>67</v>
      </c>
      <c r="H555" s="21">
        <v>43770</v>
      </c>
      <c r="I555" s="18" t="s">
        <v>72</v>
      </c>
      <c r="J555" s="2" t="s">
        <v>21</v>
      </c>
    </row>
    <row r="556" spans="1:10" hidden="1" x14ac:dyDescent="0.3">
      <c r="A556" s="9">
        <v>1110</v>
      </c>
      <c r="B556" s="7" t="s">
        <v>29</v>
      </c>
      <c r="C556" s="2" t="s">
        <v>32</v>
      </c>
      <c r="D556" s="2" t="s">
        <v>21</v>
      </c>
      <c r="E556" s="2">
        <v>90.388999999999996</v>
      </c>
      <c r="F556">
        <f t="shared" si="8"/>
        <v>9.0388999999999999</v>
      </c>
      <c r="G556" s="2" t="s">
        <v>67</v>
      </c>
      <c r="H556" s="21">
        <v>43770</v>
      </c>
      <c r="I556" s="18" t="s">
        <v>72</v>
      </c>
      <c r="J556" s="2" t="s">
        <v>21</v>
      </c>
    </row>
    <row r="557" spans="1:10" hidden="1" x14ac:dyDescent="0.3">
      <c r="A557" s="9">
        <v>1110</v>
      </c>
      <c r="B557" s="7" t="s">
        <v>29</v>
      </c>
      <c r="C557" s="2" t="s">
        <v>32</v>
      </c>
      <c r="D557" s="2" t="s">
        <v>21</v>
      </c>
      <c r="E557" s="2">
        <v>91.251000000000005</v>
      </c>
      <c r="F557">
        <f t="shared" si="8"/>
        <v>9.1250999999999998</v>
      </c>
      <c r="G557" s="2" t="s">
        <v>67</v>
      </c>
      <c r="H557" s="21">
        <v>43770</v>
      </c>
      <c r="I557" s="18" t="s">
        <v>72</v>
      </c>
      <c r="J557" s="2" t="s">
        <v>21</v>
      </c>
    </row>
    <row r="558" spans="1:10" hidden="1" x14ac:dyDescent="0.3">
      <c r="A558" s="9">
        <v>1110</v>
      </c>
      <c r="B558" s="7" t="s">
        <v>29</v>
      </c>
      <c r="C558" s="2" t="s">
        <v>32</v>
      </c>
      <c r="D558" s="2" t="s">
        <v>21</v>
      </c>
      <c r="E558" s="2">
        <v>95.688000000000002</v>
      </c>
      <c r="F558">
        <f t="shared" si="8"/>
        <v>9.5687999999999995</v>
      </c>
      <c r="G558" s="2" t="s">
        <v>67</v>
      </c>
      <c r="H558" s="21">
        <v>43770</v>
      </c>
      <c r="I558" s="18" t="s">
        <v>72</v>
      </c>
      <c r="J558" s="2" t="s">
        <v>21</v>
      </c>
    </row>
    <row r="559" spans="1:10" hidden="1" x14ac:dyDescent="0.3">
      <c r="A559" s="9">
        <v>1110</v>
      </c>
      <c r="B559" s="7" t="s">
        <v>29</v>
      </c>
      <c r="C559" s="2" t="s">
        <v>32</v>
      </c>
      <c r="D559" s="2" t="s">
        <v>21</v>
      </c>
      <c r="E559" s="2">
        <v>85.376999999999995</v>
      </c>
      <c r="F559">
        <f t="shared" si="8"/>
        <v>8.5376999999999992</v>
      </c>
      <c r="G559" s="2" t="s">
        <v>67</v>
      </c>
      <c r="H559" s="21">
        <v>43770</v>
      </c>
      <c r="I559" s="18" t="s">
        <v>72</v>
      </c>
      <c r="J559" s="2" t="s">
        <v>21</v>
      </c>
    </row>
    <row r="560" spans="1:10" hidden="1" x14ac:dyDescent="0.3">
      <c r="A560" s="9">
        <v>1110</v>
      </c>
      <c r="B560" s="7" t="s">
        <v>29</v>
      </c>
      <c r="C560" s="2" t="s">
        <v>32</v>
      </c>
      <c r="D560" s="2" t="s">
        <v>21</v>
      </c>
      <c r="E560" s="2">
        <v>88.100999999999999</v>
      </c>
      <c r="F560">
        <f t="shared" si="8"/>
        <v>8.8101000000000003</v>
      </c>
      <c r="G560" s="2" t="s">
        <v>67</v>
      </c>
      <c r="H560" s="21">
        <v>43770</v>
      </c>
      <c r="I560" s="18" t="s">
        <v>72</v>
      </c>
      <c r="J560" s="2" t="s">
        <v>21</v>
      </c>
    </row>
    <row r="561" spans="1:10" hidden="1" x14ac:dyDescent="0.3">
      <c r="A561" s="9">
        <v>1110</v>
      </c>
      <c r="B561" s="7" t="s">
        <v>29</v>
      </c>
      <c r="C561" s="2" t="s">
        <v>32</v>
      </c>
      <c r="D561" s="2" t="s">
        <v>21</v>
      </c>
      <c r="E561" s="2">
        <v>78.742000000000004</v>
      </c>
      <c r="F561">
        <f t="shared" si="8"/>
        <v>7.8742000000000001</v>
      </c>
      <c r="G561" s="2" t="s">
        <v>67</v>
      </c>
      <c r="H561" s="21">
        <v>43770</v>
      </c>
      <c r="I561" s="18" t="s">
        <v>72</v>
      </c>
      <c r="J561" s="2" t="s">
        <v>21</v>
      </c>
    </row>
    <row r="562" spans="1:10" hidden="1" x14ac:dyDescent="0.3">
      <c r="A562" s="9">
        <v>1110</v>
      </c>
      <c r="B562" s="7" t="s">
        <v>29</v>
      </c>
      <c r="C562" s="2" t="s">
        <v>32</v>
      </c>
      <c r="D562" s="2" t="s">
        <v>21</v>
      </c>
      <c r="E562" s="2">
        <v>86.126000000000005</v>
      </c>
      <c r="F562">
        <f t="shared" si="8"/>
        <v>8.6126000000000005</v>
      </c>
      <c r="G562" s="2" t="s">
        <v>67</v>
      </c>
      <c r="H562" s="21">
        <v>43770</v>
      </c>
      <c r="I562" s="18" t="s">
        <v>72</v>
      </c>
      <c r="J562" s="2" t="s">
        <v>21</v>
      </c>
    </row>
    <row r="563" spans="1:10" hidden="1" x14ac:dyDescent="0.3">
      <c r="A563" s="9">
        <v>1110</v>
      </c>
      <c r="B563" s="7" t="s">
        <v>29</v>
      </c>
      <c r="C563" s="2" t="s">
        <v>32</v>
      </c>
      <c r="D563" s="2" t="s">
        <v>21</v>
      </c>
      <c r="E563" s="2">
        <v>76.600999999999999</v>
      </c>
      <c r="F563">
        <f t="shared" si="8"/>
        <v>7.6600999999999999</v>
      </c>
      <c r="G563" s="2" t="s">
        <v>67</v>
      </c>
      <c r="H563" s="21">
        <v>43770</v>
      </c>
      <c r="I563" s="18" t="s">
        <v>72</v>
      </c>
      <c r="J563" s="2" t="s">
        <v>21</v>
      </c>
    </row>
    <row r="564" spans="1:10" hidden="1" x14ac:dyDescent="0.3">
      <c r="A564" s="9">
        <v>1110</v>
      </c>
      <c r="B564" s="7" t="s">
        <v>29</v>
      </c>
      <c r="C564" s="2" t="s">
        <v>32</v>
      </c>
      <c r="D564" s="2" t="s">
        <v>21</v>
      </c>
      <c r="E564" s="2">
        <v>83.265000000000001</v>
      </c>
      <c r="F564">
        <f t="shared" si="8"/>
        <v>8.3264999999999993</v>
      </c>
      <c r="G564" s="2" t="s">
        <v>67</v>
      </c>
      <c r="H564" s="21">
        <v>43770</v>
      </c>
      <c r="I564" s="18" t="s">
        <v>72</v>
      </c>
      <c r="J564" s="2" t="s">
        <v>21</v>
      </c>
    </row>
    <row r="565" spans="1:10" hidden="1" x14ac:dyDescent="0.3">
      <c r="A565" s="9">
        <v>1110</v>
      </c>
      <c r="B565" s="7" t="s">
        <v>29</v>
      </c>
      <c r="C565" s="2" t="s">
        <v>32</v>
      </c>
      <c r="D565" s="2" t="s">
        <v>21</v>
      </c>
      <c r="E565" s="2">
        <v>94.058000000000007</v>
      </c>
      <c r="F565">
        <f t="shared" si="8"/>
        <v>9.405800000000001</v>
      </c>
      <c r="G565" s="2" t="s">
        <v>67</v>
      </c>
      <c r="H565" s="21">
        <v>43770</v>
      </c>
      <c r="I565" s="18" t="s">
        <v>72</v>
      </c>
      <c r="J565" s="2" t="s">
        <v>21</v>
      </c>
    </row>
    <row r="566" spans="1:10" hidden="1" x14ac:dyDescent="0.3">
      <c r="A566" s="9">
        <v>1110</v>
      </c>
      <c r="B566" s="7" t="s">
        <v>29</v>
      </c>
      <c r="C566" s="2" t="s">
        <v>32</v>
      </c>
      <c r="D566" s="2" t="s">
        <v>21</v>
      </c>
      <c r="E566" s="2">
        <v>94.926000000000002</v>
      </c>
      <c r="F566">
        <f t="shared" si="8"/>
        <v>9.4925999999999995</v>
      </c>
      <c r="G566" s="2" t="s">
        <v>67</v>
      </c>
      <c r="H566" s="21">
        <v>43770</v>
      </c>
      <c r="I566" s="18" t="s">
        <v>72</v>
      </c>
      <c r="J566" s="2" t="s">
        <v>21</v>
      </c>
    </row>
    <row r="567" spans="1:10" hidden="1" x14ac:dyDescent="0.3">
      <c r="A567" s="9">
        <v>1110</v>
      </c>
      <c r="B567" s="7" t="s">
        <v>29</v>
      </c>
      <c r="C567" s="2" t="s">
        <v>32</v>
      </c>
      <c r="D567" s="2" t="s">
        <v>21</v>
      </c>
      <c r="E567" s="2">
        <v>93.08</v>
      </c>
      <c r="F567">
        <f t="shared" si="8"/>
        <v>9.3079999999999998</v>
      </c>
      <c r="G567" s="2" t="s">
        <v>67</v>
      </c>
      <c r="H567" s="21">
        <v>43770</v>
      </c>
      <c r="I567" s="18" t="s">
        <v>72</v>
      </c>
      <c r="J567" s="2" t="s">
        <v>21</v>
      </c>
    </row>
    <row r="568" spans="1:10" hidden="1" x14ac:dyDescent="0.3">
      <c r="A568" s="9">
        <v>1110</v>
      </c>
      <c r="B568" s="7" t="s">
        <v>29</v>
      </c>
      <c r="C568" s="2" t="s">
        <v>32</v>
      </c>
      <c r="D568" s="2" t="s">
        <v>21</v>
      </c>
      <c r="E568" s="2">
        <v>91.408000000000001</v>
      </c>
      <c r="F568">
        <f t="shared" si="8"/>
        <v>9.1408000000000005</v>
      </c>
      <c r="G568" s="2" t="s">
        <v>67</v>
      </c>
      <c r="H568" s="21">
        <v>43770</v>
      </c>
      <c r="I568" s="18" t="s">
        <v>72</v>
      </c>
      <c r="J568" s="2" t="s">
        <v>21</v>
      </c>
    </row>
    <row r="569" spans="1:10" hidden="1" x14ac:dyDescent="0.3">
      <c r="A569" s="9">
        <v>1110</v>
      </c>
      <c r="B569" s="7" t="s">
        <v>29</v>
      </c>
      <c r="C569" s="2" t="s">
        <v>32</v>
      </c>
      <c r="D569" s="2" t="s">
        <v>21</v>
      </c>
      <c r="E569" s="2">
        <v>88.551000000000002</v>
      </c>
      <c r="F569">
        <f t="shared" si="8"/>
        <v>8.8551000000000002</v>
      </c>
      <c r="G569" s="2" t="s">
        <v>67</v>
      </c>
      <c r="H569" s="21">
        <v>43770</v>
      </c>
      <c r="I569" s="18" t="s">
        <v>72</v>
      </c>
      <c r="J569" s="2" t="s">
        <v>21</v>
      </c>
    </row>
    <row r="570" spans="1:10" hidden="1" x14ac:dyDescent="0.3">
      <c r="A570" s="9">
        <v>1110</v>
      </c>
      <c r="B570" s="7" t="s">
        <v>29</v>
      </c>
      <c r="C570" s="2" t="s">
        <v>32</v>
      </c>
      <c r="D570" s="2" t="s">
        <v>21</v>
      </c>
      <c r="E570" s="2">
        <v>88.802000000000007</v>
      </c>
      <c r="F570">
        <f t="shared" si="8"/>
        <v>8.8802000000000003</v>
      </c>
      <c r="G570" s="2" t="s">
        <v>67</v>
      </c>
      <c r="H570" s="21">
        <v>43770</v>
      </c>
      <c r="I570" s="18" t="s">
        <v>72</v>
      </c>
      <c r="J570" s="2" t="s">
        <v>21</v>
      </c>
    </row>
    <row r="571" spans="1:10" hidden="1" x14ac:dyDescent="0.3">
      <c r="A571" s="9">
        <v>1110</v>
      </c>
      <c r="B571" s="7" t="s">
        <v>29</v>
      </c>
      <c r="C571" s="2" t="s">
        <v>32</v>
      </c>
      <c r="D571" s="2" t="s">
        <v>21</v>
      </c>
      <c r="E571" s="2">
        <v>88.763999999999996</v>
      </c>
      <c r="F571">
        <f t="shared" si="8"/>
        <v>8.8764000000000003</v>
      </c>
      <c r="G571" s="2" t="s">
        <v>67</v>
      </c>
      <c r="H571" s="21">
        <v>43770</v>
      </c>
      <c r="I571" s="18" t="s">
        <v>72</v>
      </c>
      <c r="J571" s="2" t="s">
        <v>21</v>
      </c>
    </row>
    <row r="572" spans="1:10" hidden="1" x14ac:dyDescent="0.3">
      <c r="A572" s="9">
        <v>1110</v>
      </c>
      <c r="B572" s="7" t="s">
        <v>29</v>
      </c>
      <c r="C572" s="2" t="s">
        <v>32</v>
      </c>
      <c r="D572" s="2" t="s">
        <v>21</v>
      </c>
      <c r="E572" s="2">
        <v>80.912000000000006</v>
      </c>
      <c r="F572">
        <f t="shared" si="8"/>
        <v>8.0912000000000006</v>
      </c>
      <c r="G572" s="2" t="s">
        <v>67</v>
      </c>
      <c r="H572" s="21">
        <v>43770</v>
      </c>
      <c r="I572" s="18" t="s">
        <v>72</v>
      </c>
      <c r="J572" s="2" t="s">
        <v>21</v>
      </c>
    </row>
    <row r="573" spans="1:10" hidden="1" x14ac:dyDescent="0.3">
      <c r="A573" s="9">
        <v>1110</v>
      </c>
      <c r="B573" s="7" t="s">
        <v>29</v>
      </c>
      <c r="C573" s="2" t="s">
        <v>32</v>
      </c>
      <c r="D573" s="2" t="s">
        <v>21</v>
      </c>
      <c r="E573" s="2">
        <v>87.025999999999996</v>
      </c>
      <c r="F573">
        <f t="shared" si="8"/>
        <v>8.7026000000000003</v>
      </c>
      <c r="G573" s="2" t="s">
        <v>67</v>
      </c>
      <c r="H573" s="21">
        <v>43770</v>
      </c>
      <c r="I573" s="18" t="s">
        <v>72</v>
      </c>
      <c r="J573" s="2" t="s">
        <v>21</v>
      </c>
    </row>
    <row r="574" spans="1:10" hidden="1" x14ac:dyDescent="0.3">
      <c r="A574" s="9">
        <v>1110</v>
      </c>
      <c r="B574" s="7" t="s">
        <v>29</v>
      </c>
      <c r="C574" s="2" t="s">
        <v>32</v>
      </c>
      <c r="D574" s="2" t="s">
        <v>21</v>
      </c>
      <c r="E574" s="2">
        <v>83.483000000000004</v>
      </c>
      <c r="F574">
        <f t="shared" si="8"/>
        <v>8.3483000000000001</v>
      </c>
      <c r="G574" s="2" t="s">
        <v>67</v>
      </c>
      <c r="H574" s="21">
        <v>43770</v>
      </c>
      <c r="I574" s="18" t="s">
        <v>72</v>
      </c>
      <c r="J574" s="2" t="s">
        <v>21</v>
      </c>
    </row>
    <row r="575" spans="1:10" hidden="1" x14ac:dyDescent="0.3">
      <c r="A575" s="9">
        <v>1110</v>
      </c>
      <c r="B575" s="7" t="s">
        <v>29</v>
      </c>
      <c r="C575" s="2" t="s">
        <v>32</v>
      </c>
      <c r="D575" s="2" t="s">
        <v>21</v>
      </c>
      <c r="E575" s="2">
        <v>86.367999999999995</v>
      </c>
      <c r="F575">
        <f t="shared" si="8"/>
        <v>8.6367999999999991</v>
      </c>
      <c r="G575" s="2" t="s">
        <v>67</v>
      </c>
      <c r="H575" s="21">
        <v>43770</v>
      </c>
      <c r="I575" s="18" t="s">
        <v>72</v>
      </c>
      <c r="J575" s="2" t="s">
        <v>21</v>
      </c>
    </row>
    <row r="576" spans="1:10" hidden="1" x14ac:dyDescent="0.3">
      <c r="A576" s="9">
        <v>1110</v>
      </c>
      <c r="B576" s="7" t="s">
        <v>29</v>
      </c>
      <c r="C576" s="2" t="s">
        <v>32</v>
      </c>
      <c r="D576" s="2" t="s">
        <v>21</v>
      </c>
      <c r="E576" s="2">
        <v>88.174000000000007</v>
      </c>
      <c r="F576">
        <f t="shared" si="8"/>
        <v>8.817400000000001</v>
      </c>
      <c r="G576" s="2" t="s">
        <v>67</v>
      </c>
      <c r="H576" s="21">
        <v>43770</v>
      </c>
      <c r="I576" s="18" t="s">
        <v>72</v>
      </c>
      <c r="J576" s="2" t="s">
        <v>21</v>
      </c>
    </row>
    <row r="577" spans="1:10" hidden="1" x14ac:dyDescent="0.3">
      <c r="A577" s="9">
        <v>1110</v>
      </c>
      <c r="B577" s="7" t="s">
        <v>29</v>
      </c>
      <c r="C577" s="2" t="s">
        <v>32</v>
      </c>
      <c r="D577" s="2" t="s">
        <v>21</v>
      </c>
      <c r="E577" s="2">
        <v>86.302000000000007</v>
      </c>
      <c r="F577">
        <f t="shared" si="8"/>
        <v>8.6302000000000003</v>
      </c>
      <c r="G577" s="2" t="s">
        <v>67</v>
      </c>
      <c r="H577" s="21">
        <v>43770</v>
      </c>
      <c r="I577" s="18" t="s">
        <v>72</v>
      </c>
      <c r="J577" s="2" t="s">
        <v>21</v>
      </c>
    </row>
    <row r="578" spans="1:10" hidden="1" x14ac:dyDescent="0.3">
      <c r="A578" s="9">
        <v>1110</v>
      </c>
      <c r="B578" s="7" t="s">
        <v>29</v>
      </c>
      <c r="C578" s="2" t="s">
        <v>32</v>
      </c>
      <c r="D578" s="2" t="s">
        <v>21</v>
      </c>
      <c r="E578" s="2">
        <v>78.435000000000002</v>
      </c>
      <c r="F578">
        <f t="shared" ref="F578:F641" si="9">E578/10</f>
        <v>7.8435000000000006</v>
      </c>
      <c r="G578" s="2" t="s">
        <v>67</v>
      </c>
      <c r="H578" s="21">
        <v>43770</v>
      </c>
      <c r="I578" s="18" t="s">
        <v>72</v>
      </c>
      <c r="J578" s="2" t="s">
        <v>21</v>
      </c>
    </row>
    <row r="579" spans="1:10" hidden="1" x14ac:dyDescent="0.3">
      <c r="A579" s="9">
        <v>1110</v>
      </c>
      <c r="B579" s="7" t="s">
        <v>29</v>
      </c>
      <c r="C579" s="2" t="s">
        <v>32</v>
      </c>
      <c r="D579" s="2" t="s">
        <v>22</v>
      </c>
      <c r="E579" s="2">
        <v>103.485</v>
      </c>
      <c r="F579">
        <f t="shared" si="9"/>
        <v>10.3485</v>
      </c>
      <c r="G579" s="2" t="s">
        <v>67</v>
      </c>
      <c r="H579" s="21">
        <v>43770</v>
      </c>
      <c r="I579" s="18" t="s">
        <v>72</v>
      </c>
      <c r="J579" s="2" t="s">
        <v>22</v>
      </c>
    </row>
    <row r="580" spans="1:10" hidden="1" x14ac:dyDescent="0.3">
      <c r="A580" s="9">
        <v>1110</v>
      </c>
      <c r="B580" s="7" t="s">
        <v>29</v>
      </c>
      <c r="C580" s="2" t="s">
        <v>32</v>
      </c>
      <c r="D580" s="2" t="s">
        <v>21</v>
      </c>
      <c r="E580" s="2">
        <v>94.653999999999996</v>
      </c>
      <c r="F580">
        <f t="shared" si="9"/>
        <v>9.4653999999999989</v>
      </c>
      <c r="G580" s="2" t="s">
        <v>67</v>
      </c>
      <c r="H580" s="21">
        <v>43770</v>
      </c>
      <c r="I580" s="18" t="s">
        <v>72</v>
      </c>
      <c r="J580" s="2" t="s">
        <v>21</v>
      </c>
    </row>
    <row r="581" spans="1:10" hidden="1" x14ac:dyDescent="0.3">
      <c r="A581" s="9">
        <v>1110</v>
      </c>
      <c r="B581" s="7" t="s">
        <v>29</v>
      </c>
      <c r="C581" s="2" t="s">
        <v>32</v>
      </c>
      <c r="D581" s="2" t="s">
        <v>21</v>
      </c>
      <c r="E581" s="2">
        <v>96.343000000000004</v>
      </c>
      <c r="F581">
        <f t="shared" si="9"/>
        <v>9.6342999999999996</v>
      </c>
      <c r="G581" s="2" t="s">
        <v>67</v>
      </c>
      <c r="H581" s="21">
        <v>43770</v>
      </c>
      <c r="I581" s="18" t="s">
        <v>72</v>
      </c>
      <c r="J581" s="2" t="s">
        <v>21</v>
      </c>
    </row>
    <row r="582" spans="1:10" hidden="1" x14ac:dyDescent="0.3">
      <c r="A582" s="9">
        <v>1110</v>
      </c>
      <c r="B582" s="7" t="s">
        <v>29</v>
      </c>
      <c r="C582" s="2" t="s">
        <v>32</v>
      </c>
      <c r="D582" s="2" t="s">
        <v>21</v>
      </c>
      <c r="E582" s="2">
        <v>101.398</v>
      </c>
      <c r="F582">
        <f t="shared" si="9"/>
        <v>10.139799999999999</v>
      </c>
      <c r="G582" s="2" t="s">
        <v>67</v>
      </c>
      <c r="H582" s="21">
        <v>43770</v>
      </c>
      <c r="I582" s="18" t="s">
        <v>72</v>
      </c>
      <c r="J582" s="2" t="s">
        <v>21</v>
      </c>
    </row>
    <row r="583" spans="1:10" hidden="1" x14ac:dyDescent="0.3">
      <c r="A583" s="9">
        <v>1110</v>
      </c>
      <c r="B583" s="7" t="s">
        <v>29</v>
      </c>
      <c r="C583" s="2" t="s">
        <v>32</v>
      </c>
      <c r="D583" s="2" t="s">
        <v>21</v>
      </c>
      <c r="E583" s="2">
        <v>92.103999999999999</v>
      </c>
      <c r="F583">
        <f t="shared" si="9"/>
        <v>9.2103999999999999</v>
      </c>
      <c r="G583" s="2" t="s">
        <v>67</v>
      </c>
      <c r="H583" s="21">
        <v>43770</v>
      </c>
      <c r="I583" s="18" t="s">
        <v>72</v>
      </c>
      <c r="J583" s="2" t="s">
        <v>21</v>
      </c>
    </row>
    <row r="584" spans="1:10" hidden="1" x14ac:dyDescent="0.3">
      <c r="A584" s="9">
        <v>1110</v>
      </c>
      <c r="B584" s="7" t="s">
        <v>29</v>
      </c>
      <c r="C584" s="2" t="s">
        <v>32</v>
      </c>
      <c r="D584" s="2" t="s">
        <v>21</v>
      </c>
      <c r="E584" s="2">
        <v>89.712000000000003</v>
      </c>
      <c r="F584">
        <f t="shared" si="9"/>
        <v>8.9711999999999996</v>
      </c>
      <c r="G584" s="2" t="s">
        <v>67</v>
      </c>
      <c r="H584" s="21">
        <v>43770</v>
      </c>
      <c r="I584" s="18" t="s">
        <v>72</v>
      </c>
      <c r="J584" s="2" t="s">
        <v>21</v>
      </c>
    </row>
    <row r="585" spans="1:10" hidden="1" x14ac:dyDescent="0.3">
      <c r="A585" s="9">
        <v>1110</v>
      </c>
      <c r="B585" s="7" t="s">
        <v>29</v>
      </c>
      <c r="C585" s="2" t="s">
        <v>32</v>
      </c>
      <c r="D585" s="2" t="s">
        <v>21</v>
      </c>
      <c r="E585" s="2">
        <v>85.682000000000002</v>
      </c>
      <c r="F585">
        <f t="shared" si="9"/>
        <v>8.5682000000000009</v>
      </c>
      <c r="G585" s="2" t="s">
        <v>67</v>
      </c>
      <c r="H585" s="21">
        <v>43770</v>
      </c>
      <c r="I585" s="18" t="s">
        <v>72</v>
      </c>
      <c r="J585" s="2" t="s">
        <v>21</v>
      </c>
    </row>
    <row r="586" spans="1:10" hidden="1" x14ac:dyDescent="0.3">
      <c r="A586" s="9">
        <v>1110</v>
      </c>
      <c r="B586" s="7" t="s">
        <v>29</v>
      </c>
      <c r="C586" s="2" t="s">
        <v>32</v>
      </c>
      <c r="D586" s="2" t="s">
        <v>21</v>
      </c>
      <c r="E586" s="2">
        <v>99.712000000000003</v>
      </c>
      <c r="F586">
        <f t="shared" si="9"/>
        <v>9.9711999999999996</v>
      </c>
      <c r="G586" s="2" t="s">
        <v>67</v>
      </c>
      <c r="H586" s="21">
        <v>43770</v>
      </c>
      <c r="I586" s="18" t="s">
        <v>72</v>
      </c>
      <c r="J586" s="2" t="s">
        <v>21</v>
      </c>
    </row>
    <row r="587" spans="1:10" hidden="1" x14ac:dyDescent="0.3">
      <c r="A587" s="9">
        <v>1110</v>
      </c>
      <c r="B587" s="7" t="s">
        <v>29</v>
      </c>
      <c r="C587" s="2" t="s">
        <v>32</v>
      </c>
      <c r="D587" s="2" t="s">
        <v>21</v>
      </c>
      <c r="E587" s="2">
        <v>96.343000000000004</v>
      </c>
      <c r="F587">
        <f t="shared" si="9"/>
        <v>9.6342999999999996</v>
      </c>
      <c r="G587" s="2" t="s">
        <v>67</v>
      </c>
      <c r="H587" s="21">
        <v>43770</v>
      </c>
      <c r="I587" s="18" t="s">
        <v>72</v>
      </c>
      <c r="J587" s="2" t="s">
        <v>21</v>
      </c>
    </row>
    <row r="588" spans="1:10" hidden="1" x14ac:dyDescent="0.3">
      <c r="A588" s="9">
        <v>1110</v>
      </c>
      <c r="B588" s="7" t="s">
        <v>29</v>
      </c>
      <c r="C588" s="2" t="s">
        <v>32</v>
      </c>
      <c r="D588" s="2" t="s">
        <v>21</v>
      </c>
      <c r="E588" s="2">
        <v>87.724000000000004</v>
      </c>
      <c r="F588">
        <f t="shared" si="9"/>
        <v>8.7724000000000011</v>
      </c>
      <c r="G588" s="2" t="s">
        <v>67</v>
      </c>
      <c r="H588" s="21">
        <v>43770</v>
      </c>
      <c r="I588" s="18" t="s">
        <v>72</v>
      </c>
      <c r="J588" s="2" t="s">
        <v>21</v>
      </c>
    </row>
    <row r="589" spans="1:10" hidden="1" x14ac:dyDescent="0.3">
      <c r="A589" s="9">
        <v>1110</v>
      </c>
      <c r="B589" s="7" t="s">
        <v>29</v>
      </c>
      <c r="C589" s="2" t="s">
        <v>32</v>
      </c>
      <c r="D589" s="2" t="s">
        <v>21</v>
      </c>
      <c r="E589" s="2">
        <v>91.355999999999995</v>
      </c>
      <c r="F589">
        <f t="shared" si="9"/>
        <v>9.1356000000000002</v>
      </c>
      <c r="G589" s="2" t="s">
        <v>67</v>
      </c>
      <c r="H589" s="21">
        <v>43770</v>
      </c>
      <c r="I589" s="18" t="s">
        <v>72</v>
      </c>
      <c r="J589" s="2" t="s">
        <v>21</v>
      </c>
    </row>
    <row r="590" spans="1:10" hidden="1" x14ac:dyDescent="0.3">
      <c r="A590" s="9">
        <v>1110</v>
      </c>
      <c r="B590" s="7" t="s">
        <v>29</v>
      </c>
      <c r="C590" s="2" t="s">
        <v>32</v>
      </c>
      <c r="D590" s="2" t="s">
        <v>21</v>
      </c>
      <c r="E590" s="2">
        <v>87.233999999999995</v>
      </c>
      <c r="F590">
        <f t="shared" si="9"/>
        <v>8.7233999999999998</v>
      </c>
      <c r="G590" s="2" t="s">
        <v>67</v>
      </c>
      <c r="H590" s="21">
        <v>43770</v>
      </c>
      <c r="I590" s="18" t="s">
        <v>72</v>
      </c>
      <c r="J590" s="2" t="s">
        <v>21</v>
      </c>
    </row>
    <row r="591" spans="1:10" hidden="1" x14ac:dyDescent="0.3">
      <c r="A591" s="9">
        <v>1110</v>
      </c>
      <c r="B591" s="7" t="s">
        <v>29</v>
      </c>
      <c r="C591" s="2" t="s">
        <v>32</v>
      </c>
      <c r="D591" s="2" t="s">
        <v>21</v>
      </c>
      <c r="E591" s="2">
        <v>76.721999999999994</v>
      </c>
      <c r="F591">
        <f t="shared" si="9"/>
        <v>7.6721999999999992</v>
      </c>
      <c r="G591" s="2" t="s">
        <v>67</v>
      </c>
      <c r="H591" s="21">
        <v>43770</v>
      </c>
      <c r="I591" s="18" t="s">
        <v>72</v>
      </c>
      <c r="J591" s="2" t="s">
        <v>21</v>
      </c>
    </row>
    <row r="592" spans="1:10" hidden="1" x14ac:dyDescent="0.3">
      <c r="A592" s="9">
        <v>1110</v>
      </c>
      <c r="B592" s="7" t="s">
        <v>29</v>
      </c>
      <c r="C592" s="2" t="s">
        <v>32</v>
      </c>
      <c r="D592" s="2" t="s">
        <v>21</v>
      </c>
      <c r="E592" s="2">
        <v>92.103999999999999</v>
      </c>
      <c r="F592">
        <f t="shared" si="9"/>
        <v>9.2103999999999999</v>
      </c>
      <c r="G592" s="2" t="s">
        <v>67</v>
      </c>
      <c r="H592" s="21">
        <v>43770</v>
      </c>
      <c r="I592" s="18" t="s">
        <v>72</v>
      </c>
      <c r="J592" s="2" t="s">
        <v>21</v>
      </c>
    </row>
    <row r="593" spans="1:10" hidden="1" x14ac:dyDescent="0.3">
      <c r="A593" s="9">
        <v>1110</v>
      </c>
      <c r="B593" s="7" t="s">
        <v>29</v>
      </c>
      <c r="C593" s="2" t="s">
        <v>32</v>
      </c>
      <c r="D593" s="2" t="s">
        <v>21</v>
      </c>
      <c r="E593" s="2">
        <v>88.74</v>
      </c>
      <c r="F593">
        <f t="shared" si="9"/>
        <v>8.8739999999999988</v>
      </c>
      <c r="G593" s="2" t="s">
        <v>67</v>
      </c>
      <c r="H593" s="21">
        <v>43770</v>
      </c>
      <c r="I593" s="18" t="s">
        <v>72</v>
      </c>
      <c r="J593" s="2" t="s">
        <v>21</v>
      </c>
    </row>
    <row r="594" spans="1:10" hidden="1" x14ac:dyDescent="0.3">
      <c r="A594" s="9">
        <v>1110</v>
      </c>
      <c r="B594" s="7" t="s">
        <v>29</v>
      </c>
      <c r="C594" s="2" t="s">
        <v>32</v>
      </c>
      <c r="D594" s="2" t="s">
        <v>21</v>
      </c>
      <c r="E594" s="2">
        <v>88.74</v>
      </c>
      <c r="F594">
        <f t="shared" si="9"/>
        <v>8.8739999999999988</v>
      </c>
      <c r="G594" s="2" t="s">
        <v>67</v>
      </c>
      <c r="H594" s="21">
        <v>43770</v>
      </c>
      <c r="I594" s="18" t="s">
        <v>72</v>
      </c>
      <c r="J594" s="2" t="s">
        <v>21</v>
      </c>
    </row>
    <row r="595" spans="1:10" hidden="1" x14ac:dyDescent="0.3">
      <c r="A595" s="9">
        <v>1110</v>
      </c>
      <c r="B595" s="7" t="s">
        <v>29</v>
      </c>
      <c r="C595" s="2" t="s">
        <v>32</v>
      </c>
      <c r="D595" s="2" t="s">
        <v>21</v>
      </c>
      <c r="E595" s="2">
        <v>87.233999999999995</v>
      </c>
      <c r="F595">
        <f t="shared" si="9"/>
        <v>8.7233999999999998</v>
      </c>
      <c r="G595" s="2" t="s">
        <v>67</v>
      </c>
      <c r="H595" s="21">
        <v>43770</v>
      </c>
      <c r="I595" s="18" t="s">
        <v>72</v>
      </c>
      <c r="J595" s="2" t="s">
        <v>21</v>
      </c>
    </row>
    <row r="596" spans="1:10" hidden="1" x14ac:dyDescent="0.3">
      <c r="A596" s="9">
        <v>1110</v>
      </c>
      <c r="B596" s="7" t="s">
        <v>29</v>
      </c>
      <c r="C596" s="2" t="s">
        <v>32</v>
      </c>
      <c r="D596" s="2" t="s">
        <v>21</v>
      </c>
      <c r="E596" s="2">
        <v>86.391000000000005</v>
      </c>
      <c r="F596">
        <f t="shared" si="9"/>
        <v>8.6391000000000009</v>
      </c>
      <c r="G596" s="2" t="s">
        <v>67</v>
      </c>
      <c r="H596" s="21">
        <v>43770</v>
      </c>
      <c r="I596" s="18" t="s">
        <v>72</v>
      </c>
      <c r="J596" s="2" t="s">
        <v>21</v>
      </c>
    </row>
    <row r="597" spans="1:10" hidden="1" x14ac:dyDescent="0.3">
      <c r="A597" s="9">
        <v>1110</v>
      </c>
      <c r="B597" s="7" t="s">
        <v>29</v>
      </c>
      <c r="C597" s="2" t="s">
        <v>32</v>
      </c>
      <c r="D597" s="2" t="s">
        <v>21</v>
      </c>
      <c r="E597" s="2">
        <v>83.691999999999993</v>
      </c>
      <c r="F597">
        <f t="shared" si="9"/>
        <v>8.3691999999999993</v>
      </c>
      <c r="G597" s="2" t="s">
        <v>67</v>
      </c>
      <c r="H597" s="21">
        <v>43770</v>
      </c>
      <c r="I597" s="18" t="s">
        <v>72</v>
      </c>
      <c r="J597" s="2" t="s">
        <v>21</v>
      </c>
    </row>
    <row r="598" spans="1:10" hidden="1" x14ac:dyDescent="0.3">
      <c r="A598" s="9">
        <v>1110</v>
      </c>
      <c r="B598" s="7" t="s">
        <v>29</v>
      </c>
      <c r="C598" s="2" t="s">
        <v>32</v>
      </c>
      <c r="D598" s="2" t="s">
        <v>21</v>
      </c>
      <c r="E598" s="2">
        <v>93.259</v>
      </c>
      <c r="F598">
        <f t="shared" si="9"/>
        <v>9.3259000000000007</v>
      </c>
      <c r="G598" s="2" t="s">
        <v>67</v>
      </c>
      <c r="H598" s="21">
        <v>43770</v>
      </c>
      <c r="I598" s="18" t="s">
        <v>72</v>
      </c>
      <c r="J598" s="2" t="s">
        <v>21</v>
      </c>
    </row>
    <row r="599" spans="1:10" hidden="1" x14ac:dyDescent="0.3">
      <c r="A599" s="9">
        <v>1110</v>
      </c>
      <c r="B599" s="7" t="s">
        <v>29</v>
      </c>
      <c r="C599" s="2" t="s">
        <v>32</v>
      </c>
      <c r="D599" s="2" t="s">
        <v>21</v>
      </c>
      <c r="E599" s="2">
        <v>99.04</v>
      </c>
      <c r="F599">
        <f t="shared" si="9"/>
        <v>9.9039999999999999</v>
      </c>
      <c r="G599" s="2" t="s">
        <v>67</v>
      </c>
      <c r="H599" s="21">
        <v>43770</v>
      </c>
      <c r="I599" s="18" t="s">
        <v>72</v>
      </c>
      <c r="J599" s="2" t="s">
        <v>21</v>
      </c>
    </row>
    <row r="600" spans="1:10" hidden="1" x14ac:dyDescent="0.3">
      <c r="A600" s="9">
        <v>1110</v>
      </c>
      <c r="B600" s="7" t="s">
        <v>29</v>
      </c>
      <c r="C600" s="2" t="s">
        <v>32</v>
      </c>
      <c r="D600" s="2" t="s">
        <v>21</v>
      </c>
      <c r="E600" s="2">
        <v>88.74</v>
      </c>
      <c r="F600">
        <f t="shared" si="9"/>
        <v>8.8739999999999988</v>
      </c>
      <c r="G600" s="2" t="s">
        <v>67</v>
      </c>
      <c r="H600" s="21">
        <v>43770</v>
      </c>
      <c r="I600" s="18" t="s">
        <v>72</v>
      </c>
      <c r="J600" s="2" t="s">
        <v>21</v>
      </c>
    </row>
    <row r="601" spans="1:10" hidden="1" x14ac:dyDescent="0.3">
      <c r="A601" s="9">
        <v>1110</v>
      </c>
      <c r="B601" s="7" t="s">
        <v>29</v>
      </c>
      <c r="C601" s="2" t="s">
        <v>32</v>
      </c>
      <c r="D601" s="2" t="s">
        <v>21</v>
      </c>
      <c r="E601" s="2">
        <v>81.400000000000006</v>
      </c>
      <c r="F601">
        <f t="shared" si="9"/>
        <v>8.14</v>
      </c>
      <c r="G601" s="2" t="s">
        <v>67</v>
      </c>
      <c r="H601" s="21">
        <v>43770</v>
      </c>
      <c r="I601" s="18" t="s">
        <v>72</v>
      </c>
      <c r="J601" s="2" t="s">
        <v>21</v>
      </c>
    </row>
    <row r="602" spans="1:10" hidden="1" x14ac:dyDescent="0.3">
      <c r="A602" s="9">
        <v>1110</v>
      </c>
      <c r="B602" s="7" t="s">
        <v>29</v>
      </c>
      <c r="C602" s="2" t="s">
        <v>32</v>
      </c>
      <c r="D602" s="2" t="s">
        <v>21</v>
      </c>
      <c r="E602" s="2">
        <v>97.352999999999994</v>
      </c>
      <c r="F602">
        <f t="shared" si="9"/>
        <v>9.7352999999999987</v>
      </c>
      <c r="G602" s="2" t="s">
        <v>67</v>
      </c>
      <c r="H602" s="21">
        <v>43770</v>
      </c>
      <c r="I602" s="18" t="s">
        <v>72</v>
      </c>
      <c r="J602" s="2" t="s">
        <v>21</v>
      </c>
    </row>
    <row r="603" spans="1:10" hidden="1" x14ac:dyDescent="0.3">
      <c r="A603" s="9">
        <v>1110</v>
      </c>
      <c r="B603" s="7" t="s">
        <v>29</v>
      </c>
      <c r="C603" s="2" t="s">
        <v>32</v>
      </c>
      <c r="D603" s="2" t="s">
        <v>21</v>
      </c>
      <c r="E603" s="2">
        <v>78.805999999999997</v>
      </c>
      <c r="F603">
        <f t="shared" si="9"/>
        <v>7.8805999999999994</v>
      </c>
      <c r="G603" s="2" t="s">
        <v>67</v>
      </c>
      <c r="H603" s="21">
        <v>43770</v>
      </c>
      <c r="I603" s="18" t="s">
        <v>72</v>
      </c>
      <c r="J603" s="2" t="s">
        <v>21</v>
      </c>
    </row>
    <row r="604" spans="1:10" hidden="1" x14ac:dyDescent="0.3">
      <c r="A604" s="9">
        <v>1110</v>
      </c>
      <c r="B604" s="7" t="s">
        <v>29</v>
      </c>
      <c r="C604" s="2" t="s">
        <v>32</v>
      </c>
      <c r="D604" s="2" t="s">
        <v>22</v>
      </c>
      <c r="E604" s="2">
        <v>136.066</v>
      </c>
      <c r="F604">
        <f t="shared" si="9"/>
        <v>13.6066</v>
      </c>
      <c r="G604" s="2" t="s">
        <v>67</v>
      </c>
      <c r="H604" s="21">
        <v>43770</v>
      </c>
      <c r="I604" s="18" t="s">
        <v>72</v>
      </c>
      <c r="J604" s="2" t="s">
        <v>22</v>
      </c>
    </row>
    <row r="605" spans="1:10" hidden="1" x14ac:dyDescent="0.3">
      <c r="A605" s="9">
        <v>1110</v>
      </c>
      <c r="B605" s="7" t="s">
        <v>29</v>
      </c>
      <c r="C605" s="2" t="s">
        <v>32</v>
      </c>
      <c r="D605" s="2" t="s">
        <v>21</v>
      </c>
      <c r="E605" s="2">
        <v>87.74</v>
      </c>
      <c r="F605">
        <f t="shared" si="9"/>
        <v>8.7739999999999991</v>
      </c>
      <c r="G605" s="2" t="s">
        <v>67</v>
      </c>
      <c r="H605" s="21">
        <v>43770</v>
      </c>
      <c r="I605" s="18" t="s">
        <v>72</v>
      </c>
      <c r="J605" s="2" t="s">
        <v>21</v>
      </c>
    </row>
    <row r="606" spans="1:10" hidden="1" x14ac:dyDescent="0.3">
      <c r="A606" s="9">
        <v>1110</v>
      </c>
      <c r="B606" s="7" t="s">
        <v>29</v>
      </c>
      <c r="C606" s="2" t="s">
        <v>32</v>
      </c>
      <c r="D606" s="2" t="s">
        <v>21</v>
      </c>
      <c r="E606" s="2">
        <v>89.798000000000002</v>
      </c>
      <c r="F606">
        <f t="shared" si="9"/>
        <v>8.9798000000000009</v>
      </c>
      <c r="G606" s="2" t="s">
        <v>67</v>
      </c>
      <c r="H606" s="21">
        <v>43770</v>
      </c>
      <c r="I606" s="18" t="s">
        <v>72</v>
      </c>
      <c r="J606" s="2" t="s">
        <v>21</v>
      </c>
    </row>
    <row r="607" spans="1:10" hidden="1" x14ac:dyDescent="0.3">
      <c r="A607" s="9">
        <v>1110</v>
      </c>
      <c r="B607" s="7" t="s">
        <v>29</v>
      </c>
      <c r="C607" s="2" t="s">
        <v>32</v>
      </c>
      <c r="D607" s="2" t="s">
        <v>21</v>
      </c>
      <c r="E607" s="2">
        <v>96.379000000000005</v>
      </c>
      <c r="F607">
        <f t="shared" si="9"/>
        <v>9.6379000000000001</v>
      </c>
      <c r="G607" s="2" t="s">
        <v>67</v>
      </c>
      <c r="H607" s="21">
        <v>43770</v>
      </c>
      <c r="I607" s="18" t="s">
        <v>72</v>
      </c>
      <c r="J607" s="2" t="s">
        <v>21</v>
      </c>
    </row>
    <row r="608" spans="1:10" hidden="1" x14ac:dyDescent="0.3">
      <c r="A608" s="9">
        <v>1110</v>
      </c>
      <c r="B608" s="7" t="s">
        <v>29</v>
      </c>
      <c r="C608" s="2" t="s">
        <v>32</v>
      </c>
      <c r="D608" s="2" t="s">
        <v>21</v>
      </c>
      <c r="E608" s="2">
        <v>88.635000000000005</v>
      </c>
      <c r="F608">
        <f t="shared" si="9"/>
        <v>8.8635000000000002</v>
      </c>
      <c r="G608" s="2" t="s">
        <v>67</v>
      </c>
      <c r="H608" s="21">
        <v>43770</v>
      </c>
      <c r="I608" s="18" t="s">
        <v>72</v>
      </c>
      <c r="J608" s="2" t="s">
        <v>21</v>
      </c>
    </row>
    <row r="609" spans="1:10" hidden="1" x14ac:dyDescent="0.3">
      <c r="A609" s="9">
        <v>1110</v>
      </c>
      <c r="B609" s="7" t="s">
        <v>29</v>
      </c>
      <c r="C609" s="2" t="s">
        <v>32</v>
      </c>
      <c r="D609" s="2" t="s">
        <v>21</v>
      </c>
      <c r="E609" s="2">
        <v>77.896000000000001</v>
      </c>
      <c r="F609">
        <f t="shared" si="9"/>
        <v>7.7896000000000001</v>
      </c>
      <c r="G609" s="2" t="s">
        <v>67</v>
      </c>
      <c r="H609" s="21">
        <v>43770</v>
      </c>
      <c r="I609" s="18" t="s">
        <v>72</v>
      </c>
      <c r="J609" s="2" t="s">
        <v>21</v>
      </c>
    </row>
    <row r="610" spans="1:10" hidden="1" x14ac:dyDescent="0.3">
      <c r="A610" s="9">
        <v>1110</v>
      </c>
      <c r="B610" s="7" t="s">
        <v>29</v>
      </c>
      <c r="C610" s="2" t="s">
        <v>32</v>
      </c>
      <c r="D610" s="2" t="s">
        <v>21</v>
      </c>
      <c r="E610" s="2">
        <v>83.481999999999999</v>
      </c>
      <c r="F610">
        <f t="shared" si="9"/>
        <v>8.3482000000000003</v>
      </c>
      <c r="G610" s="2" t="s">
        <v>67</v>
      </c>
      <c r="H610" s="21">
        <v>43770</v>
      </c>
      <c r="I610" s="18" t="s">
        <v>72</v>
      </c>
      <c r="J610" s="2" t="s">
        <v>21</v>
      </c>
    </row>
    <row r="611" spans="1:10" hidden="1" x14ac:dyDescent="0.3">
      <c r="A611" s="9">
        <v>1110</v>
      </c>
      <c r="B611" s="7" t="s">
        <v>29</v>
      </c>
      <c r="C611" s="2" t="s">
        <v>32</v>
      </c>
      <c r="D611" s="2" t="s">
        <v>21</v>
      </c>
      <c r="E611" s="2">
        <v>93.302999999999997</v>
      </c>
      <c r="F611">
        <f t="shared" si="9"/>
        <v>9.3302999999999994</v>
      </c>
      <c r="G611" s="2" t="s">
        <v>67</v>
      </c>
      <c r="H611" s="21">
        <v>43770</v>
      </c>
      <c r="I611" s="18" t="s">
        <v>72</v>
      </c>
      <c r="J611" s="2" t="s">
        <v>21</v>
      </c>
    </row>
    <row r="612" spans="1:10" hidden="1" x14ac:dyDescent="0.3">
      <c r="A612" s="9">
        <v>1110</v>
      </c>
      <c r="B612" s="7" t="s">
        <v>29</v>
      </c>
      <c r="C612" s="2" t="s">
        <v>32</v>
      </c>
      <c r="D612" s="2" t="s">
        <v>21</v>
      </c>
      <c r="E612" s="2">
        <v>88.73</v>
      </c>
      <c r="F612">
        <f t="shared" si="9"/>
        <v>8.8730000000000011</v>
      </c>
      <c r="G612" s="2" t="s">
        <v>67</v>
      </c>
      <c r="H612" s="21">
        <v>43770</v>
      </c>
      <c r="I612" s="18" t="s">
        <v>72</v>
      </c>
      <c r="J612" s="2" t="s">
        <v>21</v>
      </c>
    </row>
    <row r="613" spans="1:10" hidden="1" x14ac:dyDescent="0.3">
      <c r="A613" s="9">
        <v>1110</v>
      </c>
      <c r="B613" s="7" t="s">
        <v>29</v>
      </c>
      <c r="C613" s="2" t="s">
        <v>32</v>
      </c>
      <c r="D613" s="2" t="s">
        <v>21</v>
      </c>
      <c r="E613" s="2">
        <v>86.23</v>
      </c>
      <c r="F613">
        <f t="shared" si="9"/>
        <v>8.6230000000000011</v>
      </c>
      <c r="G613" s="2" t="s">
        <v>67</v>
      </c>
      <c r="H613" s="21">
        <v>43770</v>
      </c>
      <c r="I613" s="18" t="s">
        <v>72</v>
      </c>
      <c r="J613" s="2" t="s">
        <v>21</v>
      </c>
    </row>
    <row r="614" spans="1:10" hidden="1" x14ac:dyDescent="0.3">
      <c r="A614" s="9">
        <v>1110</v>
      </c>
      <c r="B614" s="7" t="s">
        <v>29</v>
      </c>
      <c r="C614" s="2" t="s">
        <v>32</v>
      </c>
      <c r="D614" s="2" t="s">
        <v>21</v>
      </c>
      <c r="E614" s="2">
        <v>87.287000000000006</v>
      </c>
      <c r="F614">
        <f t="shared" si="9"/>
        <v>8.7286999999999999</v>
      </c>
      <c r="G614" s="2" t="s">
        <v>67</v>
      </c>
      <c r="H614" s="21">
        <v>43770</v>
      </c>
      <c r="I614" s="18" t="s">
        <v>72</v>
      </c>
      <c r="J614" s="2" t="s">
        <v>21</v>
      </c>
    </row>
    <row r="615" spans="1:10" hidden="1" x14ac:dyDescent="0.3">
      <c r="A615" s="9">
        <v>1110</v>
      </c>
      <c r="B615" s="7" t="s">
        <v>29</v>
      </c>
      <c r="C615" s="2" t="s">
        <v>32</v>
      </c>
      <c r="D615" s="2" t="s">
        <v>21</v>
      </c>
      <c r="E615" s="2">
        <v>85.055999999999997</v>
      </c>
      <c r="F615">
        <f t="shared" si="9"/>
        <v>8.5055999999999994</v>
      </c>
      <c r="G615" s="2" t="s">
        <v>67</v>
      </c>
      <c r="H615" s="21">
        <v>43770</v>
      </c>
      <c r="I615" s="18" t="s">
        <v>72</v>
      </c>
      <c r="J615" s="2" t="s">
        <v>21</v>
      </c>
    </row>
    <row r="616" spans="1:10" hidden="1" x14ac:dyDescent="0.3">
      <c r="A616" s="9">
        <v>1110</v>
      </c>
      <c r="B616" s="7" t="s">
        <v>29</v>
      </c>
      <c r="C616" s="2" t="s">
        <v>32</v>
      </c>
      <c r="D616" s="2" t="s">
        <v>21</v>
      </c>
      <c r="E616" s="2">
        <v>86.1</v>
      </c>
      <c r="F616">
        <f t="shared" si="9"/>
        <v>8.61</v>
      </c>
      <c r="G616" s="2" t="s">
        <v>67</v>
      </c>
      <c r="H616" s="21">
        <v>43770</v>
      </c>
      <c r="I616" s="18" t="s">
        <v>72</v>
      </c>
      <c r="J616" s="2" t="s">
        <v>21</v>
      </c>
    </row>
    <row r="617" spans="1:10" hidden="1" x14ac:dyDescent="0.3">
      <c r="A617" s="9">
        <v>1110</v>
      </c>
      <c r="B617" s="7" t="s">
        <v>29</v>
      </c>
      <c r="C617" s="2" t="s">
        <v>32</v>
      </c>
      <c r="D617" s="2" t="s">
        <v>21</v>
      </c>
      <c r="E617" s="2">
        <v>99.358999999999995</v>
      </c>
      <c r="F617">
        <f t="shared" si="9"/>
        <v>9.9359000000000002</v>
      </c>
      <c r="G617" s="2" t="s">
        <v>67</v>
      </c>
      <c r="H617" s="21">
        <v>43770</v>
      </c>
      <c r="I617" s="18" t="s">
        <v>72</v>
      </c>
      <c r="J617" s="2" t="s">
        <v>21</v>
      </c>
    </row>
    <row r="618" spans="1:10" hidden="1" x14ac:dyDescent="0.3">
      <c r="A618" s="9">
        <v>1110</v>
      </c>
      <c r="B618" s="7" t="s">
        <v>29</v>
      </c>
      <c r="C618" s="2" t="s">
        <v>32</v>
      </c>
      <c r="D618" s="2" t="s">
        <v>21</v>
      </c>
      <c r="E618" s="2">
        <v>85.605000000000004</v>
      </c>
      <c r="F618">
        <f t="shared" si="9"/>
        <v>8.5605000000000011</v>
      </c>
      <c r="G618" s="2" t="s">
        <v>67</v>
      </c>
      <c r="H618" s="21">
        <v>43770</v>
      </c>
      <c r="I618" s="18" t="s">
        <v>72</v>
      </c>
      <c r="J618" s="2" t="s">
        <v>21</v>
      </c>
    </row>
    <row r="619" spans="1:10" hidden="1" x14ac:dyDescent="0.3">
      <c r="A619" s="9">
        <v>1110</v>
      </c>
      <c r="B619" s="7" t="s">
        <v>29</v>
      </c>
      <c r="C619" s="2" t="s">
        <v>32</v>
      </c>
      <c r="D619" s="2" t="s">
        <v>21</v>
      </c>
      <c r="E619" s="2">
        <v>85.206000000000003</v>
      </c>
      <c r="F619">
        <f t="shared" si="9"/>
        <v>8.5206</v>
      </c>
      <c r="G619" s="2" t="s">
        <v>67</v>
      </c>
      <c r="H619" s="21">
        <v>43770</v>
      </c>
      <c r="I619" s="18" t="s">
        <v>72</v>
      </c>
      <c r="J619" s="2" t="s">
        <v>21</v>
      </c>
    </row>
    <row r="620" spans="1:10" hidden="1" x14ac:dyDescent="0.3">
      <c r="A620" s="9">
        <v>1110</v>
      </c>
      <c r="B620" s="7" t="s">
        <v>29</v>
      </c>
      <c r="C620" s="2" t="s">
        <v>32</v>
      </c>
      <c r="D620" s="2" t="s">
        <v>21</v>
      </c>
      <c r="E620" s="2">
        <v>112.789</v>
      </c>
      <c r="F620">
        <f t="shared" si="9"/>
        <v>11.2789</v>
      </c>
      <c r="G620" s="2" t="s">
        <v>67</v>
      </c>
      <c r="H620" s="21">
        <v>43770</v>
      </c>
      <c r="I620" s="18" t="s">
        <v>72</v>
      </c>
      <c r="J620" s="2" t="s">
        <v>21</v>
      </c>
    </row>
    <row r="621" spans="1:10" hidden="1" x14ac:dyDescent="0.3">
      <c r="A621" s="9">
        <v>1110</v>
      </c>
      <c r="B621" s="7" t="s">
        <v>29</v>
      </c>
      <c r="C621" s="2" t="s">
        <v>32</v>
      </c>
      <c r="D621" s="2" t="s">
        <v>21</v>
      </c>
      <c r="E621" s="2">
        <v>87.763000000000005</v>
      </c>
      <c r="F621">
        <f t="shared" si="9"/>
        <v>8.7763000000000009</v>
      </c>
      <c r="G621" s="2" t="s">
        <v>67</v>
      </c>
      <c r="H621" s="21">
        <v>43770</v>
      </c>
      <c r="I621" s="18" t="s">
        <v>72</v>
      </c>
      <c r="J621" s="2" t="s">
        <v>21</v>
      </c>
    </row>
    <row r="622" spans="1:10" hidden="1" x14ac:dyDescent="0.3">
      <c r="A622" s="9">
        <v>1110</v>
      </c>
      <c r="B622" s="7" t="s">
        <v>29</v>
      </c>
      <c r="C622" s="2" t="s">
        <v>32</v>
      </c>
      <c r="D622" s="2" t="s">
        <v>21</v>
      </c>
      <c r="E622" s="2">
        <v>84.941999999999993</v>
      </c>
      <c r="F622">
        <f t="shared" si="9"/>
        <v>8.4941999999999993</v>
      </c>
      <c r="G622" s="2" t="s">
        <v>67</v>
      </c>
      <c r="H622" s="21">
        <v>43770</v>
      </c>
      <c r="I622" s="18" t="s">
        <v>72</v>
      </c>
      <c r="J622" s="2" t="s">
        <v>21</v>
      </c>
    </row>
    <row r="623" spans="1:10" hidden="1" x14ac:dyDescent="0.3">
      <c r="A623" s="9">
        <v>1110</v>
      </c>
      <c r="B623" s="7" t="s">
        <v>29</v>
      </c>
      <c r="C623" s="2" t="s">
        <v>32</v>
      </c>
      <c r="D623" s="2" t="s">
        <v>21</v>
      </c>
      <c r="E623" s="2">
        <v>77.313000000000002</v>
      </c>
      <c r="F623">
        <f t="shared" si="9"/>
        <v>7.7313000000000001</v>
      </c>
      <c r="G623" s="2" t="s">
        <v>67</v>
      </c>
      <c r="H623" s="21">
        <v>43770</v>
      </c>
      <c r="I623" s="18" t="s">
        <v>72</v>
      </c>
      <c r="J623" s="2" t="s">
        <v>21</v>
      </c>
    </row>
    <row r="624" spans="1:10" hidden="1" x14ac:dyDescent="0.3">
      <c r="A624" s="9">
        <v>1110</v>
      </c>
      <c r="B624" s="7" t="s">
        <v>29</v>
      </c>
      <c r="C624" s="2" t="s">
        <v>32</v>
      </c>
      <c r="D624" s="2" t="s">
        <v>21</v>
      </c>
      <c r="E624" s="2">
        <v>88.491</v>
      </c>
      <c r="F624">
        <f t="shared" si="9"/>
        <v>8.8491</v>
      </c>
      <c r="G624" s="2" t="s">
        <v>67</v>
      </c>
      <c r="H624" s="21">
        <v>43770</v>
      </c>
      <c r="I624" s="18" t="s">
        <v>72</v>
      </c>
      <c r="J624" s="2" t="s">
        <v>21</v>
      </c>
    </row>
    <row r="625" spans="1:10" hidden="1" x14ac:dyDescent="0.3">
      <c r="A625" s="9">
        <v>1110</v>
      </c>
      <c r="B625" s="7" t="s">
        <v>29</v>
      </c>
      <c r="C625" s="2" t="s">
        <v>32</v>
      </c>
      <c r="D625" s="2" t="s">
        <v>21</v>
      </c>
      <c r="E625" s="2">
        <v>88.308999999999997</v>
      </c>
      <c r="F625">
        <f t="shared" si="9"/>
        <v>8.8308999999999997</v>
      </c>
      <c r="G625" s="2" t="s">
        <v>67</v>
      </c>
      <c r="H625" s="21">
        <v>43770</v>
      </c>
      <c r="I625" s="18" t="s">
        <v>72</v>
      </c>
      <c r="J625" s="2" t="s">
        <v>21</v>
      </c>
    </row>
    <row r="626" spans="1:10" hidden="1" x14ac:dyDescent="0.3">
      <c r="A626" s="9">
        <v>1110</v>
      </c>
      <c r="B626" s="7" t="s">
        <v>29</v>
      </c>
      <c r="C626" s="2" t="s">
        <v>32</v>
      </c>
      <c r="D626" s="2" t="s">
        <v>21</v>
      </c>
      <c r="E626" s="2">
        <v>92.474999999999994</v>
      </c>
      <c r="F626">
        <f t="shared" si="9"/>
        <v>9.2474999999999987</v>
      </c>
      <c r="G626" s="2" t="s">
        <v>67</v>
      </c>
      <c r="H626" s="21">
        <v>43770</v>
      </c>
      <c r="I626" s="18" t="s">
        <v>72</v>
      </c>
      <c r="J626" s="2" t="s">
        <v>21</v>
      </c>
    </row>
    <row r="627" spans="1:10" hidden="1" x14ac:dyDescent="0.3">
      <c r="A627" s="9">
        <v>1110</v>
      </c>
      <c r="B627" s="7" t="s">
        <v>29</v>
      </c>
      <c r="C627" s="2" t="s">
        <v>32</v>
      </c>
      <c r="D627" s="2" t="s">
        <v>21</v>
      </c>
      <c r="E627" s="2">
        <v>94.887</v>
      </c>
      <c r="F627">
        <f t="shared" si="9"/>
        <v>9.4886999999999997</v>
      </c>
      <c r="G627" s="2" t="s">
        <v>67</v>
      </c>
      <c r="H627" s="21">
        <v>43770</v>
      </c>
      <c r="I627" s="18" t="s">
        <v>72</v>
      </c>
      <c r="J627" s="2" t="s">
        <v>21</v>
      </c>
    </row>
    <row r="628" spans="1:10" hidden="1" x14ac:dyDescent="0.3">
      <c r="A628" s="9">
        <v>1110</v>
      </c>
      <c r="B628" s="7" t="s">
        <v>29</v>
      </c>
      <c r="C628" s="2" t="s">
        <v>32</v>
      </c>
      <c r="D628" s="2" t="s">
        <v>21</v>
      </c>
      <c r="E628" s="2">
        <v>85.111999999999995</v>
      </c>
      <c r="F628">
        <f t="shared" si="9"/>
        <v>8.5111999999999988</v>
      </c>
      <c r="G628" s="2" t="s">
        <v>67</v>
      </c>
      <c r="H628" s="21">
        <v>43770</v>
      </c>
      <c r="I628" s="18" t="s">
        <v>72</v>
      </c>
      <c r="J628" s="2" t="s">
        <v>21</v>
      </c>
    </row>
    <row r="629" spans="1:10" hidden="1" x14ac:dyDescent="0.3">
      <c r="A629" s="9">
        <v>1110</v>
      </c>
      <c r="B629" s="7" t="s">
        <v>29</v>
      </c>
      <c r="C629" s="2" t="s">
        <v>32</v>
      </c>
      <c r="D629" s="2" t="s">
        <v>22</v>
      </c>
      <c r="E629" s="2">
        <v>128.11500000000001</v>
      </c>
      <c r="F629">
        <f t="shared" si="9"/>
        <v>12.811500000000001</v>
      </c>
      <c r="G629" s="2" t="s">
        <v>67</v>
      </c>
      <c r="H629" s="21">
        <v>43770</v>
      </c>
      <c r="I629" s="18" t="s">
        <v>72</v>
      </c>
      <c r="J629" s="2" t="s">
        <v>22</v>
      </c>
    </row>
    <row r="630" spans="1:10" hidden="1" x14ac:dyDescent="0.3">
      <c r="A630" s="9">
        <v>1110</v>
      </c>
      <c r="B630" s="7" t="s">
        <v>29</v>
      </c>
      <c r="C630" s="2" t="s">
        <v>32</v>
      </c>
      <c r="D630" s="2" t="s">
        <v>22</v>
      </c>
      <c r="E630" s="2">
        <v>111.125</v>
      </c>
      <c r="F630">
        <f t="shared" si="9"/>
        <v>11.112500000000001</v>
      </c>
      <c r="G630" s="2" t="s">
        <v>67</v>
      </c>
      <c r="H630" s="21">
        <v>43770</v>
      </c>
      <c r="I630" s="18" t="s">
        <v>72</v>
      </c>
      <c r="J630" s="2" t="s">
        <v>22</v>
      </c>
    </row>
    <row r="631" spans="1:10" hidden="1" x14ac:dyDescent="0.3">
      <c r="A631" s="9">
        <v>1110</v>
      </c>
      <c r="B631" s="7" t="s">
        <v>29</v>
      </c>
      <c r="C631" s="2" t="s">
        <v>32</v>
      </c>
      <c r="D631" s="2" t="s">
        <v>21</v>
      </c>
      <c r="E631" s="2">
        <v>90.067999999999998</v>
      </c>
      <c r="F631">
        <f t="shared" si="9"/>
        <v>9.0068000000000001</v>
      </c>
      <c r="G631" s="2" t="s">
        <v>67</v>
      </c>
      <c r="H631" s="21">
        <v>43770</v>
      </c>
      <c r="I631" s="18" t="s">
        <v>72</v>
      </c>
      <c r="J631" s="2" t="s">
        <v>21</v>
      </c>
    </row>
    <row r="632" spans="1:10" hidden="1" x14ac:dyDescent="0.3">
      <c r="A632" s="9">
        <v>1110</v>
      </c>
      <c r="B632" s="7" t="s">
        <v>29</v>
      </c>
      <c r="C632" s="2" t="s">
        <v>32</v>
      </c>
      <c r="D632" s="2" t="s">
        <v>21</v>
      </c>
      <c r="E632" s="2">
        <v>101.59399999999999</v>
      </c>
      <c r="F632">
        <f t="shared" si="9"/>
        <v>10.1594</v>
      </c>
      <c r="G632" s="2" t="s">
        <v>67</v>
      </c>
      <c r="H632" s="21">
        <v>43770</v>
      </c>
      <c r="I632" s="18" t="s">
        <v>72</v>
      </c>
      <c r="J632" s="2" t="s">
        <v>21</v>
      </c>
    </row>
    <row r="633" spans="1:10" hidden="1" x14ac:dyDescent="0.3">
      <c r="A633" s="9">
        <v>1110</v>
      </c>
      <c r="B633" s="7" t="s">
        <v>29</v>
      </c>
      <c r="C633" s="2" t="s">
        <v>32</v>
      </c>
      <c r="D633" s="2" t="s">
        <v>21</v>
      </c>
      <c r="E633" s="2">
        <v>86.132999999999996</v>
      </c>
      <c r="F633">
        <f t="shared" si="9"/>
        <v>8.6132999999999988</v>
      </c>
      <c r="G633" s="2" t="s">
        <v>67</v>
      </c>
      <c r="H633" s="21">
        <v>43770</v>
      </c>
      <c r="I633" s="18" t="s">
        <v>72</v>
      </c>
      <c r="J633" s="2" t="s">
        <v>21</v>
      </c>
    </row>
    <row r="634" spans="1:10" hidden="1" x14ac:dyDescent="0.3">
      <c r="A634" s="9">
        <v>1110</v>
      </c>
      <c r="B634" s="7" t="s">
        <v>29</v>
      </c>
      <c r="C634" s="2" t="s">
        <v>32</v>
      </c>
      <c r="D634" s="2" t="s">
        <v>21</v>
      </c>
      <c r="E634" s="2">
        <v>85.998999999999995</v>
      </c>
      <c r="F634">
        <f t="shared" si="9"/>
        <v>8.5998999999999999</v>
      </c>
      <c r="G634" s="2" t="s">
        <v>67</v>
      </c>
      <c r="H634" s="21">
        <v>43770</v>
      </c>
      <c r="I634" s="18" t="s">
        <v>72</v>
      </c>
      <c r="J634" s="2" t="s">
        <v>21</v>
      </c>
    </row>
    <row r="635" spans="1:10" hidden="1" x14ac:dyDescent="0.3">
      <c r="A635" s="9">
        <v>1110</v>
      </c>
      <c r="B635" s="7" t="s">
        <v>29</v>
      </c>
      <c r="C635" s="2" t="s">
        <v>32</v>
      </c>
      <c r="D635" s="2" t="s">
        <v>21</v>
      </c>
      <c r="E635" s="2">
        <v>94.99</v>
      </c>
      <c r="F635">
        <f t="shared" si="9"/>
        <v>9.4989999999999988</v>
      </c>
      <c r="G635" s="2" t="s">
        <v>67</v>
      </c>
      <c r="H635" s="21">
        <v>43770</v>
      </c>
      <c r="I635" s="18" t="s">
        <v>72</v>
      </c>
      <c r="J635" s="2" t="s">
        <v>21</v>
      </c>
    </row>
    <row r="636" spans="1:10" hidden="1" x14ac:dyDescent="0.3">
      <c r="A636" s="9">
        <v>1110</v>
      </c>
      <c r="B636" s="7" t="s">
        <v>29</v>
      </c>
      <c r="C636" s="2" t="s">
        <v>32</v>
      </c>
      <c r="D636" s="2" t="s">
        <v>21</v>
      </c>
      <c r="E636" s="2">
        <v>88.105999999999995</v>
      </c>
      <c r="F636">
        <f t="shared" si="9"/>
        <v>8.8105999999999991</v>
      </c>
      <c r="G636" s="2" t="s">
        <v>67</v>
      </c>
      <c r="H636" s="21">
        <v>43770</v>
      </c>
      <c r="I636" s="18" t="s">
        <v>72</v>
      </c>
      <c r="J636" s="2" t="s">
        <v>21</v>
      </c>
    </row>
    <row r="637" spans="1:10" hidden="1" x14ac:dyDescent="0.3">
      <c r="A637" s="9">
        <v>1110</v>
      </c>
      <c r="B637" s="7" t="s">
        <v>29</v>
      </c>
      <c r="C637" s="2" t="s">
        <v>32</v>
      </c>
      <c r="D637" s="2" t="s">
        <v>21</v>
      </c>
      <c r="E637" s="2">
        <v>85.600999999999999</v>
      </c>
      <c r="F637">
        <f t="shared" si="9"/>
        <v>8.5601000000000003</v>
      </c>
      <c r="G637" s="2" t="s">
        <v>67</v>
      </c>
      <c r="H637" s="21">
        <v>43770</v>
      </c>
      <c r="I637" s="18" t="s">
        <v>72</v>
      </c>
      <c r="J637" s="2" t="s">
        <v>21</v>
      </c>
    </row>
    <row r="638" spans="1:10" hidden="1" x14ac:dyDescent="0.3">
      <c r="A638" s="9">
        <v>1110</v>
      </c>
      <c r="B638" s="7" t="s">
        <v>29</v>
      </c>
      <c r="C638" s="2" t="s">
        <v>32</v>
      </c>
      <c r="D638" s="2" t="s">
        <v>21</v>
      </c>
      <c r="E638" s="2">
        <v>111.965</v>
      </c>
      <c r="F638">
        <f t="shared" si="9"/>
        <v>11.1965</v>
      </c>
      <c r="G638" s="2" t="s">
        <v>67</v>
      </c>
      <c r="H638" s="21">
        <v>43770</v>
      </c>
      <c r="I638" s="18" t="s">
        <v>72</v>
      </c>
      <c r="J638" s="2" t="s">
        <v>21</v>
      </c>
    </row>
    <row r="639" spans="1:10" hidden="1" x14ac:dyDescent="0.3">
      <c r="A639" s="9">
        <v>1110</v>
      </c>
      <c r="B639" s="7" t="s">
        <v>29</v>
      </c>
      <c r="C639" s="2" t="s">
        <v>32</v>
      </c>
      <c r="D639" s="2" t="s">
        <v>21</v>
      </c>
      <c r="E639" s="2">
        <v>101.614</v>
      </c>
      <c r="F639">
        <f t="shared" si="9"/>
        <v>10.1614</v>
      </c>
      <c r="G639" s="2" t="s">
        <v>67</v>
      </c>
      <c r="H639" s="21">
        <v>43770</v>
      </c>
      <c r="I639" s="18" t="s">
        <v>72</v>
      </c>
      <c r="J639" s="2" t="s">
        <v>21</v>
      </c>
    </row>
    <row r="640" spans="1:10" hidden="1" x14ac:dyDescent="0.3">
      <c r="A640" s="9">
        <v>1110</v>
      </c>
      <c r="B640" s="7" t="s">
        <v>29</v>
      </c>
      <c r="C640" s="2" t="s">
        <v>32</v>
      </c>
      <c r="D640" s="2" t="s">
        <v>21</v>
      </c>
      <c r="E640" s="2">
        <v>91.679000000000002</v>
      </c>
      <c r="F640">
        <f t="shared" si="9"/>
        <v>9.1678999999999995</v>
      </c>
      <c r="G640" s="2" t="s">
        <v>67</v>
      </c>
      <c r="H640" s="21">
        <v>43770</v>
      </c>
      <c r="I640" s="18" t="s">
        <v>72</v>
      </c>
      <c r="J640" s="2" t="s">
        <v>21</v>
      </c>
    </row>
    <row r="641" spans="1:10" hidden="1" x14ac:dyDescent="0.3">
      <c r="A641" s="9">
        <v>1110</v>
      </c>
      <c r="B641" s="7" t="s">
        <v>29</v>
      </c>
      <c r="C641" s="2" t="s">
        <v>32</v>
      </c>
      <c r="D641" s="2" t="s">
        <v>21</v>
      </c>
      <c r="E641" s="2">
        <v>99.081999999999994</v>
      </c>
      <c r="F641">
        <f t="shared" si="9"/>
        <v>9.908199999999999</v>
      </c>
      <c r="G641" s="2" t="s">
        <v>67</v>
      </c>
      <c r="H641" s="21">
        <v>43770</v>
      </c>
      <c r="I641" s="18" t="s">
        <v>72</v>
      </c>
      <c r="J641" s="2" t="s">
        <v>21</v>
      </c>
    </row>
    <row r="642" spans="1:10" hidden="1" x14ac:dyDescent="0.3">
      <c r="A642" s="9">
        <v>1110</v>
      </c>
      <c r="B642" s="7" t="s">
        <v>29</v>
      </c>
      <c r="C642" s="2" t="s">
        <v>32</v>
      </c>
      <c r="D642" s="2" t="s">
        <v>21</v>
      </c>
      <c r="E642" s="2">
        <v>86.406999999999996</v>
      </c>
      <c r="F642">
        <f t="shared" ref="F642:F669" si="10">E642/10</f>
        <v>8.6406999999999989</v>
      </c>
      <c r="G642" s="2" t="s">
        <v>67</v>
      </c>
      <c r="H642" s="21">
        <v>43770</v>
      </c>
      <c r="I642" s="18" t="s">
        <v>72</v>
      </c>
      <c r="J642" s="2" t="s">
        <v>21</v>
      </c>
    </row>
    <row r="643" spans="1:10" hidden="1" x14ac:dyDescent="0.3">
      <c r="A643" s="9">
        <v>1110</v>
      </c>
      <c r="B643" s="7" t="s">
        <v>29</v>
      </c>
      <c r="C643" s="2" t="s">
        <v>32</v>
      </c>
      <c r="D643" s="2" t="s">
        <v>21</v>
      </c>
      <c r="E643" s="2">
        <v>94.085999999999999</v>
      </c>
      <c r="F643">
        <f t="shared" si="10"/>
        <v>9.4085999999999999</v>
      </c>
      <c r="G643" s="2" t="s">
        <v>67</v>
      </c>
      <c r="H643" s="21">
        <v>43770</v>
      </c>
      <c r="I643" s="18" t="s">
        <v>72</v>
      </c>
      <c r="J643" s="2" t="s">
        <v>21</v>
      </c>
    </row>
    <row r="644" spans="1:10" hidden="1" x14ac:dyDescent="0.3">
      <c r="A644" s="9">
        <v>1110</v>
      </c>
      <c r="B644" s="7" t="s">
        <v>29</v>
      </c>
      <c r="C644" s="2" t="s">
        <v>32</v>
      </c>
      <c r="D644" s="2" t="s">
        <v>21</v>
      </c>
      <c r="E644" s="2">
        <v>89.192999999999998</v>
      </c>
      <c r="F644">
        <f t="shared" si="10"/>
        <v>8.9192999999999998</v>
      </c>
      <c r="G644" s="2" t="s">
        <v>67</v>
      </c>
      <c r="H644" s="21">
        <v>43770</v>
      </c>
      <c r="I644" s="18" t="s">
        <v>72</v>
      </c>
      <c r="J644" s="2" t="s">
        <v>21</v>
      </c>
    </row>
    <row r="645" spans="1:10" hidden="1" x14ac:dyDescent="0.3">
      <c r="A645" s="9">
        <v>1110</v>
      </c>
      <c r="B645" s="7" t="s">
        <v>29</v>
      </c>
      <c r="C645" s="2" t="s">
        <v>32</v>
      </c>
      <c r="D645" s="2" t="s">
        <v>21</v>
      </c>
      <c r="E645" s="2">
        <v>80.679000000000002</v>
      </c>
      <c r="F645">
        <f t="shared" si="10"/>
        <v>8.0678999999999998</v>
      </c>
      <c r="G645" s="2" t="s">
        <v>67</v>
      </c>
      <c r="H645" s="21">
        <v>43770</v>
      </c>
      <c r="I645" s="18" t="s">
        <v>72</v>
      </c>
      <c r="J645" s="2" t="s">
        <v>21</v>
      </c>
    </row>
    <row r="646" spans="1:10" hidden="1" x14ac:dyDescent="0.3">
      <c r="A646" s="9">
        <v>1110</v>
      </c>
      <c r="B646" s="7" t="s">
        <v>29</v>
      </c>
      <c r="C646" s="2" t="s">
        <v>32</v>
      </c>
      <c r="D646" s="2" t="s">
        <v>21</v>
      </c>
      <c r="E646" s="2">
        <v>96.762</v>
      </c>
      <c r="F646">
        <f t="shared" si="10"/>
        <v>9.6761999999999997</v>
      </c>
      <c r="G646" s="2" t="s">
        <v>67</v>
      </c>
      <c r="H646" s="21">
        <v>43770</v>
      </c>
      <c r="I646" s="18" t="s">
        <v>72</v>
      </c>
      <c r="J646" s="2" t="s">
        <v>21</v>
      </c>
    </row>
    <row r="647" spans="1:10" hidden="1" x14ac:dyDescent="0.3">
      <c r="A647" s="9">
        <v>1110</v>
      </c>
      <c r="B647" s="7" t="s">
        <v>29</v>
      </c>
      <c r="C647" s="2" t="s">
        <v>32</v>
      </c>
      <c r="D647" s="2" t="s">
        <v>21</v>
      </c>
      <c r="E647" s="2">
        <v>98.971999999999994</v>
      </c>
      <c r="F647">
        <f t="shared" si="10"/>
        <v>9.8971999999999998</v>
      </c>
      <c r="G647" s="2" t="s">
        <v>67</v>
      </c>
      <c r="H647" s="21">
        <v>43770</v>
      </c>
      <c r="I647" s="18" t="s">
        <v>72</v>
      </c>
      <c r="J647" s="2" t="s">
        <v>21</v>
      </c>
    </row>
    <row r="648" spans="1:10" hidden="1" x14ac:dyDescent="0.3">
      <c r="A648" s="9">
        <v>1110</v>
      </c>
      <c r="B648" s="7" t="s">
        <v>29</v>
      </c>
      <c r="C648" s="2" t="s">
        <v>32</v>
      </c>
      <c r="D648" s="2" t="s">
        <v>22</v>
      </c>
      <c r="E648" s="2">
        <v>111.377</v>
      </c>
      <c r="F648">
        <f t="shared" si="10"/>
        <v>11.137699999999999</v>
      </c>
      <c r="G648" s="2" t="s">
        <v>67</v>
      </c>
      <c r="H648" s="21">
        <v>43770</v>
      </c>
      <c r="I648" s="18" t="s">
        <v>72</v>
      </c>
      <c r="J648" s="2" t="s">
        <v>22</v>
      </c>
    </row>
    <row r="649" spans="1:10" hidden="1" x14ac:dyDescent="0.3">
      <c r="A649" s="9">
        <v>1110</v>
      </c>
      <c r="B649" s="7" t="s">
        <v>29</v>
      </c>
      <c r="C649" s="2" t="s">
        <v>32</v>
      </c>
      <c r="D649" s="2" t="s">
        <v>21</v>
      </c>
      <c r="E649" s="2">
        <v>85.361000000000004</v>
      </c>
      <c r="F649">
        <f t="shared" si="10"/>
        <v>8.5361000000000011</v>
      </c>
      <c r="G649" s="2" t="s">
        <v>67</v>
      </c>
      <c r="H649" s="21">
        <v>43770</v>
      </c>
      <c r="I649" s="18" t="s">
        <v>72</v>
      </c>
      <c r="J649" s="2" t="s">
        <v>21</v>
      </c>
    </row>
    <row r="650" spans="1:10" hidden="1" x14ac:dyDescent="0.3">
      <c r="A650" s="9">
        <v>1110</v>
      </c>
      <c r="B650" s="7" t="s">
        <v>29</v>
      </c>
      <c r="C650" s="2" t="s">
        <v>32</v>
      </c>
      <c r="D650" s="2" t="s">
        <v>21</v>
      </c>
      <c r="E650" s="2">
        <v>83.5</v>
      </c>
      <c r="F650">
        <f t="shared" si="10"/>
        <v>8.35</v>
      </c>
      <c r="G650" s="2" t="s">
        <v>67</v>
      </c>
      <c r="H650" s="21">
        <v>43770</v>
      </c>
      <c r="I650" s="18" t="s">
        <v>72</v>
      </c>
      <c r="J650" s="2" t="s">
        <v>21</v>
      </c>
    </row>
    <row r="651" spans="1:10" hidden="1" x14ac:dyDescent="0.3">
      <c r="A651" s="9">
        <v>1110</v>
      </c>
      <c r="B651" s="7" t="s">
        <v>29</v>
      </c>
      <c r="C651" s="2" t="s">
        <v>32</v>
      </c>
      <c r="D651" s="2" t="s">
        <v>21</v>
      </c>
      <c r="E651" s="2">
        <v>91.783000000000001</v>
      </c>
      <c r="F651">
        <f t="shared" si="10"/>
        <v>9.1783000000000001</v>
      </c>
      <c r="G651" s="2" t="s">
        <v>67</v>
      </c>
      <c r="H651" s="21">
        <v>43770</v>
      </c>
      <c r="I651" s="18" t="s">
        <v>72</v>
      </c>
      <c r="J651" s="2" t="s">
        <v>21</v>
      </c>
    </row>
    <row r="652" spans="1:10" hidden="1" x14ac:dyDescent="0.3">
      <c r="A652" s="9">
        <v>1110</v>
      </c>
      <c r="B652" s="7" t="s">
        <v>29</v>
      </c>
      <c r="C652" s="2" t="s">
        <v>32</v>
      </c>
      <c r="D652" s="2" t="s">
        <v>21</v>
      </c>
      <c r="E652" s="2">
        <v>89.266999999999996</v>
      </c>
      <c r="F652">
        <f t="shared" si="10"/>
        <v>8.9267000000000003</v>
      </c>
      <c r="G652" s="2" t="s">
        <v>67</v>
      </c>
      <c r="H652" s="21">
        <v>43770</v>
      </c>
      <c r="I652" s="18" t="s">
        <v>72</v>
      </c>
      <c r="J652" s="2" t="s">
        <v>21</v>
      </c>
    </row>
    <row r="653" spans="1:10" hidden="1" x14ac:dyDescent="0.3">
      <c r="A653" s="9">
        <v>1110</v>
      </c>
      <c r="B653" s="7" t="s">
        <v>29</v>
      </c>
      <c r="C653" s="2" t="s">
        <v>32</v>
      </c>
      <c r="D653" s="2" t="s">
        <v>21</v>
      </c>
      <c r="E653" s="2">
        <v>84.744</v>
      </c>
      <c r="F653">
        <f t="shared" si="10"/>
        <v>8.4743999999999993</v>
      </c>
      <c r="G653" s="2" t="s">
        <v>67</v>
      </c>
      <c r="H653" s="21">
        <v>43770</v>
      </c>
      <c r="I653" s="18" t="s">
        <v>72</v>
      </c>
      <c r="J653" s="2" t="s">
        <v>21</v>
      </c>
    </row>
    <row r="654" spans="1:10" hidden="1" x14ac:dyDescent="0.3">
      <c r="A654" s="9">
        <v>1110</v>
      </c>
      <c r="B654" s="7" t="s">
        <v>29</v>
      </c>
      <c r="C654" s="2" t="s">
        <v>32</v>
      </c>
      <c r="D654" s="2" t="s">
        <v>21</v>
      </c>
      <c r="E654" s="2">
        <v>85.41</v>
      </c>
      <c r="F654">
        <f t="shared" si="10"/>
        <v>8.5410000000000004</v>
      </c>
      <c r="G654" s="2" t="s">
        <v>67</v>
      </c>
      <c r="H654" s="21">
        <v>43770</v>
      </c>
      <c r="I654" s="18" t="s">
        <v>72</v>
      </c>
      <c r="J654" s="2" t="s">
        <v>21</v>
      </c>
    </row>
    <row r="655" spans="1:10" hidden="1" x14ac:dyDescent="0.3">
      <c r="A655" s="9">
        <v>1110</v>
      </c>
      <c r="B655" s="7" t="s">
        <v>29</v>
      </c>
      <c r="C655" s="2" t="s">
        <v>32</v>
      </c>
      <c r="D655" s="2" t="s">
        <v>21</v>
      </c>
      <c r="E655" s="2">
        <v>89.691999999999993</v>
      </c>
      <c r="F655">
        <f t="shared" si="10"/>
        <v>8.969199999999999</v>
      </c>
      <c r="G655" s="2" t="s">
        <v>67</v>
      </c>
      <c r="H655" s="21">
        <v>43770</v>
      </c>
      <c r="I655" s="18" t="s">
        <v>72</v>
      </c>
      <c r="J655" s="2" t="s">
        <v>21</v>
      </c>
    </row>
    <row r="656" spans="1:10" hidden="1" x14ac:dyDescent="0.3">
      <c r="A656" s="9">
        <v>1110</v>
      </c>
      <c r="B656" s="7" t="s">
        <v>29</v>
      </c>
      <c r="C656" s="2" t="s">
        <v>32</v>
      </c>
      <c r="D656" s="2" t="s">
        <v>21</v>
      </c>
      <c r="E656" s="2">
        <v>81.242999999999995</v>
      </c>
      <c r="F656">
        <f t="shared" si="10"/>
        <v>8.1242999999999999</v>
      </c>
      <c r="G656" s="2" t="s">
        <v>67</v>
      </c>
      <c r="H656" s="21">
        <v>43770</v>
      </c>
      <c r="I656" s="18" t="s">
        <v>72</v>
      </c>
      <c r="J656" s="2" t="s">
        <v>21</v>
      </c>
    </row>
    <row r="657" spans="1:10" hidden="1" x14ac:dyDescent="0.3">
      <c r="A657" s="9">
        <v>1110</v>
      </c>
      <c r="B657" s="7" t="s">
        <v>29</v>
      </c>
      <c r="C657" s="2" t="s">
        <v>32</v>
      </c>
      <c r="D657" s="2" t="s">
        <v>21</v>
      </c>
      <c r="E657" s="2">
        <v>81.216999999999999</v>
      </c>
      <c r="F657">
        <f t="shared" si="10"/>
        <v>8.1217000000000006</v>
      </c>
      <c r="G657" s="2" t="s">
        <v>67</v>
      </c>
      <c r="H657" s="21">
        <v>43770</v>
      </c>
      <c r="I657" s="18" t="s">
        <v>72</v>
      </c>
      <c r="J657" s="2" t="s">
        <v>21</v>
      </c>
    </row>
    <row r="658" spans="1:10" hidden="1" x14ac:dyDescent="0.3">
      <c r="A658" s="9">
        <v>1110</v>
      </c>
      <c r="B658" s="7" t="s">
        <v>29</v>
      </c>
      <c r="C658" s="2" t="s">
        <v>32</v>
      </c>
      <c r="D658" s="2" t="s">
        <v>21</v>
      </c>
      <c r="E658" s="2">
        <v>82.271000000000001</v>
      </c>
      <c r="F658">
        <f t="shared" si="10"/>
        <v>8.2271000000000001</v>
      </c>
      <c r="G658" s="2" t="s">
        <v>67</v>
      </c>
      <c r="H658" s="21">
        <v>43770</v>
      </c>
      <c r="I658" s="18" t="s">
        <v>72</v>
      </c>
      <c r="J658" s="2" t="s">
        <v>21</v>
      </c>
    </row>
    <row r="659" spans="1:10" hidden="1" x14ac:dyDescent="0.3">
      <c r="A659" s="9">
        <v>1110</v>
      </c>
      <c r="B659" s="7" t="s">
        <v>29</v>
      </c>
      <c r="C659" s="2" t="s">
        <v>32</v>
      </c>
      <c r="D659" s="2" t="s">
        <v>21</v>
      </c>
      <c r="E659" s="2">
        <v>87.811000000000007</v>
      </c>
      <c r="F659">
        <f t="shared" si="10"/>
        <v>8.7811000000000003</v>
      </c>
      <c r="G659" s="2" t="s">
        <v>67</v>
      </c>
      <c r="H659" s="21">
        <v>43770</v>
      </c>
      <c r="I659" s="18" t="s">
        <v>72</v>
      </c>
      <c r="J659" s="2" t="s">
        <v>21</v>
      </c>
    </row>
    <row r="660" spans="1:10" hidden="1" x14ac:dyDescent="0.3">
      <c r="A660" s="9">
        <v>1110</v>
      </c>
      <c r="B660" s="7" t="s">
        <v>29</v>
      </c>
      <c r="C660" s="2" t="s">
        <v>32</v>
      </c>
      <c r="D660" s="2" t="s">
        <v>21</v>
      </c>
      <c r="E660" s="2">
        <v>94.38</v>
      </c>
      <c r="F660">
        <f t="shared" si="10"/>
        <v>9.4379999999999988</v>
      </c>
      <c r="G660" s="2" t="s">
        <v>67</v>
      </c>
      <c r="H660" s="21">
        <v>43770</v>
      </c>
      <c r="I660" s="18" t="s">
        <v>72</v>
      </c>
      <c r="J660" s="2" t="s">
        <v>21</v>
      </c>
    </row>
    <row r="661" spans="1:10" hidden="1" x14ac:dyDescent="0.3">
      <c r="A661" s="9">
        <v>1110</v>
      </c>
      <c r="B661" s="7" t="s">
        <v>29</v>
      </c>
      <c r="C661" s="2" t="s">
        <v>32</v>
      </c>
      <c r="D661" s="2" t="s">
        <v>21</v>
      </c>
      <c r="E661" s="2">
        <v>87.798000000000002</v>
      </c>
      <c r="F661">
        <f t="shared" si="10"/>
        <v>8.7797999999999998</v>
      </c>
      <c r="G661" s="2" t="s">
        <v>67</v>
      </c>
      <c r="H661" s="21">
        <v>43770</v>
      </c>
      <c r="I661" s="18" t="s">
        <v>72</v>
      </c>
      <c r="J661" s="2" t="s">
        <v>21</v>
      </c>
    </row>
    <row r="662" spans="1:10" hidden="1" x14ac:dyDescent="0.3">
      <c r="A662" s="9">
        <v>1110</v>
      </c>
      <c r="B662" s="7" t="s">
        <v>29</v>
      </c>
      <c r="C662" s="2" t="s">
        <v>32</v>
      </c>
      <c r="D662" s="2" t="s">
        <v>21</v>
      </c>
      <c r="E662" s="2">
        <v>82.209000000000003</v>
      </c>
      <c r="F662">
        <f t="shared" si="10"/>
        <v>8.2209000000000003</v>
      </c>
      <c r="G662" s="2" t="s">
        <v>67</v>
      </c>
      <c r="H662" s="21">
        <v>43770</v>
      </c>
      <c r="I662" s="18" t="s">
        <v>72</v>
      </c>
      <c r="J662" s="2" t="s">
        <v>21</v>
      </c>
    </row>
    <row r="663" spans="1:10" hidden="1" x14ac:dyDescent="0.3">
      <c r="A663" s="9">
        <v>1110</v>
      </c>
      <c r="B663" s="7" t="s">
        <v>29</v>
      </c>
      <c r="C663" s="2" t="s">
        <v>32</v>
      </c>
      <c r="D663" s="2" t="s">
        <v>21</v>
      </c>
      <c r="E663" s="2">
        <v>87.756</v>
      </c>
      <c r="F663">
        <f t="shared" si="10"/>
        <v>8.7756000000000007</v>
      </c>
      <c r="G663" s="2" t="s">
        <v>67</v>
      </c>
      <c r="H663" s="21">
        <v>43770</v>
      </c>
      <c r="I663" s="18" t="s">
        <v>72</v>
      </c>
      <c r="J663" s="2" t="s">
        <v>21</v>
      </c>
    </row>
    <row r="664" spans="1:10" hidden="1" x14ac:dyDescent="0.3">
      <c r="A664" s="9">
        <v>1110</v>
      </c>
      <c r="B664" s="7" t="s">
        <v>29</v>
      </c>
      <c r="C664" s="2" t="s">
        <v>32</v>
      </c>
      <c r="D664" s="2" t="s">
        <v>21</v>
      </c>
      <c r="E664" s="2">
        <v>96.125</v>
      </c>
      <c r="F664">
        <f t="shared" si="10"/>
        <v>9.6125000000000007</v>
      </c>
      <c r="G664" s="2" t="s">
        <v>67</v>
      </c>
      <c r="H664" s="21">
        <v>43770</v>
      </c>
      <c r="I664" s="18" t="s">
        <v>72</v>
      </c>
      <c r="J664" s="2" t="s">
        <v>21</v>
      </c>
    </row>
    <row r="665" spans="1:10" hidden="1" x14ac:dyDescent="0.3">
      <c r="A665" s="9">
        <v>1110</v>
      </c>
      <c r="B665" s="7" t="s">
        <v>29</v>
      </c>
      <c r="C665" s="2" t="s">
        <v>32</v>
      </c>
      <c r="D665" s="2" t="s">
        <v>21</v>
      </c>
      <c r="E665" s="2">
        <v>85.715999999999994</v>
      </c>
      <c r="F665">
        <f t="shared" si="10"/>
        <v>8.5716000000000001</v>
      </c>
      <c r="G665" s="2" t="s">
        <v>67</v>
      </c>
      <c r="H665" s="21">
        <v>43770</v>
      </c>
      <c r="I665" s="18" t="s">
        <v>72</v>
      </c>
      <c r="J665" s="2" t="s">
        <v>21</v>
      </c>
    </row>
    <row r="666" spans="1:10" hidden="1" x14ac:dyDescent="0.3">
      <c r="A666" s="9">
        <v>1110</v>
      </c>
      <c r="B666" s="7" t="s">
        <v>29</v>
      </c>
      <c r="C666" s="2" t="s">
        <v>32</v>
      </c>
      <c r="D666" s="2" t="s">
        <v>21</v>
      </c>
      <c r="E666" s="2">
        <v>94.409000000000006</v>
      </c>
      <c r="F666">
        <f t="shared" si="10"/>
        <v>9.440900000000001</v>
      </c>
      <c r="G666" s="2" t="s">
        <v>67</v>
      </c>
      <c r="H666" s="21">
        <v>43770</v>
      </c>
      <c r="I666" s="18" t="s">
        <v>72</v>
      </c>
      <c r="J666" s="2" t="s">
        <v>21</v>
      </c>
    </row>
    <row r="667" spans="1:10" hidden="1" x14ac:dyDescent="0.3">
      <c r="A667" s="9">
        <v>1110</v>
      </c>
      <c r="B667" s="7" t="s">
        <v>29</v>
      </c>
      <c r="C667" s="2" t="s">
        <v>32</v>
      </c>
      <c r="D667" s="2" t="s">
        <v>21</v>
      </c>
      <c r="E667" s="2">
        <v>94.21</v>
      </c>
      <c r="F667">
        <f t="shared" si="10"/>
        <v>9.4209999999999994</v>
      </c>
      <c r="G667" s="2" t="s">
        <v>67</v>
      </c>
      <c r="H667" s="21">
        <v>43770</v>
      </c>
      <c r="I667" s="18" t="s">
        <v>72</v>
      </c>
      <c r="J667" s="2" t="s">
        <v>21</v>
      </c>
    </row>
    <row r="668" spans="1:10" hidden="1" x14ac:dyDescent="0.3">
      <c r="A668" s="9">
        <v>1110</v>
      </c>
      <c r="B668" s="7" t="s">
        <v>29</v>
      </c>
      <c r="C668" s="2" t="s">
        <v>32</v>
      </c>
      <c r="D668" s="2" t="s">
        <v>21</v>
      </c>
      <c r="E668" s="2">
        <v>101.82899999999999</v>
      </c>
      <c r="F668">
        <f t="shared" si="10"/>
        <v>10.1829</v>
      </c>
      <c r="G668" s="2" t="s">
        <v>67</v>
      </c>
      <c r="H668" s="21">
        <v>43770</v>
      </c>
      <c r="I668" s="18" t="s">
        <v>72</v>
      </c>
      <c r="J668" s="2" t="s">
        <v>21</v>
      </c>
    </row>
    <row r="669" spans="1:10" hidden="1" x14ac:dyDescent="0.3">
      <c r="A669" s="9">
        <v>1110</v>
      </c>
      <c r="B669" s="7" t="s">
        <v>29</v>
      </c>
      <c r="C669" s="2" t="s">
        <v>32</v>
      </c>
      <c r="D669" s="2" t="s">
        <v>21</v>
      </c>
      <c r="E669" s="2">
        <v>79.914000000000001</v>
      </c>
      <c r="F669">
        <f t="shared" si="10"/>
        <v>7.9914000000000005</v>
      </c>
      <c r="G669" s="2" t="s">
        <v>67</v>
      </c>
      <c r="H669" s="21">
        <v>43770</v>
      </c>
      <c r="I669" s="18" t="s">
        <v>72</v>
      </c>
      <c r="J669" s="2" t="s">
        <v>21</v>
      </c>
    </row>
    <row r="670" spans="1:10" hidden="1" x14ac:dyDescent="0.3">
      <c r="A670" s="10">
        <v>44035</v>
      </c>
      <c r="B670" s="5" t="s">
        <v>28</v>
      </c>
      <c r="C670" t="s">
        <v>53</v>
      </c>
      <c r="D670" t="s">
        <v>6</v>
      </c>
      <c r="E670">
        <v>18.5</v>
      </c>
      <c r="F670">
        <f t="shared" ref="F670:F733" si="11">E670</f>
        <v>18.5</v>
      </c>
      <c r="G670" s="2" t="s">
        <v>67</v>
      </c>
      <c r="H670" s="21">
        <v>44013</v>
      </c>
      <c r="I670" s="18" t="s">
        <v>73</v>
      </c>
      <c r="J670" s="2" t="s">
        <v>21</v>
      </c>
    </row>
    <row r="671" spans="1:10" hidden="1" x14ac:dyDescent="0.3">
      <c r="A671" s="10">
        <v>44035</v>
      </c>
      <c r="B671" s="5" t="s">
        <v>28</v>
      </c>
      <c r="C671" t="s">
        <v>53</v>
      </c>
      <c r="D671" t="s">
        <v>7</v>
      </c>
      <c r="E671">
        <v>12.9</v>
      </c>
      <c r="F671">
        <f t="shared" si="11"/>
        <v>12.9</v>
      </c>
      <c r="G671" s="2" t="s">
        <v>67</v>
      </c>
      <c r="H671" s="21">
        <v>44013</v>
      </c>
      <c r="I671" s="18" t="s">
        <v>73</v>
      </c>
      <c r="J671" s="2" t="s">
        <v>94</v>
      </c>
    </row>
    <row r="672" spans="1:10" hidden="1" x14ac:dyDescent="0.3">
      <c r="A672" s="10">
        <v>44035</v>
      </c>
      <c r="B672" s="5" t="s">
        <v>28</v>
      </c>
      <c r="C672" t="s">
        <v>53</v>
      </c>
      <c r="D672" t="s">
        <v>7</v>
      </c>
      <c r="E672">
        <v>12.8</v>
      </c>
      <c r="F672">
        <f t="shared" si="11"/>
        <v>12.8</v>
      </c>
      <c r="G672" s="2" t="s">
        <v>67</v>
      </c>
      <c r="H672" s="21">
        <v>44013</v>
      </c>
      <c r="I672" s="18" t="s">
        <v>73</v>
      </c>
      <c r="J672" s="2" t="s">
        <v>94</v>
      </c>
    </row>
    <row r="673" spans="1:10" hidden="1" x14ac:dyDescent="0.3">
      <c r="A673" s="10">
        <v>44035</v>
      </c>
      <c r="B673" s="5" t="s">
        <v>28</v>
      </c>
      <c r="C673" t="s">
        <v>53</v>
      </c>
      <c r="D673" t="s">
        <v>6</v>
      </c>
      <c r="E673">
        <v>18.3</v>
      </c>
      <c r="F673">
        <f t="shared" si="11"/>
        <v>18.3</v>
      </c>
      <c r="G673" s="2" t="s">
        <v>67</v>
      </c>
      <c r="H673" s="21">
        <v>44013</v>
      </c>
      <c r="I673" s="18" t="s">
        <v>73</v>
      </c>
      <c r="J673" s="2" t="s">
        <v>21</v>
      </c>
    </row>
    <row r="674" spans="1:10" hidden="1" x14ac:dyDescent="0.3">
      <c r="A674" s="10">
        <v>44035</v>
      </c>
      <c r="B674" s="5" t="s">
        <v>28</v>
      </c>
      <c r="C674" t="s">
        <v>53</v>
      </c>
      <c r="D674" t="s">
        <v>8</v>
      </c>
      <c r="E674">
        <v>16.399999999999999</v>
      </c>
      <c r="F674">
        <f t="shared" si="11"/>
        <v>16.399999999999999</v>
      </c>
      <c r="G674" s="2" t="s">
        <v>67</v>
      </c>
      <c r="H674" s="21">
        <v>44013</v>
      </c>
      <c r="I674" s="18" t="s">
        <v>73</v>
      </c>
      <c r="J674" t="s">
        <v>63</v>
      </c>
    </row>
    <row r="675" spans="1:10" hidden="1" x14ac:dyDescent="0.3">
      <c r="A675" s="10">
        <v>44035</v>
      </c>
      <c r="B675" s="5" t="s">
        <v>28</v>
      </c>
      <c r="C675" t="s">
        <v>53</v>
      </c>
      <c r="D675" t="s">
        <v>8</v>
      </c>
      <c r="E675">
        <v>14.8</v>
      </c>
      <c r="F675">
        <f t="shared" si="11"/>
        <v>14.8</v>
      </c>
      <c r="G675" s="2" t="s">
        <v>67</v>
      </c>
      <c r="H675" s="21">
        <v>44013</v>
      </c>
      <c r="I675" s="18" t="s">
        <v>73</v>
      </c>
      <c r="J675" t="s">
        <v>63</v>
      </c>
    </row>
    <row r="676" spans="1:10" hidden="1" x14ac:dyDescent="0.3">
      <c r="A676" s="10">
        <v>44035</v>
      </c>
      <c r="B676" s="5" t="s">
        <v>28</v>
      </c>
      <c r="C676" t="s">
        <v>53</v>
      </c>
      <c r="D676" t="s">
        <v>7</v>
      </c>
      <c r="E676">
        <v>15.1</v>
      </c>
      <c r="F676">
        <f t="shared" si="11"/>
        <v>15.1</v>
      </c>
      <c r="G676" s="2" t="s">
        <v>67</v>
      </c>
      <c r="H676" s="21">
        <v>44013</v>
      </c>
      <c r="I676" s="18" t="s">
        <v>73</v>
      </c>
      <c r="J676" s="2" t="s">
        <v>94</v>
      </c>
    </row>
    <row r="677" spans="1:10" hidden="1" x14ac:dyDescent="0.3">
      <c r="A677" s="10">
        <v>44035</v>
      </c>
      <c r="B677" s="5" t="s">
        <v>28</v>
      </c>
      <c r="C677" t="s">
        <v>53</v>
      </c>
      <c r="D677" t="s">
        <v>8</v>
      </c>
      <c r="E677">
        <v>13.1</v>
      </c>
      <c r="F677">
        <f t="shared" si="11"/>
        <v>13.1</v>
      </c>
      <c r="G677" s="2" t="s">
        <v>67</v>
      </c>
      <c r="H677" s="21">
        <v>44013</v>
      </c>
      <c r="I677" s="18" t="s">
        <v>73</v>
      </c>
      <c r="J677" t="s">
        <v>63</v>
      </c>
    </row>
    <row r="678" spans="1:10" hidden="1" x14ac:dyDescent="0.3">
      <c r="A678" s="10">
        <v>44035</v>
      </c>
      <c r="B678" s="5" t="s">
        <v>28</v>
      </c>
      <c r="C678" t="s">
        <v>53</v>
      </c>
      <c r="D678" t="s">
        <v>8</v>
      </c>
      <c r="E678">
        <v>13.3</v>
      </c>
      <c r="F678">
        <f t="shared" si="11"/>
        <v>13.3</v>
      </c>
      <c r="G678" s="2" t="s">
        <v>67</v>
      </c>
      <c r="H678" s="21">
        <v>44013</v>
      </c>
      <c r="I678" s="18" t="s">
        <v>73</v>
      </c>
      <c r="J678" t="s">
        <v>63</v>
      </c>
    </row>
    <row r="679" spans="1:10" hidden="1" x14ac:dyDescent="0.3">
      <c r="A679" s="10">
        <v>44035</v>
      </c>
      <c r="B679" s="5" t="s">
        <v>28</v>
      </c>
      <c r="C679" t="s">
        <v>53</v>
      </c>
      <c r="D679" t="s">
        <v>8</v>
      </c>
      <c r="E679">
        <v>14.1</v>
      </c>
      <c r="F679">
        <f t="shared" si="11"/>
        <v>14.1</v>
      </c>
      <c r="G679" s="2" t="s">
        <v>67</v>
      </c>
      <c r="H679" s="21">
        <v>44013</v>
      </c>
      <c r="I679" s="18" t="s">
        <v>73</v>
      </c>
      <c r="J679" t="s">
        <v>63</v>
      </c>
    </row>
    <row r="680" spans="1:10" hidden="1" x14ac:dyDescent="0.3">
      <c r="A680" s="10">
        <v>44035</v>
      </c>
      <c r="B680" s="5" t="s">
        <v>28</v>
      </c>
      <c r="C680" t="s">
        <v>53</v>
      </c>
      <c r="D680" t="s">
        <v>8</v>
      </c>
      <c r="E680">
        <v>10.1</v>
      </c>
      <c r="F680">
        <f t="shared" si="11"/>
        <v>10.1</v>
      </c>
      <c r="G680" s="2" t="s">
        <v>67</v>
      </c>
      <c r="H680" s="21">
        <v>44013</v>
      </c>
      <c r="I680" s="18" t="s">
        <v>73</v>
      </c>
      <c r="J680" t="s">
        <v>63</v>
      </c>
    </row>
    <row r="681" spans="1:10" hidden="1" x14ac:dyDescent="0.3">
      <c r="A681" s="10">
        <v>44035</v>
      </c>
      <c r="B681" s="5" t="s">
        <v>28</v>
      </c>
      <c r="C681" t="s">
        <v>53</v>
      </c>
      <c r="D681" t="s">
        <v>8</v>
      </c>
      <c r="E681">
        <v>8.1</v>
      </c>
      <c r="F681">
        <f t="shared" si="11"/>
        <v>8.1</v>
      </c>
      <c r="G681" s="2" t="s">
        <v>67</v>
      </c>
      <c r="H681" s="21">
        <v>44013</v>
      </c>
      <c r="I681" s="18" t="s">
        <v>73</v>
      </c>
      <c r="J681" t="s">
        <v>63</v>
      </c>
    </row>
    <row r="682" spans="1:10" hidden="1" x14ac:dyDescent="0.3">
      <c r="A682" s="10">
        <v>44035</v>
      </c>
      <c r="B682" s="5" t="s">
        <v>28</v>
      </c>
      <c r="C682" t="s">
        <v>53</v>
      </c>
      <c r="D682" t="s">
        <v>7</v>
      </c>
      <c r="E682">
        <v>12.5</v>
      </c>
      <c r="F682">
        <f t="shared" si="11"/>
        <v>12.5</v>
      </c>
      <c r="G682" s="2" t="s">
        <v>67</v>
      </c>
      <c r="H682" s="21">
        <v>44013</v>
      </c>
      <c r="I682" s="18" t="s">
        <v>73</v>
      </c>
      <c r="J682" s="2" t="s">
        <v>94</v>
      </c>
    </row>
    <row r="683" spans="1:10" hidden="1" x14ac:dyDescent="0.3">
      <c r="A683" s="10">
        <v>44035</v>
      </c>
      <c r="B683" s="5" t="s">
        <v>28</v>
      </c>
      <c r="C683" t="s">
        <v>53</v>
      </c>
      <c r="D683" t="s">
        <v>8</v>
      </c>
      <c r="E683">
        <v>10.8</v>
      </c>
      <c r="F683">
        <f t="shared" si="11"/>
        <v>10.8</v>
      </c>
      <c r="G683" s="2" t="s">
        <v>67</v>
      </c>
      <c r="H683" s="21">
        <v>44013</v>
      </c>
      <c r="I683" s="18" t="s">
        <v>73</v>
      </c>
      <c r="J683" t="s">
        <v>63</v>
      </c>
    </row>
    <row r="684" spans="1:10" hidden="1" x14ac:dyDescent="0.3">
      <c r="A684" s="10">
        <v>44035</v>
      </c>
      <c r="B684" s="5" t="s">
        <v>28</v>
      </c>
      <c r="C684" t="s">
        <v>53</v>
      </c>
      <c r="D684" t="s">
        <v>8</v>
      </c>
      <c r="E684">
        <v>7.9</v>
      </c>
      <c r="F684">
        <f t="shared" si="11"/>
        <v>7.9</v>
      </c>
      <c r="G684" s="2" t="s">
        <v>67</v>
      </c>
      <c r="H684" s="21">
        <v>44013</v>
      </c>
      <c r="I684" s="18" t="s">
        <v>73</v>
      </c>
      <c r="J684" t="s">
        <v>63</v>
      </c>
    </row>
    <row r="685" spans="1:10" hidden="1" x14ac:dyDescent="0.3">
      <c r="A685" s="10">
        <v>44035</v>
      </c>
      <c r="B685" s="5" t="s">
        <v>28</v>
      </c>
      <c r="C685" t="s">
        <v>53</v>
      </c>
      <c r="D685" t="s">
        <v>8</v>
      </c>
      <c r="E685">
        <v>9.8000000000000007</v>
      </c>
      <c r="F685">
        <f t="shared" si="11"/>
        <v>9.8000000000000007</v>
      </c>
      <c r="G685" s="2" t="s">
        <v>67</v>
      </c>
      <c r="H685" s="21">
        <v>44013</v>
      </c>
      <c r="I685" s="18" t="s">
        <v>73</v>
      </c>
      <c r="J685" t="s">
        <v>63</v>
      </c>
    </row>
    <row r="686" spans="1:10" hidden="1" x14ac:dyDescent="0.3">
      <c r="A686" s="10">
        <v>44035</v>
      </c>
      <c r="B686" s="5" t="s">
        <v>28</v>
      </c>
      <c r="C686" t="s">
        <v>53</v>
      </c>
      <c r="D686" t="s">
        <v>8</v>
      </c>
      <c r="E686">
        <v>6.2</v>
      </c>
      <c r="F686">
        <f t="shared" si="11"/>
        <v>6.2</v>
      </c>
      <c r="G686" s="2" t="s">
        <v>67</v>
      </c>
      <c r="H686" s="21">
        <v>44013</v>
      </c>
      <c r="I686" s="18" t="s">
        <v>73</v>
      </c>
      <c r="J686" t="s">
        <v>63</v>
      </c>
    </row>
    <row r="687" spans="1:10" hidden="1" x14ac:dyDescent="0.3">
      <c r="A687" s="10">
        <v>44035</v>
      </c>
      <c r="B687" s="5" t="s">
        <v>28</v>
      </c>
      <c r="C687" t="s">
        <v>53</v>
      </c>
      <c r="D687" t="s">
        <v>8</v>
      </c>
      <c r="E687">
        <v>8.1</v>
      </c>
      <c r="F687">
        <f t="shared" si="11"/>
        <v>8.1</v>
      </c>
      <c r="G687" s="2" t="s">
        <v>67</v>
      </c>
      <c r="H687" s="21">
        <v>44013</v>
      </c>
      <c r="I687" s="18" t="s">
        <v>73</v>
      </c>
      <c r="J687" t="s">
        <v>63</v>
      </c>
    </row>
    <row r="688" spans="1:10" hidden="1" x14ac:dyDescent="0.3">
      <c r="A688" s="10">
        <v>44035</v>
      </c>
      <c r="B688" s="5" t="s">
        <v>28</v>
      </c>
      <c r="C688" t="s">
        <v>53</v>
      </c>
      <c r="D688" t="s">
        <v>7</v>
      </c>
      <c r="E688">
        <v>8.3000000000000007</v>
      </c>
      <c r="F688">
        <f t="shared" si="11"/>
        <v>8.3000000000000007</v>
      </c>
      <c r="G688" s="2" t="s">
        <v>67</v>
      </c>
      <c r="H688" s="21">
        <v>44013</v>
      </c>
      <c r="I688" s="18" t="s">
        <v>73</v>
      </c>
      <c r="J688" s="2" t="s">
        <v>94</v>
      </c>
    </row>
    <row r="689" spans="1:10" hidden="1" x14ac:dyDescent="0.3">
      <c r="A689" s="10">
        <v>44035</v>
      </c>
      <c r="B689" s="5" t="s">
        <v>28</v>
      </c>
      <c r="C689" t="s">
        <v>53</v>
      </c>
      <c r="D689" t="s">
        <v>7</v>
      </c>
      <c r="E689">
        <v>7.4</v>
      </c>
      <c r="F689">
        <f t="shared" si="11"/>
        <v>7.4</v>
      </c>
      <c r="G689" s="2" t="s">
        <v>67</v>
      </c>
      <c r="H689" s="21">
        <v>44013</v>
      </c>
      <c r="I689" s="18" t="s">
        <v>73</v>
      </c>
      <c r="J689" s="2" t="s">
        <v>94</v>
      </c>
    </row>
    <row r="690" spans="1:10" hidden="1" x14ac:dyDescent="0.3">
      <c r="A690" s="10">
        <v>44035</v>
      </c>
      <c r="B690" s="5" t="s">
        <v>28</v>
      </c>
      <c r="C690" t="s">
        <v>53</v>
      </c>
      <c r="D690" t="s">
        <v>7</v>
      </c>
      <c r="E690">
        <v>8.6</v>
      </c>
      <c r="F690">
        <f t="shared" si="11"/>
        <v>8.6</v>
      </c>
      <c r="G690" s="2" t="s">
        <v>67</v>
      </c>
      <c r="H690" s="21">
        <v>44013</v>
      </c>
      <c r="I690" s="18" t="s">
        <v>73</v>
      </c>
      <c r="J690" s="2" t="s">
        <v>94</v>
      </c>
    </row>
    <row r="691" spans="1:10" hidden="1" x14ac:dyDescent="0.3">
      <c r="A691" s="10">
        <v>44035</v>
      </c>
      <c r="B691" s="5" t="s">
        <v>28</v>
      </c>
      <c r="C691" t="s">
        <v>53</v>
      </c>
      <c r="D691" t="s">
        <v>7</v>
      </c>
      <c r="E691">
        <v>9.8000000000000007</v>
      </c>
      <c r="F691">
        <f t="shared" si="11"/>
        <v>9.8000000000000007</v>
      </c>
      <c r="G691" s="2" t="s">
        <v>67</v>
      </c>
      <c r="H691" s="21">
        <v>44013</v>
      </c>
      <c r="I691" s="18" t="s">
        <v>73</v>
      </c>
      <c r="J691" s="2" t="s">
        <v>94</v>
      </c>
    </row>
    <row r="692" spans="1:10" hidden="1" x14ac:dyDescent="0.3">
      <c r="A692" s="10">
        <v>44035</v>
      </c>
      <c r="B692" s="5" t="s">
        <v>28</v>
      </c>
      <c r="C692" t="s">
        <v>53</v>
      </c>
      <c r="D692" t="s">
        <v>7</v>
      </c>
      <c r="E692">
        <v>9.3000000000000007</v>
      </c>
      <c r="F692">
        <f t="shared" si="11"/>
        <v>9.3000000000000007</v>
      </c>
      <c r="G692" s="2" t="s">
        <v>67</v>
      </c>
      <c r="H692" s="21">
        <v>44013</v>
      </c>
      <c r="I692" s="18" t="s">
        <v>73</v>
      </c>
      <c r="J692" s="2" t="s">
        <v>94</v>
      </c>
    </row>
    <row r="693" spans="1:10" hidden="1" x14ac:dyDescent="0.3">
      <c r="A693" s="10">
        <v>44035</v>
      </c>
      <c r="B693" s="5" t="s">
        <v>28</v>
      </c>
      <c r="C693" t="s">
        <v>53</v>
      </c>
      <c r="D693" t="s">
        <v>7</v>
      </c>
      <c r="E693">
        <v>7.6</v>
      </c>
      <c r="F693">
        <f t="shared" si="11"/>
        <v>7.6</v>
      </c>
      <c r="G693" s="2" t="s">
        <v>67</v>
      </c>
      <c r="H693" s="21">
        <v>44013</v>
      </c>
      <c r="I693" s="18" t="s">
        <v>73</v>
      </c>
      <c r="J693" s="2" t="s">
        <v>94</v>
      </c>
    </row>
    <row r="694" spans="1:10" hidden="1" x14ac:dyDescent="0.3">
      <c r="A694" s="10">
        <v>44035</v>
      </c>
      <c r="B694" s="5" t="s">
        <v>28</v>
      </c>
      <c r="C694" t="s">
        <v>53</v>
      </c>
      <c r="D694" t="s">
        <v>9</v>
      </c>
      <c r="E694">
        <v>7.5</v>
      </c>
      <c r="F694">
        <f t="shared" si="11"/>
        <v>7.5</v>
      </c>
      <c r="G694" s="2" t="s">
        <v>67</v>
      </c>
      <c r="H694" s="21">
        <v>44013</v>
      </c>
      <c r="I694" s="18" t="s">
        <v>73</v>
      </c>
      <c r="J694" s="2" t="s">
        <v>94</v>
      </c>
    </row>
    <row r="695" spans="1:10" hidden="1" x14ac:dyDescent="0.3">
      <c r="A695" s="10">
        <v>44035</v>
      </c>
      <c r="B695" s="5" t="s">
        <v>28</v>
      </c>
      <c r="C695" t="s">
        <v>53</v>
      </c>
      <c r="D695" t="s">
        <v>9</v>
      </c>
      <c r="E695">
        <v>6.8</v>
      </c>
      <c r="F695">
        <f t="shared" si="11"/>
        <v>6.8</v>
      </c>
      <c r="G695" s="2" t="s">
        <v>67</v>
      </c>
      <c r="H695" s="21">
        <v>44013</v>
      </c>
      <c r="I695" s="18" t="s">
        <v>73</v>
      </c>
      <c r="J695" s="2" t="s">
        <v>94</v>
      </c>
    </row>
    <row r="696" spans="1:10" hidden="1" x14ac:dyDescent="0.3">
      <c r="A696" s="10">
        <v>44036</v>
      </c>
      <c r="B696" s="5" t="s">
        <v>28</v>
      </c>
      <c r="C696" t="s">
        <v>37</v>
      </c>
      <c r="D696" t="s">
        <v>10</v>
      </c>
      <c r="E696">
        <v>11.9</v>
      </c>
      <c r="F696">
        <f t="shared" si="11"/>
        <v>11.9</v>
      </c>
      <c r="G696" s="2" t="s">
        <v>67</v>
      </c>
      <c r="H696" s="21">
        <v>44013</v>
      </c>
      <c r="I696" s="18" t="s">
        <v>73</v>
      </c>
      <c r="J696" s="2" t="s">
        <v>94</v>
      </c>
    </row>
    <row r="697" spans="1:10" hidden="1" x14ac:dyDescent="0.3">
      <c r="A697" s="10">
        <v>44036</v>
      </c>
      <c r="B697" s="5" t="s">
        <v>28</v>
      </c>
      <c r="C697" t="s">
        <v>37</v>
      </c>
      <c r="D697" t="s">
        <v>11</v>
      </c>
      <c r="E697">
        <v>8.1999999999999993</v>
      </c>
      <c r="F697">
        <f t="shared" si="11"/>
        <v>8.1999999999999993</v>
      </c>
      <c r="G697" s="2" t="s">
        <v>67</v>
      </c>
      <c r="H697" s="21">
        <v>44013</v>
      </c>
      <c r="I697" s="18" t="s">
        <v>73</v>
      </c>
      <c r="J697" s="2" t="s">
        <v>94</v>
      </c>
    </row>
    <row r="698" spans="1:10" hidden="1" x14ac:dyDescent="0.3">
      <c r="A698" s="10">
        <v>44036</v>
      </c>
      <c r="B698" s="5" t="s">
        <v>28</v>
      </c>
      <c r="C698" t="s">
        <v>37</v>
      </c>
      <c r="D698" t="s">
        <v>7</v>
      </c>
      <c r="E698">
        <v>7.3</v>
      </c>
      <c r="F698">
        <f t="shared" si="11"/>
        <v>7.3</v>
      </c>
      <c r="G698" s="2" t="s">
        <v>67</v>
      </c>
      <c r="H698" s="21">
        <v>44013</v>
      </c>
      <c r="I698" s="18" t="s">
        <v>73</v>
      </c>
      <c r="J698" s="2" t="s">
        <v>94</v>
      </c>
    </row>
    <row r="699" spans="1:10" hidden="1" x14ac:dyDescent="0.3">
      <c r="A699" s="10">
        <v>44036</v>
      </c>
      <c r="B699" s="5" t="s">
        <v>28</v>
      </c>
      <c r="C699" t="s">
        <v>37</v>
      </c>
      <c r="D699" t="s">
        <v>12</v>
      </c>
      <c r="E699">
        <v>23.7</v>
      </c>
      <c r="F699">
        <f t="shared" si="11"/>
        <v>23.7</v>
      </c>
      <c r="G699" s="2" t="s">
        <v>67</v>
      </c>
      <c r="H699" s="21">
        <v>44013</v>
      </c>
      <c r="I699" s="18" t="s">
        <v>73</v>
      </c>
      <c r="J699" t="s">
        <v>63</v>
      </c>
    </row>
    <row r="700" spans="1:10" hidden="1" x14ac:dyDescent="0.3">
      <c r="A700" s="10">
        <v>44036</v>
      </c>
      <c r="B700" s="5" t="s">
        <v>28</v>
      </c>
      <c r="C700" t="s">
        <v>37</v>
      </c>
      <c r="D700" t="s">
        <v>4</v>
      </c>
      <c r="E700">
        <v>33.6</v>
      </c>
      <c r="F700">
        <f t="shared" si="11"/>
        <v>33.6</v>
      </c>
      <c r="G700" s="2" t="s">
        <v>67</v>
      </c>
      <c r="H700" s="21">
        <v>44013</v>
      </c>
      <c r="I700" s="18" t="s">
        <v>73</v>
      </c>
      <c r="J700" t="s">
        <v>22</v>
      </c>
    </row>
    <row r="701" spans="1:10" hidden="1" x14ac:dyDescent="0.3">
      <c r="A701" s="10">
        <v>44036</v>
      </c>
      <c r="B701" s="5" t="s">
        <v>28</v>
      </c>
      <c r="C701" t="s">
        <v>37</v>
      </c>
      <c r="D701" s="2" t="s">
        <v>21</v>
      </c>
      <c r="E701">
        <v>8.4</v>
      </c>
      <c r="F701">
        <f t="shared" si="11"/>
        <v>8.4</v>
      </c>
      <c r="G701" s="2" t="s">
        <v>67</v>
      </c>
      <c r="H701" s="21">
        <v>44013</v>
      </c>
      <c r="I701" s="18" t="s">
        <v>73</v>
      </c>
      <c r="J701" s="2" t="s">
        <v>21</v>
      </c>
    </row>
    <row r="702" spans="1:10" hidden="1" x14ac:dyDescent="0.3">
      <c r="A702" s="10">
        <v>44036</v>
      </c>
      <c r="B702" s="5" t="s">
        <v>28</v>
      </c>
      <c r="C702" t="s">
        <v>37</v>
      </c>
      <c r="D702" s="2" t="s">
        <v>21</v>
      </c>
      <c r="E702">
        <v>6.9</v>
      </c>
      <c r="F702">
        <f t="shared" si="11"/>
        <v>6.9</v>
      </c>
      <c r="G702" s="2" t="s">
        <v>67</v>
      </c>
      <c r="H702" s="21">
        <v>44013</v>
      </c>
      <c r="I702" s="18" t="s">
        <v>73</v>
      </c>
      <c r="J702" s="2" t="s">
        <v>21</v>
      </c>
    </row>
    <row r="703" spans="1:10" hidden="1" x14ac:dyDescent="0.3">
      <c r="A703" s="10">
        <v>44036</v>
      </c>
      <c r="B703" s="5" t="s">
        <v>28</v>
      </c>
      <c r="C703" t="s">
        <v>37</v>
      </c>
      <c r="D703" s="2" t="s">
        <v>21</v>
      </c>
      <c r="E703">
        <v>9.6</v>
      </c>
      <c r="F703">
        <f t="shared" si="11"/>
        <v>9.6</v>
      </c>
      <c r="G703" s="2" t="s">
        <v>67</v>
      </c>
      <c r="H703" s="21">
        <v>44013</v>
      </c>
      <c r="I703" s="18" t="s">
        <v>73</v>
      </c>
      <c r="J703" s="2" t="s">
        <v>21</v>
      </c>
    </row>
    <row r="704" spans="1:10" hidden="1" x14ac:dyDescent="0.3">
      <c r="A704" s="10">
        <v>44036</v>
      </c>
      <c r="B704" s="5" t="s">
        <v>28</v>
      </c>
      <c r="C704" t="s">
        <v>37</v>
      </c>
      <c r="D704" s="2" t="s">
        <v>21</v>
      </c>
      <c r="E704">
        <v>5.9</v>
      </c>
      <c r="F704">
        <f t="shared" si="11"/>
        <v>5.9</v>
      </c>
      <c r="G704" s="2" t="s">
        <v>67</v>
      </c>
      <c r="H704" s="21">
        <v>44013</v>
      </c>
      <c r="I704" s="18" t="s">
        <v>73</v>
      </c>
      <c r="J704" s="2" t="s">
        <v>21</v>
      </c>
    </row>
    <row r="705" spans="1:10" hidden="1" x14ac:dyDescent="0.3">
      <c r="A705" s="10">
        <v>44036</v>
      </c>
      <c r="B705" s="5" t="s">
        <v>28</v>
      </c>
      <c r="C705" t="s">
        <v>37</v>
      </c>
      <c r="D705" s="2" t="s">
        <v>21</v>
      </c>
      <c r="E705">
        <v>6.6</v>
      </c>
      <c r="F705">
        <f t="shared" si="11"/>
        <v>6.6</v>
      </c>
      <c r="G705" s="2" t="s">
        <v>67</v>
      </c>
      <c r="H705" s="21">
        <v>44013</v>
      </c>
      <c r="I705" s="18" t="s">
        <v>73</v>
      </c>
      <c r="J705" s="2" t="s">
        <v>21</v>
      </c>
    </row>
    <row r="706" spans="1:10" hidden="1" x14ac:dyDescent="0.3">
      <c r="A706" s="10">
        <v>44036</v>
      </c>
      <c r="B706" s="5" t="s">
        <v>28</v>
      </c>
      <c r="C706" t="s">
        <v>37</v>
      </c>
      <c r="D706" t="s">
        <v>3</v>
      </c>
      <c r="E706">
        <v>7.6</v>
      </c>
      <c r="F706">
        <f t="shared" si="11"/>
        <v>7.6</v>
      </c>
      <c r="G706" s="2" t="s">
        <v>67</v>
      </c>
      <c r="H706" s="21">
        <v>44013</v>
      </c>
      <c r="I706" s="18" t="s">
        <v>73</v>
      </c>
      <c r="J706" s="2" t="s">
        <v>94</v>
      </c>
    </row>
    <row r="707" spans="1:10" hidden="1" x14ac:dyDescent="0.3">
      <c r="A707" s="10">
        <v>44036</v>
      </c>
      <c r="B707" s="5" t="s">
        <v>28</v>
      </c>
      <c r="C707" t="s">
        <v>37</v>
      </c>
      <c r="D707" s="2" t="s">
        <v>21</v>
      </c>
      <c r="E707">
        <v>7.5</v>
      </c>
      <c r="F707">
        <f t="shared" si="11"/>
        <v>7.5</v>
      </c>
      <c r="G707" s="2" t="s">
        <v>67</v>
      </c>
      <c r="H707" s="21">
        <v>44013</v>
      </c>
      <c r="I707" s="18" t="s">
        <v>73</v>
      </c>
      <c r="J707" s="2" t="s">
        <v>21</v>
      </c>
    </row>
    <row r="708" spans="1:10" hidden="1" x14ac:dyDescent="0.3">
      <c r="A708" s="10">
        <v>44036</v>
      </c>
      <c r="B708" s="5" t="s">
        <v>28</v>
      </c>
      <c r="C708" t="s">
        <v>37</v>
      </c>
      <c r="D708" s="2" t="s">
        <v>21</v>
      </c>
      <c r="E708">
        <v>6.5</v>
      </c>
      <c r="F708">
        <f t="shared" si="11"/>
        <v>6.5</v>
      </c>
      <c r="G708" s="2" t="s">
        <v>67</v>
      </c>
      <c r="H708" s="21">
        <v>44013</v>
      </c>
      <c r="I708" s="18" t="s">
        <v>73</v>
      </c>
      <c r="J708" s="2" t="s">
        <v>21</v>
      </c>
    </row>
    <row r="709" spans="1:10" hidden="1" x14ac:dyDescent="0.3">
      <c r="A709" s="10">
        <v>44036</v>
      </c>
      <c r="B709" s="5" t="s">
        <v>28</v>
      </c>
      <c r="C709" t="s">
        <v>37</v>
      </c>
      <c r="D709" s="2" t="s">
        <v>21</v>
      </c>
      <c r="E709">
        <v>6.6</v>
      </c>
      <c r="F709">
        <f t="shared" si="11"/>
        <v>6.6</v>
      </c>
      <c r="G709" s="2" t="s">
        <v>67</v>
      </c>
      <c r="H709" s="21">
        <v>44013</v>
      </c>
      <c r="I709" s="18" t="s">
        <v>73</v>
      </c>
      <c r="J709" s="2" t="s">
        <v>21</v>
      </c>
    </row>
    <row r="710" spans="1:10" hidden="1" x14ac:dyDescent="0.3">
      <c r="A710" s="10">
        <v>44036</v>
      </c>
      <c r="B710" s="5" t="s">
        <v>28</v>
      </c>
      <c r="C710" t="s">
        <v>37</v>
      </c>
      <c r="D710" s="2" t="s">
        <v>21</v>
      </c>
      <c r="E710">
        <v>6.5</v>
      </c>
      <c r="F710">
        <f t="shared" si="11"/>
        <v>6.5</v>
      </c>
      <c r="G710" s="2" t="s">
        <v>67</v>
      </c>
      <c r="H710" s="21">
        <v>44013</v>
      </c>
      <c r="I710" s="18" t="s">
        <v>73</v>
      </c>
      <c r="J710" s="2" t="s">
        <v>21</v>
      </c>
    </row>
    <row r="711" spans="1:10" hidden="1" x14ac:dyDescent="0.3">
      <c r="A711" s="10">
        <v>44036</v>
      </c>
      <c r="B711" s="5" t="s">
        <v>28</v>
      </c>
      <c r="C711" t="s">
        <v>37</v>
      </c>
      <c r="D711" s="2" t="s">
        <v>21</v>
      </c>
      <c r="E711">
        <v>7.9</v>
      </c>
      <c r="F711">
        <f t="shared" si="11"/>
        <v>7.9</v>
      </c>
      <c r="G711" s="2" t="s">
        <v>67</v>
      </c>
      <c r="H711" s="21">
        <v>44013</v>
      </c>
      <c r="I711" s="18" t="s">
        <v>73</v>
      </c>
      <c r="J711" s="2" t="s">
        <v>21</v>
      </c>
    </row>
    <row r="712" spans="1:10" hidden="1" x14ac:dyDescent="0.3">
      <c r="A712" s="10">
        <v>44037</v>
      </c>
      <c r="B712" s="5" t="s">
        <v>28</v>
      </c>
      <c r="C712" t="s">
        <v>38</v>
      </c>
      <c r="D712" t="s">
        <v>8</v>
      </c>
      <c r="E712">
        <v>20.6</v>
      </c>
      <c r="F712">
        <f t="shared" si="11"/>
        <v>20.6</v>
      </c>
      <c r="G712" s="2" t="s">
        <v>67</v>
      </c>
      <c r="H712" s="21">
        <v>44013</v>
      </c>
      <c r="I712" s="18" t="s">
        <v>73</v>
      </c>
      <c r="J712" t="s">
        <v>63</v>
      </c>
    </row>
    <row r="713" spans="1:10" hidden="1" x14ac:dyDescent="0.3">
      <c r="A713" s="10">
        <v>44037</v>
      </c>
      <c r="B713" s="5" t="s">
        <v>28</v>
      </c>
      <c r="C713" t="s">
        <v>38</v>
      </c>
      <c r="D713" t="s">
        <v>13</v>
      </c>
      <c r="E713">
        <v>22.4</v>
      </c>
      <c r="F713">
        <f t="shared" si="11"/>
        <v>22.4</v>
      </c>
      <c r="G713" s="2" t="s">
        <v>67</v>
      </c>
      <c r="H713" s="21">
        <v>44013</v>
      </c>
      <c r="I713" s="18" t="s">
        <v>73</v>
      </c>
      <c r="J713" s="2" t="s">
        <v>94</v>
      </c>
    </row>
    <row r="714" spans="1:10" hidden="1" x14ac:dyDescent="0.3">
      <c r="A714" s="10">
        <v>44037</v>
      </c>
      <c r="B714" s="5" t="s">
        <v>28</v>
      </c>
      <c r="C714" t="s">
        <v>38</v>
      </c>
      <c r="D714" t="s">
        <v>13</v>
      </c>
      <c r="E714">
        <v>24.8</v>
      </c>
      <c r="F714">
        <f t="shared" si="11"/>
        <v>24.8</v>
      </c>
      <c r="G714" s="2" t="s">
        <v>67</v>
      </c>
      <c r="H714" s="21">
        <v>44013</v>
      </c>
      <c r="I714" s="18" t="s">
        <v>73</v>
      </c>
      <c r="J714" s="2" t="s">
        <v>94</v>
      </c>
    </row>
    <row r="715" spans="1:10" hidden="1" x14ac:dyDescent="0.3">
      <c r="A715" s="10">
        <v>44037</v>
      </c>
      <c r="B715" s="5" t="s">
        <v>28</v>
      </c>
      <c r="C715" t="s">
        <v>38</v>
      </c>
      <c r="D715" t="s">
        <v>8</v>
      </c>
      <c r="E715">
        <v>18.8</v>
      </c>
      <c r="F715">
        <f t="shared" si="11"/>
        <v>18.8</v>
      </c>
      <c r="G715" s="2" t="s">
        <v>67</v>
      </c>
      <c r="H715" s="21">
        <v>44013</v>
      </c>
      <c r="I715" s="18" t="s">
        <v>73</v>
      </c>
      <c r="J715" t="s">
        <v>63</v>
      </c>
    </row>
    <row r="716" spans="1:10" hidden="1" x14ac:dyDescent="0.3">
      <c r="A716" s="10">
        <v>44037</v>
      </c>
      <c r="B716" s="5" t="s">
        <v>28</v>
      </c>
      <c r="C716" t="s">
        <v>38</v>
      </c>
      <c r="D716" s="2" t="s">
        <v>21</v>
      </c>
      <c r="E716">
        <v>13.7</v>
      </c>
      <c r="F716">
        <f t="shared" si="11"/>
        <v>13.7</v>
      </c>
      <c r="G716" s="2" t="s">
        <v>67</v>
      </c>
      <c r="H716" s="21">
        <v>44013</v>
      </c>
      <c r="I716" s="18" t="s">
        <v>73</v>
      </c>
      <c r="J716" s="2" t="s">
        <v>21</v>
      </c>
    </row>
    <row r="717" spans="1:10" hidden="1" x14ac:dyDescent="0.3">
      <c r="A717" s="10">
        <v>44037</v>
      </c>
      <c r="B717" s="5" t="s">
        <v>28</v>
      </c>
      <c r="C717" t="s">
        <v>38</v>
      </c>
      <c r="D717" t="s">
        <v>4</v>
      </c>
      <c r="E717">
        <v>9.5</v>
      </c>
      <c r="F717">
        <f t="shared" si="11"/>
        <v>9.5</v>
      </c>
      <c r="G717" s="2" t="s">
        <v>67</v>
      </c>
      <c r="H717" s="21">
        <v>44013</v>
      </c>
      <c r="I717" s="18" t="s">
        <v>73</v>
      </c>
      <c r="J717" t="s">
        <v>22</v>
      </c>
    </row>
    <row r="718" spans="1:10" hidden="1" x14ac:dyDescent="0.3">
      <c r="A718" s="10">
        <v>44037</v>
      </c>
      <c r="B718" s="5" t="s">
        <v>28</v>
      </c>
      <c r="C718" t="s">
        <v>38</v>
      </c>
      <c r="D718" t="s">
        <v>4</v>
      </c>
      <c r="E718">
        <v>7.1</v>
      </c>
      <c r="F718">
        <f t="shared" si="11"/>
        <v>7.1</v>
      </c>
      <c r="G718" s="2" t="s">
        <v>67</v>
      </c>
      <c r="H718" s="21">
        <v>44013</v>
      </c>
      <c r="I718" s="18" t="s">
        <v>73</v>
      </c>
      <c r="J718" t="s">
        <v>22</v>
      </c>
    </row>
    <row r="719" spans="1:10" hidden="1" x14ac:dyDescent="0.3">
      <c r="A719" s="10">
        <v>44037</v>
      </c>
      <c r="B719" s="5" t="s">
        <v>28</v>
      </c>
      <c r="C719" t="s">
        <v>38</v>
      </c>
      <c r="D719" t="s">
        <v>4</v>
      </c>
      <c r="E719">
        <v>5.7</v>
      </c>
      <c r="F719">
        <f t="shared" si="11"/>
        <v>5.7</v>
      </c>
      <c r="G719" s="2" t="s">
        <v>67</v>
      </c>
      <c r="H719" s="21">
        <v>44013</v>
      </c>
      <c r="I719" s="18" t="s">
        <v>73</v>
      </c>
      <c r="J719" t="s">
        <v>22</v>
      </c>
    </row>
    <row r="720" spans="1:10" hidden="1" x14ac:dyDescent="0.3">
      <c r="A720" s="10">
        <v>44037</v>
      </c>
      <c r="B720" s="5" t="s">
        <v>28</v>
      </c>
      <c r="C720" t="s">
        <v>38</v>
      </c>
      <c r="D720" t="s">
        <v>4</v>
      </c>
      <c r="E720">
        <v>6.7</v>
      </c>
      <c r="F720">
        <f t="shared" si="11"/>
        <v>6.7</v>
      </c>
      <c r="G720" s="2" t="s">
        <v>67</v>
      </c>
      <c r="H720" s="21">
        <v>44013</v>
      </c>
      <c r="I720" s="18" t="s">
        <v>73</v>
      </c>
      <c r="J720" t="s">
        <v>22</v>
      </c>
    </row>
    <row r="721" spans="1:10" hidden="1" x14ac:dyDescent="0.3">
      <c r="A721" s="10">
        <v>44037</v>
      </c>
      <c r="B721" s="5" t="s">
        <v>28</v>
      </c>
      <c r="C721" t="s">
        <v>38</v>
      </c>
      <c r="D721" t="s">
        <v>4</v>
      </c>
      <c r="E721">
        <v>6.4</v>
      </c>
      <c r="F721">
        <f t="shared" si="11"/>
        <v>6.4</v>
      </c>
      <c r="G721" s="2" t="s">
        <v>67</v>
      </c>
      <c r="H721" s="21">
        <v>44013</v>
      </c>
      <c r="I721" s="18" t="s">
        <v>73</v>
      </c>
      <c r="J721" t="s">
        <v>22</v>
      </c>
    </row>
    <row r="722" spans="1:10" hidden="1" x14ac:dyDescent="0.3">
      <c r="A722" s="10">
        <v>44037</v>
      </c>
      <c r="B722" s="5" t="s">
        <v>28</v>
      </c>
      <c r="C722" t="s">
        <v>38</v>
      </c>
      <c r="D722" t="s">
        <v>4</v>
      </c>
      <c r="E722">
        <v>6.5</v>
      </c>
      <c r="F722">
        <f t="shared" si="11"/>
        <v>6.5</v>
      </c>
      <c r="G722" s="2" t="s">
        <v>67</v>
      </c>
      <c r="H722" s="21">
        <v>44013</v>
      </c>
      <c r="I722" s="18" t="s">
        <v>73</v>
      </c>
      <c r="J722" t="s">
        <v>22</v>
      </c>
    </row>
    <row r="723" spans="1:10" hidden="1" x14ac:dyDescent="0.3">
      <c r="A723" s="10">
        <v>44037</v>
      </c>
      <c r="B723" s="5" t="s">
        <v>28</v>
      </c>
      <c r="C723" t="s">
        <v>38</v>
      </c>
      <c r="D723" t="s">
        <v>4</v>
      </c>
      <c r="E723">
        <v>8.5</v>
      </c>
      <c r="F723">
        <f t="shared" si="11"/>
        <v>8.5</v>
      </c>
      <c r="G723" s="2" t="s">
        <v>67</v>
      </c>
      <c r="H723" s="21">
        <v>44013</v>
      </c>
      <c r="I723" s="18" t="s">
        <v>73</v>
      </c>
      <c r="J723" t="s">
        <v>22</v>
      </c>
    </row>
    <row r="724" spans="1:10" hidden="1" x14ac:dyDescent="0.3">
      <c r="A724" s="10">
        <v>44037</v>
      </c>
      <c r="B724" s="5" t="s">
        <v>28</v>
      </c>
      <c r="C724" t="s">
        <v>38</v>
      </c>
      <c r="D724" t="s">
        <v>4</v>
      </c>
      <c r="E724">
        <v>7.4</v>
      </c>
      <c r="F724">
        <f t="shared" si="11"/>
        <v>7.4</v>
      </c>
      <c r="G724" s="2" t="s">
        <v>67</v>
      </c>
      <c r="H724" s="21">
        <v>44013</v>
      </c>
      <c r="I724" s="18" t="s">
        <v>73</v>
      </c>
      <c r="J724" t="s">
        <v>22</v>
      </c>
    </row>
    <row r="725" spans="1:10" hidden="1" x14ac:dyDescent="0.3">
      <c r="A725" s="10">
        <v>44037</v>
      </c>
      <c r="B725" s="5" t="s">
        <v>28</v>
      </c>
      <c r="C725" t="s">
        <v>38</v>
      </c>
      <c r="D725" t="s">
        <v>4</v>
      </c>
      <c r="E725">
        <v>8.1</v>
      </c>
      <c r="F725">
        <f t="shared" si="11"/>
        <v>8.1</v>
      </c>
      <c r="G725" s="2" t="s">
        <v>67</v>
      </c>
      <c r="H725" s="21">
        <v>44013</v>
      </c>
      <c r="I725" s="18" t="s">
        <v>73</v>
      </c>
      <c r="J725" t="s">
        <v>22</v>
      </c>
    </row>
    <row r="726" spans="1:10" hidden="1" x14ac:dyDescent="0.3">
      <c r="A726" s="10">
        <v>44037</v>
      </c>
      <c r="B726" s="5" t="s">
        <v>28</v>
      </c>
      <c r="C726" t="s">
        <v>38</v>
      </c>
      <c r="D726" t="s">
        <v>4</v>
      </c>
      <c r="E726">
        <v>7.5</v>
      </c>
      <c r="F726">
        <f t="shared" si="11"/>
        <v>7.5</v>
      </c>
      <c r="G726" s="2" t="s">
        <v>67</v>
      </c>
      <c r="H726" s="21">
        <v>44013</v>
      </c>
      <c r="I726" s="18" t="s">
        <v>73</v>
      </c>
      <c r="J726" t="s">
        <v>22</v>
      </c>
    </row>
    <row r="727" spans="1:10" hidden="1" x14ac:dyDescent="0.3">
      <c r="A727" s="10">
        <v>44037</v>
      </c>
      <c r="B727" s="5" t="s">
        <v>28</v>
      </c>
      <c r="C727" t="s">
        <v>38</v>
      </c>
      <c r="D727" t="s">
        <v>4</v>
      </c>
      <c r="E727">
        <v>7.4</v>
      </c>
      <c r="F727">
        <f t="shared" si="11"/>
        <v>7.4</v>
      </c>
      <c r="G727" s="2" t="s">
        <v>67</v>
      </c>
      <c r="H727" s="21">
        <v>44013</v>
      </c>
      <c r="I727" s="18" t="s">
        <v>73</v>
      </c>
      <c r="J727" t="s">
        <v>22</v>
      </c>
    </row>
    <row r="728" spans="1:10" hidden="1" x14ac:dyDescent="0.3">
      <c r="A728" s="10">
        <v>44037</v>
      </c>
      <c r="B728" s="5" t="s">
        <v>28</v>
      </c>
      <c r="C728" t="s">
        <v>38</v>
      </c>
      <c r="D728" t="s">
        <v>4</v>
      </c>
      <c r="E728">
        <v>6.1</v>
      </c>
      <c r="F728">
        <f t="shared" si="11"/>
        <v>6.1</v>
      </c>
      <c r="G728" s="2" t="s">
        <v>67</v>
      </c>
      <c r="H728" s="21">
        <v>44013</v>
      </c>
      <c r="I728" s="18" t="s">
        <v>73</v>
      </c>
      <c r="J728" t="s">
        <v>22</v>
      </c>
    </row>
    <row r="729" spans="1:10" hidden="1" x14ac:dyDescent="0.3">
      <c r="A729" s="10">
        <v>44037</v>
      </c>
      <c r="B729" s="5" t="s">
        <v>28</v>
      </c>
      <c r="C729" t="s">
        <v>38</v>
      </c>
      <c r="D729" s="2" t="s">
        <v>21</v>
      </c>
      <c r="E729">
        <v>12.6</v>
      </c>
      <c r="F729">
        <f t="shared" si="11"/>
        <v>12.6</v>
      </c>
      <c r="G729" s="2" t="s">
        <v>67</v>
      </c>
      <c r="H729" s="21">
        <v>44013</v>
      </c>
      <c r="I729" s="18" t="s">
        <v>73</v>
      </c>
      <c r="J729" s="2" t="s">
        <v>21</v>
      </c>
    </row>
    <row r="730" spans="1:10" hidden="1" x14ac:dyDescent="0.3">
      <c r="A730" s="10">
        <v>44037</v>
      </c>
      <c r="B730" s="5" t="s">
        <v>28</v>
      </c>
      <c r="C730" t="s">
        <v>38</v>
      </c>
      <c r="D730" s="2" t="s">
        <v>21</v>
      </c>
      <c r="E730">
        <v>6.6</v>
      </c>
      <c r="F730">
        <f t="shared" si="11"/>
        <v>6.6</v>
      </c>
      <c r="G730" s="2" t="s">
        <v>67</v>
      </c>
      <c r="H730" s="21">
        <v>44013</v>
      </c>
      <c r="I730" s="18" t="s">
        <v>73</v>
      </c>
      <c r="J730" s="2" t="s">
        <v>21</v>
      </c>
    </row>
    <row r="731" spans="1:10" hidden="1" x14ac:dyDescent="0.3">
      <c r="A731" s="10">
        <v>44037</v>
      </c>
      <c r="B731" s="5" t="s">
        <v>28</v>
      </c>
      <c r="C731" t="s">
        <v>38</v>
      </c>
      <c r="D731" s="2" t="s">
        <v>21</v>
      </c>
      <c r="E731">
        <v>7.5</v>
      </c>
      <c r="F731">
        <f t="shared" si="11"/>
        <v>7.5</v>
      </c>
      <c r="G731" s="2" t="s">
        <v>67</v>
      </c>
      <c r="H731" s="21">
        <v>44013</v>
      </c>
      <c r="I731" s="18" t="s">
        <v>73</v>
      </c>
      <c r="J731" s="2" t="s">
        <v>21</v>
      </c>
    </row>
    <row r="732" spans="1:10" hidden="1" x14ac:dyDescent="0.3">
      <c r="A732" s="10">
        <v>44037</v>
      </c>
      <c r="B732" s="5" t="s">
        <v>28</v>
      </c>
      <c r="C732" t="s">
        <v>38</v>
      </c>
      <c r="D732" s="2" t="s">
        <v>21</v>
      </c>
      <c r="E732">
        <v>5.9</v>
      </c>
      <c r="F732">
        <f t="shared" si="11"/>
        <v>5.9</v>
      </c>
      <c r="G732" s="2" t="s">
        <v>67</v>
      </c>
      <c r="H732" s="21">
        <v>44013</v>
      </c>
      <c r="I732" s="18" t="s">
        <v>73</v>
      </c>
      <c r="J732" s="2" t="s">
        <v>21</v>
      </c>
    </row>
    <row r="733" spans="1:10" hidden="1" x14ac:dyDescent="0.3">
      <c r="A733" s="10">
        <v>44037</v>
      </c>
      <c r="B733" s="5" t="s">
        <v>28</v>
      </c>
      <c r="C733" t="s">
        <v>38</v>
      </c>
      <c r="D733" s="2" t="s">
        <v>21</v>
      </c>
      <c r="E733">
        <v>8.3000000000000007</v>
      </c>
      <c r="F733">
        <f t="shared" si="11"/>
        <v>8.3000000000000007</v>
      </c>
      <c r="G733" s="2" t="s">
        <v>67</v>
      </c>
      <c r="H733" s="21">
        <v>44013</v>
      </c>
      <c r="I733" s="18" t="s">
        <v>73</v>
      </c>
      <c r="J733" s="2" t="s">
        <v>21</v>
      </c>
    </row>
    <row r="734" spans="1:10" hidden="1" x14ac:dyDescent="0.3">
      <c r="A734" s="10">
        <v>44037</v>
      </c>
      <c r="B734" s="5" t="s">
        <v>28</v>
      </c>
      <c r="C734" t="s">
        <v>38</v>
      </c>
      <c r="D734" s="2" t="s">
        <v>21</v>
      </c>
      <c r="E734">
        <v>10.9</v>
      </c>
      <c r="F734">
        <f t="shared" ref="F734:F797" si="12">E734</f>
        <v>10.9</v>
      </c>
      <c r="G734" s="2" t="s">
        <v>67</v>
      </c>
      <c r="H734" s="21">
        <v>44013</v>
      </c>
      <c r="I734" s="18" t="s">
        <v>73</v>
      </c>
      <c r="J734" s="2" t="s">
        <v>21</v>
      </c>
    </row>
    <row r="735" spans="1:10" hidden="1" x14ac:dyDescent="0.3">
      <c r="A735" s="10">
        <v>44037</v>
      </c>
      <c r="B735" s="5" t="s">
        <v>28</v>
      </c>
      <c r="C735" t="s">
        <v>38</v>
      </c>
      <c r="D735" t="s">
        <v>14</v>
      </c>
      <c r="E735">
        <v>3.6</v>
      </c>
      <c r="F735">
        <f t="shared" si="12"/>
        <v>3.6</v>
      </c>
      <c r="G735" s="2" t="s">
        <v>67</v>
      </c>
      <c r="H735" s="21">
        <v>44013</v>
      </c>
      <c r="I735" s="18" t="s">
        <v>73</v>
      </c>
      <c r="J735" t="s">
        <v>64</v>
      </c>
    </row>
    <row r="736" spans="1:10" hidden="1" x14ac:dyDescent="0.3">
      <c r="A736" s="10">
        <v>44037</v>
      </c>
      <c r="B736" s="5" t="s">
        <v>28</v>
      </c>
      <c r="C736" t="s">
        <v>38</v>
      </c>
      <c r="D736" t="s">
        <v>14</v>
      </c>
      <c r="E736">
        <v>3.8</v>
      </c>
      <c r="F736">
        <f t="shared" si="12"/>
        <v>3.8</v>
      </c>
      <c r="G736" s="2" t="s">
        <v>67</v>
      </c>
      <c r="H736" s="21">
        <v>44013</v>
      </c>
      <c r="I736" s="18" t="s">
        <v>73</v>
      </c>
      <c r="J736" t="s">
        <v>64</v>
      </c>
    </row>
    <row r="737" spans="1:10" hidden="1" x14ac:dyDescent="0.3">
      <c r="A737" s="10">
        <v>44037</v>
      </c>
      <c r="B737" s="5" t="s">
        <v>28</v>
      </c>
      <c r="C737" t="s">
        <v>38</v>
      </c>
      <c r="D737" t="s">
        <v>14</v>
      </c>
      <c r="E737">
        <v>3.9</v>
      </c>
      <c r="F737">
        <f t="shared" si="12"/>
        <v>3.9</v>
      </c>
      <c r="G737" s="2" t="s">
        <v>67</v>
      </c>
      <c r="H737" s="21">
        <v>44013</v>
      </c>
      <c r="I737" s="18" t="s">
        <v>73</v>
      </c>
      <c r="J737" t="s">
        <v>64</v>
      </c>
    </row>
    <row r="738" spans="1:10" hidden="1" x14ac:dyDescent="0.3">
      <c r="A738" s="10">
        <v>44037</v>
      </c>
      <c r="B738" s="5" t="s">
        <v>28</v>
      </c>
      <c r="C738" t="s">
        <v>38</v>
      </c>
      <c r="D738" t="s">
        <v>8</v>
      </c>
      <c r="E738">
        <v>4.0999999999999996</v>
      </c>
      <c r="F738">
        <f t="shared" si="12"/>
        <v>4.0999999999999996</v>
      </c>
      <c r="G738" s="2" t="s">
        <v>67</v>
      </c>
      <c r="H738" s="21">
        <v>44013</v>
      </c>
      <c r="I738" s="18" t="s">
        <v>73</v>
      </c>
      <c r="J738" t="s">
        <v>63</v>
      </c>
    </row>
    <row r="739" spans="1:10" hidden="1" x14ac:dyDescent="0.3">
      <c r="A739" s="10">
        <v>44037</v>
      </c>
      <c r="B739" s="5" t="s">
        <v>28</v>
      </c>
      <c r="C739" t="s">
        <v>38</v>
      </c>
      <c r="D739" t="s">
        <v>8</v>
      </c>
      <c r="E739">
        <v>3.4</v>
      </c>
      <c r="F739">
        <f t="shared" si="12"/>
        <v>3.4</v>
      </c>
      <c r="G739" s="2" t="s">
        <v>67</v>
      </c>
      <c r="H739" s="21">
        <v>44013</v>
      </c>
      <c r="I739" s="18" t="s">
        <v>73</v>
      </c>
      <c r="J739" t="s">
        <v>63</v>
      </c>
    </row>
    <row r="740" spans="1:10" hidden="1" x14ac:dyDescent="0.3">
      <c r="A740" s="10">
        <v>44037</v>
      </c>
      <c r="B740" s="5" t="s">
        <v>28</v>
      </c>
      <c r="C740" t="s">
        <v>38</v>
      </c>
      <c r="D740" t="s">
        <v>8</v>
      </c>
      <c r="E740">
        <v>3.9</v>
      </c>
      <c r="F740">
        <f t="shared" si="12"/>
        <v>3.9</v>
      </c>
      <c r="G740" s="2" t="s">
        <v>67</v>
      </c>
      <c r="H740" s="21">
        <v>44013</v>
      </c>
      <c r="I740" s="18" t="s">
        <v>73</v>
      </c>
      <c r="J740" t="s">
        <v>63</v>
      </c>
    </row>
    <row r="741" spans="1:10" hidden="1" x14ac:dyDescent="0.3">
      <c r="A741" s="10">
        <v>44037</v>
      </c>
      <c r="B741" s="5" t="s">
        <v>28</v>
      </c>
      <c r="C741" t="s">
        <v>38</v>
      </c>
      <c r="D741" t="s">
        <v>8</v>
      </c>
      <c r="E741">
        <v>4.4000000000000004</v>
      </c>
      <c r="F741">
        <f t="shared" si="12"/>
        <v>4.4000000000000004</v>
      </c>
      <c r="G741" s="2" t="s">
        <v>67</v>
      </c>
      <c r="H741" s="21">
        <v>44013</v>
      </c>
      <c r="I741" s="18" t="s">
        <v>73</v>
      </c>
      <c r="J741" t="s">
        <v>63</v>
      </c>
    </row>
    <row r="742" spans="1:10" hidden="1" x14ac:dyDescent="0.3">
      <c r="A742" s="10">
        <v>44037</v>
      </c>
      <c r="B742" s="5" t="s">
        <v>28</v>
      </c>
      <c r="C742" t="s">
        <v>38</v>
      </c>
      <c r="D742" t="s">
        <v>8</v>
      </c>
      <c r="E742">
        <v>3.6</v>
      </c>
      <c r="F742">
        <f t="shared" si="12"/>
        <v>3.6</v>
      </c>
      <c r="G742" s="2" t="s">
        <v>67</v>
      </c>
      <c r="H742" s="21">
        <v>44013</v>
      </c>
      <c r="I742" s="18" t="s">
        <v>73</v>
      </c>
      <c r="J742" t="s">
        <v>63</v>
      </c>
    </row>
    <row r="743" spans="1:10" hidden="1" x14ac:dyDescent="0.3">
      <c r="A743" s="10">
        <v>44037</v>
      </c>
      <c r="B743" s="5" t="s">
        <v>28</v>
      </c>
      <c r="C743" t="s">
        <v>38</v>
      </c>
      <c r="D743" t="s">
        <v>8</v>
      </c>
      <c r="E743">
        <v>3.8</v>
      </c>
      <c r="F743">
        <f t="shared" si="12"/>
        <v>3.8</v>
      </c>
      <c r="G743" s="2" t="s">
        <v>67</v>
      </c>
      <c r="H743" s="21">
        <v>44013</v>
      </c>
      <c r="I743" s="18" t="s">
        <v>73</v>
      </c>
      <c r="J743" t="s">
        <v>63</v>
      </c>
    </row>
    <row r="744" spans="1:10" hidden="1" x14ac:dyDescent="0.3">
      <c r="A744" s="10">
        <v>44037</v>
      </c>
      <c r="B744" s="5" t="s">
        <v>28</v>
      </c>
      <c r="C744" t="s">
        <v>38</v>
      </c>
      <c r="D744" t="s">
        <v>8</v>
      </c>
      <c r="E744">
        <v>3.9</v>
      </c>
      <c r="F744">
        <f t="shared" si="12"/>
        <v>3.9</v>
      </c>
      <c r="G744" s="2" t="s">
        <v>67</v>
      </c>
      <c r="H744" s="21">
        <v>44013</v>
      </c>
      <c r="I744" s="18" t="s">
        <v>73</v>
      </c>
      <c r="J744" t="s">
        <v>63</v>
      </c>
    </row>
    <row r="745" spans="1:10" hidden="1" x14ac:dyDescent="0.3">
      <c r="A745" s="10">
        <v>44037</v>
      </c>
      <c r="B745" s="5" t="s">
        <v>28</v>
      </c>
      <c r="C745" t="s">
        <v>38</v>
      </c>
      <c r="D745" t="s">
        <v>8</v>
      </c>
      <c r="E745">
        <v>3.5</v>
      </c>
      <c r="F745">
        <f t="shared" si="12"/>
        <v>3.5</v>
      </c>
      <c r="G745" s="2" t="s">
        <v>67</v>
      </c>
      <c r="H745" s="21">
        <v>44013</v>
      </c>
      <c r="I745" s="18" t="s">
        <v>73</v>
      </c>
      <c r="J745" t="s">
        <v>63</v>
      </c>
    </row>
    <row r="746" spans="1:10" hidden="1" x14ac:dyDescent="0.3">
      <c r="A746" s="10">
        <v>44037</v>
      </c>
      <c r="B746" s="5" t="s">
        <v>28</v>
      </c>
      <c r="C746" t="s">
        <v>38</v>
      </c>
      <c r="D746" t="s">
        <v>8</v>
      </c>
      <c r="E746">
        <v>4.4000000000000004</v>
      </c>
      <c r="F746">
        <f t="shared" si="12"/>
        <v>4.4000000000000004</v>
      </c>
      <c r="G746" s="2" t="s">
        <v>67</v>
      </c>
      <c r="H746" s="21">
        <v>44013</v>
      </c>
      <c r="I746" s="18" t="s">
        <v>73</v>
      </c>
      <c r="J746" t="s">
        <v>63</v>
      </c>
    </row>
    <row r="747" spans="1:10" hidden="1" x14ac:dyDescent="0.3">
      <c r="A747" s="10">
        <v>44037</v>
      </c>
      <c r="B747" s="5" t="s">
        <v>28</v>
      </c>
      <c r="C747" t="s">
        <v>38</v>
      </c>
      <c r="D747" t="s">
        <v>8</v>
      </c>
      <c r="E747">
        <v>4</v>
      </c>
      <c r="F747">
        <f t="shared" si="12"/>
        <v>4</v>
      </c>
      <c r="G747" s="2" t="s">
        <v>67</v>
      </c>
      <c r="H747" s="21">
        <v>44013</v>
      </c>
      <c r="I747" s="18" t="s">
        <v>73</v>
      </c>
      <c r="J747" t="s">
        <v>63</v>
      </c>
    </row>
    <row r="748" spans="1:10" hidden="1" x14ac:dyDescent="0.3">
      <c r="A748" s="10">
        <v>44037</v>
      </c>
      <c r="B748" s="5" t="s">
        <v>28</v>
      </c>
      <c r="C748" t="s">
        <v>38</v>
      </c>
      <c r="D748" t="s">
        <v>8</v>
      </c>
      <c r="E748">
        <v>3.4</v>
      </c>
      <c r="F748">
        <f t="shared" si="12"/>
        <v>3.4</v>
      </c>
      <c r="G748" s="2" t="s">
        <v>67</v>
      </c>
      <c r="H748" s="21">
        <v>44013</v>
      </c>
      <c r="I748" s="18" t="s">
        <v>73</v>
      </c>
      <c r="J748" t="s">
        <v>63</v>
      </c>
    </row>
    <row r="749" spans="1:10" hidden="1" x14ac:dyDescent="0.3">
      <c r="A749" s="10">
        <v>44037</v>
      </c>
      <c r="B749" s="5" t="s">
        <v>28</v>
      </c>
      <c r="C749" t="s">
        <v>38</v>
      </c>
      <c r="D749" t="s">
        <v>8</v>
      </c>
      <c r="E749">
        <v>3.1</v>
      </c>
      <c r="F749">
        <f t="shared" si="12"/>
        <v>3.1</v>
      </c>
      <c r="G749" s="2" t="s">
        <v>67</v>
      </c>
      <c r="H749" s="21">
        <v>44013</v>
      </c>
      <c r="I749" s="18" t="s">
        <v>73</v>
      </c>
      <c r="J749" t="s">
        <v>63</v>
      </c>
    </row>
    <row r="750" spans="1:10" hidden="1" x14ac:dyDescent="0.3">
      <c r="A750" s="10">
        <v>44037</v>
      </c>
      <c r="B750" s="5" t="s">
        <v>28</v>
      </c>
      <c r="C750" t="s">
        <v>38</v>
      </c>
      <c r="D750" t="s">
        <v>8</v>
      </c>
      <c r="E750">
        <v>3.2</v>
      </c>
      <c r="F750">
        <f t="shared" si="12"/>
        <v>3.2</v>
      </c>
      <c r="G750" s="2" t="s">
        <v>67</v>
      </c>
      <c r="H750" s="21">
        <v>44013</v>
      </c>
      <c r="I750" s="18" t="s">
        <v>73</v>
      </c>
      <c r="J750" t="s">
        <v>63</v>
      </c>
    </row>
    <row r="751" spans="1:10" hidden="1" x14ac:dyDescent="0.3">
      <c r="A751" s="10">
        <v>44037</v>
      </c>
      <c r="B751" s="5" t="s">
        <v>28</v>
      </c>
      <c r="C751" t="s">
        <v>38</v>
      </c>
      <c r="D751" t="s">
        <v>8</v>
      </c>
      <c r="E751">
        <v>3.4</v>
      </c>
      <c r="F751">
        <f t="shared" si="12"/>
        <v>3.4</v>
      </c>
      <c r="G751" s="2" t="s">
        <v>67</v>
      </c>
      <c r="H751" s="21">
        <v>44013</v>
      </c>
      <c r="I751" s="18" t="s">
        <v>73</v>
      </c>
      <c r="J751" t="s">
        <v>63</v>
      </c>
    </row>
    <row r="752" spans="1:10" hidden="1" x14ac:dyDescent="0.3">
      <c r="A752" s="10">
        <v>44037</v>
      </c>
      <c r="B752" s="5" t="s">
        <v>28</v>
      </c>
      <c r="C752" t="s">
        <v>38</v>
      </c>
      <c r="D752" t="s">
        <v>8</v>
      </c>
      <c r="E752">
        <v>2.9</v>
      </c>
      <c r="F752">
        <f t="shared" si="12"/>
        <v>2.9</v>
      </c>
      <c r="G752" s="2" t="s">
        <v>67</v>
      </c>
      <c r="H752" s="21">
        <v>44013</v>
      </c>
      <c r="I752" s="18" t="s">
        <v>73</v>
      </c>
      <c r="J752" t="s">
        <v>63</v>
      </c>
    </row>
    <row r="753" spans="1:10" hidden="1" x14ac:dyDescent="0.3">
      <c r="A753" s="10">
        <v>44037</v>
      </c>
      <c r="B753" s="5" t="s">
        <v>28</v>
      </c>
      <c r="C753" t="s">
        <v>38</v>
      </c>
      <c r="D753" t="s">
        <v>8</v>
      </c>
      <c r="E753">
        <v>4.2</v>
      </c>
      <c r="F753">
        <f t="shared" si="12"/>
        <v>4.2</v>
      </c>
      <c r="G753" s="2" t="s">
        <v>67</v>
      </c>
      <c r="H753" s="21">
        <v>44013</v>
      </c>
      <c r="I753" s="18" t="s">
        <v>73</v>
      </c>
      <c r="J753" t="s">
        <v>63</v>
      </c>
    </row>
    <row r="754" spans="1:10" hidden="1" x14ac:dyDescent="0.3">
      <c r="A754" s="10">
        <v>44037</v>
      </c>
      <c r="B754" s="5" t="s">
        <v>28</v>
      </c>
      <c r="C754" t="s">
        <v>38</v>
      </c>
      <c r="D754" t="s">
        <v>8</v>
      </c>
      <c r="E754">
        <v>3</v>
      </c>
      <c r="F754">
        <f t="shared" si="12"/>
        <v>3</v>
      </c>
      <c r="G754" s="2" t="s">
        <v>67</v>
      </c>
      <c r="H754" s="21">
        <v>44013</v>
      </c>
      <c r="I754" s="18" t="s">
        <v>73</v>
      </c>
      <c r="J754" t="s">
        <v>63</v>
      </c>
    </row>
    <row r="755" spans="1:10" hidden="1" x14ac:dyDescent="0.3">
      <c r="A755" s="10">
        <v>44037</v>
      </c>
      <c r="B755" s="5" t="s">
        <v>28</v>
      </c>
      <c r="C755" t="s">
        <v>38</v>
      </c>
      <c r="D755" t="s">
        <v>8</v>
      </c>
      <c r="E755">
        <v>2.9</v>
      </c>
      <c r="F755">
        <f t="shared" si="12"/>
        <v>2.9</v>
      </c>
      <c r="G755" s="2" t="s">
        <v>67</v>
      </c>
      <c r="H755" s="21">
        <v>44013</v>
      </c>
      <c r="I755" s="18" t="s">
        <v>73</v>
      </c>
      <c r="J755" t="s">
        <v>63</v>
      </c>
    </row>
    <row r="756" spans="1:10" hidden="1" x14ac:dyDescent="0.3">
      <c r="A756" s="10">
        <v>44037</v>
      </c>
      <c r="B756" s="5" t="s">
        <v>28</v>
      </c>
      <c r="C756" t="s">
        <v>38</v>
      </c>
      <c r="D756" t="s">
        <v>8</v>
      </c>
      <c r="E756">
        <v>4</v>
      </c>
      <c r="F756">
        <f t="shared" si="12"/>
        <v>4</v>
      </c>
      <c r="G756" s="2" t="s">
        <v>67</v>
      </c>
      <c r="H756" s="21">
        <v>44013</v>
      </c>
      <c r="I756" s="18" t="s">
        <v>73</v>
      </c>
      <c r="J756" t="s">
        <v>63</v>
      </c>
    </row>
    <row r="757" spans="1:10" hidden="1" x14ac:dyDescent="0.3">
      <c r="A757" s="10">
        <v>44037</v>
      </c>
      <c r="B757" s="5" t="s">
        <v>28</v>
      </c>
      <c r="C757" t="s">
        <v>38</v>
      </c>
      <c r="D757" t="s">
        <v>8</v>
      </c>
      <c r="E757">
        <v>3.2</v>
      </c>
      <c r="F757">
        <f t="shared" si="12"/>
        <v>3.2</v>
      </c>
      <c r="G757" s="2" t="s">
        <v>67</v>
      </c>
      <c r="H757" s="21">
        <v>44013</v>
      </c>
      <c r="I757" s="18" t="s">
        <v>73</v>
      </c>
      <c r="J757" t="s">
        <v>63</v>
      </c>
    </row>
    <row r="758" spans="1:10" hidden="1" x14ac:dyDescent="0.3">
      <c r="A758" s="10">
        <v>44037</v>
      </c>
      <c r="B758" s="5" t="s">
        <v>28</v>
      </c>
      <c r="C758" t="s">
        <v>38</v>
      </c>
      <c r="D758" t="s">
        <v>8</v>
      </c>
      <c r="E758">
        <v>3.1</v>
      </c>
      <c r="F758">
        <f t="shared" si="12"/>
        <v>3.1</v>
      </c>
      <c r="G758" s="2" t="s">
        <v>67</v>
      </c>
      <c r="H758" s="21">
        <v>44013</v>
      </c>
      <c r="I758" s="18" t="s">
        <v>73</v>
      </c>
      <c r="J758" t="s">
        <v>63</v>
      </c>
    </row>
    <row r="759" spans="1:10" hidden="1" x14ac:dyDescent="0.3">
      <c r="A759" s="10">
        <v>44037</v>
      </c>
      <c r="B759" s="5" t="s">
        <v>28</v>
      </c>
      <c r="C759" t="s">
        <v>38</v>
      </c>
      <c r="D759" t="s">
        <v>8</v>
      </c>
      <c r="E759">
        <v>3.3</v>
      </c>
      <c r="F759">
        <f t="shared" si="12"/>
        <v>3.3</v>
      </c>
      <c r="G759" s="2" t="s">
        <v>67</v>
      </c>
      <c r="H759" s="21">
        <v>44013</v>
      </c>
      <c r="I759" s="18" t="s">
        <v>73</v>
      </c>
      <c r="J759" t="s">
        <v>63</v>
      </c>
    </row>
    <row r="760" spans="1:10" hidden="1" x14ac:dyDescent="0.3">
      <c r="A760" s="10">
        <v>44037</v>
      </c>
      <c r="B760" s="5" t="s">
        <v>28</v>
      </c>
      <c r="C760" t="s">
        <v>38</v>
      </c>
      <c r="D760" t="s">
        <v>8</v>
      </c>
      <c r="E760">
        <v>3.4</v>
      </c>
      <c r="F760">
        <f t="shared" si="12"/>
        <v>3.4</v>
      </c>
      <c r="G760" s="2" t="s">
        <v>67</v>
      </c>
      <c r="H760" s="21">
        <v>44013</v>
      </c>
      <c r="I760" s="18" t="s">
        <v>73</v>
      </c>
      <c r="J760" t="s">
        <v>63</v>
      </c>
    </row>
    <row r="761" spans="1:10" hidden="1" x14ac:dyDescent="0.3">
      <c r="A761" s="10">
        <v>44037</v>
      </c>
      <c r="B761" s="5" t="s">
        <v>28</v>
      </c>
      <c r="C761" t="s">
        <v>38</v>
      </c>
      <c r="D761" t="s">
        <v>8</v>
      </c>
      <c r="E761">
        <v>3.4</v>
      </c>
      <c r="F761">
        <f t="shared" si="12"/>
        <v>3.4</v>
      </c>
      <c r="G761" s="2" t="s">
        <v>67</v>
      </c>
      <c r="H761" s="21">
        <v>44013</v>
      </c>
      <c r="I761" s="18" t="s">
        <v>73</v>
      </c>
      <c r="J761" t="s">
        <v>63</v>
      </c>
    </row>
    <row r="762" spans="1:10" hidden="1" x14ac:dyDescent="0.3">
      <c r="A762" s="10">
        <v>44037</v>
      </c>
      <c r="B762" s="5" t="s">
        <v>28</v>
      </c>
      <c r="C762" t="s">
        <v>38</v>
      </c>
      <c r="D762" t="s">
        <v>8</v>
      </c>
      <c r="E762">
        <v>3.2</v>
      </c>
      <c r="F762">
        <f t="shared" si="12"/>
        <v>3.2</v>
      </c>
      <c r="G762" s="2" t="s">
        <v>67</v>
      </c>
      <c r="H762" s="21">
        <v>44013</v>
      </c>
      <c r="I762" s="18" t="s">
        <v>73</v>
      </c>
      <c r="J762" t="s">
        <v>63</v>
      </c>
    </row>
    <row r="763" spans="1:10" hidden="1" x14ac:dyDescent="0.3">
      <c r="A763" s="10">
        <v>44037</v>
      </c>
      <c r="B763" s="5" t="s">
        <v>28</v>
      </c>
      <c r="C763" t="s">
        <v>38</v>
      </c>
      <c r="D763" t="s">
        <v>8</v>
      </c>
      <c r="E763">
        <v>3</v>
      </c>
      <c r="F763">
        <f t="shared" si="12"/>
        <v>3</v>
      </c>
      <c r="G763" s="2" t="s">
        <v>67</v>
      </c>
      <c r="H763" s="21">
        <v>44013</v>
      </c>
      <c r="I763" s="18" t="s">
        <v>73</v>
      </c>
      <c r="J763" t="s">
        <v>63</v>
      </c>
    </row>
    <row r="764" spans="1:10" hidden="1" x14ac:dyDescent="0.3">
      <c r="A764" s="10">
        <v>44037</v>
      </c>
      <c r="B764" s="5" t="s">
        <v>28</v>
      </c>
      <c r="C764" t="s">
        <v>38</v>
      </c>
      <c r="D764" t="s">
        <v>8</v>
      </c>
      <c r="E764">
        <v>3.9</v>
      </c>
      <c r="F764">
        <f t="shared" si="12"/>
        <v>3.9</v>
      </c>
      <c r="G764" s="2" t="s">
        <v>67</v>
      </c>
      <c r="H764" s="21">
        <v>44013</v>
      </c>
      <c r="I764" s="18" t="s">
        <v>73</v>
      </c>
      <c r="J764" t="s">
        <v>63</v>
      </c>
    </row>
    <row r="765" spans="1:10" hidden="1" x14ac:dyDescent="0.3">
      <c r="A765" s="10">
        <v>44037</v>
      </c>
      <c r="B765" s="5" t="s">
        <v>28</v>
      </c>
      <c r="C765" t="s">
        <v>38</v>
      </c>
      <c r="D765" t="s">
        <v>8</v>
      </c>
      <c r="E765">
        <v>4.3</v>
      </c>
      <c r="F765">
        <f t="shared" si="12"/>
        <v>4.3</v>
      </c>
      <c r="G765" s="2" t="s">
        <v>67</v>
      </c>
      <c r="H765" s="21">
        <v>44013</v>
      </c>
      <c r="I765" s="18" t="s">
        <v>73</v>
      </c>
      <c r="J765" t="s">
        <v>63</v>
      </c>
    </row>
    <row r="766" spans="1:10" hidden="1" x14ac:dyDescent="0.3">
      <c r="A766" s="10">
        <v>44037</v>
      </c>
      <c r="B766" s="5" t="s">
        <v>28</v>
      </c>
      <c r="C766" t="s">
        <v>38</v>
      </c>
      <c r="D766" t="s">
        <v>8</v>
      </c>
      <c r="E766">
        <v>3.9</v>
      </c>
      <c r="F766">
        <f t="shared" si="12"/>
        <v>3.9</v>
      </c>
      <c r="G766" s="2" t="s">
        <v>67</v>
      </c>
      <c r="H766" s="21">
        <v>44013</v>
      </c>
      <c r="I766" s="18" t="s">
        <v>73</v>
      </c>
      <c r="J766" t="s">
        <v>63</v>
      </c>
    </row>
    <row r="767" spans="1:10" hidden="1" x14ac:dyDescent="0.3">
      <c r="A767" s="10">
        <v>44037</v>
      </c>
      <c r="B767" s="5" t="s">
        <v>28</v>
      </c>
      <c r="C767" t="s">
        <v>38</v>
      </c>
      <c r="D767" t="s">
        <v>8</v>
      </c>
      <c r="E767">
        <v>4.0999999999999996</v>
      </c>
      <c r="F767">
        <f t="shared" si="12"/>
        <v>4.0999999999999996</v>
      </c>
      <c r="G767" s="2" t="s">
        <v>67</v>
      </c>
      <c r="H767" s="21">
        <v>44013</v>
      </c>
      <c r="I767" s="18" t="s">
        <v>73</v>
      </c>
      <c r="J767" t="s">
        <v>63</v>
      </c>
    </row>
    <row r="768" spans="1:10" hidden="1" x14ac:dyDescent="0.3">
      <c r="A768" s="10">
        <v>44037</v>
      </c>
      <c r="B768" s="5" t="s">
        <v>28</v>
      </c>
      <c r="C768" t="s">
        <v>38</v>
      </c>
      <c r="D768" t="s">
        <v>8</v>
      </c>
      <c r="E768">
        <v>3.6</v>
      </c>
      <c r="F768">
        <f t="shared" si="12"/>
        <v>3.6</v>
      </c>
      <c r="G768" s="2" t="s">
        <v>67</v>
      </c>
      <c r="H768" s="21">
        <v>44013</v>
      </c>
      <c r="I768" s="18" t="s">
        <v>73</v>
      </c>
      <c r="J768" t="s">
        <v>63</v>
      </c>
    </row>
    <row r="769" spans="1:10" hidden="1" x14ac:dyDescent="0.3">
      <c r="A769" s="10">
        <v>44037</v>
      </c>
      <c r="B769" s="5" t="s">
        <v>28</v>
      </c>
      <c r="C769" t="s">
        <v>38</v>
      </c>
      <c r="D769" t="s">
        <v>8</v>
      </c>
      <c r="E769">
        <v>4</v>
      </c>
      <c r="F769">
        <f t="shared" si="12"/>
        <v>4</v>
      </c>
      <c r="G769" s="2" t="s">
        <v>67</v>
      </c>
      <c r="H769" s="21">
        <v>44013</v>
      </c>
      <c r="I769" s="18" t="s">
        <v>73</v>
      </c>
      <c r="J769" t="s">
        <v>63</v>
      </c>
    </row>
    <row r="770" spans="1:10" hidden="1" x14ac:dyDescent="0.3">
      <c r="A770" s="10">
        <v>44037</v>
      </c>
      <c r="B770" s="5" t="s">
        <v>28</v>
      </c>
      <c r="C770" t="s">
        <v>38</v>
      </c>
      <c r="D770" t="s">
        <v>8</v>
      </c>
      <c r="E770">
        <v>3.5</v>
      </c>
      <c r="F770">
        <f t="shared" si="12"/>
        <v>3.5</v>
      </c>
      <c r="G770" s="2" t="s">
        <v>67</v>
      </c>
      <c r="H770" s="21">
        <v>44013</v>
      </c>
      <c r="I770" s="18" t="s">
        <v>73</v>
      </c>
      <c r="J770" t="s">
        <v>63</v>
      </c>
    </row>
    <row r="771" spans="1:10" hidden="1" x14ac:dyDescent="0.3">
      <c r="A771" s="10">
        <v>44037</v>
      </c>
      <c r="B771" s="5" t="s">
        <v>28</v>
      </c>
      <c r="C771" t="s">
        <v>38</v>
      </c>
      <c r="D771" s="2" t="s">
        <v>21</v>
      </c>
      <c r="E771">
        <v>8.1999999999999993</v>
      </c>
      <c r="F771">
        <f t="shared" si="12"/>
        <v>8.1999999999999993</v>
      </c>
      <c r="G771" s="2" t="s">
        <v>67</v>
      </c>
      <c r="H771" s="21">
        <v>44013</v>
      </c>
      <c r="I771" s="18" t="s">
        <v>73</v>
      </c>
      <c r="J771" s="2" t="s">
        <v>21</v>
      </c>
    </row>
    <row r="772" spans="1:10" hidden="1" x14ac:dyDescent="0.3">
      <c r="A772" s="10">
        <v>44037</v>
      </c>
      <c r="B772" s="5" t="s">
        <v>28</v>
      </c>
      <c r="C772" t="s">
        <v>38</v>
      </c>
      <c r="D772" s="2" t="s">
        <v>21</v>
      </c>
      <c r="E772">
        <v>4.8</v>
      </c>
      <c r="F772">
        <f t="shared" si="12"/>
        <v>4.8</v>
      </c>
      <c r="G772" s="2" t="s">
        <v>67</v>
      </c>
      <c r="H772" s="21">
        <v>44013</v>
      </c>
      <c r="I772" s="18" t="s">
        <v>73</v>
      </c>
      <c r="J772" s="2" t="s">
        <v>21</v>
      </c>
    </row>
    <row r="773" spans="1:10" hidden="1" x14ac:dyDescent="0.3">
      <c r="A773" s="10">
        <v>44037</v>
      </c>
      <c r="B773" s="5" t="s">
        <v>28</v>
      </c>
      <c r="C773" t="s">
        <v>38</v>
      </c>
      <c r="D773" s="2" t="s">
        <v>21</v>
      </c>
      <c r="E773">
        <v>6.2</v>
      </c>
      <c r="F773">
        <f t="shared" si="12"/>
        <v>6.2</v>
      </c>
      <c r="G773" s="2" t="s">
        <v>67</v>
      </c>
      <c r="H773" s="21">
        <v>44013</v>
      </c>
      <c r="I773" s="18" t="s">
        <v>73</v>
      </c>
      <c r="J773" s="2" t="s">
        <v>21</v>
      </c>
    </row>
    <row r="774" spans="1:10" hidden="1" x14ac:dyDescent="0.3">
      <c r="A774" s="10">
        <v>44037</v>
      </c>
      <c r="B774" s="5" t="s">
        <v>28</v>
      </c>
      <c r="C774" t="s">
        <v>38</v>
      </c>
      <c r="D774" s="2" t="s">
        <v>21</v>
      </c>
      <c r="E774">
        <v>5.3</v>
      </c>
      <c r="F774">
        <f t="shared" si="12"/>
        <v>5.3</v>
      </c>
      <c r="G774" s="2" t="s">
        <v>67</v>
      </c>
      <c r="H774" s="21">
        <v>44013</v>
      </c>
      <c r="I774" s="18" t="s">
        <v>73</v>
      </c>
      <c r="J774" s="2" t="s">
        <v>21</v>
      </c>
    </row>
    <row r="775" spans="1:10" hidden="1" x14ac:dyDescent="0.3">
      <c r="A775" s="10">
        <v>44037</v>
      </c>
      <c r="B775" s="5" t="s">
        <v>28</v>
      </c>
      <c r="C775" t="s">
        <v>38</v>
      </c>
      <c r="D775" s="2" t="s">
        <v>21</v>
      </c>
      <c r="E775">
        <v>3.6</v>
      </c>
      <c r="F775">
        <f t="shared" si="12"/>
        <v>3.6</v>
      </c>
      <c r="G775" s="2" t="s">
        <v>67</v>
      </c>
      <c r="H775" s="21">
        <v>44013</v>
      </c>
      <c r="I775" s="18" t="s">
        <v>73</v>
      </c>
      <c r="J775" s="2" t="s">
        <v>21</v>
      </c>
    </row>
    <row r="776" spans="1:10" hidden="1" x14ac:dyDescent="0.3">
      <c r="A776" s="10">
        <v>44037</v>
      </c>
      <c r="B776" s="5" t="s">
        <v>28</v>
      </c>
      <c r="C776" t="s">
        <v>38</v>
      </c>
      <c r="D776" s="2" t="s">
        <v>21</v>
      </c>
      <c r="E776">
        <v>4.8</v>
      </c>
      <c r="F776">
        <f t="shared" si="12"/>
        <v>4.8</v>
      </c>
      <c r="G776" s="2" t="s">
        <v>67</v>
      </c>
      <c r="H776" s="21">
        <v>44013</v>
      </c>
      <c r="I776" s="18" t="s">
        <v>73</v>
      </c>
      <c r="J776" s="2" t="s">
        <v>21</v>
      </c>
    </row>
    <row r="777" spans="1:10" hidden="1" x14ac:dyDescent="0.3">
      <c r="A777" s="10">
        <v>44037</v>
      </c>
      <c r="B777" s="5" t="s">
        <v>28</v>
      </c>
      <c r="C777" t="s">
        <v>38</v>
      </c>
      <c r="D777" t="s">
        <v>8</v>
      </c>
      <c r="E777">
        <v>2.7</v>
      </c>
      <c r="F777">
        <f t="shared" si="12"/>
        <v>2.7</v>
      </c>
      <c r="G777" s="2" t="s">
        <v>67</v>
      </c>
      <c r="H777" s="21">
        <v>44013</v>
      </c>
      <c r="I777" s="18" t="s">
        <v>73</v>
      </c>
      <c r="J777" t="s">
        <v>63</v>
      </c>
    </row>
    <row r="778" spans="1:10" hidden="1" x14ac:dyDescent="0.3">
      <c r="A778" s="10">
        <v>44037</v>
      </c>
      <c r="B778" s="5" t="s">
        <v>28</v>
      </c>
      <c r="C778" t="s">
        <v>38</v>
      </c>
      <c r="D778" t="s">
        <v>8</v>
      </c>
      <c r="E778">
        <v>2.9</v>
      </c>
      <c r="F778">
        <f t="shared" si="12"/>
        <v>2.9</v>
      </c>
      <c r="G778" s="2" t="s">
        <v>67</v>
      </c>
      <c r="H778" s="21">
        <v>44013</v>
      </c>
      <c r="I778" s="18" t="s">
        <v>73</v>
      </c>
      <c r="J778" t="s">
        <v>63</v>
      </c>
    </row>
    <row r="779" spans="1:10" hidden="1" x14ac:dyDescent="0.3">
      <c r="A779" s="10">
        <v>44037</v>
      </c>
      <c r="B779" s="5" t="s">
        <v>28</v>
      </c>
      <c r="C779" t="s">
        <v>38</v>
      </c>
      <c r="D779" t="s">
        <v>8</v>
      </c>
      <c r="E779">
        <v>2.8</v>
      </c>
      <c r="F779">
        <f t="shared" si="12"/>
        <v>2.8</v>
      </c>
      <c r="G779" s="2" t="s">
        <v>67</v>
      </c>
      <c r="H779" s="21">
        <v>44013</v>
      </c>
      <c r="I779" s="18" t="s">
        <v>73</v>
      </c>
      <c r="J779" t="s">
        <v>63</v>
      </c>
    </row>
    <row r="780" spans="1:10" hidden="1" x14ac:dyDescent="0.3">
      <c r="A780" s="10">
        <v>44037</v>
      </c>
      <c r="B780" s="5" t="s">
        <v>28</v>
      </c>
      <c r="C780" t="s">
        <v>38</v>
      </c>
      <c r="D780" t="s">
        <v>8</v>
      </c>
      <c r="E780">
        <v>2.6</v>
      </c>
      <c r="F780">
        <f t="shared" si="12"/>
        <v>2.6</v>
      </c>
      <c r="G780" s="2" t="s">
        <v>67</v>
      </c>
      <c r="H780" s="21">
        <v>44013</v>
      </c>
      <c r="I780" s="18" t="s">
        <v>73</v>
      </c>
      <c r="J780" t="s">
        <v>63</v>
      </c>
    </row>
    <row r="781" spans="1:10" hidden="1" x14ac:dyDescent="0.3">
      <c r="A781" s="10">
        <v>44037</v>
      </c>
      <c r="B781" s="5" t="s">
        <v>28</v>
      </c>
      <c r="C781" t="s">
        <v>38</v>
      </c>
      <c r="D781" t="s">
        <v>8</v>
      </c>
      <c r="E781">
        <v>2.4</v>
      </c>
      <c r="F781">
        <f t="shared" si="12"/>
        <v>2.4</v>
      </c>
      <c r="G781" s="2" t="s">
        <v>67</v>
      </c>
      <c r="H781" s="21">
        <v>44013</v>
      </c>
      <c r="I781" s="18" t="s">
        <v>73</v>
      </c>
      <c r="J781" t="s">
        <v>63</v>
      </c>
    </row>
    <row r="782" spans="1:10" hidden="1" x14ac:dyDescent="0.3">
      <c r="A782" s="10">
        <v>44037</v>
      </c>
      <c r="B782" s="5" t="s">
        <v>28</v>
      </c>
      <c r="C782" t="s">
        <v>38</v>
      </c>
      <c r="D782" t="s">
        <v>8</v>
      </c>
      <c r="E782">
        <v>3.1</v>
      </c>
      <c r="F782">
        <f t="shared" si="12"/>
        <v>3.1</v>
      </c>
      <c r="G782" s="2" t="s">
        <v>67</v>
      </c>
      <c r="H782" s="21">
        <v>44013</v>
      </c>
      <c r="I782" s="18" t="s">
        <v>73</v>
      </c>
      <c r="J782" t="s">
        <v>63</v>
      </c>
    </row>
    <row r="783" spans="1:10" hidden="1" x14ac:dyDescent="0.3">
      <c r="A783" s="10">
        <v>44037</v>
      </c>
      <c r="B783" s="5" t="s">
        <v>28</v>
      </c>
      <c r="C783" t="s">
        <v>38</v>
      </c>
      <c r="D783" t="s">
        <v>8</v>
      </c>
      <c r="E783">
        <v>3.5</v>
      </c>
      <c r="F783">
        <f t="shared" si="12"/>
        <v>3.5</v>
      </c>
      <c r="G783" s="2" t="s">
        <v>67</v>
      </c>
      <c r="H783" s="21">
        <v>44013</v>
      </c>
      <c r="I783" s="18" t="s">
        <v>73</v>
      </c>
      <c r="J783" t="s">
        <v>63</v>
      </c>
    </row>
    <row r="784" spans="1:10" hidden="1" x14ac:dyDescent="0.3">
      <c r="A784" s="10">
        <v>44037</v>
      </c>
      <c r="B784" s="5" t="s">
        <v>28</v>
      </c>
      <c r="C784" t="s">
        <v>38</v>
      </c>
      <c r="D784" t="s">
        <v>8</v>
      </c>
      <c r="E784">
        <v>3.3</v>
      </c>
      <c r="F784">
        <f t="shared" si="12"/>
        <v>3.3</v>
      </c>
      <c r="G784" s="2" t="s">
        <v>67</v>
      </c>
      <c r="H784" s="21">
        <v>44013</v>
      </c>
      <c r="I784" s="18" t="s">
        <v>73</v>
      </c>
      <c r="J784" t="s">
        <v>63</v>
      </c>
    </row>
    <row r="785" spans="1:10" hidden="1" x14ac:dyDescent="0.3">
      <c r="A785" s="10">
        <v>44037</v>
      </c>
      <c r="B785" s="5" t="s">
        <v>28</v>
      </c>
      <c r="C785" t="s">
        <v>38</v>
      </c>
      <c r="D785" t="s">
        <v>8</v>
      </c>
      <c r="E785">
        <v>2.7</v>
      </c>
      <c r="F785">
        <f t="shared" si="12"/>
        <v>2.7</v>
      </c>
      <c r="G785" s="2" t="s">
        <v>67</v>
      </c>
      <c r="H785" s="21">
        <v>44013</v>
      </c>
      <c r="I785" s="18" t="s">
        <v>73</v>
      </c>
      <c r="J785" t="s">
        <v>63</v>
      </c>
    </row>
    <row r="786" spans="1:10" hidden="1" x14ac:dyDescent="0.3">
      <c r="A786" s="10">
        <v>44037</v>
      </c>
      <c r="B786" s="5" t="s">
        <v>28</v>
      </c>
      <c r="C786" t="s">
        <v>38</v>
      </c>
      <c r="D786" t="s">
        <v>8</v>
      </c>
      <c r="E786">
        <v>2.7</v>
      </c>
      <c r="F786">
        <f t="shared" si="12"/>
        <v>2.7</v>
      </c>
      <c r="G786" s="2" t="s">
        <v>67</v>
      </c>
      <c r="H786" s="21">
        <v>44013</v>
      </c>
      <c r="I786" s="18" t="s">
        <v>73</v>
      </c>
      <c r="J786" t="s">
        <v>63</v>
      </c>
    </row>
    <row r="787" spans="1:10" hidden="1" x14ac:dyDescent="0.3">
      <c r="A787" s="10">
        <v>44037</v>
      </c>
      <c r="B787" s="5" t="s">
        <v>28</v>
      </c>
      <c r="C787" t="s">
        <v>38</v>
      </c>
      <c r="D787" t="s">
        <v>8</v>
      </c>
      <c r="E787">
        <v>2.6</v>
      </c>
      <c r="F787">
        <f t="shared" si="12"/>
        <v>2.6</v>
      </c>
      <c r="G787" s="2" t="s">
        <v>67</v>
      </c>
      <c r="H787" s="21">
        <v>44013</v>
      </c>
      <c r="I787" s="18" t="s">
        <v>73</v>
      </c>
      <c r="J787" t="s">
        <v>63</v>
      </c>
    </row>
    <row r="788" spans="1:10" hidden="1" x14ac:dyDescent="0.3">
      <c r="A788" s="10">
        <v>44037</v>
      </c>
      <c r="B788" s="5" t="s">
        <v>28</v>
      </c>
      <c r="C788" t="s">
        <v>38</v>
      </c>
      <c r="D788" t="s">
        <v>8</v>
      </c>
      <c r="E788">
        <v>2.5</v>
      </c>
      <c r="F788">
        <f t="shared" si="12"/>
        <v>2.5</v>
      </c>
      <c r="G788" s="2" t="s">
        <v>67</v>
      </c>
      <c r="H788" s="21">
        <v>44013</v>
      </c>
      <c r="I788" s="18" t="s">
        <v>73</v>
      </c>
      <c r="J788" t="s">
        <v>63</v>
      </c>
    </row>
    <row r="789" spans="1:10" hidden="1" x14ac:dyDescent="0.3">
      <c r="A789" s="10">
        <v>44037</v>
      </c>
      <c r="B789" s="5" t="s">
        <v>28</v>
      </c>
      <c r="C789" t="s">
        <v>38</v>
      </c>
      <c r="D789" t="s">
        <v>8</v>
      </c>
      <c r="E789">
        <v>2.2000000000000002</v>
      </c>
      <c r="F789">
        <f t="shared" si="12"/>
        <v>2.2000000000000002</v>
      </c>
      <c r="G789" s="2" t="s">
        <v>67</v>
      </c>
      <c r="H789" s="21">
        <v>44013</v>
      </c>
      <c r="I789" s="18" t="s">
        <v>73</v>
      </c>
      <c r="J789" t="s">
        <v>63</v>
      </c>
    </row>
    <row r="790" spans="1:10" hidden="1" x14ac:dyDescent="0.3">
      <c r="A790" s="10">
        <v>44037</v>
      </c>
      <c r="B790" s="5" t="s">
        <v>28</v>
      </c>
      <c r="C790" t="s">
        <v>38</v>
      </c>
      <c r="D790" t="s">
        <v>8</v>
      </c>
      <c r="E790">
        <v>2.7</v>
      </c>
      <c r="F790">
        <f t="shared" si="12"/>
        <v>2.7</v>
      </c>
      <c r="G790" s="2" t="s">
        <v>67</v>
      </c>
      <c r="H790" s="21">
        <v>44013</v>
      </c>
      <c r="I790" s="18" t="s">
        <v>73</v>
      </c>
      <c r="J790" t="s">
        <v>63</v>
      </c>
    </row>
    <row r="791" spans="1:10" hidden="1" x14ac:dyDescent="0.3">
      <c r="A791" s="10">
        <v>44037</v>
      </c>
      <c r="B791" s="5" t="s">
        <v>28</v>
      </c>
      <c r="C791" t="s">
        <v>38</v>
      </c>
      <c r="D791" t="s">
        <v>8</v>
      </c>
      <c r="E791">
        <v>2.2000000000000002</v>
      </c>
      <c r="F791">
        <f t="shared" si="12"/>
        <v>2.2000000000000002</v>
      </c>
      <c r="G791" s="2" t="s">
        <v>67</v>
      </c>
      <c r="H791" s="21">
        <v>44013</v>
      </c>
      <c r="I791" s="18" t="s">
        <v>73</v>
      </c>
      <c r="J791" t="s">
        <v>63</v>
      </c>
    </row>
    <row r="792" spans="1:10" hidden="1" x14ac:dyDescent="0.3">
      <c r="A792" s="10">
        <v>44037</v>
      </c>
      <c r="B792" s="5" t="s">
        <v>28</v>
      </c>
      <c r="C792" t="s">
        <v>38</v>
      </c>
      <c r="D792" t="s">
        <v>8</v>
      </c>
      <c r="E792">
        <v>2.7</v>
      </c>
      <c r="F792">
        <f t="shared" si="12"/>
        <v>2.7</v>
      </c>
      <c r="G792" s="2" t="s">
        <v>67</v>
      </c>
      <c r="H792" s="21">
        <v>44013</v>
      </c>
      <c r="I792" s="18" t="s">
        <v>73</v>
      </c>
      <c r="J792" t="s">
        <v>63</v>
      </c>
    </row>
    <row r="793" spans="1:10" hidden="1" x14ac:dyDescent="0.3">
      <c r="A793" s="10">
        <v>44037</v>
      </c>
      <c r="B793" s="5" t="s">
        <v>28</v>
      </c>
      <c r="C793" t="s">
        <v>38</v>
      </c>
      <c r="D793" t="s">
        <v>8</v>
      </c>
      <c r="E793">
        <v>2.6</v>
      </c>
      <c r="F793">
        <f t="shared" si="12"/>
        <v>2.6</v>
      </c>
      <c r="G793" s="2" t="s">
        <v>67</v>
      </c>
      <c r="H793" s="21">
        <v>44013</v>
      </c>
      <c r="I793" s="18" t="s">
        <v>73</v>
      </c>
      <c r="J793" t="s">
        <v>63</v>
      </c>
    </row>
    <row r="794" spans="1:10" hidden="1" x14ac:dyDescent="0.3">
      <c r="A794" s="10">
        <v>44037</v>
      </c>
      <c r="B794" s="5" t="s">
        <v>28</v>
      </c>
      <c r="C794" t="s">
        <v>38</v>
      </c>
      <c r="D794" t="s">
        <v>8</v>
      </c>
      <c r="E794">
        <v>2.6</v>
      </c>
      <c r="F794">
        <f t="shared" si="12"/>
        <v>2.6</v>
      </c>
      <c r="G794" s="2" t="s">
        <v>67</v>
      </c>
      <c r="H794" s="21">
        <v>44013</v>
      </c>
      <c r="I794" s="18" t="s">
        <v>73</v>
      </c>
      <c r="J794" t="s">
        <v>63</v>
      </c>
    </row>
    <row r="795" spans="1:10" hidden="1" x14ac:dyDescent="0.3">
      <c r="A795" s="10">
        <v>44037</v>
      </c>
      <c r="B795" s="5" t="s">
        <v>28</v>
      </c>
      <c r="C795" t="s">
        <v>38</v>
      </c>
      <c r="D795" t="s">
        <v>8</v>
      </c>
      <c r="E795">
        <v>2.8</v>
      </c>
      <c r="F795">
        <f t="shared" si="12"/>
        <v>2.8</v>
      </c>
      <c r="G795" s="2" t="s">
        <v>67</v>
      </c>
      <c r="H795" s="21">
        <v>44013</v>
      </c>
      <c r="I795" s="18" t="s">
        <v>73</v>
      </c>
      <c r="J795" t="s">
        <v>63</v>
      </c>
    </row>
    <row r="796" spans="1:10" hidden="1" x14ac:dyDescent="0.3">
      <c r="A796" s="10">
        <v>44037</v>
      </c>
      <c r="B796" s="5" t="s">
        <v>28</v>
      </c>
      <c r="C796" t="s">
        <v>38</v>
      </c>
      <c r="D796" t="s">
        <v>8</v>
      </c>
      <c r="E796">
        <v>2.5</v>
      </c>
      <c r="F796">
        <f t="shared" si="12"/>
        <v>2.5</v>
      </c>
      <c r="G796" s="2" t="s">
        <v>67</v>
      </c>
      <c r="H796" s="21">
        <v>44013</v>
      </c>
      <c r="I796" s="18" t="s">
        <v>73</v>
      </c>
      <c r="J796" t="s">
        <v>63</v>
      </c>
    </row>
    <row r="797" spans="1:10" hidden="1" x14ac:dyDescent="0.3">
      <c r="A797" s="10">
        <v>44037</v>
      </c>
      <c r="B797" s="5" t="s">
        <v>28</v>
      </c>
      <c r="C797" t="s">
        <v>38</v>
      </c>
      <c r="D797" t="s">
        <v>8</v>
      </c>
      <c r="E797">
        <v>2.7</v>
      </c>
      <c r="F797">
        <f t="shared" si="12"/>
        <v>2.7</v>
      </c>
      <c r="G797" s="2" t="s">
        <v>67</v>
      </c>
      <c r="H797" s="21">
        <v>44013</v>
      </c>
      <c r="I797" s="18" t="s">
        <v>73</v>
      </c>
      <c r="J797" t="s">
        <v>63</v>
      </c>
    </row>
    <row r="798" spans="1:10" hidden="1" x14ac:dyDescent="0.3">
      <c r="A798" s="10">
        <v>44037</v>
      </c>
      <c r="B798" s="5" t="s">
        <v>28</v>
      </c>
      <c r="C798" t="s">
        <v>38</v>
      </c>
      <c r="D798" t="s">
        <v>8</v>
      </c>
      <c r="E798">
        <v>2.6</v>
      </c>
      <c r="F798">
        <f t="shared" ref="F798:F861" si="13">E798</f>
        <v>2.6</v>
      </c>
      <c r="G798" s="2" t="s">
        <v>67</v>
      </c>
      <c r="H798" s="21">
        <v>44013</v>
      </c>
      <c r="I798" s="18" t="s">
        <v>73</v>
      </c>
      <c r="J798" t="s">
        <v>63</v>
      </c>
    </row>
    <row r="799" spans="1:10" hidden="1" x14ac:dyDescent="0.3">
      <c r="A799" s="10">
        <v>44037</v>
      </c>
      <c r="B799" s="5" t="s">
        <v>28</v>
      </c>
      <c r="C799" t="s">
        <v>38</v>
      </c>
      <c r="D799" t="s">
        <v>8</v>
      </c>
      <c r="E799">
        <v>2.4</v>
      </c>
      <c r="F799">
        <f t="shared" si="13"/>
        <v>2.4</v>
      </c>
      <c r="G799" s="2" t="s">
        <v>67</v>
      </c>
      <c r="H799" s="21">
        <v>44013</v>
      </c>
      <c r="I799" s="18" t="s">
        <v>73</v>
      </c>
      <c r="J799" t="s">
        <v>63</v>
      </c>
    </row>
    <row r="800" spans="1:10" hidden="1" x14ac:dyDescent="0.3">
      <c r="A800" s="10">
        <v>44037</v>
      </c>
      <c r="B800" s="5" t="s">
        <v>28</v>
      </c>
      <c r="C800" t="s">
        <v>38</v>
      </c>
      <c r="D800" t="s">
        <v>8</v>
      </c>
      <c r="E800">
        <v>3.2</v>
      </c>
      <c r="F800">
        <f t="shared" si="13"/>
        <v>3.2</v>
      </c>
      <c r="G800" s="2" t="s">
        <v>67</v>
      </c>
      <c r="H800" s="21">
        <v>44013</v>
      </c>
      <c r="I800" s="18" t="s">
        <v>73</v>
      </c>
      <c r="J800" t="s">
        <v>63</v>
      </c>
    </row>
    <row r="801" spans="1:10" hidden="1" x14ac:dyDescent="0.3">
      <c r="A801" s="10">
        <v>44037</v>
      </c>
      <c r="B801" s="5" t="s">
        <v>28</v>
      </c>
      <c r="C801" t="s">
        <v>38</v>
      </c>
      <c r="D801" t="s">
        <v>8</v>
      </c>
      <c r="E801">
        <v>3.1</v>
      </c>
      <c r="F801">
        <f t="shared" si="13"/>
        <v>3.1</v>
      </c>
      <c r="G801" s="2" t="s">
        <v>67</v>
      </c>
      <c r="H801" s="21">
        <v>44013</v>
      </c>
      <c r="I801" s="18" t="s">
        <v>73</v>
      </c>
      <c r="J801" t="s">
        <v>63</v>
      </c>
    </row>
    <row r="802" spans="1:10" hidden="1" x14ac:dyDescent="0.3">
      <c r="A802" s="10">
        <v>44037</v>
      </c>
      <c r="B802" s="5" t="s">
        <v>28</v>
      </c>
      <c r="C802" t="s">
        <v>38</v>
      </c>
      <c r="D802" t="s">
        <v>8</v>
      </c>
      <c r="E802">
        <v>2.2000000000000002</v>
      </c>
      <c r="F802">
        <f t="shared" si="13"/>
        <v>2.2000000000000002</v>
      </c>
      <c r="G802" s="2" t="s">
        <v>67</v>
      </c>
      <c r="H802" s="21">
        <v>44013</v>
      </c>
      <c r="I802" s="18" t="s">
        <v>73</v>
      </c>
      <c r="J802" t="s">
        <v>63</v>
      </c>
    </row>
    <row r="803" spans="1:10" hidden="1" x14ac:dyDescent="0.3">
      <c r="A803" s="10">
        <v>44037</v>
      </c>
      <c r="B803" s="5" t="s">
        <v>28</v>
      </c>
      <c r="C803" t="s">
        <v>38</v>
      </c>
      <c r="D803" t="s">
        <v>8</v>
      </c>
      <c r="E803">
        <v>3.6</v>
      </c>
      <c r="F803">
        <f t="shared" si="13"/>
        <v>3.6</v>
      </c>
      <c r="G803" s="2" t="s">
        <v>67</v>
      </c>
      <c r="H803" s="21">
        <v>44013</v>
      </c>
      <c r="I803" s="18" t="s">
        <v>73</v>
      </c>
      <c r="J803" t="s">
        <v>63</v>
      </c>
    </row>
    <row r="804" spans="1:10" hidden="1" x14ac:dyDescent="0.3">
      <c r="A804" s="10">
        <v>44037</v>
      </c>
      <c r="B804" s="5" t="s">
        <v>28</v>
      </c>
      <c r="C804" t="s">
        <v>38</v>
      </c>
      <c r="D804" t="s">
        <v>8</v>
      </c>
      <c r="E804">
        <v>2.8</v>
      </c>
      <c r="F804">
        <f t="shared" si="13"/>
        <v>2.8</v>
      </c>
      <c r="G804" s="2" t="s">
        <v>67</v>
      </c>
      <c r="H804" s="21">
        <v>44013</v>
      </c>
      <c r="I804" s="18" t="s">
        <v>73</v>
      </c>
      <c r="J804" t="s">
        <v>63</v>
      </c>
    </row>
    <row r="805" spans="1:10" hidden="1" x14ac:dyDescent="0.3">
      <c r="A805" s="10">
        <v>44037</v>
      </c>
      <c r="B805" s="5" t="s">
        <v>28</v>
      </c>
      <c r="C805" t="s">
        <v>38</v>
      </c>
      <c r="D805" t="s">
        <v>8</v>
      </c>
      <c r="E805">
        <v>1.9</v>
      </c>
      <c r="F805">
        <f t="shared" si="13"/>
        <v>1.9</v>
      </c>
      <c r="G805" s="2" t="s">
        <v>67</v>
      </c>
      <c r="H805" s="21">
        <v>44013</v>
      </c>
      <c r="I805" s="18" t="s">
        <v>73</v>
      </c>
      <c r="J805" t="s">
        <v>63</v>
      </c>
    </row>
    <row r="806" spans="1:10" hidden="1" x14ac:dyDescent="0.3">
      <c r="A806" s="10">
        <v>44037</v>
      </c>
      <c r="B806" s="5" t="s">
        <v>28</v>
      </c>
      <c r="C806" t="s">
        <v>38</v>
      </c>
      <c r="D806" t="s">
        <v>8</v>
      </c>
      <c r="E806">
        <v>3.4</v>
      </c>
      <c r="F806">
        <f t="shared" si="13"/>
        <v>3.4</v>
      </c>
      <c r="G806" s="2" t="s">
        <v>67</v>
      </c>
      <c r="H806" s="21">
        <v>44013</v>
      </c>
      <c r="I806" s="18" t="s">
        <v>73</v>
      </c>
      <c r="J806" t="s">
        <v>63</v>
      </c>
    </row>
    <row r="807" spans="1:10" hidden="1" x14ac:dyDescent="0.3">
      <c r="A807" s="10">
        <v>44037</v>
      </c>
      <c r="B807" s="5" t="s">
        <v>28</v>
      </c>
      <c r="C807" t="s">
        <v>38</v>
      </c>
      <c r="D807" t="s">
        <v>8</v>
      </c>
      <c r="E807">
        <v>2.2999999999999998</v>
      </c>
      <c r="F807">
        <f t="shared" si="13"/>
        <v>2.2999999999999998</v>
      </c>
      <c r="G807" s="2" t="s">
        <v>67</v>
      </c>
      <c r="H807" s="21">
        <v>44013</v>
      </c>
      <c r="I807" s="18" t="s">
        <v>73</v>
      </c>
      <c r="J807" t="s">
        <v>63</v>
      </c>
    </row>
    <row r="808" spans="1:10" hidden="1" x14ac:dyDescent="0.3">
      <c r="A808" s="10">
        <v>44037</v>
      </c>
      <c r="B808" s="5" t="s">
        <v>28</v>
      </c>
      <c r="C808" t="s">
        <v>38</v>
      </c>
      <c r="D808" t="s">
        <v>8</v>
      </c>
      <c r="E808">
        <v>2.8</v>
      </c>
      <c r="F808">
        <f t="shared" si="13"/>
        <v>2.8</v>
      </c>
      <c r="G808" s="2" t="s">
        <v>67</v>
      </c>
      <c r="H808" s="21">
        <v>44013</v>
      </c>
      <c r="I808" s="18" t="s">
        <v>73</v>
      </c>
      <c r="J808" t="s">
        <v>63</v>
      </c>
    </row>
    <row r="809" spans="1:10" hidden="1" x14ac:dyDescent="0.3">
      <c r="A809" s="10">
        <v>44038</v>
      </c>
      <c r="B809" s="5" t="s">
        <v>28</v>
      </c>
      <c r="C809" s="2" t="s">
        <v>15</v>
      </c>
      <c r="D809" t="s">
        <v>12</v>
      </c>
      <c r="E809">
        <v>25.2</v>
      </c>
      <c r="F809">
        <f t="shared" si="13"/>
        <v>25.2</v>
      </c>
      <c r="G809" s="2" t="s">
        <v>67</v>
      </c>
      <c r="H809" s="21">
        <v>44013</v>
      </c>
      <c r="I809" s="18" t="s">
        <v>73</v>
      </c>
      <c r="J809" t="s">
        <v>63</v>
      </c>
    </row>
    <row r="810" spans="1:10" hidden="1" x14ac:dyDescent="0.3">
      <c r="A810" s="10">
        <v>44038</v>
      </c>
      <c r="B810" s="5" t="s">
        <v>28</v>
      </c>
      <c r="C810" s="2" t="s">
        <v>15</v>
      </c>
      <c r="D810" s="2" t="s">
        <v>21</v>
      </c>
      <c r="E810">
        <v>3.3</v>
      </c>
      <c r="F810">
        <f t="shared" si="13"/>
        <v>3.3</v>
      </c>
      <c r="G810" s="2" t="s">
        <v>67</v>
      </c>
      <c r="H810" s="21">
        <v>44013</v>
      </c>
      <c r="I810" s="18" t="s">
        <v>73</v>
      </c>
      <c r="J810" s="2" t="s">
        <v>21</v>
      </c>
    </row>
    <row r="811" spans="1:10" hidden="1" x14ac:dyDescent="0.3">
      <c r="A811" s="10">
        <v>44038</v>
      </c>
      <c r="B811" s="5" t="s">
        <v>28</v>
      </c>
      <c r="C811" s="2" t="s">
        <v>15</v>
      </c>
      <c r="D811" s="2" t="s">
        <v>21</v>
      </c>
      <c r="E811">
        <v>12.8</v>
      </c>
      <c r="F811">
        <f t="shared" si="13"/>
        <v>12.8</v>
      </c>
      <c r="G811" s="2" t="s">
        <v>67</v>
      </c>
      <c r="H811" s="21">
        <v>44013</v>
      </c>
      <c r="I811" s="18" t="s">
        <v>73</v>
      </c>
      <c r="J811" s="2" t="s">
        <v>21</v>
      </c>
    </row>
    <row r="812" spans="1:10" hidden="1" x14ac:dyDescent="0.3">
      <c r="A812" s="10">
        <v>44038</v>
      </c>
      <c r="B812" s="5" t="s">
        <v>28</v>
      </c>
      <c r="C812" s="2" t="s">
        <v>15</v>
      </c>
      <c r="D812" s="2" t="s">
        <v>21</v>
      </c>
      <c r="E812">
        <v>7.9</v>
      </c>
      <c r="F812">
        <f t="shared" si="13"/>
        <v>7.9</v>
      </c>
      <c r="G812" s="2" t="s">
        <v>67</v>
      </c>
      <c r="H812" s="21">
        <v>44013</v>
      </c>
      <c r="I812" s="18" t="s">
        <v>73</v>
      </c>
      <c r="J812" s="2" t="s">
        <v>21</v>
      </c>
    </row>
    <row r="813" spans="1:10" hidden="1" x14ac:dyDescent="0.3">
      <c r="A813" s="10">
        <v>44038</v>
      </c>
      <c r="B813" s="5" t="s">
        <v>28</v>
      </c>
      <c r="C813" s="2" t="s">
        <v>15</v>
      </c>
      <c r="D813" s="2" t="s">
        <v>21</v>
      </c>
      <c r="E813">
        <v>7.3</v>
      </c>
      <c r="F813">
        <f t="shared" si="13"/>
        <v>7.3</v>
      </c>
      <c r="G813" s="2" t="s">
        <v>67</v>
      </c>
      <c r="H813" s="21">
        <v>44013</v>
      </c>
      <c r="I813" s="18" t="s">
        <v>73</v>
      </c>
      <c r="J813" s="2" t="s">
        <v>21</v>
      </c>
    </row>
    <row r="814" spans="1:10" hidden="1" x14ac:dyDescent="0.3">
      <c r="A814" s="10">
        <v>44038</v>
      </c>
      <c r="B814" s="5" t="s">
        <v>28</v>
      </c>
      <c r="C814" s="2" t="s">
        <v>15</v>
      </c>
      <c r="D814" s="2" t="s">
        <v>21</v>
      </c>
      <c r="E814">
        <v>7.1</v>
      </c>
      <c r="F814">
        <f t="shared" si="13"/>
        <v>7.1</v>
      </c>
      <c r="G814" s="2" t="s">
        <v>67</v>
      </c>
      <c r="H814" s="21">
        <v>44013</v>
      </c>
      <c r="I814" s="18" t="s">
        <v>73</v>
      </c>
      <c r="J814" s="2" t="s">
        <v>21</v>
      </c>
    </row>
    <row r="815" spans="1:10" hidden="1" x14ac:dyDescent="0.3">
      <c r="A815" s="10">
        <v>44038</v>
      </c>
      <c r="B815" s="5" t="s">
        <v>28</v>
      </c>
      <c r="C815" s="2" t="s">
        <v>15</v>
      </c>
      <c r="D815" s="2" t="s">
        <v>21</v>
      </c>
      <c r="E815">
        <v>5.7</v>
      </c>
      <c r="F815">
        <f t="shared" si="13"/>
        <v>5.7</v>
      </c>
      <c r="G815" s="2" t="s">
        <v>67</v>
      </c>
      <c r="H815" s="21">
        <v>44013</v>
      </c>
      <c r="I815" s="18" t="s">
        <v>73</v>
      </c>
      <c r="J815" s="2" t="s">
        <v>21</v>
      </c>
    </row>
    <row r="816" spans="1:10" hidden="1" x14ac:dyDescent="0.3">
      <c r="A816" s="10">
        <v>44038</v>
      </c>
      <c r="B816" s="5" t="s">
        <v>28</v>
      </c>
      <c r="C816" s="2" t="s">
        <v>15</v>
      </c>
      <c r="D816" s="2" t="s">
        <v>21</v>
      </c>
      <c r="E816">
        <v>9.4</v>
      </c>
      <c r="F816">
        <f t="shared" si="13"/>
        <v>9.4</v>
      </c>
      <c r="G816" s="2" t="s">
        <v>67</v>
      </c>
      <c r="H816" s="21">
        <v>44013</v>
      </c>
      <c r="I816" s="18" t="s">
        <v>73</v>
      </c>
      <c r="J816" s="2" t="s">
        <v>21</v>
      </c>
    </row>
    <row r="817" spans="1:10" hidden="1" x14ac:dyDescent="0.3">
      <c r="A817" s="10">
        <v>44038</v>
      </c>
      <c r="B817" s="5" t="s">
        <v>28</v>
      </c>
      <c r="C817" s="2" t="s">
        <v>15</v>
      </c>
      <c r="D817" s="2" t="s">
        <v>21</v>
      </c>
      <c r="E817">
        <v>9.9</v>
      </c>
      <c r="F817">
        <f t="shared" si="13"/>
        <v>9.9</v>
      </c>
      <c r="G817" s="2" t="s">
        <v>67</v>
      </c>
      <c r="H817" s="21">
        <v>44013</v>
      </c>
      <c r="I817" s="18" t="s">
        <v>73</v>
      </c>
      <c r="J817" s="2" t="s">
        <v>21</v>
      </c>
    </row>
    <row r="818" spans="1:10" hidden="1" x14ac:dyDescent="0.3">
      <c r="A818" s="10">
        <v>44038</v>
      </c>
      <c r="B818" s="5" t="s">
        <v>28</v>
      </c>
      <c r="C818" s="2" t="s">
        <v>15</v>
      </c>
      <c r="D818" s="2" t="s">
        <v>21</v>
      </c>
      <c r="E818">
        <v>10.6</v>
      </c>
      <c r="F818">
        <f t="shared" si="13"/>
        <v>10.6</v>
      </c>
      <c r="G818" s="2" t="s">
        <v>67</v>
      </c>
      <c r="H818" s="21">
        <v>44013</v>
      </c>
      <c r="I818" s="18" t="s">
        <v>73</v>
      </c>
      <c r="J818" s="2" t="s">
        <v>21</v>
      </c>
    </row>
    <row r="819" spans="1:10" hidden="1" x14ac:dyDescent="0.3">
      <c r="A819" s="10">
        <v>44038</v>
      </c>
      <c r="B819" s="5" t="s">
        <v>28</v>
      </c>
      <c r="C819" s="2" t="s">
        <v>15</v>
      </c>
      <c r="D819" s="2" t="s">
        <v>21</v>
      </c>
      <c r="E819">
        <v>6.2</v>
      </c>
      <c r="F819">
        <f t="shared" si="13"/>
        <v>6.2</v>
      </c>
      <c r="G819" s="2" t="s">
        <v>67</v>
      </c>
      <c r="H819" s="21">
        <v>44013</v>
      </c>
      <c r="I819" s="18" t="s">
        <v>73</v>
      </c>
      <c r="J819" s="2" t="s">
        <v>21</v>
      </c>
    </row>
    <row r="820" spans="1:10" hidden="1" x14ac:dyDescent="0.3">
      <c r="A820" s="10">
        <v>44038</v>
      </c>
      <c r="B820" s="5" t="s">
        <v>28</v>
      </c>
      <c r="C820" s="2" t="s">
        <v>15</v>
      </c>
      <c r="D820" s="2" t="s">
        <v>21</v>
      </c>
      <c r="E820">
        <v>5.3</v>
      </c>
      <c r="F820">
        <f t="shared" si="13"/>
        <v>5.3</v>
      </c>
      <c r="G820" s="2" t="s">
        <v>67</v>
      </c>
      <c r="H820" s="21">
        <v>44013</v>
      </c>
      <c r="I820" s="18" t="s">
        <v>73</v>
      </c>
      <c r="J820" s="2" t="s">
        <v>21</v>
      </c>
    </row>
    <row r="821" spans="1:10" hidden="1" x14ac:dyDescent="0.3">
      <c r="A821" s="10">
        <v>44038</v>
      </c>
      <c r="B821" s="5" t="s">
        <v>28</v>
      </c>
      <c r="C821" s="2" t="s">
        <v>15</v>
      </c>
      <c r="D821" s="2" t="s">
        <v>21</v>
      </c>
      <c r="E821">
        <v>5.4</v>
      </c>
      <c r="F821">
        <f t="shared" si="13"/>
        <v>5.4</v>
      </c>
      <c r="G821" s="2" t="s">
        <v>67</v>
      </c>
      <c r="H821" s="21">
        <v>44013</v>
      </c>
      <c r="I821" s="18" t="s">
        <v>73</v>
      </c>
      <c r="J821" s="2" t="s">
        <v>21</v>
      </c>
    </row>
    <row r="822" spans="1:10" hidden="1" x14ac:dyDescent="0.3">
      <c r="A822" s="10">
        <v>44038</v>
      </c>
      <c r="B822" s="5" t="s">
        <v>28</v>
      </c>
      <c r="C822" s="2" t="s">
        <v>15</v>
      </c>
      <c r="D822" s="2" t="s">
        <v>21</v>
      </c>
      <c r="E822">
        <v>5.4</v>
      </c>
      <c r="F822">
        <f t="shared" si="13"/>
        <v>5.4</v>
      </c>
      <c r="G822" s="2" t="s">
        <v>67</v>
      </c>
      <c r="H822" s="21">
        <v>44013</v>
      </c>
      <c r="I822" s="18" t="s">
        <v>73</v>
      </c>
      <c r="J822" s="2" t="s">
        <v>21</v>
      </c>
    </row>
    <row r="823" spans="1:10" hidden="1" x14ac:dyDescent="0.3">
      <c r="A823" s="10">
        <v>44038</v>
      </c>
      <c r="B823" s="5" t="s">
        <v>28</v>
      </c>
      <c r="C823" s="2" t="s">
        <v>15</v>
      </c>
      <c r="D823" s="2" t="s">
        <v>21</v>
      </c>
      <c r="E823">
        <v>5.8</v>
      </c>
      <c r="F823">
        <f t="shared" si="13"/>
        <v>5.8</v>
      </c>
      <c r="G823" s="2" t="s">
        <v>67</v>
      </c>
      <c r="H823" s="21">
        <v>44013</v>
      </c>
      <c r="I823" s="18" t="s">
        <v>73</v>
      </c>
      <c r="J823" s="2" t="s">
        <v>21</v>
      </c>
    </row>
    <row r="824" spans="1:10" hidden="1" x14ac:dyDescent="0.3">
      <c r="A824" s="10">
        <v>44038</v>
      </c>
      <c r="B824" s="5" t="s">
        <v>28</v>
      </c>
      <c r="C824" s="2" t="s">
        <v>15</v>
      </c>
      <c r="D824" t="s">
        <v>12</v>
      </c>
      <c r="E824">
        <v>25.8</v>
      </c>
      <c r="F824">
        <f t="shared" si="13"/>
        <v>25.8</v>
      </c>
      <c r="G824" s="2" t="s">
        <v>67</v>
      </c>
      <c r="H824" s="21">
        <v>44013</v>
      </c>
      <c r="I824" s="18" t="s">
        <v>73</v>
      </c>
      <c r="J824" t="s">
        <v>63</v>
      </c>
    </row>
    <row r="825" spans="1:10" hidden="1" x14ac:dyDescent="0.3">
      <c r="A825" s="10">
        <v>44038</v>
      </c>
      <c r="B825" s="5" t="s">
        <v>28</v>
      </c>
      <c r="C825" s="2" t="s">
        <v>15</v>
      </c>
      <c r="D825" s="2" t="s">
        <v>21</v>
      </c>
      <c r="E825">
        <v>6.8</v>
      </c>
      <c r="F825">
        <f t="shared" si="13"/>
        <v>6.8</v>
      </c>
      <c r="G825" s="2" t="s">
        <v>67</v>
      </c>
      <c r="H825" s="21">
        <v>44013</v>
      </c>
      <c r="I825" s="18" t="s">
        <v>73</v>
      </c>
      <c r="J825" s="2" t="s">
        <v>21</v>
      </c>
    </row>
    <row r="826" spans="1:10" hidden="1" x14ac:dyDescent="0.3">
      <c r="A826" s="10">
        <v>44038</v>
      </c>
      <c r="B826" s="5" t="s">
        <v>28</v>
      </c>
      <c r="C826" s="2" t="s">
        <v>15</v>
      </c>
      <c r="D826" s="2" t="s">
        <v>21</v>
      </c>
      <c r="E826">
        <v>4.7</v>
      </c>
      <c r="F826">
        <f t="shared" si="13"/>
        <v>4.7</v>
      </c>
      <c r="G826" s="2" t="s">
        <v>67</v>
      </c>
      <c r="H826" s="21">
        <v>44013</v>
      </c>
      <c r="I826" s="18" t="s">
        <v>73</v>
      </c>
      <c r="J826" s="2" t="s">
        <v>21</v>
      </c>
    </row>
    <row r="827" spans="1:10" hidden="1" x14ac:dyDescent="0.3">
      <c r="A827" s="10">
        <v>44038</v>
      </c>
      <c r="B827" s="5" t="s">
        <v>28</v>
      </c>
      <c r="C827" s="2" t="s">
        <v>15</v>
      </c>
      <c r="D827" s="2" t="s">
        <v>21</v>
      </c>
      <c r="E827">
        <v>4.2</v>
      </c>
      <c r="F827">
        <f t="shared" si="13"/>
        <v>4.2</v>
      </c>
      <c r="G827" s="2" t="s">
        <v>67</v>
      </c>
      <c r="H827" s="21">
        <v>44013</v>
      </c>
      <c r="I827" s="18" t="s">
        <v>73</v>
      </c>
      <c r="J827" s="2" t="s">
        <v>21</v>
      </c>
    </row>
    <row r="828" spans="1:10" hidden="1" x14ac:dyDescent="0.3">
      <c r="A828" s="10">
        <v>44038</v>
      </c>
      <c r="B828" s="5" t="s">
        <v>28</v>
      </c>
      <c r="C828" s="2" t="s">
        <v>15</v>
      </c>
      <c r="D828" s="2" t="s">
        <v>21</v>
      </c>
      <c r="E828">
        <v>6.1</v>
      </c>
      <c r="F828">
        <f t="shared" si="13"/>
        <v>6.1</v>
      </c>
      <c r="G828" s="2" t="s">
        <v>67</v>
      </c>
      <c r="H828" s="21">
        <v>44013</v>
      </c>
      <c r="I828" s="18" t="s">
        <v>73</v>
      </c>
      <c r="J828" s="2" t="s">
        <v>21</v>
      </c>
    </row>
    <row r="829" spans="1:10" hidden="1" x14ac:dyDescent="0.3">
      <c r="A829" s="10">
        <v>44038</v>
      </c>
      <c r="B829" s="5" t="s">
        <v>28</v>
      </c>
      <c r="C829" s="2" t="s">
        <v>15</v>
      </c>
      <c r="D829" s="2" t="s">
        <v>21</v>
      </c>
      <c r="E829">
        <v>4.9000000000000004</v>
      </c>
      <c r="F829">
        <f t="shared" si="13"/>
        <v>4.9000000000000004</v>
      </c>
      <c r="G829" s="2" t="s">
        <v>67</v>
      </c>
      <c r="H829" s="21">
        <v>44013</v>
      </c>
      <c r="I829" s="18" t="s">
        <v>73</v>
      </c>
      <c r="J829" s="2" t="s">
        <v>21</v>
      </c>
    </row>
    <row r="830" spans="1:10" hidden="1" x14ac:dyDescent="0.3">
      <c r="A830" s="10">
        <v>44038</v>
      </c>
      <c r="B830" s="5" t="s">
        <v>28</v>
      </c>
      <c r="C830" s="2" t="s">
        <v>15</v>
      </c>
      <c r="D830" s="2" t="s">
        <v>21</v>
      </c>
      <c r="E830">
        <v>6.2</v>
      </c>
      <c r="F830">
        <f t="shared" si="13"/>
        <v>6.2</v>
      </c>
      <c r="G830" s="2" t="s">
        <v>67</v>
      </c>
      <c r="H830" s="21">
        <v>44013</v>
      </c>
      <c r="I830" s="18" t="s">
        <v>73</v>
      </c>
      <c r="J830" s="2" t="s">
        <v>21</v>
      </c>
    </row>
    <row r="831" spans="1:10" hidden="1" x14ac:dyDescent="0.3">
      <c r="A831" s="10">
        <v>44038</v>
      </c>
      <c r="B831" s="5" t="s">
        <v>28</v>
      </c>
      <c r="C831" s="2" t="s">
        <v>15</v>
      </c>
      <c r="D831" s="2" t="s">
        <v>21</v>
      </c>
      <c r="E831">
        <v>4.7</v>
      </c>
      <c r="F831">
        <f t="shared" si="13"/>
        <v>4.7</v>
      </c>
      <c r="G831" s="2" t="s">
        <v>67</v>
      </c>
      <c r="H831" s="21">
        <v>44013</v>
      </c>
      <c r="I831" s="18" t="s">
        <v>73</v>
      </c>
      <c r="J831" s="2" t="s">
        <v>21</v>
      </c>
    </row>
    <row r="832" spans="1:10" hidden="1" x14ac:dyDescent="0.3">
      <c r="A832" s="10">
        <v>44038</v>
      </c>
      <c r="B832" s="5" t="s">
        <v>28</v>
      </c>
      <c r="C832" s="2" t="s">
        <v>15</v>
      </c>
      <c r="D832" s="2" t="s">
        <v>21</v>
      </c>
      <c r="E832">
        <v>7.8</v>
      </c>
      <c r="F832">
        <f t="shared" si="13"/>
        <v>7.8</v>
      </c>
      <c r="G832" s="2" t="s">
        <v>67</v>
      </c>
      <c r="H832" s="21">
        <v>44013</v>
      </c>
      <c r="I832" s="18" t="s">
        <v>73</v>
      </c>
      <c r="J832" s="2" t="s">
        <v>21</v>
      </c>
    </row>
    <row r="833" spans="1:10" hidden="1" x14ac:dyDescent="0.3">
      <c r="A833" s="10">
        <v>44038</v>
      </c>
      <c r="B833" s="5" t="s">
        <v>28</v>
      </c>
      <c r="C833" s="2" t="s">
        <v>15</v>
      </c>
      <c r="D833" s="2" t="s">
        <v>21</v>
      </c>
      <c r="E833">
        <v>7.2</v>
      </c>
      <c r="F833">
        <f t="shared" si="13"/>
        <v>7.2</v>
      </c>
      <c r="G833" s="2" t="s">
        <v>67</v>
      </c>
      <c r="H833" s="21">
        <v>44013</v>
      </c>
      <c r="I833" s="18" t="s">
        <v>73</v>
      </c>
      <c r="J833" s="2" t="s">
        <v>21</v>
      </c>
    </row>
    <row r="834" spans="1:10" hidden="1" x14ac:dyDescent="0.3">
      <c r="A834" s="10">
        <v>44038</v>
      </c>
      <c r="B834" s="5" t="s">
        <v>28</v>
      </c>
      <c r="C834" s="2" t="s">
        <v>15</v>
      </c>
      <c r="D834" s="2" t="s">
        <v>21</v>
      </c>
      <c r="E834">
        <v>6.1</v>
      </c>
      <c r="F834">
        <f t="shared" si="13"/>
        <v>6.1</v>
      </c>
      <c r="G834" s="2" t="s">
        <v>67</v>
      </c>
      <c r="H834" s="21">
        <v>44013</v>
      </c>
      <c r="I834" s="18" t="s">
        <v>73</v>
      </c>
      <c r="J834" s="2" t="s">
        <v>21</v>
      </c>
    </row>
    <row r="835" spans="1:10" hidden="1" x14ac:dyDescent="0.3">
      <c r="A835" s="10">
        <v>44038</v>
      </c>
      <c r="B835" s="5" t="s">
        <v>28</v>
      </c>
      <c r="C835" s="2" t="s">
        <v>15</v>
      </c>
      <c r="D835" s="2" t="s">
        <v>21</v>
      </c>
      <c r="E835">
        <v>9</v>
      </c>
      <c r="F835">
        <f t="shared" si="13"/>
        <v>9</v>
      </c>
      <c r="G835" s="2" t="s">
        <v>67</v>
      </c>
      <c r="H835" s="21">
        <v>44013</v>
      </c>
      <c r="I835" s="18" t="s">
        <v>73</v>
      </c>
      <c r="J835" s="2" t="s">
        <v>21</v>
      </c>
    </row>
    <row r="836" spans="1:10" hidden="1" x14ac:dyDescent="0.3">
      <c r="A836" s="10">
        <v>44038</v>
      </c>
      <c r="B836" s="5" t="s">
        <v>28</v>
      </c>
      <c r="C836" s="2" t="s">
        <v>15</v>
      </c>
      <c r="D836" s="2" t="s">
        <v>21</v>
      </c>
      <c r="E836">
        <v>9.6</v>
      </c>
      <c r="F836">
        <f t="shared" si="13"/>
        <v>9.6</v>
      </c>
      <c r="G836" s="2" t="s">
        <v>67</v>
      </c>
      <c r="H836" s="21">
        <v>44013</v>
      </c>
      <c r="I836" s="18" t="s">
        <v>73</v>
      </c>
      <c r="J836" s="2" t="s">
        <v>21</v>
      </c>
    </row>
    <row r="837" spans="1:10" hidden="1" x14ac:dyDescent="0.3">
      <c r="A837" s="10">
        <v>44038</v>
      </c>
      <c r="B837" s="5" t="s">
        <v>28</v>
      </c>
      <c r="C837" s="2" t="s">
        <v>15</v>
      </c>
      <c r="D837" s="2" t="s">
        <v>21</v>
      </c>
      <c r="E837">
        <v>8.8000000000000007</v>
      </c>
      <c r="F837">
        <f t="shared" si="13"/>
        <v>8.8000000000000007</v>
      </c>
      <c r="G837" s="2" t="s">
        <v>67</v>
      </c>
      <c r="H837" s="21">
        <v>44013</v>
      </c>
      <c r="I837" s="18" t="s">
        <v>73</v>
      </c>
      <c r="J837" s="2" t="s">
        <v>21</v>
      </c>
    </row>
    <row r="838" spans="1:10" hidden="1" x14ac:dyDescent="0.3">
      <c r="A838" s="10">
        <v>44038</v>
      </c>
      <c r="B838" s="5" t="s">
        <v>28</v>
      </c>
      <c r="C838" s="2" t="s">
        <v>15</v>
      </c>
      <c r="D838" s="2" t="s">
        <v>21</v>
      </c>
      <c r="E838">
        <v>8.9</v>
      </c>
      <c r="F838">
        <f t="shared" si="13"/>
        <v>8.9</v>
      </c>
      <c r="G838" s="2" t="s">
        <v>67</v>
      </c>
      <c r="H838" s="21">
        <v>44013</v>
      </c>
      <c r="I838" s="18" t="s">
        <v>73</v>
      </c>
      <c r="J838" s="2" t="s">
        <v>21</v>
      </c>
    </row>
    <row r="839" spans="1:10" hidden="1" x14ac:dyDescent="0.3">
      <c r="A839" s="10">
        <v>44038</v>
      </c>
      <c r="B839" s="5" t="s">
        <v>28</v>
      </c>
      <c r="C839" s="2" t="s">
        <v>15</v>
      </c>
      <c r="D839" s="2" t="s">
        <v>21</v>
      </c>
      <c r="E839">
        <v>10.9</v>
      </c>
      <c r="F839">
        <f t="shared" si="13"/>
        <v>10.9</v>
      </c>
      <c r="G839" s="2" t="s">
        <v>67</v>
      </c>
      <c r="H839" s="21">
        <v>44013</v>
      </c>
      <c r="I839" s="18" t="s">
        <v>73</v>
      </c>
      <c r="J839" s="2" t="s">
        <v>21</v>
      </c>
    </row>
    <row r="840" spans="1:10" hidden="1" x14ac:dyDescent="0.3">
      <c r="A840" s="10">
        <v>44039</v>
      </c>
      <c r="B840" s="5" t="s">
        <v>28</v>
      </c>
      <c r="C840" t="s">
        <v>16</v>
      </c>
      <c r="D840" s="2" t="s">
        <v>21</v>
      </c>
      <c r="E840">
        <v>9.8000000000000007</v>
      </c>
      <c r="F840">
        <f t="shared" si="13"/>
        <v>9.8000000000000007</v>
      </c>
      <c r="G840" s="2" t="s">
        <v>67</v>
      </c>
      <c r="H840" s="21">
        <v>44013</v>
      </c>
      <c r="I840" s="18" t="s">
        <v>73</v>
      </c>
      <c r="J840" s="2" t="s">
        <v>21</v>
      </c>
    </row>
    <row r="841" spans="1:10" hidden="1" x14ac:dyDescent="0.3">
      <c r="A841" s="10">
        <v>44039</v>
      </c>
      <c r="B841" s="5" t="s">
        <v>28</v>
      </c>
      <c r="C841" t="s">
        <v>16</v>
      </c>
      <c r="D841" s="2" t="s">
        <v>21</v>
      </c>
      <c r="E841">
        <v>7.4</v>
      </c>
      <c r="F841">
        <f t="shared" si="13"/>
        <v>7.4</v>
      </c>
      <c r="G841" s="2" t="s">
        <v>67</v>
      </c>
      <c r="H841" s="21">
        <v>44013</v>
      </c>
      <c r="I841" s="18" t="s">
        <v>73</v>
      </c>
      <c r="J841" s="2" t="s">
        <v>21</v>
      </c>
    </row>
    <row r="842" spans="1:10" hidden="1" x14ac:dyDescent="0.3">
      <c r="A842" s="10">
        <v>44039</v>
      </c>
      <c r="B842" s="5" t="s">
        <v>28</v>
      </c>
      <c r="C842" t="s">
        <v>16</v>
      </c>
      <c r="D842" s="2" t="s">
        <v>21</v>
      </c>
      <c r="E842">
        <v>6.9</v>
      </c>
      <c r="F842">
        <f t="shared" si="13"/>
        <v>6.9</v>
      </c>
      <c r="G842" s="2" t="s">
        <v>67</v>
      </c>
      <c r="H842" s="21">
        <v>44013</v>
      </c>
      <c r="I842" s="18" t="s">
        <v>73</v>
      </c>
      <c r="J842" s="2" t="s">
        <v>21</v>
      </c>
    </row>
    <row r="843" spans="1:10" hidden="1" x14ac:dyDescent="0.3">
      <c r="A843" s="10">
        <v>44039</v>
      </c>
      <c r="B843" s="5" t="s">
        <v>28</v>
      </c>
      <c r="C843" t="s">
        <v>16</v>
      </c>
      <c r="D843" s="2" t="s">
        <v>21</v>
      </c>
      <c r="E843">
        <v>7.1</v>
      </c>
      <c r="F843">
        <f t="shared" si="13"/>
        <v>7.1</v>
      </c>
      <c r="G843" s="2" t="s">
        <v>67</v>
      </c>
      <c r="H843" s="21">
        <v>44013</v>
      </c>
      <c r="I843" s="18" t="s">
        <v>73</v>
      </c>
      <c r="J843" s="2" t="s">
        <v>21</v>
      </c>
    </row>
    <row r="844" spans="1:10" hidden="1" x14ac:dyDescent="0.3">
      <c r="A844" s="10">
        <v>44039</v>
      </c>
      <c r="B844" s="5" t="s">
        <v>28</v>
      </c>
      <c r="C844" t="s">
        <v>16</v>
      </c>
      <c r="D844" s="2" t="s">
        <v>21</v>
      </c>
      <c r="E844">
        <v>6.9</v>
      </c>
      <c r="F844">
        <f t="shared" si="13"/>
        <v>6.9</v>
      </c>
      <c r="G844" s="2" t="s">
        <v>67</v>
      </c>
      <c r="H844" s="21">
        <v>44013</v>
      </c>
      <c r="I844" s="18" t="s">
        <v>73</v>
      </c>
      <c r="J844" s="2" t="s">
        <v>21</v>
      </c>
    </row>
    <row r="845" spans="1:10" hidden="1" x14ac:dyDescent="0.3">
      <c r="A845" s="10">
        <v>44039</v>
      </c>
      <c r="B845" s="5" t="s">
        <v>28</v>
      </c>
      <c r="C845" t="s">
        <v>16</v>
      </c>
      <c r="D845" s="2" t="s">
        <v>21</v>
      </c>
      <c r="E845">
        <v>6.6</v>
      </c>
      <c r="F845">
        <f t="shared" si="13"/>
        <v>6.6</v>
      </c>
      <c r="G845" s="2" t="s">
        <v>67</v>
      </c>
      <c r="H845" s="21">
        <v>44013</v>
      </c>
      <c r="I845" s="18" t="s">
        <v>73</v>
      </c>
      <c r="J845" s="2" t="s">
        <v>21</v>
      </c>
    </row>
    <row r="846" spans="1:10" hidden="1" x14ac:dyDescent="0.3">
      <c r="A846" s="10">
        <v>44039</v>
      </c>
      <c r="B846" s="5" t="s">
        <v>28</v>
      </c>
      <c r="C846" t="s">
        <v>16</v>
      </c>
      <c r="D846" s="2" t="s">
        <v>21</v>
      </c>
      <c r="E846">
        <v>6.7</v>
      </c>
      <c r="F846">
        <f t="shared" si="13"/>
        <v>6.7</v>
      </c>
      <c r="G846" s="2" t="s">
        <v>67</v>
      </c>
      <c r="H846" s="21">
        <v>44013</v>
      </c>
      <c r="I846" s="18" t="s">
        <v>73</v>
      </c>
      <c r="J846" s="2" t="s">
        <v>21</v>
      </c>
    </row>
    <row r="847" spans="1:10" hidden="1" x14ac:dyDescent="0.3">
      <c r="A847" s="10">
        <v>44039</v>
      </c>
      <c r="B847" s="5" t="s">
        <v>28</v>
      </c>
      <c r="C847" t="s">
        <v>16</v>
      </c>
      <c r="D847" s="2" t="s">
        <v>21</v>
      </c>
      <c r="E847">
        <v>6.9</v>
      </c>
      <c r="F847">
        <f t="shared" si="13"/>
        <v>6.9</v>
      </c>
      <c r="G847" s="2" t="s">
        <v>67</v>
      </c>
      <c r="H847" s="21">
        <v>44013</v>
      </c>
      <c r="I847" s="18" t="s">
        <v>73</v>
      </c>
      <c r="J847" s="2" t="s">
        <v>21</v>
      </c>
    </row>
    <row r="848" spans="1:10" hidden="1" x14ac:dyDescent="0.3">
      <c r="A848" s="10">
        <v>44039</v>
      </c>
      <c r="B848" s="5" t="s">
        <v>28</v>
      </c>
      <c r="C848" t="s">
        <v>16</v>
      </c>
      <c r="D848" s="2" t="s">
        <v>21</v>
      </c>
      <c r="E848">
        <v>7.1</v>
      </c>
      <c r="F848">
        <f t="shared" si="13"/>
        <v>7.1</v>
      </c>
      <c r="G848" s="2" t="s">
        <v>67</v>
      </c>
      <c r="H848" s="21">
        <v>44013</v>
      </c>
      <c r="I848" s="18" t="s">
        <v>73</v>
      </c>
      <c r="J848" s="2" t="s">
        <v>21</v>
      </c>
    </row>
    <row r="849" spans="1:10" hidden="1" x14ac:dyDescent="0.3">
      <c r="A849" s="10">
        <v>44039</v>
      </c>
      <c r="B849" s="5" t="s">
        <v>28</v>
      </c>
      <c r="C849" t="s">
        <v>16</v>
      </c>
      <c r="D849" s="2" t="s">
        <v>21</v>
      </c>
      <c r="E849">
        <v>6.8</v>
      </c>
      <c r="F849">
        <f t="shared" si="13"/>
        <v>6.8</v>
      </c>
      <c r="G849" s="2" t="s">
        <v>67</v>
      </c>
      <c r="H849" s="21">
        <v>44013</v>
      </c>
      <c r="I849" s="18" t="s">
        <v>73</v>
      </c>
      <c r="J849" s="2" t="s">
        <v>21</v>
      </c>
    </row>
    <row r="850" spans="1:10" hidden="1" x14ac:dyDescent="0.3">
      <c r="A850" s="10">
        <v>44039</v>
      </c>
      <c r="B850" s="5" t="s">
        <v>28</v>
      </c>
      <c r="C850" t="s">
        <v>16</v>
      </c>
      <c r="D850" s="2" t="s">
        <v>21</v>
      </c>
      <c r="E850">
        <v>7.1</v>
      </c>
      <c r="F850">
        <f t="shared" si="13"/>
        <v>7.1</v>
      </c>
      <c r="G850" s="2" t="s">
        <v>67</v>
      </c>
      <c r="H850" s="21">
        <v>44013</v>
      </c>
      <c r="I850" s="18" t="s">
        <v>73</v>
      </c>
      <c r="J850" s="2" t="s">
        <v>21</v>
      </c>
    </row>
    <row r="851" spans="1:10" hidden="1" x14ac:dyDescent="0.3">
      <c r="A851" s="10">
        <v>44039</v>
      </c>
      <c r="B851" s="5" t="s">
        <v>28</v>
      </c>
      <c r="C851" t="s">
        <v>16</v>
      </c>
      <c r="D851" s="2" t="s">
        <v>21</v>
      </c>
      <c r="E851">
        <v>7.2</v>
      </c>
      <c r="F851">
        <f t="shared" si="13"/>
        <v>7.2</v>
      </c>
      <c r="G851" s="2" t="s">
        <v>67</v>
      </c>
      <c r="H851" s="21">
        <v>44013</v>
      </c>
      <c r="I851" s="18" t="s">
        <v>73</v>
      </c>
      <c r="J851" s="2" t="s">
        <v>21</v>
      </c>
    </row>
    <row r="852" spans="1:10" hidden="1" x14ac:dyDescent="0.3">
      <c r="A852" s="10">
        <v>44039</v>
      </c>
      <c r="B852" s="5" t="s">
        <v>28</v>
      </c>
      <c r="C852" t="s">
        <v>16</v>
      </c>
      <c r="D852" s="2" t="s">
        <v>21</v>
      </c>
      <c r="E852">
        <v>6.7</v>
      </c>
      <c r="F852">
        <f t="shared" si="13"/>
        <v>6.7</v>
      </c>
      <c r="G852" s="2" t="s">
        <v>67</v>
      </c>
      <c r="H852" s="21">
        <v>44013</v>
      </c>
      <c r="I852" s="18" t="s">
        <v>73</v>
      </c>
      <c r="J852" s="2" t="s">
        <v>21</v>
      </c>
    </row>
    <row r="853" spans="1:10" hidden="1" x14ac:dyDescent="0.3">
      <c r="A853" s="10">
        <v>44039</v>
      </c>
      <c r="B853" s="5" t="s">
        <v>28</v>
      </c>
      <c r="C853" t="s">
        <v>16</v>
      </c>
      <c r="D853" s="2" t="s">
        <v>21</v>
      </c>
      <c r="E853">
        <v>7</v>
      </c>
      <c r="F853">
        <f t="shared" si="13"/>
        <v>7</v>
      </c>
      <c r="G853" s="2" t="s">
        <v>67</v>
      </c>
      <c r="H853" s="21">
        <v>44013</v>
      </c>
      <c r="I853" s="18" t="s">
        <v>73</v>
      </c>
      <c r="J853" s="2" t="s">
        <v>21</v>
      </c>
    </row>
    <row r="854" spans="1:10" hidden="1" x14ac:dyDescent="0.3">
      <c r="A854" s="10">
        <v>44039</v>
      </c>
      <c r="B854" s="5" t="s">
        <v>28</v>
      </c>
      <c r="C854" t="s">
        <v>16</v>
      </c>
      <c r="D854" s="2" t="s">
        <v>21</v>
      </c>
      <c r="E854">
        <v>7.1</v>
      </c>
      <c r="F854">
        <f t="shared" si="13"/>
        <v>7.1</v>
      </c>
      <c r="G854" s="2" t="s">
        <v>67</v>
      </c>
      <c r="H854" s="21">
        <v>44013</v>
      </c>
      <c r="I854" s="18" t="s">
        <v>73</v>
      </c>
      <c r="J854" s="2" t="s">
        <v>21</v>
      </c>
    </row>
    <row r="855" spans="1:10" hidden="1" x14ac:dyDescent="0.3">
      <c r="A855" s="10">
        <v>44039</v>
      </c>
      <c r="B855" s="5" t="s">
        <v>28</v>
      </c>
      <c r="C855" t="s">
        <v>16</v>
      </c>
      <c r="D855" s="2" t="s">
        <v>21</v>
      </c>
      <c r="E855">
        <v>6.8</v>
      </c>
      <c r="F855">
        <f t="shared" si="13"/>
        <v>6.8</v>
      </c>
      <c r="G855" s="2" t="s">
        <v>67</v>
      </c>
      <c r="H855" s="21">
        <v>44013</v>
      </c>
      <c r="I855" s="18" t="s">
        <v>73</v>
      </c>
      <c r="J855" s="2" t="s">
        <v>21</v>
      </c>
    </row>
    <row r="856" spans="1:10" hidden="1" x14ac:dyDescent="0.3">
      <c r="A856" s="10">
        <v>44039</v>
      </c>
      <c r="B856" s="5" t="s">
        <v>28</v>
      </c>
      <c r="C856" t="s">
        <v>16</v>
      </c>
      <c r="D856" s="2" t="s">
        <v>21</v>
      </c>
      <c r="E856">
        <v>6.2</v>
      </c>
      <c r="F856">
        <f t="shared" si="13"/>
        <v>6.2</v>
      </c>
      <c r="G856" s="2" t="s">
        <v>67</v>
      </c>
      <c r="H856" s="21">
        <v>44013</v>
      </c>
      <c r="I856" s="18" t="s">
        <v>73</v>
      </c>
      <c r="J856" s="2" t="s">
        <v>21</v>
      </c>
    </row>
    <row r="857" spans="1:10" hidden="1" x14ac:dyDescent="0.3">
      <c r="A857" s="10">
        <v>44039</v>
      </c>
      <c r="B857" s="5" t="s">
        <v>28</v>
      </c>
      <c r="C857" t="s">
        <v>16</v>
      </c>
      <c r="D857" s="2" t="s">
        <v>21</v>
      </c>
      <c r="E857">
        <v>8.6</v>
      </c>
      <c r="F857">
        <f t="shared" si="13"/>
        <v>8.6</v>
      </c>
      <c r="G857" s="2" t="s">
        <v>67</v>
      </c>
      <c r="H857" s="21">
        <v>44013</v>
      </c>
      <c r="I857" s="18" t="s">
        <v>73</v>
      </c>
      <c r="J857" s="2" t="s">
        <v>21</v>
      </c>
    </row>
    <row r="858" spans="1:10" hidden="1" x14ac:dyDescent="0.3">
      <c r="A858" s="10">
        <v>44039</v>
      </c>
      <c r="B858" s="5" t="s">
        <v>28</v>
      </c>
      <c r="C858" t="s">
        <v>16</v>
      </c>
      <c r="D858" s="2" t="s">
        <v>21</v>
      </c>
      <c r="E858">
        <v>7.8</v>
      </c>
      <c r="F858">
        <f t="shared" si="13"/>
        <v>7.8</v>
      </c>
      <c r="G858" s="2" t="s">
        <v>67</v>
      </c>
      <c r="H858" s="21">
        <v>44013</v>
      </c>
      <c r="I858" s="18" t="s">
        <v>73</v>
      </c>
      <c r="J858" s="2" t="s">
        <v>21</v>
      </c>
    </row>
    <row r="859" spans="1:10" hidden="1" x14ac:dyDescent="0.3">
      <c r="A859" s="10">
        <v>44039</v>
      </c>
      <c r="B859" s="5" t="s">
        <v>28</v>
      </c>
      <c r="C859" t="s">
        <v>16</v>
      </c>
      <c r="D859" s="2" t="s">
        <v>21</v>
      </c>
      <c r="E859">
        <v>7.2</v>
      </c>
      <c r="F859">
        <f t="shared" si="13"/>
        <v>7.2</v>
      </c>
      <c r="G859" s="2" t="s">
        <v>67</v>
      </c>
      <c r="H859" s="21">
        <v>44013</v>
      </c>
      <c r="I859" s="18" t="s">
        <v>73</v>
      </c>
      <c r="J859" s="2" t="s">
        <v>21</v>
      </c>
    </row>
    <row r="860" spans="1:10" hidden="1" x14ac:dyDescent="0.3">
      <c r="A860" s="10">
        <v>44039</v>
      </c>
      <c r="B860" s="5" t="s">
        <v>28</v>
      </c>
      <c r="C860" t="s">
        <v>16</v>
      </c>
      <c r="D860" s="2" t="s">
        <v>21</v>
      </c>
      <c r="E860">
        <v>7.1</v>
      </c>
      <c r="F860">
        <f t="shared" si="13"/>
        <v>7.1</v>
      </c>
      <c r="G860" s="2" t="s">
        <v>67</v>
      </c>
      <c r="H860" s="21">
        <v>44013</v>
      </c>
      <c r="I860" s="18" t="s">
        <v>73</v>
      </c>
      <c r="J860" s="2" t="s">
        <v>21</v>
      </c>
    </row>
    <row r="861" spans="1:10" hidden="1" x14ac:dyDescent="0.3">
      <c r="A861" s="10">
        <v>44039</v>
      </c>
      <c r="B861" s="5" t="s">
        <v>28</v>
      </c>
      <c r="C861" t="s">
        <v>16</v>
      </c>
      <c r="D861" s="2" t="s">
        <v>21</v>
      </c>
      <c r="E861">
        <v>6.9</v>
      </c>
      <c r="F861">
        <f t="shared" si="13"/>
        <v>6.9</v>
      </c>
      <c r="G861" s="2" t="s">
        <v>67</v>
      </c>
      <c r="H861" s="21">
        <v>44013</v>
      </c>
      <c r="I861" s="18" t="s">
        <v>73</v>
      </c>
      <c r="J861" s="2" t="s">
        <v>21</v>
      </c>
    </row>
    <row r="862" spans="1:10" hidden="1" x14ac:dyDescent="0.3">
      <c r="A862" s="10">
        <v>44039</v>
      </c>
      <c r="B862" s="5" t="s">
        <v>28</v>
      </c>
      <c r="C862" t="s">
        <v>16</v>
      </c>
      <c r="D862" s="2" t="s">
        <v>21</v>
      </c>
      <c r="E862">
        <v>7.1</v>
      </c>
      <c r="F862">
        <f t="shared" ref="F862:F925" si="14">E862</f>
        <v>7.1</v>
      </c>
      <c r="G862" s="2" t="s">
        <v>67</v>
      </c>
      <c r="H862" s="21">
        <v>44013</v>
      </c>
      <c r="I862" s="18" t="s">
        <v>73</v>
      </c>
      <c r="J862" s="2" t="s">
        <v>21</v>
      </c>
    </row>
    <row r="863" spans="1:10" hidden="1" x14ac:dyDescent="0.3">
      <c r="A863" s="10">
        <v>44039</v>
      </c>
      <c r="B863" s="5" t="s">
        <v>28</v>
      </c>
      <c r="C863" t="s">
        <v>16</v>
      </c>
      <c r="D863" s="2" t="s">
        <v>21</v>
      </c>
      <c r="E863">
        <v>6.2</v>
      </c>
      <c r="F863">
        <f t="shared" si="14"/>
        <v>6.2</v>
      </c>
      <c r="G863" s="2" t="s">
        <v>67</v>
      </c>
      <c r="H863" s="21">
        <v>44013</v>
      </c>
      <c r="I863" s="18" t="s">
        <v>73</v>
      </c>
      <c r="J863" s="2" t="s">
        <v>21</v>
      </c>
    </row>
    <row r="864" spans="1:10" hidden="1" x14ac:dyDescent="0.3">
      <c r="A864" s="10">
        <v>44039</v>
      </c>
      <c r="B864" s="5" t="s">
        <v>28</v>
      </c>
      <c r="C864" t="s">
        <v>16</v>
      </c>
      <c r="D864" s="2" t="s">
        <v>21</v>
      </c>
      <c r="E864">
        <v>6.4</v>
      </c>
      <c r="F864">
        <f t="shared" si="14"/>
        <v>6.4</v>
      </c>
      <c r="G864" s="2" t="s">
        <v>67</v>
      </c>
      <c r="H864" s="21">
        <v>44013</v>
      </c>
      <c r="I864" s="18" t="s">
        <v>73</v>
      </c>
      <c r="J864" s="2" t="s">
        <v>21</v>
      </c>
    </row>
    <row r="865" spans="1:10" hidden="1" x14ac:dyDescent="0.3">
      <c r="A865" s="10">
        <v>44039</v>
      </c>
      <c r="B865" s="5" t="s">
        <v>28</v>
      </c>
      <c r="C865" t="s">
        <v>16</v>
      </c>
      <c r="D865" s="2" t="s">
        <v>21</v>
      </c>
      <c r="E865">
        <v>6.3</v>
      </c>
      <c r="F865">
        <f t="shared" si="14"/>
        <v>6.3</v>
      </c>
      <c r="G865" s="2" t="s">
        <v>67</v>
      </c>
      <c r="H865" s="21">
        <v>44013</v>
      </c>
      <c r="I865" s="18" t="s">
        <v>73</v>
      </c>
      <c r="J865" s="2" t="s">
        <v>21</v>
      </c>
    </row>
    <row r="866" spans="1:10" hidden="1" x14ac:dyDescent="0.3">
      <c r="A866" s="10">
        <v>44039</v>
      </c>
      <c r="B866" s="5" t="s">
        <v>28</v>
      </c>
      <c r="C866" t="s">
        <v>16</v>
      </c>
      <c r="D866" s="2" t="s">
        <v>21</v>
      </c>
      <c r="E866">
        <v>7.4</v>
      </c>
      <c r="F866">
        <f t="shared" si="14"/>
        <v>7.4</v>
      </c>
      <c r="G866" s="2" t="s">
        <v>67</v>
      </c>
      <c r="H866" s="21">
        <v>44013</v>
      </c>
      <c r="I866" s="18" t="s">
        <v>73</v>
      </c>
      <c r="J866" s="2" t="s">
        <v>21</v>
      </c>
    </row>
    <row r="867" spans="1:10" hidden="1" x14ac:dyDescent="0.3">
      <c r="A867" s="10">
        <v>44039</v>
      </c>
      <c r="B867" s="5" t="s">
        <v>28</v>
      </c>
      <c r="C867" t="s">
        <v>16</v>
      </c>
      <c r="D867" s="2" t="s">
        <v>21</v>
      </c>
      <c r="E867">
        <v>8.3000000000000007</v>
      </c>
      <c r="F867">
        <f t="shared" si="14"/>
        <v>8.3000000000000007</v>
      </c>
      <c r="G867" s="2" t="s">
        <v>67</v>
      </c>
      <c r="H867" s="21">
        <v>44013</v>
      </c>
      <c r="I867" s="18" t="s">
        <v>73</v>
      </c>
      <c r="J867" s="2" t="s">
        <v>21</v>
      </c>
    </row>
    <row r="868" spans="1:10" hidden="1" x14ac:dyDescent="0.3">
      <c r="A868" s="10">
        <v>44039</v>
      </c>
      <c r="B868" s="5" t="s">
        <v>28</v>
      </c>
      <c r="C868" t="s">
        <v>16</v>
      </c>
      <c r="D868" s="2" t="s">
        <v>21</v>
      </c>
      <c r="E868">
        <v>8.1999999999999993</v>
      </c>
      <c r="F868">
        <f t="shared" si="14"/>
        <v>8.1999999999999993</v>
      </c>
      <c r="G868" s="2" t="s">
        <v>67</v>
      </c>
      <c r="H868" s="21">
        <v>44013</v>
      </c>
      <c r="I868" s="18" t="s">
        <v>73</v>
      </c>
      <c r="J868" s="2" t="s">
        <v>21</v>
      </c>
    </row>
    <row r="869" spans="1:10" hidden="1" x14ac:dyDescent="0.3">
      <c r="A869" s="10">
        <v>44039</v>
      </c>
      <c r="B869" s="5" t="s">
        <v>28</v>
      </c>
      <c r="C869" t="s">
        <v>16</v>
      </c>
      <c r="D869" s="2" t="s">
        <v>21</v>
      </c>
      <c r="E869">
        <v>8.1</v>
      </c>
      <c r="F869">
        <f t="shared" si="14"/>
        <v>8.1</v>
      </c>
      <c r="G869" s="2" t="s">
        <v>67</v>
      </c>
      <c r="H869" s="21">
        <v>44013</v>
      </c>
      <c r="I869" s="18" t="s">
        <v>73</v>
      </c>
      <c r="J869" s="2" t="s">
        <v>21</v>
      </c>
    </row>
    <row r="870" spans="1:10" hidden="1" x14ac:dyDescent="0.3">
      <c r="A870" s="10">
        <v>44039</v>
      </c>
      <c r="B870" s="5" t="s">
        <v>28</v>
      </c>
      <c r="C870" t="s">
        <v>16</v>
      </c>
      <c r="D870" s="2" t="s">
        <v>21</v>
      </c>
      <c r="E870">
        <v>6.8</v>
      </c>
      <c r="F870">
        <f t="shared" si="14"/>
        <v>6.8</v>
      </c>
      <c r="G870" s="2" t="s">
        <v>67</v>
      </c>
      <c r="H870" s="21">
        <v>44013</v>
      </c>
      <c r="I870" s="18" t="s">
        <v>73</v>
      </c>
      <c r="J870" s="2" t="s">
        <v>21</v>
      </c>
    </row>
    <row r="871" spans="1:10" hidden="1" x14ac:dyDescent="0.3">
      <c r="A871" s="10">
        <v>44039</v>
      </c>
      <c r="B871" s="5" t="s">
        <v>28</v>
      </c>
      <c r="C871" t="s">
        <v>16</v>
      </c>
      <c r="D871" s="2" t="s">
        <v>21</v>
      </c>
      <c r="E871">
        <v>5.3</v>
      </c>
      <c r="F871">
        <f t="shared" si="14"/>
        <v>5.3</v>
      </c>
      <c r="G871" s="2" t="s">
        <v>67</v>
      </c>
      <c r="H871" s="21">
        <v>44013</v>
      </c>
      <c r="I871" s="18" t="s">
        <v>73</v>
      </c>
      <c r="J871" s="2" t="s">
        <v>21</v>
      </c>
    </row>
    <row r="872" spans="1:10" hidden="1" x14ac:dyDescent="0.3">
      <c r="A872" s="10">
        <v>44039</v>
      </c>
      <c r="B872" s="5" t="s">
        <v>28</v>
      </c>
      <c r="C872" t="s">
        <v>16</v>
      </c>
      <c r="D872" s="2" t="s">
        <v>21</v>
      </c>
      <c r="E872">
        <v>7.1</v>
      </c>
      <c r="F872">
        <f t="shared" si="14"/>
        <v>7.1</v>
      </c>
      <c r="G872" s="2" t="s">
        <v>67</v>
      </c>
      <c r="H872" s="21">
        <v>44013</v>
      </c>
      <c r="I872" s="18" t="s">
        <v>73</v>
      </c>
      <c r="J872" s="2" t="s">
        <v>21</v>
      </c>
    </row>
    <row r="873" spans="1:10" hidden="1" x14ac:dyDescent="0.3">
      <c r="A873" s="10">
        <v>44039</v>
      </c>
      <c r="B873" s="5" t="s">
        <v>28</v>
      </c>
      <c r="C873" t="s">
        <v>16</v>
      </c>
      <c r="D873" s="2" t="s">
        <v>21</v>
      </c>
      <c r="E873">
        <v>7.2</v>
      </c>
      <c r="F873">
        <f t="shared" si="14"/>
        <v>7.2</v>
      </c>
      <c r="G873" s="2" t="s">
        <v>67</v>
      </c>
      <c r="H873" s="21">
        <v>44013</v>
      </c>
      <c r="I873" s="18" t="s">
        <v>73</v>
      </c>
      <c r="J873" s="2" t="s">
        <v>21</v>
      </c>
    </row>
    <row r="874" spans="1:10" hidden="1" x14ac:dyDescent="0.3">
      <c r="A874" s="10">
        <v>44039</v>
      </c>
      <c r="B874" s="5" t="s">
        <v>28</v>
      </c>
      <c r="C874" t="s">
        <v>16</v>
      </c>
      <c r="D874" s="2" t="s">
        <v>21</v>
      </c>
      <c r="E874">
        <v>6.9</v>
      </c>
      <c r="F874">
        <f t="shared" si="14"/>
        <v>6.9</v>
      </c>
      <c r="G874" s="2" t="s">
        <v>67</v>
      </c>
      <c r="H874" s="21">
        <v>44013</v>
      </c>
      <c r="I874" s="18" t="s">
        <v>73</v>
      </c>
      <c r="J874" s="2" t="s">
        <v>21</v>
      </c>
    </row>
    <row r="875" spans="1:10" hidden="1" x14ac:dyDescent="0.3">
      <c r="A875" s="10">
        <v>44039</v>
      </c>
      <c r="B875" s="5" t="s">
        <v>28</v>
      </c>
      <c r="C875" t="s">
        <v>16</v>
      </c>
      <c r="D875" s="2" t="s">
        <v>21</v>
      </c>
      <c r="E875">
        <v>5.2</v>
      </c>
      <c r="F875">
        <f t="shared" si="14"/>
        <v>5.2</v>
      </c>
      <c r="G875" s="2" t="s">
        <v>67</v>
      </c>
      <c r="H875" s="21">
        <v>44013</v>
      </c>
      <c r="I875" s="18" t="s">
        <v>73</v>
      </c>
      <c r="J875" s="2" t="s">
        <v>21</v>
      </c>
    </row>
    <row r="876" spans="1:10" hidden="1" x14ac:dyDescent="0.3">
      <c r="A876" s="10">
        <v>44039</v>
      </c>
      <c r="B876" s="5" t="s">
        <v>28</v>
      </c>
      <c r="C876" t="s">
        <v>16</v>
      </c>
      <c r="D876" s="2" t="s">
        <v>21</v>
      </c>
      <c r="E876">
        <v>6</v>
      </c>
      <c r="F876">
        <f t="shared" si="14"/>
        <v>6</v>
      </c>
      <c r="G876" s="2" t="s">
        <v>67</v>
      </c>
      <c r="H876" s="21">
        <v>44013</v>
      </c>
      <c r="I876" s="18" t="s">
        <v>73</v>
      </c>
      <c r="J876" s="2" t="s">
        <v>21</v>
      </c>
    </row>
    <row r="877" spans="1:10" hidden="1" x14ac:dyDescent="0.3">
      <c r="A877" s="10">
        <v>44039</v>
      </c>
      <c r="B877" s="5" t="s">
        <v>28</v>
      </c>
      <c r="C877" t="s">
        <v>16</v>
      </c>
      <c r="D877" s="2" t="s">
        <v>21</v>
      </c>
      <c r="E877">
        <v>8.9</v>
      </c>
      <c r="F877">
        <f t="shared" si="14"/>
        <v>8.9</v>
      </c>
      <c r="G877" s="2" t="s">
        <v>67</v>
      </c>
      <c r="H877" s="21">
        <v>44013</v>
      </c>
      <c r="I877" s="18" t="s">
        <v>73</v>
      </c>
      <c r="J877" s="2" t="s">
        <v>21</v>
      </c>
    </row>
    <row r="878" spans="1:10" hidden="1" x14ac:dyDescent="0.3">
      <c r="A878" s="10">
        <v>44039</v>
      </c>
      <c r="B878" s="5" t="s">
        <v>28</v>
      </c>
      <c r="C878" t="s">
        <v>16</v>
      </c>
      <c r="D878" s="2" t="s">
        <v>21</v>
      </c>
      <c r="E878">
        <v>7.3</v>
      </c>
      <c r="F878">
        <f t="shared" si="14"/>
        <v>7.3</v>
      </c>
      <c r="G878" s="2" t="s">
        <v>67</v>
      </c>
      <c r="H878" s="21">
        <v>44013</v>
      </c>
      <c r="I878" s="18" t="s">
        <v>73</v>
      </c>
      <c r="J878" s="2" t="s">
        <v>21</v>
      </c>
    </row>
    <row r="879" spans="1:10" hidden="1" x14ac:dyDescent="0.3">
      <c r="A879" s="10">
        <v>44039</v>
      </c>
      <c r="B879" s="5" t="s">
        <v>28</v>
      </c>
      <c r="C879" t="s">
        <v>16</v>
      </c>
      <c r="D879" t="s">
        <v>8</v>
      </c>
      <c r="E879">
        <v>26.2</v>
      </c>
      <c r="F879">
        <f t="shared" si="14"/>
        <v>26.2</v>
      </c>
      <c r="G879" s="2" t="s">
        <v>67</v>
      </c>
      <c r="H879" s="21">
        <v>44013</v>
      </c>
      <c r="I879" s="18" t="s">
        <v>73</v>
      </c>
      <c r="J879" t="s">
        <v>63</v>
      </c>
    </row>
    <row r="880" spans="1:10" hidden="1" x14ac:dyDescent="0.3">
      <c r="A880" s="10">
        <v>44039</v>
      </c>
      <c r="B880" s="5" t="s">
        <v>28</v>
      </c>
      <c r="C880" t="s">
        <v>16</v>
      </c>
      <c r="D880" t="s">
        <v>8</v>
      </c>
      <c r="E880">
        <v>33.200000000000003</v>
      </c>
      <c r="F880">
        <f t="shared" si="14"/>
        <v>33.200000000000003</v>
      </c>
      <c r="G880" s="2" t="s">
        <v>67</v>
      </c>
      <c r="H880" s="21">
        <v>44013</v>
      </c>
      <c r="I880" s="18" t="s">
        <v>73</v>
      </c>
      <c r="J880" t="s">
        <v>63</v>
      </c>
    </row>
    <row r="881" spans="1:10" hidden="1" x14ac:dyDescent="0.3">
      <c r="A881" s="10">
        <v>44039</v>
      </c>
      <c r="B881" s="5" t="s">
        <v>28</v>
      </c>
      <c r="C881" t="s">
        <v>16</v>
      </c>
      <c r="D881" t="s">
        <v>4</v>
      </c>
      <c r="E881">
        <v>8.9</v>
      </c>
      <c r="F881">
        <f t="shared" si="14"/>
        <v>8.9</v>
      </c>
      <c r="G881" s="2" t="s">
        <v>67</v>
      </c>
      <c r="H881" s="21">
        <v>44013</v>
      </c>
      <c r="I881" s="18" t="s">
        <v>73</v>
      </c>
      <c r="J881" t="s">
        <v>22</v>
      </c>
    </row>
    <row r="882" spans="1:10" hidden="1" x14ac:dyDescent="0.3">
      <c r="A882" s="10">
        <v>44039</v>
      </c>
      <c r="B882" s="5" t="s">
        <v>28</v>
      </c>
      <c r="C882" t="s">
        <v>16</v>
      </c>
      <c r="D882" t="s">
        <v>4</v>
      </c>
      <c r="E882">
        <v>5.2</v>
      </c>
      <c r="F882">
        <f t="shared" si="14"/>
        <v>5.2</v>
      </c>
      <c r="G882" s="2" t="s">
        <v>67</v>
      </c>
      <c r="H882" s="21">
        <v>44013</v>
      </c>
      <c r="I882" s="18" t="s">
        <v>73</v>
      </c>
      <c r="J882" t="s">
        <v>22</v>
      </c>
    </row>
    <row r="883" spans="1:10" hidden="1" x14ac:dyDescent="0.3">
      <c r="A883" s="10">
        <v>44039</v>
      </c>
      <c r="B883" s="5" t="s">
        <v>28</v>
      </c>
      <c r="C883" t="s">
        <v>16</v>
      </c>
      <c r="D883" t="s">
        <v>4</v>
      </c>
      <c r="E883">
        <v>7.1</v>
      </c>
      <c r="F883">
        <f t="shared" si="14"/>
        <v>7.1</v>
      </c>
      <c r="G883" s="2" t="s">
        <v>67</v>
      </c>
      <c r="H883" s="21">
        <v>44013</v>
      </c>
      <c r="I883" s="18" t="s">
        <v>73</v>
      </c>
      <c r="J883" t="s">
        <v>22</v>
      </c>
    </row>
    <row r="884" spans="1:10" hidden="1" x14ac:dyDescent="0.3">
      <c r="A884" s="10">
        <v>44039</v>
      </c>
      <c r="B884" s="5" t="s">
        <v>28</v>
      </c>
      <c r="C884" t="s">
        <v>16</v>
      </c>
      <c r="D884" t="s">
        <v>4</v>
      </c>
      <c r="E884">
        <v>8.6999999999999993</v>
      </c>
      <c r="F884">
        <f t="shared" si="14"/>
        <v>8.6999999999999993</v>
      </c>
      <c r="G884" s="2" t="s">
        <v>67</v>
      </c>
      <c r="H884" s="21">
        <v>44013</v>
      </c>
      <c r="I884" s="18" t="s">
        <v>73</v>
      </c>
      <c r="J884" t="s">
        <v>22</v>
      </c>
    </row>
    <row r="885" spans="1:10" hidden="1" x14ac:dyDescent="0.3">
      <c r="A885" s="10">
        <v>44039</v>
      </c>
      <c r="B885" s="5" t="s">
        <v>28</v>
      </c>
      <c r="C885" t="s">
        <v>16</v>
      </c>
      <c r="D885" t="s">
        <v>4</v>
      </c>
      <c r="E885">
        <v>8.1</v>
      </c>
      <c r="F885">
        <f t="shared" si="14"/>
        <v>8.1</v>
      </c>
      <c r="G885" s="2" t="s">
        <v>67</v>
      </c>
      <c r="H885" s="21">
        <v>44013</v>
      </c>
      <c r="I885" s="18" t="s">
        <v>73</v>
      </c>
      <c r="J885" t="s">
        <v>22</v>
      </c>
    </row>
    <row r="886" spans="1:10" hidden="1" x14ac:dyDescent="0.3">
      <c r="A886" s="10">
        <v>44039</v>
      </c>
      <c r="B886" s="5" t="s">
        <v>28</v>
      </c>
      <c r="C886" t="s">
        <v>16</v>
      </c>
      <c r="D886" t="s">
        <v>4</v>
      </c>
      <c r="E886">
        <v>6.4</v>
      </c>
      <c r="F886">
        <f t="shared" si="14"/>
        <v>6.4</v>
      </c>
      <c r="G886" s="2" t="s">
        <v>67</v>
      </c>
      <c r="H886" s="21">
        <v>44013</v>
      </c>
      <c r="I886" s="18" t="s">
        <v>73</v>
      </c>
      <c r="J886" t="s">
        <v>22</v>
      </c>
    </row>
    <row r="887" spans="1:10" hidden="1" x14ac:dyDescent="0.3">
      <c r="A887" s="10">
        <v>44039</v>
      </c>
      <c r="B887" s="5" t="s">
        <v>28</v>
      </c>
      <c r="C887" t="s">
        <v>16</v>
      </c>
      <c r="D887" t="s">
        <v>4</v>
      </c>
      <c r="E887">
        <v>6.4</v>
      </c>
      <c r="F887">
        <f t="shared" si="14"/>
        <v>6.4</v>
      </c>
      <c r="G887" s="2" t="s">
        <v>67</v>
      </c>
      <c r="H887" s="21">
        <v>44013</v>
      </c>
      <c r="I887" s="18" t="s">
        <v>73</v>
      </c>
      <c r="J887" t="s">
        <v>22</v>
      </c>
    </row>
    <row r="888" spans="1:10" hidden="1" x14ac:dyDescent="0.3">
      <c r="A888" s="10">
        <v>44039</v>
      </c>
      <c r="B888" s="5" t="s">
        <v>28</v>
      </c>
      <c r="C888" t="s">
        <v>16</v>
      </c>
      <c r="D888" t="s">
        <v>4</v>
      </c>
      <c r="E888">
        <v>5.8</v>
      </c>
      <c r="F888">
        <f t="shared" si="14"/>
        <v>5.8</v>
      </c>
      <c r="G888" s="2" t="s">
        <v>67</v>
      </c>
      <c r="H888" s="21">
        <v>44013</v>
      </c>
      <c r="I888" s="18" t="s">
        <v>73</v>
      </c>
      <c r="J888" t="s">
        <v>22</v>
      </c>
    </row>
    <row r="889" spans="1:10" hidden="1" x14ac:dyDescent="0.3">
      <c r="A889" s="10">
        <v>44039</v>
      </c>
      <c r="B889" s="5" t="s">
        <v>28</v>
      </c>
      <c r="C889" t="s">
        <v>16</v>
      </c>
      <c r="D889" t="s">
        <v>4</v>
      </c>
      <c r="E889">
        <v>6.3</v>
      </c>
      <c r="F889">
        <f t="shared" si="14"/>
        <v>6.3</v>
      </c>
      <c r="G889" s="2" t="s">
        <v>67</v>
      </c>
      <c r="H889" s="21">
        <v>44013</v>
      </c>
      <c r="I889" s="18" t="s">
        <v>73</v>
      </c>
      <c r="J889" t="s">
        <v>22</v>
      </c>
    </row>
    <row r="890" spans="1:10" hidden="1" x14ac:dyDescent="0.3">
      <c r="A890" s="10">
        <v>44039</v>
      </c>
      <c r="B890" s="5" t="s">
        <v>28</v>
      </c>
      <c r="C890" t="s">
        <v>16</v>
      </c>
      <c r="D890" t="s">
        <v>4</v>
      </c>
      <c r="E890">
        <v>9.4</v>
      </c>
      <c r="F890">
        <f t="shared" si="14"/>
        <v>9.4</v>
      </c>
      <c r="G890" s="2" t="s">
        <v>67</v>
      </c>
      <c r="H890" s="21">
        <v>44013</v>
      </c>
      <c r="I890" s="18" t="s">
        <v>73</v>
      </c>
      <c r="J890" t="s">
        <v>22</v>
      </c>
    </row>
    <row r="891" spans="1:10" hidden="1" x14ac:dyDescent="0.3">
      <c r="A891" s="10">
        <v>44039</v>
      </c>
      <c r="B891" s="5" t="s">
        <v>28</v>
      </c>
      <c r="C891" t="s">
        <v>16</v>
      </c>
      <c r="D891" t="s">
        <v>4</v>
      </c>
      <c r="E891">
        <v>6.4</v>
      </c>
      <c r="F891">
        <f t="shared" si="14"/>
        <v>6.4</v>
      </c>
      <c r="G891" s="2" t="s">
        <v>67</v>
      </c>
      <c r="H891" s="21">
        <v>44013</v>
      </c>
      <c r="I891" s="18" t="s">
        <v>73</v>
      </c>
      <c r="J891" t="s">
        <v>22</v>
      </c>
    </row>
    <row r="892" spans="1:10" hidden="1" x14ac:dyDescent="0.3">
      <c r="A892" s="10">
        <v>44039</v>
      </c>
      <c r="B892" s="5" t="s">
        <v>28</v>
      </c>
      <c r="C892" t="s">
        <v>16</v>
      </c>
      <c r="D892" t="s">
        <v>4</v>
      </c>
      <c r="E892">
        <v>7.4</v>
      </c>
      <c r="F892">
        <f t="shared" si="14"/>
        <v>7.4</v>
      </c>
      <c r="G892" s="2" t="s">
        <v>67</v>
      </c>
      <c r="H892" s="21">
        <v>44013</v>
      </c>
      <c r="I892" s="18" t="s">
        <v>73</v>
      </c>
      <c r="J892" t="s">
        <v>22</v>
      </c>
    </row>
    <row r="893" spans="1:10" hidden="1" x14ac:dyDescent="0.3">
      <c r="A893" s="10">
        <v>44039</v>
      </c>
      <c r="B893" s="5" t="s">
        <v>28</v>
      </c>
      <c r="C893" t="s">
        <v>16</v>
      </c>
      <c r="D893" t="s">
        <v>4</v>
      </c>
      <c r="E893">
        <v>7.5</v>
      </c>
      <c r="F893">
        <f t="shared" si="14"/>
        <v>7.5</v>
      </c>
      <c r="G893" s="2" t="s">
        <v>67</v>
      </c>
      <c r="H893" s="21">
        <v>44013</v>
      </c>
      <c r="I893" s="18" t="s">
        <v>73</v>
      </c>
      <c r="J893" t="s">
        <v>22</v>
      </c>
    </row>
    <row r="894" spans="1:10" hidden="1" x14ac:dyDescent="0.3">
      <c r="A894" s="10">
        <v>44039</v>
      </c>
      <c r="B894" s="5" t="s">
        <v>28</v>
      </c>
      <c r="C894" t="s">
        <v>16</v>
      </c>
      <c r="D894" t="s">
        <v>4</v>
      </c>
      <c r="E894">
        <v>9.4</v>
      </c>
      <c r="F894">
        <f t="shared" si="14"/>
        <v>9.4</v>
      </c>
      <c r="G894" s="2" t="s">
        <v>67</v>
      </c>
      <c r="H894" s="21">
        <v>44013</v>
      </c>
      <c r="I894" s="18" t="s">
        <v>73</v>
      </c>
      <c r="J894" t="s">
        <v>22</v>
      </c>
    </row>
    <row r="895" spans="1:10" hidden="1" x14ac:dyDescent="0.3">
      <c r="A895" s="10">
        <v>44039</v>
      </c>
      <c r="B895" s="5" t="s">
        <v>28</v>
      </c>
      <c r="C895" t="s">
        <v>16</v>
      </c>
      <c r="D895" t="s">
        <v>4</v>
      </c>
      <c r="E895">
        <v>13.5</v>
      </c>
      <c r="F895">
        <f t="shared" si="14"/>
        <v>13.5</v>
      </c>
      <c r="G895" s="2" t="s">
        <v>67</v>
      </c>
      <c r="H895" s="21">
        <v>44013</v>
      </c>
      <c r="I895" s="18" t="s">
        <v>73</v>
      </c>
      <c r="J895" t="s">
        <v>22</v>
      </c>
    </row>
    <row r="896" spans="1:10" hidden="1" x14ac:dyDescent="0.3">
      <c r="A896" s="10">
        <v>44039</v>
      </c>
      <c r="B896" s="5" t="s">
        <v>28</v>
      </c>
      <c r="C896" t="s">
        <v>16</v>
      </c>
      <c r="D896" t="s">
        <v>4</v>
      </c>
      <c r="E896">
        <v>7.3</v>
      </c>
      <c r="F896">
        <f t="shared" si="14"/>
        <v>7.3</v>
      </c>
      <c r="G896" s="2" t="s">
        <v>67</v>
      </c>
      <c r="H896" s="21">
        <v>44013</v>
      </c>
      <c r="I896" s="18" t="s">
        <v>73</v>
      </c>
      <c r="J896" t="s">
        <v>22</v>
      </c>
    </row>
    <row r="897" spans="1:10" hidden="1" x14ac:dyDescent="0.3">
      <c r="A897" s="10">
        <v>44039</v>
      </c>
      <c r="B897" s="5" t="s">
        <v>28</v>
      </c>
      <c r="C897" t="s">
        <v>16</v>
      </c>
      <c r="D897" t="s">
        <v>4</v>
      </c>
      <c r="E897">
        <v>6.1</v>
      </c>
      <c r="F897">
        <f t="shared" si="14"/>
        <v>6.1</v>
      </c>
      <c r="G897" s="2" t="s">
        <v>67</v>
      </c>
      <c r="H897" s="21">
        <v>44013</v>
      </c>
      <c r="I897" s="18" t="s">
        <v>73</v>
      </c>
      <c r="J897" t="s">
        <v>22</v>
      </c>
    </row>
    <row r="898" spans="1:10" hidden="1" x14ac:dyDescent="0.3">
      <c r="A898" s="10">
        <v>44039</v>
      </c>
      <c r="B898" s="5" t="s">
        <v>28</v>
      </c>
      <c r="C898" t="s">
        <v>16</v>
      </c>
      <c r="D898" t="s">
        <v>4</v>
      </c>
      <c r="E898">
        <v>5.2</v>
      </c>
      <c r="F898">
        <f t="shared" si="14"/>
        <v>5.2</v>
      </c>
      <c r="G898" s="2" t="s">
        <v>67</v>
      </c>
      <c r="H898" s="21">
        <v>44013</v>
      </c>
      <c r="I898" s="18" t="s">
        <v>73</v>
      </c>
      <c r="J898" t="s">
        <v>22</v>
      </c>
    </row>
    <row r="899" spans="1:10" hidden="1" x14ac:dyDescent="0.3">
      <c r="A899" s="10">
        <v>44039</v>
      </c>
      <c r="B899" s="5" t="s">
        <v>28</v>
      </c>
      <c r="C899" t="s">
        <v>16</v>
      </c>
      <c r="D899" t="s">
        <v>4</v>
      </c>
      <c r="E899">
        <v>7.3</v>
      </c>
      <c r="F899">
        <f t="shared" si="14"/>
        <v>7.3</v>
      </c>
      <c r="G899" s="2" t="s">
        <v>67</v>
      </c>
      <c r="H899" s="21">
        <v>44013</v>
      </c>
      <c r="I899" s="18" t="s">
        <v>73</v>
      </c>
      <c r="J899" t="s">
        <v>22</v>
      </c>
    </row>
    <row r="900" spans="1:10" hidden="1" x14ac:dyDescent="0.3">
      <c r="A900" s="10">
        <v>44039</v>
      </c>
      <c r="B900" s="5" t="s">
        <v>28</v>
      </c>
      <c r="C900" t="s">
        <v>16</v>
      </c>
      <c r="D900" t="s">
        <v>4</v>
      </c>
      <c r="E900">
        <v>10.5</v>
      </c>
      <c r="F900">
        <f t="shared" si="14"/>
        <v>10.5</v>
      </c>
      <c r="G900" s="2" t="s">
        <v>67</v>
      </c>
      <c r="H900" s="21">
        <v>44013</v>
      </c>
      <c r="I900" s="18" t="s">
        <v>73</v>
      </c>
      <c r="J900" t="s">
        <v>22</v>
      </c>
    </row>
    <row r="901" spans="1:10" hidden="1" x14ac:dyDescent="0.3">
      <c r="A901" s="10">
        <v>44039</v>
      </c>
      <c r="B901" s="5" t="s">
        <v>28</v>
      </c>
      <c r="C901" t="s">
        <v>16</v>
      </c>
      <c r="D901" t="s">
        <v>4</v>
      </c>
      <c r="E901">
        <v>5.5</v>
      </c>
      <c r="F901">
        <f t="shared" si="14"/>
        <v>5.5</v>
      </c>
      <c r="G901" s="2" t="s">
        <v>67</v>
      </c>
      <c r="H901" s="21">
        <v>44013</v>
      </c>
      <c r="I901" s="18" t="s">
        <v>73</v>
      </c>
      <c r="J901" t="s">
        <v>22</v>
      </c>
    </row>
    <row r="902" spans="1:10" hidden="1" x14ac:dyDescent="0.3">
      <c r="A902" s="10">
        <v>44039</v>
      </c>
      <c r="B902" s="5" t="s">
        <v>28</v>
      </c>
      <c r="C902" t="s">
        <v>16</v>
      </c>
      <c r="D902" t="s">
        <v>4</v>
      </c>
      <c r="E902">
        <v>6.8</v>
      </c>
      <c r="F902">
        <f t="shared" si="14"/>
        <v>6.8</v>
      </c>
      <c r="G902" s="2" t="s">
        <v>67</v>
      </c>
      <c r="H902" s="21">
        <v>44013</v>
      </c>
      <c r="I902" s="18" t="s">
        <v>73</v>
      </c>
      <c r="J902" t="s">
        <v>22</v>
      </c>
    </row>
    <row r="903" spans="1:10" hidden="1" x14ac:dyDescent="0.3">
      <c r="A903" s="10">
        <v>44039</v>
      </c>
      <c r="B903" s="5" t="s">
        <v>28</v>
      </c>
      <c r="C903" t="s">
        <v>16</v>
      </c>
      <c r="D903" t="s">
        <v>4</v>
      </c>
      <c r="E903">
        <v>6.1</v>
      </c>
      <c r="F903">
        <f t="shared" si="14"/>
        <v>6.1</v>
      </c>
      <c r="G903" s="2" t="s">
        <v>67</v>
      </c>
      <c r="H903" s="21">
        <v>44013</v>
      </c>
      <c r="I903" s="18" t="s">
        <v>73</v>
      </c>
      <c r="J903" t="s">
        <v>22</v>
      </c>
    </row>
    <row r="904" spans="1:10" hidden="1" x14ac:dyDescent="0.3">
      <c r="A904" s="10">
        <v>44039</v>
      </c>
      <c r="B904" s="5" t="s">
        <v>28</v>
      </c>
      <c r="C904" t="s">
        <v>16</v>
      </c>
      <c r="D904" t="s">
        <v>4</v>
      </c>
      <c r="E904">
        <v>5.8</v>
      </c>
      <c r="F904">
        <f t="shared" si="14"/>
        <v>5.8</v>
      </c>
      <c r="G904" s="2" t="s">
        <v>67</v>
      </c>
      <c r="H904" s="21">
        <v>44013</v>
      </c>
      <c r="I904" s="18" t="s">
        <v>73</v>
      </c>
      <c r="J904" t="s">
        <v>22</v>
      </c>
    </row>
    <row r="905" spans="1:10" hidden="1" x14ac:dyDescent="0.3">
      <c r="A905" s="10">
        <v>44039</v>
      </c>
      <c r="B905" s="5" t="s">
        <v>28</v>
      </c>
      <c r="C905" t="s">
        <v>16</v>
      </c>
      <c r="D905" t="s">
        <v>4</v>
      </c>
      <c r="E905">
        <v>7.2</v>
      </c>
      <c r="F905">
        <f t="shared" si="14"/>
        <v>7.2</v>
      </c>
      <c r="G905" s="2" t="s">
        <v>67</v>
      </c>
      <c r="H905" s="21">
        <v>44013</v>
      </c>
      <c r="I905" s="18" t="s">
        <v>73</v>
      </c>
      <c r="J905" t="s">
        <v>22</v>
      </c>
    </row>
    <row r="906" spans="1:10" hidden="1" x14ac:dyDescent="0.3">
      <c r="A906" s="10">
        <v>44039</v>
      </c>
      <c r="B906" s="5" t="s">
        <v>28</v>
      </c>
      <c r="C906" t="s">
        <v>16</v>
      </c>
      <c r="D906" t="s">
        <v>4</v>
      </c>
      <c r="E906">
        <v>11.7</v>
      </c>
      <c r="F906">
        <f t="shared" si="14"/>
        <v>11.7</v>
      </c>
      <c r="G906" s="2" t="s">
        <v>67</v>
      </c>
      <c r="H906" s="21">
        <v>44013</v>
      </c>
      <c r="I906" s="18" t="s">
        <v>73</v>
      </c>
      <c r="J906" t="s">
        <v>22</v>
      </c>
    </row>
    <row r="907" spans="1:10" hidden="1" x14ac:dyDescent="0.3">
      <c r="A907" s="10">
        <v>44039</v>
      </c>
      <c r="B907" s="5" t="s">
        <v>28</v>
      </c>
      <c r="C907" t="s">
        <v>16</v>
      </c>
      <c r="D907" t="s">
        <v>4</v>
      </c>
      <c r="E907">
        <v>7.8</v>
      </c>
      <c r="F907">
        <f t="shared" si="14"/>
        <v>7.8</v>
      </c>
      <c r="G907" s="2" t="s">
        <v>67</v>
      </c>
      <c r="H907" s="21">
        <v>44013</v>
      </c>
      <c r="I907" s="18" t="s">
        <v>73</v>
      </c>
      <c r="J907" t="s">
        <v>22</v>
      </c>
    </row>
    <row r="908" spans="1:10" hidden="1" x14ac:dyDescent="0.3">
      <c r="A908" s="10">
        <v>44039</v>
      </c>
      <c r="B908" s="5" t="s">
        <v>28</v>
      </c>
      <c r="C908" t="s">
        <v>16</v>
      </c>
      <c r="D908" t="s">
        <v>4</v>
      </c>
      <c r="E908">
        <v>6.8</v>
      </c>
      <c r="F908">
        <f t="shared" si="14"/>
        <v>6.8</v>
      </c>
      <c r="G908" s="2" t="s">
        <v>67</v>
      </c>
      <c r="H908" s="21">
        <v>44013</v>
      </c>
      <c r="I908" s="18" t="s">
        <v>73</v>
      </c>
      <c r="J908" t="s">
        <v>22</v>
      </c>
    </row>
    <row r="909" spans="1:10" hidden="1" x14ac:dyDescent="0.3">
      <c r="A909" s="10">
        <v>44039</v>
      </c>
      <c r="B909" s="5" t="s">
        <v>28</v>
      </c>
      <c r="C909" t="s">
        <v>16</v>
      </c>
      <c r="D909" t="s">
        <v>4</v>
      </c>
      <c r="E909">
        <v>7.1</v>
      </c>
      <c r="F909">
        <f t="shared" si="14"/>
        <v>7.1</v>
      </c>
      <c r="G909" s="2" t="s">
        <v>67</v>
      </c>
      <c r="H909" s="21">
        <v>44013</v>
      </c>
      <c r="I909" s="18" t="s">
        <v>73</v>
      </c>
      <c r="J909" t="s">
        <v>22</v>
      </c>
    </row>
    <row r="910" spans="1:10" hidden="1" x14ac:dyDescent="0.3">
      <c r="A910" s="10">
        <v>44039</v>
      </c>
      <c r="B910" s="5" t="s">
        <v>28</v>
      </c>
      <c r="C910" t="s">
        <v>16</v>
      </c>
      <c r="D910" t="s">
        <v>4</v>
      </c>
      <c r="E910">
        <v>7.2</v>
      </c>
      <c r="F910">
        <f t="shared" si="14"/>
        <v>7.2</v>
      </c>
      <c r="G910" s="2" t="s">
        <v>67</v>
      </c>
      <c r="H910" s="21">
        <v>44013</v>
      </c>
      <c r="I910" s="18" t="s">
        <v>73</v>
      </c>
      <c r="J910" t="s">
        <v>22</v>
      </c>
    </row>
    <row r="911" spans="1:10" hidden="1" x14ac:dyDescent="0.3">
      <c r="A911" s="10">
        <v>44039</v>
      </c>
      <c r="B911" s="5" t="s">
        <v>28</v>
      </c>
      <c r="C911" t="s">
        <v>16</v>
      </c>
      <c r="D911" t="s">
        <v>4</v>
      </c>
      <c r="E911">
        <v>9.5</v>
      </c>
      <c r="F911">
        <f t="shared" si="14"/>
        <v>9.5</v>
      </c>
      <c r="G911" s="2" t="s">
        <v>67</v>
      </c>
      <c r="H911" s="21">
        <v>44013</v>
      </c>
      <c r="I911" s="18" t="s">
        <v>73</v>
      </c>
      <c r="J911" t="s">
        <v>22</v>
      </c>
    </row>
    <row r="912" spans="1:10" hidden="1" x14ac:dyDescent="0.3">
      <c r="A912" s="10">
        <v>44039</v>
      </c>
      <c r="B912" s="5" t="s">
        <v>28</v>
      </c>
      <c r="C912" t="s">
        <v>16</v>
      </c>
      <c r="D912" t="s">
        <v>4</v>
      </c>
      <c r="E912">
        <v>6.8</v>
      </c>
      <c r="F912">
        <f t="shared" si="14"/>
        <v>6.8</v>
      </c>
      <c r="G912" s="2" t="s">
        <v>67</v>
      </c>
      <c r="H912" s="21">
        <v>44013</v>
      </c>
      <c r="I912" s="18" t="s">
        <v>73</v>
      </c>
      <c r="J912" t="s">
        <v>22</v>
      </c>
    </row>
    <row r="913" spans="1:10" hidden="1" x14ac:dyDescent="0.3">
      <c r="A913" s="10">
        <v>44039</v>
      </c>
      <c r="B913" s="5" t="s">
        <v>28</v>
      </c>
      <c r="C913" t="s">
        <v>16</v>
      </c>
      <c r="D913" t="s">
        <v>4</v>
      </c>
      <c r="E913">
        <v>6.1</v>
      </c>
      <c r="F913">
        <f t="shared" si="14"/>
        <v>6.1</v>
      </c>
      <c r="G913" s="2" t="s">
        <v>67</v>
      </c>
      <c r="H913" s="21">
        <v>44013</v>
      </c>
      <c r="I913" s="18" t="s">
        <v>73</v>
      </c>
      <c r="J913" t="s">
        <v>22</v>
      </c>
    </row>
    <row r="914" spans="1:10" hidden="1" x14ac:dyDescent="0.3">
      <c r="A914" s="10">
        <v>44039</v>
      </c>
      <c r="B914" s="5" t="s">
        <v>28</v>
      </c>
      <c r="C914" t="s">
        <v>16</v>
      </c>
      <c r="D914" t="s">
        <v>4</v>
      </c>
      <c r="E914">
        <v>5.4</v>
      </c>
      <c r="F914">
        <f t="shared" si="14"/>
        <v>5.4</v>
      </c>
      <c r="G914" s="2" t="s">
        <v>67</v>
      </c>
      <c r="H914" s="21">
        <v>44013</v>
      </c>
      <c r="I914" s="18" t="s">
        <v>73</v>
      </c>
      <c r="J914" t="s">
        <v>22</v>
      </c>
    </row>
    <row r="915" spans="1:10" hidden="1" x14ac:dyDescent="0.3">
      <c r="A915" s="10">
        <v>44039</v>
      </c>
      <c r="B915" s="5" t="s">
        <v>28</v>
      </c>
      <c r="C915" t="s">
        <v>16</v>
      </c>
      <c r="D915" t="s">
        <v>4</v>
      </c>
      <c r="E915">
        <v>7.3</v>
      </c>
      <c r="F915">
        <f t="shared" si="14"/>
        <v>7.3</v>
      </c>
      <c r="G915" s="2" t="s">
        <v>67</v>
      </c>
      <c r="H915" s="21">
        <v>44013</v>
      </c>
      <c r="I915" s="18" t="s">
        <v>73</v>
      </c>
      <c r="J915" t="s">
        <v>22</v>
      </c>
    </row>
    <row r="916" spans="1:10" hidden="1" x14ac:dyDescent="0.3">
      <c r="A916" s="10">
        <v>44039</v>
      </c>
      <c r="B916" s="5" t="s">
        <v>28</v>
      </c>
      <c r="C916" t="s">
        <v>16</v>
      </c>
      <c r="D916" t="s">
        <v>4</v>
      </c>
      <c r="E916">
        <v>6.3</v>
      </c>
      <c r="F916">
        <f t="shared" si="14"/>
        <v>6.3</v>
      </c>
      <c r="G916" s="2" t="s">
        <v>67</v>
      </c>
      <c r="H916" s="21">
        <v>44013</v>
      </c>
      <c r="I916" s="18" t="s">
        <v>73</v>
      </c>
      <c r="J916" t="s">
        <v>22</v>
      </c>
    </row>
    <row r="917" spans="1:10" hidden="1" x14ac:dyDescent="0.3">
      <c r="A917" s="10">
        <v>44039</v>
      </c>
      <c r="B917" s="5" t="s">
        <v>28</v>
      </c>
      <c r="C917" t="s">
        <v>16</v>
      </c>
      <c r="D917" t="s">
        <v>4</v>
      </c>
      <c r="E917">
        <v>6.2</v>
      </c>
      <c r="F917">
        <f t="shared" si="14"/>
        <v>6.2</v>
      </c>
      <c r="G917" s="2" t="s">
        <v>67</v>
      </c>
      <c r="H917" s="21">
        <v>44013</v>
      </c>
      <c r="I917" s="18" t="s">
        <v>73</v>
      </c>
      <c r="J917" t="s">
        <v>22</v>
      </c>
    </row>
    <row r="918" spans="1:10" hidden="1" x14ac:dyDescent="0.3">
      <c r="A918" s="10">
        <v>44039</v>
      </c>
      <c r="B918" s="5" t="s">
        <v>28</v>
      </c>
      <c r="C918" t="s">
        <v>16</v>
      </c>
      <c r="D918" t="s">
        <v>4</v>
      </c>
      <c r="E918">
        <v>7.5</v>
      </c>
      <c r="F918">
        <f t="shared" si="14"/>
        <v>7.5</v>
      </c>
      <c r="G918" s="2" t="s">
        <v>67</v>
      </c>
      <c r="H918" s="21">
        <v>44013</v>
      </c>
      <c r="I918" s="18" t="s">
        <v>73</v>
      </c>
      <c r="J918" t="s">
        <v>22</v>
      </c>
    </row>
    <row r="919" spans="1:10" hidden="1" x14ac:dyDescent="0.3">
      <c r="A919" s="10">
        <v>44039</v>
      </c>
      <c r="B919" s="5" t="s">
        <v>28</v>
      </c>
      <c r="C919" t="s">
        <v>16</v>
      </c>
      <c r="D919" t="s">
        <v>4</v>
      </c>
      <c r="E919">
        <v>9.1999999999999993</v>
      </c>
      <c r="F919">
        <f t="shared" si="14"/>
        <v>9.1999999999999993</v>
      </c>
      <c r="G919" s="2" t="s">
        <v>67</v>
      </c>
      <c r="H919" s="21">
        <v>44013</v>
      </c>
      <c r="I919" s="18" t="s">
        <v>73</v>
      </c>
      <c r="J919" t="s">
        <v>22</v>
      </c>
    </row>
    <row r="920" spans="1:10" hidden="1" x14ac:dyDescent="0.3">
      <c r="A920" s="10">
        <v>44039</v>
      </c>
      <c r="B920" s="5" t="s">
        <v>28</v>
      </c>
      <c r="C920" t="s">
        <v>16</v>
      </c>
      <c r="D920" t="s">
        <v>4</v>
      </c>
      <c r="E920">
        <v>7.6</v>
      </c>
      <c r="F920">
        <f t="shared" si="14"/>
        <v>7.6</v>
      </c>
      <c r="G920" s="2" t="s">
        <v>67</v>
      </c>
      <c r="H920" s="21">
        <v>44013</v>
      </c>
      <c r="I920" s="18" t="s">
        <v>73</v>
      </c>
      <c r="J920" t="s">
        <v>22</v>
      </c>
    </row>
    <row r="921" spans="1:10" hidden="1" x14ac:dyDescent="0.3">
      <c r="A921" s="10">
        <v>44039</v>
      </c>
      <c r="B921" s="5" t="s">
        <v>28</v>
      </c>
      <c r="C921" t="s">
        <v>16</v>
      </c>
      <c r="D921" t="s">
        <v>4</v>
      </c>
      <c r="E921">
        <v>7.5</v>
      </c>
      <c r="F921">
        <f t="shared" si="14"/>
        <v>7.5</v>
      </c>
      <c r="G921" s="2" t="s">
        <v>67</v>
      </c>
      <c r="H921" s="21">
        <v>44013</v>
      </c>
      <c r="I921" s="18" t="s">
        <v>73</v>
      </c>
      <c r="J921" t="s">
        <v>22</v>
      </c>
    </row>
    <row r="922" spans="1:10" hidden="1" x14ac:dyDescent="0.3">
      <c r="A922" s="10">
        <v>44039</v>
      </c>
      <c r="B922" s="5" t="s">
        <v>28</v>
      </c>
      <c r="C922" t="s">
        <v>16</v>
      </c>
      <c r="D922" t="s">
        <v>4</v>
      </c>
      <c r="E922">
        <v>6.5</v>
      </c>
      <c r="F922">
        <f t="shared" si="14"/>
        <v>6.5</v>
      </c>
      <c r="G922" s="2" t="s">
        <v>67</v>
      </c>
      <c r="H922" s="21">
        <v>44013</v>
      </c>
      <c r="I922" s="18" t="s">
        <v>73</v>
      </c>
      <c r="J922" t="s">
        <v>22</v>
      </c>
    </row>
    <row r="923" spans="1:10" hidden="1" x14ac:dyDescent="0.3">
      <c r="A923" s="10">
        <v>44039</v>
      </c>
      <c r="B923" s="5" t="s">
        <v>28</v>
      </c>
      <c r="C923" t="s">
        <v>16</v>
      </c>
      <c r="D923" t="s">
        <v>4</v>
      </c>
      <c r="E923">
        <v>6.8</v>
      </c>
      <c r="F923">
        <f t="shared" si="14"/>
        <v>6.8</v>
      </c>
      <c r="G923" s="2" t="s">
        <v>67</v>
      </c>
      <c r="H923" s="21">
        <v>44013</v>
      </c>
      <c r="I923" s="18" t="s">
        <v>73</v>
      </c>
      <c r="J923" t="s">
        <v>22</v>
      </c>
    </row>
    <row r="924" spans="1:10" hidden="1" x14ac:dyDescent="0.3">
      <c r="A924" s="10">
        <v>44039</v>
      </c>
      <c r="B924" s="5" t="s">
        <v>28</v>
      </c>
      <c r="C924" t="s">
        <v>16</v>
      </c>
      <c r="D924" t="s">
        <v>4</v>
      </c>
      <c r="E924">
        <v>5.8</v>
      </c>
      <c r="F924">
        <f t="shared" si="14"/>
        <v>5.8</v>
      </c>
      <c r="G924" s="2" t="s">
        <v>67</v>
      </c>
      <c r="H924" s="21">
        <v>44013</v>
      </c>
      <c r="I924" s="18" t="s">
        <v>73</v>
      </c>
      <c r="J924" t="s">
        <v>22</v>
      </c>
    </row>
    <row r="925" spans="1:10" hidden="1" x14ac:dyDescent="0.3">
      <c r="A925" s="10">
        <v>44039</v>
      </c>
      <c r="B925" s="5" t="s">
        <v>28</v>
      </c>
      <c r="C925" t="s">
        <v>16</v>
      </c>
      <c r="D925" t="s">
        <v>4</v>
      </c>
      <c r="E925">
        <v>6.5</v>
      </c>
      <c r="F925">
        <f t="shared" si="14"/>
        <v>6.5</v>
      </c>
      <c r="G925" s="2" t="s">
        <v>67</v>
      </c>
      <c r="H925" s="21">
        <v>44013</v>
      </c>
      <c r="I925" s="18" t="s">
        <v>73</v>
      </c>
      <c r="J925" t="s">
        <v>22</v>
      </c>
    </row>
    <row r="926" spans="1:10" hidden="1" x14ac:dyDescent="0.3">
      <c r="A926" s="10">
        <v>44039</v>
      </c>
      <c r="B926" s="5" t="s">
        <v>28</v>
      </c>
      <c r="C926" t="s">
        <v>16</v>
      </c>
      <c r="D926" t="s">
        <v>4</v>
      </c>
      <c r="E926">
        <v>6.2</v>
      </c>
      <c r="F926">
        <f t="shared" ref="F926:F989" si="15">E926</f>
        <v>6.2</v>
      </c>
      <c r="G926" s="2" t="s">
        <v>67</v>
      </c>
      <c r="H926" s="21">
        <v>44013</v>
      </c>
      <c r="I926" s="18" t="s">
        <v>73</v>
      </c>
      <c r="J926" t="s">
        <v>22</v>
      </c>
    </row>
    <row r="927" spans="1:10" hidden="1" x14ac:dyDescent="0.3">
      <c r="A927" s="10">
        <v>44039</v>
      </c>
      <c r="B927" s="5" t="s">
        <v>28</v>
      </c>
      <c r="C927" t="s">
        <v>16</v>
      </c>
      <c r="D927" t="s">
        <v>4</v>
      </c>
      <c r="E927">
        <v>6</v>
      </c>
      <c r="F927">
        <f t="shared" si="15"/>
        <v>6</v>
      </c>
      <c r="G927" s="2" t="s">
        <v>67</v>
      </c>
      <c r="H927" s="21">
        <v>44013</v>
      </c>
      <c r="I927" s="18" t="s">
        <v>73</v>
      </c>
      <c r="J927" t="s">
        <v>22</v>
      </c>
    </row>
    <row r="928" spans="1:10" hidden="1" x14ac:dyDescent="0.3">
      <c r="A928" s="10">
        <v>44039</v>
      </c>
      <c r="B928" s="5" t="s">
        <v>28</v>
      </c>
      <c r="C928" t="s">
        <v>16</v>
      </c>
      <c r="D928" t="s">
        <v>4</v>
      </c>
      <c r="E928">
        <v>7.2</v>
      </c>
      <c r="F928">
        <f t="shared" si="15"/>
        <v>7.2</v>
      </c>
      <c r="G928" s="2" t="s">
        <v>67</v>
      </c>
      <c r="H928" s="21">
        <v>44013</v>
      </c>
      <c r="I928" s="18" t="s">
        <v>73</v>
      </c>
      <c r="J928" t="s">
        <v>22</v>
      </c>
    </row>
    <row r="929" spans="1:10" hidden="1" x14ac:dyDescent="0.3">
      <c r="A929" s="10">
        <v>44039</v>
      </c>
      <c r="B929" s="5" t="s">
        <v>28</v>
      </c>
      <c r="C929" t="s">
        <v>16</v>
      </c>
      <c r="D929" t="s">
        <v>4</v>
      </c>
      <c r="E929">
        <v>6.8</v>
      </c>
      <c r="F929">
        <f t="shared" si="15"/>
        <v>6.8</v>
      </c>
      <c r="G929" s="2" t="s">
        <v>67</v>
      </c>
      <c r="H929" s="21">
        <v>44013</v>
      </c>
      <c r="I929" s="18" t="s">
        <v>73</v>
      </c>
      <c r="J929" t="s">
        <v>22</v>
      </c>
    </row>
    <row r="930" spans="1:10" hidden="1" x14ac:dyDescent="0.3">
      <c r="A930" s="10">
        <v>44039</v>
      </c>
      <c r="B930" s="5" t="s">
        <v>28</v>
      </c>
      <c r="C930" t="s">
        <v>16</v>
      </c>
      <c r="D930" t="s">
        <v>4</v>
      </c>
      <c r="E930">
        <v>7.7</v>
      </c>
      <c r="F930">
        <f t="shared" si="15"/>
        <v>7.7</v>
      </c>
      <c r="G930" s="2" t="s">
        <v>67</v>
      </c>
      <c r="H930" s="21">
        <v>44013</v>
      </c>
      <c r="I930" s="18" t="s">
        <v>73</v>
      </c>
      <c r="J930" t="s">
        <v>22</v>
      </c>
    </row>
    <row r="931" spans="1:10" hidden="1" x14ac:dyDescent="0.3">
      <c r="A931" s="10">
        <v>44039</v>
      </c>
      <c r="B931" s="5" t="s">
        <v>28</v>
      </c>
      <c r="C931" t="s">
        <v>16</v>
      </c>
      <c r="D931" t="s">
        <v>4</v>
      </c>
      <c r="E931">
        <v>6.5</v>
      </c>
      <c r="F931">
        <f t="shared" si="15"/>
        <v>6.5</v>
      </c>
      <c r="G931" s="2" t="s">
        <v>67</v>
      </c>
      <c r="H931" s="21">
        <v>44013</v>
      </c>
      <c r="I931" s="18" t="s">
        <v>73</v>
      </c>
      <c r="J931" t="s">
        <v>22</v>
      </c>
    </row>
    <row r="932" spans="1:10" hidden="1" x14ac:dyDescent="0.3">
      <c r="A932" s="10">
        <v>44039</v>
      </c>
      <c r="B932" s="5" t="s">
        <v>28</v>
      </c>
      <c r="C932" t="s">
        <v>16</v>
      </c>
      <c r="D932" t="s">
        <v>4</v>
      </c>
      <c r="E932">
        <v>4.5</v>
      </c>
      <c r="F932">
        <f t="shared" si="15"/>
        <v>4.5</v>
      </c>
      <c r="G932" s="2" t="s">
        <v>67</v>
      </c>
      <c r="H932" s="21">
        <v>44013</v>
      </c>
      <c r="I932" s="18" t="s">
        <v>73</v>
      </c>
      <c r="J932" t="s">
        <v>22</v>
      </c>
    </row>
    <row r="933" spans="1:10" hidden="1" x14ac:dyDescent="0.3">
      <c r="A933" s="10">
        <v>44039</v>
      </c>
      <c r="B933" s="5" t="s">
        <v>28</v>
      </c>
      <c r="C933" t="s">
        <v>16</v>
      </c>
      <c r="D933" t="s">
        <v>8</v>
      </c>
      <c r="E933">
        <v>17.2</v>
      </c>
      <c r="F933">
        <f t="shared" si="15"/>
        <v>17.2</v>
      </c>
      <c r="G933" s="2" t="s">
        <v>67</v>
      </c>
      <c r="H933" s="21">
        <v>44013</v>
      </c>
      <c r="I933" s="18" t="s">
        <v>73</v>
      </c>
      <c r="J933" t="s">
        <v>63</v>
      </c>
    </row>
    <row r="934" spans="1:10" hidden="1" x14ac:dyDescent="0.3">
      <c r="A934" s="10">
        <v>44039</v>
      </c>
      <c r="B934" s="5" t="s">
        <v>28</v>
      </c>
      <c r="C934" t="s">
        <v>16</v>
      </c>
      <c r="D934" t="s">
        <v>8</v>
      </c>
      <c r="E934">
        <v>15.4</v>
      </c>
      <c r="F934">
        <f t="shared" si="15"/>
        <v>15.4</v>
      </c>
      <c r="G934" s="2" t="s">
        <v>67</v>
      </c>
      <c r="H934" s="21">
        <v>44013</v>
      </c>
      <c r="I934" s="18" t="s">
        <v>73</v>
      </c>
      <c r="J934" t="s">
        <v>63</v>
      </c>
    </row>
    <row r="935" spans="1:10" hidden="1" x14ac:dyDescent="0.3">
      <c r="A935" s="10">
        <v>44039</v>
      </c>
      <c r="B935" s="5" t="s">
        <v>28</v>
      </c>
      <c r="C935" t="s">
        <v>16</v>
      </c>
      <c r="D935" t="s">
        <v>8</v>
      </c>
      <c r="E935">
        <v>13.3</v>
      </c>
      <c r="F935">
        <f t="shared" si="15"/>
        <v>13.3</v>
      </c>
      <c r="G935" s="2" t="s">
        <v>67</v>
      </c>
      <c r="H935" s="21">
        <v>44013</v>
      </c>
      <c r="I935" s="18" t="s">
        <v>73</v>
      </c>
      <c r="J935" t="s">
        <v>63</v>
      </c>
    </row>
    <row r="936" spans="1:10" hidden="1" x14ac:dyDescent="0.3">
      <c r="A936" s="10">
        <v>44039</v>
      </c>
      <c r="B936" s="5" t="s">
        <v>28</v>
      </c>
      <c r="C936" t="s">
        <v>16</v>
      </c>
      <c r="D936" s="2" t="s">
        <v>21</v>
      </c>
      <c r="E936">
        <v>6.9</v>
      </c>
      <c r="F936">
        <f t="shared" si="15"/>
        <v>6.9</v>
      </c>
      <c r="G936" s="2" t="s">
        <v>67</v>
      </c>
      <c r="H936" s="21">
        <v>44013</v>
      </c>
      <c r="I936" s="18" t="s">
        <v>73</v>
      </c>
      <c r="J936" s="2" t="s">
        <v>21</v>
      </c>
    </row>
    <row r="937" spans="1:10" hidden="1" x14ac:dyDescent="0.3">
      <c r="A937" s="10">
        <v>44039</v>
      </c>
      <c r="B937" s="5" t="s">
        <v>28</v>
      </c>
      <c r="C937" t="s">
        <v>16</v>
      </c>
      <c r="D937" s="2" t="s">
        <v>21</v>
      </c>
      <c r="E937">
        <v>7.1</v>
      </c>
      <c r="F937">
        <f t="shared" si="15"/>
        <v>7.1</v>
      </c>
      <c r="G937" s="2" t="s">
        <v>67</v>
      </c>
      <c r="H937" s="21">
        <v>44013</v>
      </c>
      <c r="I937" s="18" t="s">
        <v>73</v>
      </c>
      <c r="J937" s="2" t="s">
        <v>21</v>
      </c>
    </row>
    <row r="938" spans="1:10" hidden="1" x14ac:dyDescent="0.3">
      <c r="A938" s="10">
        <v>44039</v>
      </c>
      <c r="B938" s="5" t="s">
        <v>28</v>
      </c>
      <c r="C938" t="s">
        <v>16</v>
      </c>
      <c r="D938" s="2" t="s">
        <v>21</v>
      </c>
      <c r="E938">
        <v>7.2</v>
      </c>
      <c r="F938">
        <f t="shared" si="15"/>
        <v>7.2</v>
      </c>
      <c r="G938" s="2" t="s">
        <v>67</v>
      </c>
      <c r="H938" s="21">
        <v>44013</v>
      </c>
      <c r="I938" s="18" t="s">
        <v>73</v>
      </c>
      <c r="J938" s="2" t="s">
        <v>21</v>
      </c>
    </row>
    <row r="939" spans="1:10" hidden="1" x14ac:dyDescent="0.3">
      <c r="A939" s="10">
        <v>44039</v>
      </c>
      <c r="B939" s="5" t="s">
        <v>28</v>
      </c>
      <c r="C939" t="s">
        <v>16</v>
      </c>
      <c r="D939" s="2" t="s">
        <v>21</v>
      </c>
      <c r="E939">
        <v>7.3</v>
      </c>
      <c r="F939">
        <f t="shared" si="15"/>
        <v>7.3</v>
      </c>
      <c r="G939" s="2" t="s">
        <v>67</v>
      </c>
      <c r="H939" s="21">
        <v>44013</v>
      </c>
      <c r="I939" s="18" t="s">
        <v>73</v>
      </c>
      <c r="J939" s="2" t="s">
        <v>21</v>
      </c>
    </row>
    <row r="940" spans="1:10" hidden="1" x14ac:dyDescent="0.3">
      <c r="A940" s="10">
        <v>44039</v>
      </c>
      <c r="B940" s="5" t="s">
        <v>28</v>
      </c>
      <c r="C940" t="s">
        <v>16</v>
      </c>
      <c r="D940" s="2" t="s">
        <v>21</v>
      </c>
      <c r="E940">
        <v>8.5</v>
      </c>
      <c r="F940">
        <f t="shared" si="15"/>
        <v>8.5</v>
      </c>
      <c r="G940" s="2" t="s">
        <v>67</v>
      </c>
      <c r="H940" s="21">
        <v>44013</v>
      </c>
      <c r="I940" s="18" t="s">
        <v>73</v>
      </c>
      <c r="J940" s="2" t="s">
        <v>21</v>
      </c>
    </row>
    <row r="941" spans="1:10" hidden="1" x14ac:dyDescent="0.3">
      <c r="A941" s="10">
        <v>44039</v>
      </c>
      <c r="B941" s="5" t="s">
        <v>28</v>
      </c>
      <c r="C941" t="s">
        <v>16</v>
      </c>
      <c r="D941" s="2" t="s">
        <v>21</v>
      </c>
      <c r="E941">
        <v>6.1</v>
      </c>
      <c r="F941">
        <f t="shared" si="15"/>
        <v>6.1</v>
      </c>
      <c r="G941" s="2" t="s">
        <v>67</v>
      </c>
      <c r="H941" s="21">
        <v>44013</v>
      </c>
      <c r="I941" s="18" t="s">
        <v>73</v>
      </c>
      <c r="J941" s="2" t="s">
        <v>21</v>
      </c>
    </row>
    <row r="942" spans="1:10" hidden="1" x14ac:dyDescent="0.3">
      <c r="A942" s="10">
        <v>44039</v>
      </c>
      <c r="B942" s="5" t="s">
        <v>28</v>
      </c>
      <c r="C942" t="s">
        <v>16</v>
      </c>
      <c r="D942" s="2" t="s">
        <v>21</v>
      </c>
      <c r="E942">
        <v>6.7</v>
      </c>
      <c r="F942">
        <f t="shared" si="15"/>
        <v>6.7</v>
      </c>
      <c r="G942" s="2" t="s">
        <v>67</v>
      </c>
      <c r="H942" s="21">
        <v>44013</v>
      </c>
      <c r="I942" s="18" t="s">
        <v>73</v>
      </c>
      <c r="J942" s="2" t="s">
        <v>21</v>
      </c>
    </row>
    <row r="943" spans="1:10" hidden="1" x14ac:dyDescent="0.3">
      <c r="A943" s="10">
        <v>44039</v>
      </c>
      <c r="B943" s="5" t="s">
        <v>28</v>
      </c>
      <c r="C943" t="s">
        <v>16</v>
      </c>
      <c r="D943" s="2" t="s">
        <v>21</v>
      </c>
      <c r="E943">
        <v>6.9</v>
      </c>
      <c r="F943">
        <f t="shared" si="15"/>
        <v>6.9</v>
      </c>
      <c r="G943" s="2" t="s">
        <v>67</v>
      </c>
      <c r="H943" s="21">
        <v>44013</v>
      </c>
      <c r="I943" s="18" t="s">
        <v>73</v>
      </c>
      <c r="J943" s="2" t="s">
        <v>21</v>
      </c>
    </row>
    <row r="944" spans="1:10" hidden="1" x14ac:dyDescent="0.3">
      <c r="A944" s="10">
        <v>44039</v>
      </c>
      <c r="B944" s="5" t="s">
        <v>28</v>
      </c>
      <c r="C944" t="s">
        <v>16</v>
      </c>
      <c r="D944" s="2" t="s">
        <v>21</v>
      </c>
      <c r="E944">
        <v>8.5</v>
      </c>
      <c r="F944">
        <f t="shared" si="15"/>
        <v>8.5</v>
      </c>
      <c r="G944" s="2" t="s">
        <v>67</v>
      </c>
      <c r="H944" s="21">
        <v>44013</v>
      </c>
      <c r="I944" s="18" t="s">
        <v>73</v>
      </c>
      <c r="J944" s="2" t="s">
        <v>21</v>
      </c>
    </row>
    <row r="945" spans="1:10" hidden="1" x14ac:dyDescent="0.3">
      <c r="A945" s="10">
        <v>44039</v>
      </c>
      <c r="B945" s="5" t="s">
        <v>28</v>
      </c>
      <c r="C945" t="s">
        <v>16</v>
      </c>
      <c r="D945" s="2" t="s">
        <v>21</v>
      </c>
      <c r="E945">
        <v>7.5</v>
      </c>
      <c r="F945">
        <f t="shared" si="15"/>
        <v>7.5</v>
      </c>
      <c r="G945" s="2" t="s">
        <v>67</v>
      </c>
      <c r="H945" s="21">
        <v>44013</v>
      </c>
      <c r="I945" s="18" t="s">
        <v>73</v>
      </c>
      <c r="J945" s="2" t="s">
        <v>21</v>
      </c>
    </row>
    <row r="946" spans="1:10" hidden="1" x14ac:dyDescent="0.3">
      <c r="A946" s="10">
        <v>44039</v>
      </c>
      <c r="B946" s="5" t="s">
        <v>28</v>
      </c>
      <c r="C946" t="s">
        <v>16</v>
      </c>
      <c r="D946" s="2" t="s">
        <v>21</v>
      </c>
      <c r="E946">
        <v>6.5</v>
      </c>
      <c r="F946">
        <f t="shared" si="15"/>
        <v>6.5</v>
      </c>
      <c r="G946" s="2" t="s">
        <v>67</v>
      </c>
      <c r="H946" s="21">
        <v>44013</v>
      </c>
      <c r="I946" s="18" t="s">
        <v>73</v>
      </c>
      <c r="J946" s="2" t="s">
        <v>21</v>
      </c>
    </row>
    <row r="947" spans="1:10" hidden="1" x14ac:dyDescent="0.3">
      <c r="A947" s="10">
        <v>44039</v>
      </c>
      <c r="B947" s="5" t="s">
        <v>28</v>
      </c>
      <c r="C947" t="s">
        <v>16</v>
      </c>
      <c r="D947" s="2" t="s">
        <v>21</v>
      </c>
      <c r="E947">
        <v>6.9</v>
      </c>
      <c r="F947">
        <f t="shared" si="15"/>
        <v>6.9</v>
      </c>
      <c r="G947" s="2" t="s">
        <v>67</v>
      </c>
      <c r="H947" s="21">
        <v>44013</v>
      </c>
      <c r="I947" s="18" t="s">
        <v>73</v>
      </c>
      <c r="J947" s="2" t="s">
        <v>21</v>
      </c>
    </row>
    <row r="948" spans="1:10" hidden="1" x14ac:dyDescent="0.3">
      <c r="A948" s="10">
        <v>44039</v>
      </c>
      <c r="B948" s="5" t="s">
        <v>28</v>
      </c>
      <c r="C948" t="s">
        <v>16</v>
      </c>
      <c r="D948" s="2" t="s">
        <v>21</v>
      </c>
      <c r="E948">
        <v>7</v>
      </c>
      <c r="F948">
        <f t="shared" si="15"/>
        <v>7</v>
      </c>
      <c r="G948" s="2" t="s">
        <v>67</v>
      </c>
      <c r="H948" s="21">
        <v>44013</v>
      </c>
      <c r="I948" s="18" t="s">
        <v>73</v>
      </c>
      <c r="J948" s="2" t="s">
        <v>21</v>
      </c>
    </row>
    <row r="949" spans="1:10" hidden="1" x14ac:dyDescent="0.3">
      <c r="A949" s="10">
        <v>44039</v>
      </c>
      <c r="B949" s="5" t="s">
        <v>28</v>
      </c>
      <c r="C949" t="s">
        <v>16</v>
      </c>
      <c r="D949" s="2" t="s">
        <v>21</v>
      </c>
      <c r="E949">
        <v>6.4</v>
      </c>
      <c r="F949">
        <f t="shared" si="15"/>
        <v>6.4</v>
      </c>
      <c r="G949" s="2" t="s">
        <v>67</v>
      </c>
      <c r="H949" s="21">
        <v>44013</v>
      </c>
      <c r="I949" s="18" t="s">
        <v>73</v>
      </c>
      <c r="J949" s="2" t="s">
        <v>21</v>
      </c>
    </row>
    <row r="950" spans="1:10" hidden="1" x14ac:dyDescent="0.3">
      <c r="A950" s="10">
        <v>44039</v>
      </c>
      <c r="B950" s="5" t="s">
        <v>28</v>
      </c>
      <c r="C950" t="s">
        <v>16</v>
      </c>
      <c r="D950" s="2" t="s">
        <v>21</v>
      </c>
      <c r="E950">
        <v>6.4</v>
      </c>
      <c r="F950">
        <f t="shared" si="15"/>
        <v>6.4</v>
      </c>
      <c r="G950" s="2" t="s">
        <v>67</v>
      </c>
      <c r="H950" s="21">
        <v>44013</v>
      </c>
      <c r="I950" s="18" t="s">
        <v>73</v>
      </c>
      <c r="J950" s="2" t="s">
        <v>21</v>
      </c>
    </row>
    <row r="951" spans="1:10" hidden="1" x14ac:dyDescent="0.3">
      <c r="A951" s="10">
        <v>44039</v>
      </c>
      <c r="B951" s="5" t="s">
        <v>28</v>
      </c>
      <c r="C951" t="s">
        <v>16</v>
      </c>
      <c r="D951" s="2" t="s">
        <v>21</v>
      </c>
      <c r="E951">
        <v>6.8</v>
      </c>
      <c r="F951">
        <f t="shared" si="15"/>
        <v>6.8</v>
      </c>
      <c r="G951" s="2" t="s">
        <v>67</v>
      </c>
      <c r="H951" s="21">
        <v>44013</v>
      </c>
      <c r="I951" s="18" t="s">
        <v>73</v>
      </c>
      <c r="J951" s="2" t="s">
        <v>21</v>
      </c>
    </row>
    <row r="952" spans="1:10" hidden="1" x14ac:dyDescent="0.3">
      <c r="A952" s="10">
        <v>44039</v>
      </c>
      <c r="B952" s="5" t="s">
        <v>28</v>
      </c>
      <c r="C952" t="s">
        <v>16</v>
      </c>
      <c r="D952" s="2" t="s">
        <v>21</v>
      </c>
      <c r="E952">
        <v>6.2</v>
      </c>
      <c r="F952">
        <f t="shared" si="15"/>
        <v>6.2</v>
      </c>
      <c r="G952" s="2" t="s">
        <v>67</v>
      </c>
      <c r="H952" s="21">
        <v>44013</v>
      </c>
      <c r="I952" s="18" t="s">
        <v>73</v>
      </c>
      <c r="J952" s="2" t="s">
        <v>21</v>
      </c>
    </row>
    <row r="953" spans="1:10" hidden="1" x14ac:dyDescent="0.3">
      <c r="A953" s="10">
        <v>44039</v>
      </c>
      <c r="B953" s="5" t="s">
        <v>28</v>
      </c>
      <c r="C953" t="s">
        <v>16</v>
      </c>
      <c r="D953" s="2" t="s">
        <v>21</v>
      </c>
      <c r="E953">
        <v>6.2</v>
      </c>
      <c r="F953">
        <f t="shared" si="15"/>
        <v>6.2</v>
      </c>
      <c r="G953" s="2" t="s">
        <v>67</v>
      </c>
      <c r="H953" s="21">
        <v>44013</v>
      </c>
      <c r="I953" s="18" t="s">
        <v>73</v>
      </c>
      <c r="J953" s="2" t="s">
        <v>21</v>
      </c>
    </row>
    <row r="954" spans="1:10" hidden="1" x14ac:dyDescent="0.3">
      <c r="A954" s="10">
        <v>44039</v>
      </c>
      <c r="B954" s="5" t="s">
        <v>28</v>
      </c>
      <c r="C954" t="s">
        <v>16</v>
      </c>
      <c r="D954" s="2" t="s">
        <v>21</v>
      </c>
      <c r="E954">
        <v>8.6</v>
      </c>
      <c r="F954">
        <f t="shared" si="15"/>
        <v>8.6</v>
      </c>
      <c r="G954" s="2" t="s">
        <v>67</v>
      </c>
      <c r="H954" s="21">
        <v>44013</v>
      </c>
      <c r="I954" s="18" t="s">
        <v>73</v>
      </c>
      <c r="J954" s="2" t="s">
        <v>21</v>
      </c>
    </row>
    <row r="955" spans="1:10" hidden="1" x14ac:dyDescent="0.3">
      <c r="A955" s="10">
        <v>44039</v>
      </c>
      <c r="B955" s="5" t="s">
        <v>28</v>
      </c>
      <c r="C955" t="s">
        <v>16</v>
      </c>
      <c r="D955" s="2" t="s">
        <v>21</v>
      </c>
      <c r="E955">
        <v>7.2</v>
      </c>
      <c r="F955">
        <f t="shared" si="15"/>
        <v>7.2</v>
      </c>
      <c r="G955" s="2" t="s">
        <v>67</v>
      </c>
      <c r="H955" s="21">
        <v>44013</v>
      </c>
      <c r="I955" s="18" t="s">
        <v>73</v>
      </c>
      <c r="J955" s="2" t="s">
        <v>21</v>
      </c>
    </row>
    <row r="956" spans="1:10" hidden="1" x14ac:dyDescent="0.3">
      <c r="A956" s="10">
        <v>44039</v>
      </c>
      <c r="B956" s="5" t="s">
        <v>28</v>
      </c>
      <c r="C956" t="s">
        <v>16</v>
      </c>
      <c r="D956" s="2" t="s">
        <v>21</v>
      </c>
      <c r="E956">
        <v>6.3</v>
      </c>
      <c r="F956">
        <f t="shared" si="15"/>
        <v>6.3</v>
      </c>
      <c r="G956" s="2" t="s">
        <v>67</v>
      </c>
      <c r="H956" s="21">
        <v>44013</v>
      </c>
      <c r="I956" s="18" t="s">
        <v>73</v>
      </c>
      <c r="J956" s="2" t="s">
        <v>21</v>
      </c>
    </row>
    <row r="957" spans="1:10" hidden="1" x14ac:dyDescent="0.3">
      <c r="A957" s="10">
        <v>44039</v>
      </c>
      <c r="B957" s="5" t="s">
        <v>28</v>
      </c>
      <c r="C957" t="s">
        <v>16</v>
      </c>
      <c r="D957" s="2" t="s">
        <v>21</v>
      </c>
      <c r="E957">
        <v>6.1</v>
      </c>
      <c r="F957">
        <f t="shared" si="15"/>
        <v>6.1</v>
      </c>
      <c r="G957" s="2" t="s">
        <v>67</v>
      </c>
      <c r="H957" s="21">
        <v>44013</v>
      </c>
      <c r="I957" s="18" t="s">
        <v>73</v>
      </c>
      <c r="J957" s="2" t="s">
        <v>21</v>
      </c>
    </row>
    <row r="958" spans="1:10" hidden="1" x14ac:dyDescent="0.3">
      <c r="A958" s="10">
        <v>44039</v>
      </c>
      <c r="B958" s="5" t="s">
        <v>28</v>
      </c>
      <c r="C958" t="s">
        <v>16</v>
      </c>
      <c r="D958" s="2" t="s">
        <v>21</v>
      </c>
      <c r="E958">
        <v>6.8</v>
      </c>
      <c r="F958">
        <f t="shared" si="15"/>
        <v>6.8</v>
      </c>
      <c r="G958" s="2" t="s">
        <v>67</v>
      </c>
      <c r="H958" s="21">
        <v>44013</v>
      </c>
      <c r="I958" s="18" t="s">
        <v>73</v>
      </c>
      <c r="J958" s="2" t="s">
        <v>21</v>
      </c>
    </row>
    <row r="959" spans="1:10" hidden="1" x14ac:dyDescent="0.3">
      <c r="A959" s="10">
        <v>44039</v>
      </c>
      <c r="B959" s="5" t="s">
        <v>28</v>
      </c>
      <c r="C959" t="s">
        <v>16</v>
      </c>
      <c r="D959" s="2" t="s">
        <v>21</v>
      </c>
      <c r="E959">
        <v>6.6</v>
      </c>
      <c r="F959">
        <f t="shared" si="15"/>
        <v>6.6</v>
      </c>
      <c r="G959" s="2" t="s">
        <v>67</v>
      </c>
      <c r="H959" s="21">
        <v>44013</v>
      </c>
      <c r="I959" s="18" t="s">
        <v>73</v>
      </c>
      <c r="J959" s="2" t="s">
        <v>21</v>
      </c>
    </row>
    <row r="960" spans="1:10" hidden="1" x14ac:dyDescent="0.3">
      <c r="A960" s="10">
        <v>44039</v>
      </c>
      <c r="B960" s="5" t="s">
        <v>28</v>
      </c>
      <c r="C960" t="s">
        <v>16</v>
      </c>
      <c r="D960" s="2" t="s">
        <v>21</v>
      </c>
      <c r="E960">
        <v>6.6</v>
      </c>
      <c r="F960">
        <f t="shared" si="15"/>
        <v>6.6</v>
      </c>
      <c r="G960" s="2" t="s">
        <v>67</v>
      </c>
      <c r="H960" s="21">
        <v>44013</v>
      </c>
      <c r="I960" s="18" t="s">
        <v>73</v>
      </c>
      <c r="J960" s="2" t="s">
        <v>21</v>
      </c>
    </row>
    <row r="961" spans="1:10" hidden="1" x14ac:dyDescent="0.3">
      <c r="A961" s="10">
        <v>44039</v>
      </c>
      <c r="B961" s="5" t="s">
        <v>28</v>
      </c>
      <c r="C961" t="s">
        <v>16</v>
      </c>
      <c r="D961" s="2" t="s">
        <v>21</v>
      </c>
      <c r="E961">
        <v>6.9</v>
      </c>
      <c r="F961">
        <f t="shared" si="15"/>
        <v>6.9</v>
      </c>
      <c r="G961" s="2" t="s">
        <v>67</v>
      </c>
      <c r="H961" s="21">
        <v>44013</v>
      </c>
      <c r="I961" s="18" t="s">
        <v>73</v>
      </c>
      <c r="J961" s="2" t="s">
        <v>21</v>
      </c>
    </row>
    <row r="962" spans="1:10" hidden="1" x14ac:dyDescent="0.3">
      <c r="A962" s="10">
        <v>44039</v>
      </c>
      <c r="B962" s="5" t="s">
        <v>28</v>
      </c>
      <c r="C962" t="s">
        <v>16</v>
      </c>
      <c r="D962" s="2" t="s">
        <v>21</v>
      </c>
      <c r="E962">
        <v>6.4</v>
      </c>
      <c r="F962">
        <f t="shared" si="15"/>
        <v>6.4</v>
      </c>
      <c r="G962" s="2" t="s">
        <v>67</v>
      </c>
      <c r="H962" s="21">
        <v>44013</v>
      </c>
      <c r="I962" s="18" t="s">
        <v>73</v>
      </c>
      <c r="J962" s="2" t="s">
        <v>21</v>
      </c>
    </row>
    <row r="963" spans="1:10" hidden="1" x14ac:dyDescent="0.3">
      <c r="A963" s="10">
        <v>44039</v>
      </c>
      <c r="B963" s="5" t="s">
        <v>28</v>
      </c>
      <c r="C963" t="s">
        <v>16</v>
      </c>
      <c r="D963" s="2" t="s">
        <v>21</v>
      </c>
      <c r="E963">
        <v>6.6</v>
      </c>
      <c r="F963">
        <f t="shared" si="15"/>
        <v>6.6</v>
      </c>
      <c r="G963" s="2" t="s">
        <v>67</v>
      </c>
      <c r="H963" s="21">
        <v>44013</v>
      </c>
      <c r="I963" s="18" t="s">
        <v>73</v>
      </c>
      <c r="J963" s="2" t="s">
        <v>21</v>
      </c>
    </row>
    <row r="964" spans="1:10" hidden="1" x14ac:dyDescent="0.3">
      <c r="A964" s="10">
        <v>44039</v>
      </c>
      <c r="B964" s="5" t="s">
        <v>28</v>
      </c>
      <c r="C964" t="s">
        <v>16</v>
      </c>
      <c r="D964" s="2" t="s">
        <v>21</v>
      </c>
      <c r="E964">
        <v>6.7</v>
      </c>
      <c r="F964">
        <f t="shared" si="15"/>
        <v>6.7</v>
      </c>
      <c r="G964" s="2" t="s">
        <v>67</v>
      </c>
      <c r="H964" s="21">
        <v>44013</v>
      </c>
      <c r="I964" s="18" t="s">
        <v>73</v>
      </c>
      <c r="J964" s="2" t="s">
        <v>21</v>
      </c>
    </row>
    <row r="965" spans="1:10" hidden="1" x14ac:dyDescent="0.3">
      <c r="A965" s="10">
        <v>44039</v>
      </c>
      <c r="B965" s="5" t="s">
        <v>28</v>
      </c>
      <c r="C965" t="s">
        <v>16</v>
      </c>
      <c r="D965" s="2" t="s">
        <v>21</v>
      </c>
      <c r="E965">
        <v>6.6</v>
      </c>
      <c r="F965">
        <f t="shared" si="15"/>
        <v>6.6</v>
      </c>
      <c r="G965" s="2" t="s">
        <v>67</v>
      </c>
      <c r="H965" s="21">
        <v>44013</v>
      </c>
      <c r="I965" s="18" t="s">
        <v>73</v>
      </c>
      <c r="J965" s="2" t="s">
        <v>21</v>
      </c>
    </row>
    <row r="966" spans="1:10" hidden="1" x14ac:dyDescent="0.3">
      <c r="A966" s="10">
        <v>44039</v>
      </c>
      <c r="B966" s="5" t="s">
        <v>28</v>
      </c>
      <c r="C966" t="s">
        <v>16</v>
      </c>
      <c r="D966" s="2" t="s">
        <v>21</v>
      </c>
      <c r="E966">
        <v>7.7</v>
      </c>
      <c r="F966">
        <f t="shared" si="15"/>
        <v>7.7</v>
      </c>
      <c r="G966" s="2" t="s">
        <v>67</v>
      </c>
      <c r="H966" s="21">
        <v>44013</v>
      </c>
      <c r="I966" s="18" t="s">
        <v>73</v>
      </c>
      <c r="J966" s="2" t="s">
        <v>21</v>
      </c>
    </row>
    <row r="967" spans="1:10" hidden="1" x14ac:dyDescent="0.3">
      <c r="A967" s="10">
        <v>44039</v>
      </c>
      <c r="B967" s="5" t="s">
        <v>28</v>
      </c>
      <c r="C967" t="s">
        <v>16</v>
      </c>
      <c r="D967" s="2" t="s">
        <v>21</v>
      </c>
      <c r="E967">
        <v>8.5</v>
      </c>
      <c r="F967">
        <f t="shared" si="15"/>
        <v>8.5</v>
      </c>
      <c r="G967" s="2" t="s">
        <v>67</v>
      </c>
      <c r="H967" s="21">
        <v>44013</v>
      </c>
      <c r="I967" s="18" t="s">
        <v>73</v>
      </c>
      <c r="J967" s="2" t="s">
        <v>21</v>
      </c>
    </row>
    <row r="968" spans="1:10" hidden="1" x14ac:dyDescent="0.3">
      <c r="A968" s="10">
        <v>44039</v>
      </c>
      <c r="B968" s="5" t="s">
        <v>28</v>
      </c>
      <c r="C968" t="s">
        <v>16</v>
      </c>
      <c r="D968" s="2" t="s">
        <v>21</v>
      </c>
      <c r="E968">
        <v>8.3000000000000007</v>
      </c>
      <c r="F968">
        <f t="shared" si="15"/>
        <v>8.3000000000000007</v>
      </c>
      <c r="G968" s="2" t="s">
        <v>67</v>
      </c>
      <c r="H968" s="21">
        <v>44013</v>
      </c>
      <c r="I968" s="18" t="s">
        <v>73</v>
      </c>
      <c r="J968" s="2" t="s">
        <v>21</v>
      </c>
    </row>
    <row r="969" spans="1:10" hidden="1" x14ac:dyDescent="0.3">
      <c r="A969" s="10">
        <v>44039</v>
      </c>
      <c r="B969" s="5" t="s">
        <v>28</v>
      </c>
      <c r="C969" t="s">
        <v>16</v>
      </c>
      <c r="D969" s="2" t="s">
        <v>21</v>
      </c>
      <c r="E969">
        <v>7.4</v>
      </c>
      <c r="F969">
        <f t="shared" si="15"/>
        <v>7.4</v>
      </c>
      <c r="G969" s="2" t="s">
        <v>67</v>
      </c>
      <c r="H969" s="21">
        <v>44013</v>
      </c>
      <c r="I969" s="18" t="s">
        <v>73</v>
      </c>
      <c r="J969" s="2" t="s">
        <v>21</v>
      </c>
    </row>
    <row r="970" spans="1:10" hidden="1" x14ac:dyDescent="0.3">
      <c r="A970" s="10">
        <v>44039</v>
      </c>
      <c r="B970" s="5" t="s">
        <v>28</v>
      </c>
      <c r="C970" t="s">
        <v>16</v>
      </c>
      <c r="D970" s="2" t="s">
        <v>21</v>
      </c>
      <c r="E970">
        <v>6.4</v>
      </c>
      <c r="F970">
        <f t="shared" si="15"/>
        <v>6.4</v>
      </c>
      <c r="G970" s="2" t="s">
        <v>67</v>
      </c>
      <c r="H970" s="21">
        <v>44013</v>
      </c>
      <c r="I970" s="18" t="s">
        <v>73</v>
      </c>
      <c r="J970" s="2" t="s">
        <v>21</v>
      </c>
    </row>
    <row r="971" spans="1:10" hidden="1" x14ac:dyDescent="0.3">
      <c r="A971" s="10">
        <v>44039</v>
      </c>
      <c r="B971" s="5" t="s">
        <v>28</v>
      </c>
      <c r="C971" t="s">
        <v>16</v>
      </c>
      <c r="D971" s="2" t="s">
        <v>21</v>
      </c>
      <c r="E971">
        <v>5.5</v>
      </c>
      <c r="F971">
        <f t="shared" si="15"/>
        <v>5.5</v>
      </c>
      <c r="G971" s="2" t="s">
        <v>67</v>
      </c>
      <c r="H971" s="21">
        <v>44013</v>
      </c>
      <c r="I971" s="18" t="s">
        <v>73</v>
      </c>
      <c r="J971" s="2" t="s">
        <v>21</v>
      </c>
    </row>
    <row r="972" spans="1:10" hidden="1" x14ac:dyDescent="0.3">
      <c r="A972" s="10">
        <v>44039</v>
      </c>
      <c r="B972" s="5" t="s">
        <v>28</v>
      </c>
      <c r="C972" t="s">
        <v>16</v>
      </c>
      <c r="D972" s="2" t="s">
        <v>21</v>
      </c>
      <c r="E972">
        <v>7.5</v>
      </c>
      <c r="F972">
        <f t="shared" si="15"/>
        <v>7.5</v>
      </c>
      <c r="G972" s="2" t="s">
        <v>67</v>
      </c>
      <c r="H972" s="21">
        <v>44013</v>
      </c>
      <c r="I972" s="18" t="s">
        <v>73</v>
      </c>
      <c r="J972" s="2" t="s">
        <v>21</v>
      </c>
    </row>
    <row r="973" spans="1:10" hidden="1" x14ac:dyDescent="0.3">
      <c r="A973" s="10">
        <v>44039</v>
      </c>
      <c r="B973" s="5" t="s">
        <v>28</v>
      </c>
      <c r="C973" t="s">
        <v>16</v>
      </c>
      <c r="D973" s="2" t="s">
        <v>21</v>
      </c>
      <c r="E973">
        <v>7.3</v>
      </c>
      <c r="F973">
        <f t="shared" si="15"/>
        <v>7.3</v>
      </c>
      <c r="G973" s="2" t="s">
        <v>67</v>
      </c>
      <c r="H973" s="21">
        <v>44013</v>
      </c>
      <c r="I973" s="18" t="s">
        <v>73</v>
      </c>
      <c r="J973" s="2" t="s">
        <v>21</v>
      </c>
    </row>
    <row r="974" spans="1:10" hidden="1" x14ac:dyDescent="0.3">
      <c r="A974" s="10">
        <v>44039</v>
      </c>
      <c r="B974" s="5" t="s">
        <v>28</v>
      </c>
      <c r="C974" t="s">
        <v>16</v>
      </c>
      <c r="D974" s="2" t="s">
        <v>21</v>
      </c>
      <c r="E974">
        <v>7.4</v>
      </c>
      <c r="F974">
        <f t="shared" si="15"/>
        <v>7.4</v>
      </c>
      <c r="G974" s="2" t="s">
        <v>67</v>
      </c>
      <c r="H974" s="21">
        <v>44013</v>
      </c>
      <c r="I974" s="18" t="s">
        <v>73</v>
      </c>
      <c r="J974" s="2" t="s">
        <v>21</v>
      </c>
    </row>
    <row r="975" spans="1:10" hidden="1" x14ac:dyDescent="0.3">
      <c r="A975" s="10">
        <v>44039</v>
      </c>
      <c r="B975" s="5" t="s">
        <v>28</v>
      </c>
      <c r="C975" t="s">
        <v>16</v>
      </c>
      <c r="D975" s="2" t="s">
        <v>21</v>
      </c>
      <c r="E975">
        <v>7</v>
      </c>
      <c r="F975">
        <f t="shared" si="15"/>
        <v>7</v>
      </c>
      <c r="G975" s="2" t="s">
        <v>67</v>
      </c>
      <c r="H975" s="21">
        <v>44013</v>
      </c>
      <c r="I975" s="18" t="s">
        <v>73</v>
      </c>
      <c r="J975" s="2" t="s">
        <v>21</v>
      </c>
    </row>
    <row r="976" spans="1:10" hidden="1" x14ac:dyDescent="0.3">
      <c r="A976" s="10">
        <v>44039</v>
      </c>
      <c r="B976" s="5" t="s">
        <v>28</v>
      </c>
      <c r="C976" t="s">
        <v>16</v>
      </c>
      <c r="D976" s="2" t="s">
        <v>21</v>
      </c>
      <c r="E976">
        <v>8.6</v>
      </c>
      <c r="F976">
        <f t="shared" si="15"/>
        <v>8.6</v>
      </c>
      <c r="G976" s="2" t="s">
        <v>67</v>
      </c>
      <c r="H976" s="21">
        <v>44013</v>
      </c>
      <c r="I976" s="18" t="s">
        <v>73</v>
      </c>
      <c r="J976" s="2" t="s">
        <v>21</v>
      </c>
    </row>
    <row r="977" spans="1:10" hidden="1" x14ac:dyDescent="0.3">
      <c r="A977" s="10">
        <v>44039</v>
      </c>
      <c r="B977" s="5" t="s">
        <v>28</v>
      </c>
      <c r="C977" t="s">
        <v>16</v>
      </c>
      <c r="D977" t="s">
        <v>17</v>
      </c>
      <c r="E977">
        <v>6.2</v>
      </c>
      <c r="F977">
        <f t="shared" si="15"/>
        <v>6.2</v>
      </c>
      <c r="G977" s="2" t="s">
        <v>67</v>
      </c>
      <c r="H977" s="21">
        <v>44013</v>
      </c>
      <c r="I977" s="18" t="s">
        <v>73</v>
      </c>
      <c r="J977" s="2" t="s">
        <v>94</v>
      </c>
    </row>
    <row r="978" spans="1:10" hidden="1" x14ac:dyDescent="0.3">
      <c r="A978" s="10">
        <v>44039</v>
      </c>
      <c r="B978" s="5" t="s">
        <v>28</v>
      </c>
      <c r="C978" t="s">
        <v>16</v>
      </c>
      <c r="D978" t="s">
        <v>18</v>
      </c>
      <c r="E978">
        <v>33.4</v>
      </c>
      <c r="F978">
        <f t="shared" si="15"/>
        <v>33.4</v>
      </c>
      <c r="G978" s="2" t="s">
        <v>67</v>
      </c>
      <c r="H978" s="21">
        <v>44013</v>
      </c>
      <c r="I978" s="18" t="s">
        <v>73</v>
      </c>
      <c r="J978" s="2" t="s">
        <v>94</v>
      </c>
    </row>
    <row r="979" spans="1:10" hidden="1" x14ac:dyDescent="0.3">
      <c r="A979" s="10">
        <v>44039</v>
      </c>
      <c r="B979" s="5" t="s">
        <v>28</v>
      </c>
      <c r="C979" t="s">
        <v>16</v>
      </c>
      <c r="D979" s="2" t="s">
        <v>21</v>
      </c>
      <c r="E979">
        <v>7.1</v>
      </c>
      <c r="F979">
        <f t="shared" si="15"/>
        <v>7.1</v>
      </c>
      <c r="G979" s="2" t="s">
        <v>67</v>
      </c>
      <c r="H979" s="21">
        <v>44013</v>
      </c>
      <c r="I979" s="18" t="s">
        <v>73</v>
      </c>
      <c r="J979" s="2" t="s">
        <v>21</v>
      </c>
    </row>
    <row r="980" spans="1:10" hidden="1" x14ac:dyDescent="0.3">
      <c r="A980" s="10">
        <v>44039</v>
      </c>
      <c r="B980" s="5" t="s">
        <v>28</v>
      </c>
      <c r="C980" t="s">
        <v>16</v>
      </c>
      <c r="D980" s="2" t="s">
        <v>21</v>
      </c>
      <c r="E980">
        <v>6.9</v>
      </c>
      <c r="F980">
        <f t="shared" si="15"/>
        <v>6.9</v>
      </c>
      <c r="G980" s="2" t="s">
        <v>67</v>
      </c>
      <c r="H980" s="21">
        <v>44013</v>
      </c>
      <c r="I980" s="18" t="s">
        <v>73</v>
      </c>
      <c r="J980" s="2" t="s">
        <v>21</v>
      </c>
    </row>
    <row r="981" spans="1:10" hidden="1" x14ac:dyDescent="0.3">
      <c r="A981" s="10">
        <v>44039</v>
      </c>
      <c r="B981" s="5" t="s">
        <v>28</v>
      </c>
      <c r="C981" t="s">
        <v>16</v>
      </c>
      <c r="D981" s="2" t="s">
        <v>21</v>
      </c>
      <c r="E981">
        <v>6.5</v>
      </c>
      <c r="F981">
        <f t="shared" si="15"/>
        <v>6.5</v>
      </c>
      <c r="G981" s="2" t="s">
        <v>67</v>
      </c>
      <c r="H981" s="21">
        <v>44013</v>
      </c>
      <c r="I981" s="18" t="s">
        <v>73</v>
      </c>
      <c r="J981" s="2" t="s">
        <v>21</v>
      </c>
    </row>
    <row r="982" spans="1:10" hidden="1" x14ac:dyDescent="0.3">
      <c r="A982" s="10">
        <v>44039</v>
      </c>
      <c r="B982" s="5" t="s">
        <v>28</v>
      </c>
      <c r="C982" t="s">
        <v>16</v>
      </c>
      <c r="D982" s="2" t="s">
        <v>21</v>
      </c>
      <c r="E982">
        <v>6.7</v>
      </c>
      <c r="F982">
        <f t="shared" si="15"/>
        <v>6.7</v>
      </c>
      <c r="G982" s="2" t="s">
        <v>67</v>
      </c>
      <c r="H982" s="21">
        <v>44013</v>
      </c>
      <c r="I982" s="18" t="s">
        <v>73</v>
      </c>
      <c r="J982" s="2" t="s">
        <v>21</v>
      </c>
    </row>
    <row r="983" spans="1:10" hidden="1" x14ac:dyDescent="0.3">
      <c r="A983" s="10">
        <v>44039</v>
      </c>
      <c r="B983" s="5" t="s">
        <v>28</v>
      </c>
      <c r="C983" t="s">
        <v>16</v>
      </c>
      <c r="D983" s="2" t="s">
        <v>21</v>
      </c>
      <c r="E983">
        <v>5.8</v>
      </c>
      <c r="F983">
        <f t="shared" si="15"/>
        <v>5.8</v>
      </c>
      <c r="G983" s="2" t="s">
        <v>67</v>
      </c>
      <c r="H983" s="21">
        <v>44013</v>
      </c>
      <c r="I983" s="18" t="s">
        <v>73</v>
      </c>
      <c r="J983" s="2" t="s">
        <v>21</v>
      </c>
    </row>
    <row r="984" spans="1:10" hidden="1" x14ac:dyDescent="0.3">
      <c r="A984" s="10">
        <v>44039</v>
      </c>
      <c r="B984" s="5" t="s">
        <v>28</v>
      </c>
      <c r="C984" t="s">
        <v>16</v>
      </c>
      <c r="D984" s="2" t="s">
        <v>21</v>
      </c>
      <c r="E984">
        <v>7.1</v>
      </c>
      <c r="F984">
        <f t="shared" si="15"/>
        <v>7.1</v>
      </c>
      <c r="G984" s="2" t="s">
        <v>67</v>
      </c>
      <c r="H984" s="21">
        <v>44013</v>
      </c>
      <c r="I984" s="18" t="s">
        <v>73</v>
      </c>
      <c r="J984" s="2" t="s">
        <v>21</v>
      </c>
    </row>
    <row r="985" spans="1:10" hidden="1" x14ac:dyDescent="0.3">
      <c r="A985" s="10">
        <v>44039</v>
      </c>
      <c r="B985" s="5" t="s">
        <v>28</v>
      </c>
      <c r="C985" t="s">
        <v>16</v>
      </c>
      <c r="D985" s="2" t="s">
        <v>21</v>
      </c>
      <c r="E985">
        <v>7.3</v>
      </c>
      <c r="F985">
        <f t="shared" si="15"/>
        <v>7.3</v>
      </c>
      <c r="G985" s="2" t="s">
        <v>67</v>
      </c>
      <c r="H985" s="21">
        <v>44013</v>
      </c>
      <c r="I985" s="18" t="s">
        <v>73</v>
      </c>
      <c r="J985" s="2" t="s">
        <v>21</v>
      </c>
    </row>
    <row r="986" spans="1:10" hidden="1" x14ac:dyDescent="0.3">
      <c r="A986" s="10">
        <v>44039</v>
      </c>
      <c r="B986" s="5" t="s">
        <v>28</v>
      </c>
      <c r="C986" t="s">
        <v>16</v>
      </c>
      <c r="D986" s="2" t="s">
        <v>21</v>
      </c>
      <c r="E986">
        <v>7</v>
      </c>
      <c r="F986">
        <f t="shared" si="15"/>
        <v>7</v>
      </c>
      <c r="G986" s="2" t="s">
        <v>67</v>
      </c>
      <c r="H986" s="21">
        <v>44013</v>
      </c>
      <c r="I986" s="18" t="s">
        <v>73</v>
      </c>
      <c r="J986" s="2" t="s">
        <v>21</v>
      </c>
    </row>
    <row r="987" spans="1:10" hidden="1" x14ac:dyDescent="0.3">
      <c r="A987" s="10">
        <v>44039</v>
      </c>
      <c r="B987" s="5" t="s">
        <v>28</v>
      </c>
      <c r="C987" t="s">
        <v>16</v>
      </c>
      <c r="D987" s="2" t="s">
        <v>21</v>
      </c>
      <c r="E987">
        <v>8.3000000000000007</v>
      </c>
      <c r="F987">
        <f t="shared" si="15"/>
        <v>8.3000000000000007</v>
      </c>
      <c r="G987" s="2" t="s">
        <v>67</v>
      </c>
      <c r="H987" s="21">
        <v>44013</v>
      </c>
      <c r="I987" s="18" t="s">
        <v>73</v>
      </c>
      <c r="J987" s="2" t="s">
        <v>21</v>
      </c>
    </row>
    <row r="988" spans="1:10" hidden="1" x14ac:dyDescent="0.3">
      <c r="A988" s="10">
        <v>44039</v>
      </c>
      <c r="B988" s="5" t="s">
        <v>28</v>
      </c>
      <c r="C988" t="s">
        <v>16</v>
      </c>
      <c r="D988" s="2" t="s">
        <v>21</v>
      </c>
      <c r="E988">
        <v>6</v>
      </c>
      <c r="F988">
        <f t="shared" si="15"/>
        <v>6</v>
      </c>
      <c r="G988" s="2" t="s">
        <v>67</v>
      </c>
      <c r="H988" s="21">
        <v>44013</v>
      </c>
      <c r="I988" s="18" t="s">
        <v>73</v>
      </c>
      <c r="J988" s="2" t="s">
        <v>21</v>
      </c>
    </row>
    <row r="989" spans="1:10" hidden="1" x14ac:dyDescent="0.3">
      <c r="A989" s="10">
        <v>44039</v>
      </c>
      <c r="B989" s="5" t="s">
        <v>28</v>
      </c>
      <c r="C989" t="s">
        <v>16</v>
      </c>
      <c r="D989" s="2" t="s">
        <v>21</v>
      </c>
      <c r="E989">
        <v>5.3</v>
      </c>
      <c r="F989">
        <f t="shared" si="15"/>
        <v>5.3</v>
      </c>
      <c r="G989" s="2" t="s">
        <v>67</v>
      </c>
      <c r="H989" s="21">
        <v>44013</v>
      </c>
      <c r="I989" s="18" t="s">
        <v>73</v>
      </c>
      <c r="J989" s="2" t="s">
        <v>21</v>
      </c>
    </row>
    <row r="990" spans="1:10" hidden="1" x14ac:dyDescent="0.3">
      <c r="A990" s="10">
        <v>44039</v>
      </c>
      <c r="B990" s="5" t="s">
        <v>28</v>
      </c>
      <c r="C990" t="s">
        <v>16</v>
      </c>
      <c r="D990" s="2" t="s">
        <v>21</v>
      </c>
      <c r="E990">
        <v>6.9</v>
      </c>
      <c r="F990">
        <f t="shared" ref="F990:F1053" si="16">E990</f>
        <v>6.9</v>
      </c>
      <c r="G990" s="2" t="s">
        <v>67</v>
      </c>
      <c r="H990" s="21">
        <v>44013</v>
      </c>
      <c r="I990" s="18" t="s">
        <v>73</v>
      </c>
      <c r="J990" s="2" t="s">
        <v>21</v>
      </c>
    </row>
    <row r="991" spans="1:10" hidden="1" x14ac:dyDescent="0.3">
      <c r="A991" s="10">
        <v>44039</v>
      </c>
      <c r="B991" s="5" t="s">
        <v>28</v>
      </c>
      <c r="C991" t="s">
        <v>16</v>
      </c>
      <c r="D991" s="2" t="s">
        <v>21</v>
      </c>
      <c r="E991">
        <v>6.4</v>
      </c>
      <c r="F991">
        <f t="shared" si="16"/>
        <v>6.4</v>
      </c>
      <c r="G991" s="2" t="s">
        <v>67</v>
      </c>
      <c r="H991" s="21">
        <v>44013</v>
      </c>
      <c r="I991" s="18" t="s">
        <v>73</v>
      </c>
      <c r="J991" s="2" t="s">
        <v>21</v>
      </c>
    </row>
    <row r="992" spans="1:10" hidden="1" x14ac:dyDescent="0.3">
      <c r="A992" s="10">
        <v>44039</v>
      </c>
      <c r="B992" s="5" t="s">
        <v>28</v>
      </c>
      <c r="C992" t="s">
        <v>16</v>
      </c>
      <c r="D992" s="2" t="s">
        <v>21</v>
      </c>
      <c r="E992">
        <v>6.2</v>
      </c>
      <c r="F992">
        <f t="shared" si="16"/>
        <v>6.2</v>
      </c>
      <c r="G992" s="2" t="s">
        <v>67</v>
      </c>
      <c r="H992" s="21">
        <v>44013</v>
      </c>
      <c r="I992" s="18" t="s">
        <v>73</v>
      </c>
      <c r="J992" s="2" t="s">
        <v>21</v>
      </c>
    </row>
    <row r="993" spans="1:10" hidden="1" x14ac:dyDescent="0.3">
      <c r="A993" s="10">
        <v>44039</v>
      </c>
      <c r="B993" s="5" t="s">
        <v>28</v>
      </c>
      <c r="C993" t="s">
        <v>16</v>
      </c>
      <c r="D993" s="2" t="s">
        <v>21</v>
      </c>
      <c r="E993">
        <v>4.5</v>
      </c>
      <c r="F993">
        <f t="shared" si="16"/>
        <v>4.5</v>
      </c>
      <c r="G993" s="2" t="s">
        <v>67</v>
      </c>
      <c r="H993" s="21">
        <v>44013</v>
      </c>
      <c r="I993" s="18" t="s">
        <v>73</v>
      </c>
      <c r="J993" s="2" t="s">
        <v>21</v>
      </c>
    </row>
    <row r="994" spans="1:10" hidden="1" x14ac:dyDescent="0.3">
      <c r="A994" s="10">
        <v>44039</v>
      </c>
      <c r="B994" s="5" t="s">
        <v>28</v>
      </c>
      <c r="C994" t="s">
        <v>16</v>
      </c>
      <c r="D994" s="2" t="s">
        <v>21</v>
      </c>
      <c r="E994">
        <v>5.0999999999999996</v>
      </c>
      <c r="F994">
        <f t="shared" si="16"/>
        <v>5.0999999999999996</v>
      </c>
      <c r="G994" s="2" t="s">
        <v>67</v>
      </c>
      <c r="H994" s="21">
        <v>44013</v>
      </c>
      <c r="I994" s="18" t="s">
        <v>73</v>
      </c>
      <c r="J994" s="2" t="s">
        <v>21</v>
      </c>
    </row>
    <row r="995" spans="1:10" hidden="1" x14ac:dyDescent="0.3">
      <c r="A995" s="10">
        <v>44039</v>
      </c>
      <c r="B995" s="5" t="s">
        <v>28</v>
      </c>
      <c r="C995" t="s">
        <v>16</v>
      </c>
      <c r="D995" s="2" t="s">
        <v>21</v>
      </c>
      <c r="E995">
        <v>5.2</v>
      </c>
      <c r="F995">
        <f t="shared" si="16"/>
        <v>5.2</v>
      </c>
      <c r="G995" s="2" t="s">
        <v>67</v>
      </c>
      <c r="H995" s="21">
        <v>44013</v>
      </c>
      <c r="I995" s="18" t="s">
        <v>73</v>
      </c>
      <c r="J995" s="2" t="s">
        <v>21</v>
      </c>
    </row>
    <row r="996" spans="1:10" hidden="1" x14ac:dyDescent="0.3">
      <c r="A996" s="10">
        <v>44039</v>
      </c>
      <c r="B996" s="5" t="s">
        <v>28</v>
      </c>
      <c r="C996" t="s">
        <v>16</v>
      </c>
      <c r="D996" s="2" t="s">
        <v>21</v>
      </c>
      <c r="E996">
        <v>5.3</v>
      </c>
      <c r="F996">
        <f t="shared" si="16"/>
        <v>5.3</v>
      </c>
      <c r="G996" s="2" t="s">
        <v>67</v>
      </c>
      <c r="H996" s="21">
        <v>44013</v>
      </c>
      <c r="I996" s="18" t="s">
        <v>73</v>
      </c>
      <c r="J996" s="2" t="s">
        <v>21</v>
      </c>
    </row>
    <row r="997" spans="1:10" hidden="1" x14ac:dyDescent="0.3">
      <c r="A997" s="10">
        <v>44039</v>
      </c>
      <c r="B997" s="5" t="s">
        <v>28</v>
      </c>
      <c r="C997" t="s">
        <v>16</v>
      </c>
      <c r="D997" s="2" t="s">
        <v>21</v>
      </c>
      <c r="E997">
        <v>5.8</v>
      </c>
      <c r="F997">
        <f t="shared" si="16"/>
        <v>5.8</v>
      </c>
      <c r="G997" s="2" t="s">
        <v>67</v>
      </c>
      <c r="H997" s="21">
        <v>44013</v>
      </c>
      <c r="I997" s="18" t="s">
        <v>73</v>
      </c>
      <c r="J997" s="2" t="s">
        <v>21</v>
      </c>
    </row>
    <row r="998" spans="1:10" hidden="1" x14ac:dyDescent="0.3">
      <c r="A998" s="10">
        <v>44039</v>
      </c>
      <c r="B998" s="5" t="s">
        <v>28</v>
      </c>
      <c r="C998" t="s">
        <v>16</v>
      </c>
      <c r="D998" s="2" t="s">
        <v>21</v>
      </c>
      <c r="E998">
        <v>6.1</v>
      </c>
      <c r="F998">
        <f t="shared" si="16"/>
        <v>6.1</v>
      </c>
      <c r="G998" s="2" t="s">
        <v>67</v>
      </c>
      <c r="H998" s="21">
        <v>44013</v>
      </c>
      <c r="I998" s="18" t="s">
        <v>73</v>
      </c>
      <c r="J998" s="2" t="s">
        <v>21</v>
      </c>
    </row>
    <row r="999" spans="1:10" hidden="1" x14ac:dyDescent="0.3">
      <c r="A999" s="10">
        <v>44039</v>
      </c>
      <c r="B999" s="5" t="s">
        <v>28</v>
      </c>
      <c r="C999" t="s">
        <v>16</v>
      </c>
      <c r="D999" s="2" t="s">
        <v>21</v>
      </c>
      <c r="E999">
        <v>6</v>
      </c>
      <c r="F999">
        <f t="shared" si="16"/>
        <v>6</v>
      </c>
      <c r="G999" s="2" t="s">
        <v>67</v>
      </c>
      <c r="H999" s="21">
        <v>44013</v>
      </c>
      <c r="I999" s="18" t="s">
        <v>73</v>
      </c>
      <c r="J999" s="2" t="s">
        <v>21</v>
      </c>
    </row>
    <row r="1000" spans="1:10" hidden="1" x14ac:dyDescent="0.3">
      <c r="A1000" s="10">
        <v>44039</v>
      </c>
      <c r="B1000" s="5" t="s">
        <v>28</v>
      </c>
      <c r="C1000" t="s">
        <v>16</v>
      </c>
      <c r="D1000" s="2" t="s">
        <v>21</v>
      </c>
      <c r="E1000">
        <v>6</v>
      </c>
      <c r="F1000">
        <f t="shared" si="16"/>
        <v>6</v>
      </c>
      <c r="G1000" s="2" t="s">
        <v>67</v>
      </c>
      <c r="H1000" s="21">
        <v>44013</v>
      </c>
      <c r="I1000" s="18" t="s">
        <v>73</v>
      </c>
      <c r="J1000" s="2" t="s">
        <v>21</v>
      </c>
    </row>
    <row r="1001" spans="1:10" hidden="1" x14ac:dyDescent="0.3">
      <c r="A1001" s="10">
        <v>44039</v>
      </c>
      <c r="B1001" s="5" t="s">
        <v>28</v>
      </c>
      <c r="C1001" t="s">
        <v>16</v>
      </c>
      <c r="D1001" s="2" t="s">
        <v>21</v>
      </c>
      <c r="E1001">
        <v>6.1</v>
      </c>
      <c r="F1001">
        <f t="shared" si="16"/>
        <v>6.1</v>
      </c>
      <c r="G1001" s="2" t="s">
        <v>67</v>
      </c>
      <c r="H1001" s="21">
        <v>44013</v>
      </c>
      <c r="I1001" s="18" t="s">
        <v>73</v>
      </c>
      <c r="J1001" s="2" t="s">
        <v>21</v>
      </c>
    </row>
    <row r="1002" spans="1:10" hidden="1" x14ac:dyDescent="0.3">
      <c r="A1002" s="10">
        <v>44039</v>
      </c>
      <c r="B1002" s="5" t="s">
        <v>28</v>
      </c>
      <c r="C1002" t="s">
        <v>16</v>
      </c>
      <c r="D1002" s="2" t="s">
        <v>21</v>
      </c>
      <c r="E1002">
        <v>6.2</v>
      </c>
      <c r="F1002">
        <f t="shared" si="16"/>
        <v>6.2</v>
      </c>
      <c r="G1002" s="2" t="s">
        <v>67</v>
      </c>
      <c r="H1002" s="21">
        <v>44013</v>
      </c>
      <c r="I1002" s="18" t="s">
        <v>73</v>
      </c>
      <c r="J1002" s="2" t="s">
        <v>21</v>
      </c>
    </row>
    <row r="1003" spans="1:10" hidden="1" x14ac:dyDescent="0.3">
      <c r="A1003" s="10">
        <v>44039</v>
      </c>
      <c r="B1003" s="5" t="s">
        <v>28</v>
      </c>
      <c r="C1003" t="s">
        <v>16</v>
      </c>
      <c r="D1003" s="2" t="s">
        <v>21</v>
      </c>
      <c r="E1003">
        <v>6.8</v>
      </c>
      <c r="F1003">
        <f t="shared" si="16"/>
        <v>6.8</v>
      </c>
      <c r="G1003" s="2" t="s">
        <v>67</v>
      </c>
      <c r="H1003" s="21">
        <v>44013</v>
      </c>
      <c r="I1003" s="18" t="s">
        <v>73</v>
      </c>
      <c r="J1003" s="2" t="s">
        <v>21</v>
      </c>
    </row>
    <row r="1004" spans="1:10" hidden="1" x14ac:dyDescent="0.3">
      <c r="A1004" s="10">
        <v>44039</v>
      </c>
      <c r="B1004" s="5" t="s">
        <v>28</v>
      </c>
      <c r="C1004" t="s">
        <v>16</v>
      </c>
      <c r="D1004" s="2" t="s">
        <v>21</v>
      </c>
      <c r="E1004">
        <v>6.4</v>
      </c>
      <c r="F1004">
        <f t="shared" si="16"/>
        <v>6.4</v>
      </c>
      <c r="G1004" s="2" t="s">
        <v>67</v>
      </c>
      <c r="H1004" s="21">
        <v>44013</v>
      </c>
      <c r="I1004" s="18" t="s">
        <v>73</v>
      </c>
      <c r="J1004" s="2" t="s">
        <v>21</v>
      </c>
    </row>
    <row r="1005" spans="1:10" hidden="1" x14ac:dyDescent="0.3">
      <c r="A1005" s="10">
        <v>44039</v>
      </c>
      <c r="B1005" s="5" t="s">
        <v>28</v>
      </c>
      <c r="C1005" t="s">
        <v>16</v>
      </c>
      <c r="D1005" s="2" t="s">
        <v>21</v>
      </c>
      <c r="E1005">
        <v>4.2</v>
      </c>
      <c r="F1005">
        <f t="shared" si="16"/>
        <v>4.2</v>
      </c>
      <c r="G1005" s="2" t="s">
        <v>67</v>
      </c>
      <c r="H1005" s="21">
        <v>44013</v>
      </c>
      <c r="I1005" s="18" t="s">
        <v>73</v>
      </c>
      <c r="J1005" s="2" t="s">
        <v>21</v>
      </c>
    </row>
    <row r="1006" spans="1:10" hidden="1" x14ac:dyDescent="0.3">
      <c r="A1006" s="10">
        <v>44039</v>
      </c>
      <c r="B1006" s="5" t="s">
        <v>28</v>
      </c>
      <c r="C1006" t="s">
        <v>16</v>
      </c>
      <c r="D1006" s="2" t="s">
        <v>21</v>
      </c>
      <c r="E1006">
        <v>7.3</v>
      </c>
      <c r="F1006">
        <f t="shared" si="16"/>
        <v>7.3</v>
      </c>
      <c r="G1006" s="2" t="s">
        <v>67</v>
      </c>
      <c r="H1006" s="21">
        <v>44013</v>
      </c>
      <c r="I1006" s="18" t="s">
        <v>73</v>
      </c>
      <c r="J1006" s="2" t="s">
        <v>21</v>
      </c>
    </row>
    <row r="1007" spans="1:10" hidden="1" x14ac:dyDescent="0.3">
      <c r="A1007" s="10">
        <v>44039</v>
      </c>
      <c r="B1007" s="5" t="s">
        <v>28</v>
      </c>
      <c r="C1007" t="s">
        <v>16</v>
      </c>
      <c r="D1007" s="2" t="s">
        <v>21</v>
      </c>
      <c r="E1007">
        <v>4.5</v>
      </c>
      <c r="F1007">
        <f t="shared" si="16"/>
        <v>4.5</v>
      </c>
      <c r="G1007" s="2" t="s">
        <v>67</v>
      </c>
      <c r="H1007" s="21">
        <v>44013</v>
      </c>
      <c r="I1007" s="18" t="s">
        <v>73</v>
      </c>
      <c r="J1007" s="2" t="s">
        <v>21</v>
      </c>
    </row>
    <row r="1008" spans="1:10" hidden="1" x14ac:dyDescent="0.3">
      <c r="A1008" s="10">
        <v>44039</v>
      </c>
      <c r="B1008" s="5" t="s">
        <v>28</v>
      </c>
      <c r="C1008" t="s">
        <v>16</v>
      </c>
      <c r="D1008" s="2" t="s">
        <v>21</v>
      </c>
      <c r="E1008">
        <v>6</v>
      </c>
      <c r="F1008">
        <f t="shared" si="16"/>
        <v>6</v>
      </c>
      <c r="G1008" s="2" t="s">
        <v>67</v>
      </c>
      <c r="H1008" s="21">
        <v>44013</v>
      </c>
      <c r="I1008" s="18" t="s">
        <v>73</v>
      </c>
      <c r="J1008" s="2" t="s">
        <v>21</v>
      </c>
    </row>
    <row r="1009" spans="1:10" hidden="1" x14ac:dyDescent="0.3">
      <c r="A1009" s="10">
        <v>44039</v>
      </c>
      <c r="B1009" s="5" t="s">
        <v>28</v>
      </c>
      <c r="C1009" t="s">
        <v>16</v>
      </c>
      <c r="D1009" s="2" t="s">
        <v>21</v>
      </c>
      <c r="E1009">
        <v>4.2</v>
      </c>
      <c r="F1009">
        <f t="shared" si="16"/>
        <v>4.2</v>
      </c>
      <c r="G1009" s="2" t="s">
        <v>67</v>
      </c>
      <c r="H1009" s="21">
        <v>44013</v>
      </c>
      <c r="I1009" s="18" t="s">
        <v>73</v>
      </c>
      <c r="J1009" s="2" t="s">
        <v>21</v>
      </c>
    </row>
    <row r="1010" spans="1:10" hidden="1" x14ac:dyDescent="0.3">
      <c r="A1010" s="10">
        <v>44039</v>
      </c>
      <c r="B1010" s="5" t="s">
        <v>28</v>
      </c>
      <c r="C1010" t="s">
        <v>16</v>
      </c>
      <c r="D1010" s="2" t="s">
        <v>21</v>
      </c>
      <c r="E1010">
        <v>6.7</v>
      </c>
      <c r="F1010">
        <f t="shared" si="16"/>
        <v>6.7</v>
      </c>
      <c r="G1010" s="2" t="s">
        <v>67</v>
      </c>
      <c r="H1010" s="21">
        <v>44013</v>
      </c>
      <c r="I1010" s="18" t="s">
        <v>73</v>
      </c>
      <c r="J1010" s="2" t="s">
        <v>21</v>
      </c>
    </row>
    <row r="1011" spans="1:10" hidden="1" x14ac:dyDescent="0.3">
      <c r="A1011" s="10">
        <v>44039</v>
      </c>
      <c r="B1011" s="5" t="s">
        <v>28</v>
      </c>
      <c r="C1011" t="s">
        <v>16</v>
      </c>
      <c r="D1011" s="2" t="s">
        <v>21</v>
      </c>
      <c r="E1011">
        <v>6.8</v>
      </c>
      <c r="F1011">
        <f t="shared" si="16"/>
        <v>6.8</v>
      </c>
      <c r="G1011" s="2" t="s">
        <v>67</v>
      </c>
      <c r="H1011" s="21">
        <v>44013</v>
      </c>
      <c r="I1011" s="18" t="s">
        <v>73</v>
      </c>
      <c r="J1011" s="2" t="s">
        <v>21</v>
      </c>
    </row>
    <row r="1012" spans="1:10" hidden="1" x14ac:dyDescent="0.3">
      <c r="A1012" s="10">
        <v>44039</v>
      </c>
      <c r="B1012" s="5" t="s">
        <v>28</v>
      </c>
      <c r="C1012" t="s">
        <v>16</v>
      </c>
      <c r="D1012" s="2" t="s">
        <v>21</v>
      </c>
      <c r="E1012">
        <v>7.5</v>
      </c>
      <c r="F1012">
        <f t="shared" si="16"/>
        <v>7.5</v>
      </c>
      <c r="G1012" s="2" t="s">
        <v>67</v>
      </c>
      <c r="H1012" s="21">
        <v>44013</v>
      </c>
      <c r="I1012" s="18" t="s">
        <v>73</v>
      </c>
      <c r="J1012" s="2" t="s">
        <v>21</v>
      </c>
    </row>
    <row r="1013" spans="1:10" hidden="1" x14ac:dyDescent="0.3">
      <c r="A1013" s="10">
        <v>44039</v>
      </c>
      <c r="B1013" s="5" t="s">
        <v>28</v>
      </c>
      <c r="C1013" t="s">
        <v>16</v>
      </c>
      <c r="D1013" s="2" t="s">
        <v>21</v>
      </c>
      <c r="E1013">
        <v>5.2</v>
      </c>
      <c r="F1013">
        <f t="shared" si="16"/>
        <v>5.2</v>
      </c>
      <c r="G1013" s="2" t="s">
        <v>67</v>
      </c>
      <c r="H1013" s="21">
        <v>44013</v>
      </c>
      <c r="I1013" s="18" t="s">
        <v>73</v>
      </c>
      <c r="J1013" s="2" t="s">
        <v>21</v>
      </c>
    </row>
    <row r="1014" spans="1:10" hidden="1" x14ac:dyDescent="0.3">
      <c r="A1014" s="10">
        <v>44039</v>
      </c>
      <c r="B1014" s="5" t="s">
        <v>28</v>
      </c>
      <c r="C1014" t="s">
        <v>16</v>
      </c>
      <c r="D1014" s="2" t="s">
        <v>21</v>
      </c>
      <c r="E1014">
        <v>5.4</v>
      </c>
      <c r="F1014">
        <f t="shared" si="16"/>
        <v>5.4</v>
      </c>
      <c r="G1014" s="2" t="s">
        <v>67</v>
      </c>
      <c r="H1014" s="21">
        <v>44013</v>
      </c>
      <c r="I1014" s="18" t="s">
        <v>73</v>
      </c>
      <c r="J1014" s="2" t="s">
        <v>21</v>
      </c>
    </row>
    <row r="1015" spans="1:10" hidden="1" x14ac:dyDescent="0.3">
      <c r="A1015" s="10">
        <v>44039</v>
      </c>
      <c r="B1015" s="5" t="s">
        <v>28</v>
      </c>
      <c r="C1015" t="s">
        <v>16</v>
      </c>
      <c r="D1015" s="2" t="s">
        <v>21</v>
      </c>
      <c r="E1015">
        <v>5.8</v>
      </c>
      <c r="F1015">
        <f t="shared" si="16"/>
        <v>5.8</v>
      </c>
      <c r="G1015" s="2" t="s">
        <v>67</v>
      </c>
      <c r="H1015" s="21">
        <v>44013</v>
      </c>
      <c r="I1015" s="18" t="s">
        <v>73</v>
      </c>
      <c r="J1015" s="2" t="s">
        <v>21</v>
      </c>
    </row>
    <row r="1016" spans="1:10" hidden="1" x14ac:dyDescent="0.3">
      <c r="A1016" s="10">
        <v>44039</v>
      </c>
      <c r="B1016" s="5" t="s">
        <v>28</v>
      </c>
      <c r="C1016" t="s">
        <v>16</v>
      </c>
      <c r="D1016" s="2" t="s">
        <v>21</v>
      </c>
      <c r="E1016">
        <v>6.3</v>
      </c>
      <c r="F1016">
        <f t="shared" si="16"/>
        <v>6.3</v>
      </c>
      <c r="G1016" s="2" t="s">
        <v>67</v>
      </c>
      <c r="H1016" s="21">
        <v>44013</v>
      </c>
      <c r="I1016" s="18" t="s">
        <v>73</v>
      </c>
      <c r="J1016" s="2" t="s">
        <v>21</v>
      </c>
    </row>
    <row r="1017" spans="1:10" hidden="1" x14ac:dyDescent="0.3">
      <c r="A1017" s="10">
        <v>44039</v>
      </c>
      <c r="B1017" s="5" t="s">
        <v>28</v>
      </c>
      <c r="C1017" t="s">
        <v>16</v>
      </c>
      <c r="D1017" s="2" t="s">
        <v>21</v>
      </c>
      <c r="E1017">
        <v>6.6</v>
      </c>
      <c r="F1017">
        <f t="shared" si="16"/>
        <v>6.6</v>
      </c>
      <c r="G1017" s="2" t="s">
        <v>67</v>
      </c>
      <c r="H1017" s="21">
        <v>44013</v>
      </c>
      <c r="I1017" s="18" t="s">
        <v>73</v>
      </c>
      <c r="J1017" s="2" t="s">
        <v>21</v>
      </c>
    </row>
    <row r="1018" spans="1:10" hidden="1" x14ac:dyDescent="0.3">
      <c r="A1018" s="10">
        <v>44039</v>
      </c>
      <c r="B1018" s="5" t="s">
        <v>28</v>
      </c>
      <c r="C1018" t="s">
        <v>16</v>
      </c>
      <c r="D1018" s="2" t="s">
        <v>21</v>
      </c>
      <c r="E1018">
        <v>7.1</v>
      </c>
      <c r="F1018">
        <f t="shared" si="16"/>
        <v>7.1</v>
      </c>
      <c r="G1018" s="2" t="s">
        <v>67</v>
      </c>
      <c r="H1018" s="21">
        <v>44013</v>
      </c>
      <c r="I1018" s="18" t="s">
        <v>73</v>
      </c>
      <c r="J1018" s="2" t="s">
        <v>21</v>
      </c>
    </row>
    <row r="1019" spans="1:10" hidden="1" x14ac:dyDescent="0.3">
      <c r="A1019" s="10">
        <v>44039</v>
      </c>
      <c r="B1019" s="5" t="s">
        <v>28</v>
      </c>
      <c r="C1019" t="s">
        <v>16</v>
      </c>
      <c r="D1019" s="2" t="s">
        <v>21</v>
      </c>
      <c r="E1019">
        <v>6.7</v>
      </c>
      <c r="F1019">
        <f t="shared" si="16"/>
        <v>6.7</v>
      </c>
      <c r="G1019" s="2" t="s">
        <v>67</v>
      </c>
      <c r="H1019" s="21">
        <v>44013</v>
      </c>
      <c r="I1019" s="18" t="s">
        <v>73</v>
      </c>
      <c r="J1019" s="2" t="s">
        <v>21</v>
      </c>
    </row>
    <row r="1020" spans="1:10" hidden="1" x14ac:dyDescent="0.3">
      <c r="A1020" s="10">
        <v>44039</v>
      </c>
      <c r="B1020" s="5" t="s">
        <v>28</v>
      </c>
      <c r="C1020" t="s">
        <v>16</v>
      </c>
      <c r="D1020" s="2" t="s">
        <v>21</v>
      </c>
      <c r="E1020">
        <v>6.7</v>
      </c>
      <c r="F1020">
        <f t="shared" si="16"/>
        <v>6.7</v>
      </c>
      <c r="G1020" s="2" t="s">
        <v>67</v>
      </c>
      <c r="H1020" s="21">
        <v>44013</v>
      </c>
      <c r="I1020" s="18" t="s">
        <v>73</v>
      </c>
      <c r="J1020" s="2" t="s">
        <v>21</v>
      </c>
    </row>
    <row r="1021" spans="1:10" hidden="1" x14ac:dyDescent="0.3">
      <c r="A1021" s="10">
        <v>44039</v>
      </c>
      <c r="B1021" s="5" t="s">
        <v>28</v>
      </c>
      <c r="C1021" t="s">
        <v>16</v>
      </c>
      <c r="D1021" s="2" t="s">
        <v>21</v>
      </c>
      <c r="E1021">
        <v>5.3</v>
      </c>
      <c r="F1021">
        <f t="shared" si="16"/>
        <v>5.3</v>
      </c>
      <c r="G1021" s="2" t="s">
        <v>67</v>
      </c>
      <c r="H1021" s="21">
        <v>44013</v>
      </c>
      <c r="I1021" s="18" t="s">
        <v>73</v>
      </c>
      <c r="J1021" s="2" t="s">
        <v>21</v>
      </c>
    </row>
    <row r="1022" spans="1:10" hidden="1" x14ac:dyDescent="0.3">
      <c r="A1022" s="10">
        <v>44039</v>
      </c>
      <c r="B1022" s="5" t="s">
        <v>28</v>
      </c>
      <c r="C1022" t="s">
        <v>16</v>
      </c>
      <c r="D1022" s="2" t="s">
        <v>21</v>
      </c>
      <c r="E1022">
        <v>7.2</v>
      </c>
      <c r="F1022">
        <f t="shared" si="16"/>
        <v>7.2</v>
      </c>
      <c r="G1022" s="2" t="s">
        <v>67</v>
      </c>
      <c r="H1022" s="21">
        <v>44013</v>
      </c>
      <c r="I1022" s="18" t="s">
        <v>73</v>
      </c>
      <c r="J1022" s="2" t="s">
        <v>21</v>
      </c>
    </row>
    <row r="1023" spans="1:10" hidden="1" x14ac:dyDescent="0.3">
      <c r="A1023" s="10">
        <v>44039</v>
      </c>
      <c r="B1023" s="5" t="s">
        <v>28</v>
      </c>
      <c r="C1023" t="s">
        <v>16</v>
      </c>
      <c r="D1023" s="2" t="s">
        <v>21</v>
      </c>
      <c r="E1023">
        <v>3.9</v>
      </c>
      <c r="F1023">
        <f t="shared" si="16"/>
        <v>3.9</v>
      </c>
      <c r="G1023" s="2" t="s">
        <v>67</v>
      </c>
      <c r="H1023" s="21">
        <v>44013</v>
      </c>
      <c r="I1023" s="18" t="s">
        <v>73</v>
      </c>
      <c r="J1023" s="2" t="s">
        <v>21</v>
      </c>
    </row>
    <row r="1024" spans="1:10" hidden="1" x14ac:dyDescent="0.3">
      <c r="A1024" s="10">
        <v>44039</v>
      </c>
      <c r="B1024" s="5" t="s">
        <v>28</v>
      </c>
      <c r="C1024" t="s">
        <v>16</v>
      </c>
      <c r="D1024" s="2" t="s">
        <v>21</v>
      </c>
      <c r="E1024">
        <v>5.5</v>
      </c>
      <c r="F1024">
        <f t="shared" si="16"/>
        <v>5.5</v>
      </c>
      <c r="G1024" s="2" t="s">
        <v>67</v>
      </c>
      <c r="H1024" s="21">
        <v>44013</v>
      </c>
      <c r="I1024" s="18" t="s">
        <v>73</v>
      </c>
      <c r="J1024" s="2" t="s">
        <v>21</v>
      </c>
    </row>
    <row r="1025" spans="1:10" hidden="1" x14ac:dyDescent="0.3">
      <c r="A1025" s="10">
        <v>44039</v>
      </c>
      <c r="B1025" s="5" t="s">
        <v>28</v>
      </c>
      <c r="C1025" t="s">
        <v>16</v>
      </c>
      <c r="D1025" s="2" t="s">
        <v>21</v>
      </c>
      <c r="E1025">
        <v>5.7</v>
      </c>
      <c r="F1025">
        <f t="shared" si="16"/>
        <v>5.7</v>
      </c>
      <c r="G1025" s="2" t="s">
        <v>67</v>
      </c>
      <c r="H1025" s="21">
        <v>44013</v>
      </c>
      <c r="I1025" s="18" t="s">
        <v>73</v>
      </c>
      <c r="J1025" s="2" t="s">
        <v>21</v>
      </c>
    </row>
    <row r="1026" spans="1:10" hidden="1" x14ac:dyDescent="0.3">
      <c r="A1026" s="10">
        <v>44039</v>
      </c>
      <c r="B1026" s="5" t="s">
        <v>28</v>
      </c>
      <c r="C1026" t="s">
        <v>16</v>
      </c>
      <c r="D1026" s="2" t="s">
        <v>21</v>
      </c>
      <c r="E1026">
        <v>6.2</v>
      </c>
      <c r="F1026">
        <f t="shared" si="16"/>
        <v>6.2</v>
      </c>
      <c r="G1026" s="2" t="s">
        <v>67</v>
      </c>
      <c r="H1026" s="21">
        <v>44013</v>
      </c>
      <c r="I1026" s="18" t="s">
        <v>73</v>
      </c>
      <c r="J1026" s="2" t="s">
        <v>21</v>
      </c>
    </row>
    <row r="1027" spans="1:10" hidden="1" x14ac:dyDescent="0.3">
      <c r="A1027" s="10">
        <v>44039</v>
      </c>
      <c r="B1027" s="5" t="s">
        <v>28</v>
      </c>
      <c r="C1027" t="s">
        <v>16</v>
      </c>
      <c r="D1027" s="2" t="s">
        <v>21</v>
      </c>
      <c r="E1027">
        <v>7.9</v>
      </c>
      <c r="F1027">
        <f t="shared" si="16"/>
        <v>7.9</v>
      </c>
      <c r="G1027" s="2" t="s">
        <v>67</v>
      </c>
      <c r="H1027" s="21">
        <v>44013</v>
      </c>
      <c r="I1027" s="18" t="s">
        <v>73</v>
      </c>
      <c r="J1027" s="2" t="s">
        <v>21</v>
      </c>
    </row>
    <row r="1028" spans="1:10" hidden="1" x14ac:dyDescent="0.3">
      <c r="A1028" s="10">
        <v>44039</v>
      </c>
      <c r="B1028" s="5" t="s">
        <v>28</v>
      </c>
      <c r="C1028" t="s">
        <v>16</v>
      </c>
      <c r="D1028" s="2" t="s">
        <v>21</v>
      </c>
      <c r="E1028">
        <v>5.9</v>
      </c>
      <c r="F1028">
        <f t="shared" si="16"/>
        <v>5.9</v>
      </c>
      <c r="G1028" s="2" t="s">
        <v>67</v>
      </c>
      <c r="H1028" s="21">
        <v>44013</v>
      </c>
      <c r="I1028" s="18" t="s">
        <v>73</v>
      </c>
      <c r="J1028" s="2" t="s">
        <v>21</v>
      </c>
    </row>
    <row r="1029" spans="1:10" hidden="1" x14ac:dyDescent="0.3">
      <c r="A1029" s="10">
        <v>44039</v>
      </c>
      <c r="B1029" s="5" t="s">
        <v>28</v>
      </c>
      <c r="C1029" t="s">
        <v>16</v>
      </c>
      <c r="D1029" s="2" t="s">
        <v>21</v>
      </c>
      <c r="E1029">
        <v>6.4</v>
      </c>
      <c r="F1029">
        <f t="shared" si="16"/>
        <v>6.4</v>
      </c>
      <c r="G1029" s="2" t="s">
        <v>67</v>
      </c>
      <c r="H1029" s="21">
        <v>44013</v>
      </c>
      <c r="I1029" s="18" t="s">
        <v>73</v>
      </c>
      <c r="J1029" s="2" t="s">
        <v>21</v>
      </c>
    </row>
    <row r="1030" spans="1:10" hidden="1" x14ac:dyDescent="0.3">
      <c r="A1030" s="10">
        <v>44039</v>
      </c>
      <c r="B1030" s="5" t="s">
        <v>28</v>
      </c>
      <c r="C1030" t="s">
        <v>16</v>
      </c>
      <c r="D1030" s="2" t="s">
        <v>21</v>
      </c>
      <c r="E1030">
        <v>5.5</v>
      </c>
      <c r="F1030">
        <f t="shared" si="16"/>
        <v>5.5</v>
      </c>
      <c r="G1030" s="2" t="s">
        <v>67</v>
      </c>
      <c r="H1030" s="21">
        <v>44013</v>
      </c>
      <c r="I1030" s="18" t="s">
        <v>73</v>
      </c>
      <c r="J1030" s="2" t="s">
        <v>21</v>
      </c>
    </row>
    <row r="1031" spans="1:10" hidden="1" x14ac:dyDescent="0.3">
      <c r="A1031" s="10">
        <v>44039</v>
      </c>
      <c r="B1031" s="5" t="s">
        <v>28</v>
      </c>
      <c r="C1031" t="s">
        <v>16</v>
      </c>
      <c r="D1031" s="2" t="s">
        <v>21</v>
      </c>
      <c r="E1031">
        <v>6.3</v>
      </c>
      <c r="F1031">
        <f t="shared" si="16"/>
        <v>6.3</v>
      </c>
      <c r="G1031" s="2" t="s">
        <v>67</v>
      </c>
      <c r="H1031" s="21">
        <v>44013</v>
      </c>
      <c r="I1031" s="18" t="s">
        <v>73</v>
      </c>
      <c r="J1031" s="2" t="s">
        <v>21</v>
      </c>
    </row>
    <row r="1032" spans="1:10" hidden="1" x14ac:dyDescent="0.3">
      <c r="A1032" s="10">
        <v>44039</v>
      </c>
      <c r="B1032" s="5" t="s">
        <v>28</v>
      </c>
      <c r="C1032" t="s">
        <v>16</v>
      </c>
      <c r="D1032" s="2" t="s">
        <v>21</v>
      </c>
      <c r="E1032">
        <v>8.1</v>
      </c>
      <c r="F1032">
        <f t="shared" si="16"/>
        <v>8.1</v>
      </c>
      <c r="G1032" s="2" t="s">
        <v>67</v>
      </c>
      <c r="H1032" s="21">
        <v>44013</v>
      </c>
      <c r="I1032" s="18" t="s">
        <v>73</v>
      </c>
      <c r="J1032" s="2" t="s">
        <v>21</v>
      </c>
    </row>
    <row r="1033" spans="1:10" hidden="1" x14ac:dyDescent="0.3">
      <c r="A1033" s="10">
        <v>44039</v>
      </c>
      <c r="B1033" s="5" t="s">
        <v>28</v>
      </c>
      <c r="C1033" t="s">
        <v>16</v>
      </c>
      <c r="D1033" s="2" t="s">
        <v>21</v>
      </c>
      <c r="E1033">
        <v>8.9</v>
      </c>
      <c r="F1033">
        <f t="shared" si="16"/>
        <v>8.9</v>
      </c>
      <c r="G1033" s="2" t="s">
        <v>67</v>
      </c>
      <c r="H1033" s="21">
        <v>44013</v>
      </c>
      <c r="I1033" s="18" t="s">
        <v>73</v>
      </c>
      <c r="J1033" s="2" t="s">
        <v>21</v>
      </c>
    </row>
    <row r="1034" spans="1:10" hidden="1" x14ac:dyDescent="0.3">
      <c r="A1034" s="10">
        <v>44039</v>
      </c>
      <c r="B1034" s="5" t="s">
        <v>28</v>
      </c>
      <c r="C1034" t="s">
        <v>16</v>
      </c>
      <c r="D1034" s="2" t="s">
        <v>21</v>
      </c>
      <c r="E1034">
        <v>7.5</v>
      </c>
      <c r="F1034">
        <f t="shared" si="16"/>
        <v>7.5</v>
      </c>
      <c r="G1034" s="2" t="s">
        <v>67</v>
      </c>
      <c r="H1034" s="21">
        <v>44013</v>
      </c>
      <c r="I1034" s="18" t="s">
        <v>73</v>
      </c>
      <c r="J1034" s="2" t="s">
        <v>21</v>
      </c>
    </row>
    <row r="1035" spans="1:10" hidden="1" x14ac:dyDescent="0.3">
      <c r="A1035" s="10">
        <v>44039</v>
      </c>
      <c r="B1035" s="5" t="s">
        <v>28</v>
      </c>
      <c r="C1035" t="s">
        <v>16</v>
      </c>
      <c r="D1035" s="2" t="s">
        <v>21</v>
      </c>
      <c r="E1035">
        <v>8.6</v>
      </c>
      <c r="F1035">
        <f t="shared" si="16"/>
        <v>8.6</v>
      </c>
      <c r="G1035" s="2" t="s">
        <v>67</v>
      </c>
      <c r="H1035" s="21">
        <v>44013</v>
      </c>
      <c r="I1035" s="18" t="s">
        <v>73</v>
      </c>
      <c r="J1035" s="2" t="s">
        <v>21</v>
      </c>
    </row>
    <row r="1036" spans="1:10" hidden="1" x14ac:dyDescent="0.3">
      <c r="A1036" s="10">
        <v>44039</v>
      </c>
      <c r="B1036" s="5" t="s">
        <v>28</v>
      </c>
      <c r="C1036" t="s">
        <v>16</v>
      </c>
      <c r="D1036" s="2" t="s">
        <v>21</v>
      </c>
      <c r="E1036">
        <v>6</v>
      </c>
      <c r="F1036">
        <f t="shared" si="16"/>
        <v>6</v>
      </c>
      <c r="G1036" s="2" t="s">
        <v>67</v>
      </c>
      <c r="H1036" s="21">
        <v>44013</v>
      </c>
      <c r="I1036" s="18" t="s">
        <v>73</v>
      </c>
      <c r="J1036" s="2" t="s">
        <v>21</v>
      </c>
    </row>
    <row r="1037" spans="1:10" hidden="1" x14ac:dyDescent="0.3">
      <c r="A1037" s="10">
        <v>44039</v>
      </c>
      <c r="B1037" s="5" t="s">
        <v>28</v>
      </c>
      <c r="C1037" t="s">
        <v>16</v>
      </c>
      <c r="D1037" s="2" t="s">
        <v>21</v>
      </c>
      <c r="E1037">
        <v>6.1</v>
      </c>
      <c r="F1037">
        <f t="shared" si="16"/>
        <v>6.1</v>
      </c>
      <c r="G1037" s="2" t="s">
        <v>67</v>
      </c>
      <c r="H1037" s="21">
        <v>44013</v>
      </c>
      <c r="I1037" s="18" t="s">
        <v>73</v>
      </c>
      <c r="J1037" s="2" t="s">
        <v>21</v>
      </c>
    </row>
    <row r="1038" spans="1:10" hidden="1" x14ac:dyDescent="0.3">
      <c r="A1038" s="10">
        <v>44039</v>
      </c>
      <c r="B1038" s="5" t="s">
        <v>28</v>
      </c>
      <c r="C1038" t="s">
        <v>16</v>
      </c>
      <c r="D1038" s="2" t="s">
        <v>21</v>
      </c>
      <c r="E1038">
        <v>5.4</v>
      </c>
      <c r="F1038">
        <f t="shared" si="16"/>
        <v>5.4</v>
      </c>
      <c r="G1038" s="2" t="s">
        <v>67</v>
      </c>
      <c r="H1038" s="21">
        <v>44013</v>
      </c>
      <c r="I1038" s="18" t="s">
        <v>73</v>
      </c>
      <c r="J1038" s="2" t="s">
        <v>21</v>
      </c>
    </row>
    <row r="1039" spans="1:10" hidden="1" x14ac:dyDescent="0.3">
      <c r="A1039" s="10">
        <v>44039</v>
      </c>
      <c r="B1039" s="5" t="s">
        <v>28</v>
      </c>
      <c r="C1039" t="s">
        <v>16</v>
      </c>
      <c r="D1039" s="2" t="s">
        <v>21</v>
      </c>
      <c r="E1039">
        <v>6.4</v>
      </c>
      <c r="F1039">
        <f t="shared" si="16"/>
        <v>6.4</v>
      </c>
      <c r="G1039" s="2" t="s">
        <v>67</v>
      </c>
      <c r="H1039" s="21">
        <v>44013</v>
      </c>
      <c r="I1039" s="18" t="s">
        <v>73</v>
      </c>
      <c r="J1039" s="2" t="s">
        <v>21</v>
      </c>
    </row>
    <row r="1040" spans="1:10" hidden="1" x14ac:dyDescent="0.3">
      <c r="A1040" s="10">
        <v>44039</v>
      </c>
      <c r="B1040" s="5" t="s">
        <v>28</v>
      </c>
      <c r="C1040" t="s">
        <v>16</v>
      </c>
      <c r="D1040" s="2" t="s">
        <v>21</v>
      </c>
      <c r="E1040">
        <v>5.9</v>
      </c>
      <c r="F1040">
        <f t="shared" si="16"/>
        <v>5.9</v>
      </c>
      <c r="G1040" s="2" t="s">
        <v>67</v>
      </c>
      <c r="H1040" s="21">
        <v>44013</v>
      </c>
      <c r="I1040" s="18" t="s">
        <v>73</v>
      </c>
      <c r="J1040" s="2" t="s">
        <v>21</v>
      </c>
    </row>
    <row r="1041" spans="1:10" hidden="1" x14ac:dyDescent="0.3">
      <c r="A1041" s="10">
        <v>44039</v>
      </c>
      <c r="B1041" s="5" t="s">
        <v>28</v>
      </c>
      <c r="C1041" t="s">
        <v>16</v>
      </c>
      <c r="D1041" s="2" t="s">
        <v>21</v>
      </c>
      <c r="E1041">
        <v>6.5</v>
      </c>
      <c r="F1041">
        <f t="shared" si="16"/>
        <v>6.5</v>
      </c>
      <c r="G1041" s="2" t="s">
        <v>67</v>
      </c>
      <c r="H1041" s="21">
        <v>44013</v>
      </c>
      <c r="I1041" s="18" t="s">
        <v>73</v>
      </c>
      <c r="J1041" s="2" t="s">
        <v>21</v>
      </c>
    </row>
    <row r="1042" spans="1:10" hidden="1" x14ac:dyDescent="0.3">
      <c r="A1042" s="10">
        <v>44039</v>
      </c>
      <c r="B1042" s="5" t="s">
        <v>28</v>
      </c>
      <c r="C1042" t="s">
        <v>16</v>
      </c>
      <c r="D1042" s="2" t="s">
        <v>21</v>
      </c>
      <c r="E1042">
        <v>6.8</v>
      </c>
      <c r="F1042">
        <f t="shared" si="16"/>
        <v>6.8</v>
      </c>
      <c r="G1042" s="2" t="s">
        <v>67</v>
      </c>
      <c r="H1042" s="21">
        <v>44013</v>
      </c>
      <c r="I1042" s="18" t="s">
        <v>73</v>
      </c>
      <c r="J1042" s="2" t="s">
        <v>21</v>
      </c>
    </row>
    <row r="1043" spans="1:10" hidden="1" x14ac:dyDescent="0.3">
      <c r="A1043" s="10">
        <v>44039</v>
      </c>
      <c r="B1043" s="5" t="s">
        <v>28</v>
      </c>
      <c r="C1043" t="s">
        <v>16</v>
      </c>
      <c r="D1043" s="2" t="s">
        <v>21</v>
      </c>
      <c r="E1043">
        <v>7.2</v>
      </c>
      <c r="F1043">
        <f t="shared" si="16"/>
        <v>7.2</v>
      </c>
      <c r="G1043" s="2" t="s">
        <v>67</v>
      </c>
      <c r="H1043" s="21">
        <v>44013</v>
      </c>
      <c r="I1043" s="18" t="s">
        <v>73</v>
      </c>
      <c r="J1043" s="2" t="s">
        <v>21</v>
      </c>
    </row>
    <row r="1044" spans="1:10" hidden="1" x14ac:dyDescent="0.3">
      <c r="A1044" s="10">
        <v>44039</v>
      </c>
      <c r="B1044" s="5" t="s">
        <v>28</v>
      </c>
      <c r="C1044" t="s">
        <v>16</v>
      </c>
      <c r="D1044" s="2" t="s">
        <v>21</v>
      </c>
      <c r="E1044">
        <v>7.5</v>
      </c>
      <c r="F1044">
        <f t="shared" si="16"/>
        <v>7.5</v>
      </c>
      <c r="G1044" s="2" t="s">
        <v>67</v>
      </c>
      <c r="H1044" s="21">
        <v>44013</v>
      </c>
      <c r="I1044" s="18" t="s">
        <v>73</v>
      </c>
      <c r="J1044" s="2" t="s">
        <v>21</v>
      </c>
    </row>
    <row r="1045" spans="1:10" hidden="1" x14ac:dyDescent="0.3">
      <c r="A1045" s="10">
        <v>44042</v>
      </c>
      <c r="B1045" s="5" t="s">
        <v>28</v>
      </c>
      <c r="C1045" t="s">
        <v>19</v>
      </c>
      <c r="D1045" s="2" t="s">
        <v>21</v>
      </c>
      <c r="E1045">
        <v>11.3</v>
      </c>
      <c r="F1045">
        <f t="shared" si="16"/>
        <v>11.3</v>
      </c>
      <c r="G1045" s="2" t="s">
        <v>67</v>
      </c>
      <c r="H1045" s="21">
        <v>44013</v>
      </c>
      <c r="I1045" s="18" t="s">
        <v>73</v>
      </c>
      <c r="J1045" s="2" t="s">
        <v>21</v>
      </c>
    </row>
    <row r="1046" spans="1:10" hidden="1" x14ac:dyDescent="0.3">
      <c r="A1046" s="10">
        <v>44042</v>
      </c>
      <c r="B1046" s="5" t="s">
        <v>28</v>
      </c>
      <c r="C1046" t="s">
        <v>19</v>
      </c>
      <c r="D1046" s="2" t="s">
        <v>21</v>
      </c>
      <c r="E1046">
        <v>7.7</v>
      </c>
      <c r="F1046">
        <f t="shared" si="16"/>
        <v>7.7</v>
      </c>
      <c r="G1046" s="2" t="s">
        <v>67</v>
      </c>
      <c r="H1046" s="21">
        <v>44013</v>
      </c>
      <c r="I1046" s="18" t="s">
        <v>73</v>
      </c>
      <c r="J1046" s="2" t="s">
        <v>21</v>
      </c>
    </row>
    <row r="1047" spans="1:10" hidden="1" x14ac:dyDescent="0.3">
      <c r="A1047" s="10">
        <v>44042</v>
      </c>
      <c r="B1047" s="5" t="s">
        <v>28</v>
      </c>
      <c r="C1047" t="s">
        <v>19</v>
      </c>
      <c r="D1047" s="2" t="s">
        <v>21</v>
      </c>
      <c r="E1047">
        <v>5.6</v>
      </c>
      <c r="F1047">
        <f t="shared" si="16"/>
        <v>5.6</v>
      </c>
      <c r="G1047" s="2" t="s">
        <v>67</v>
      </c>
      <c r="H1047" s="21">
        <v>44013</v>
      </c>
      <c r="I1047" s="18" t="s">
        <v>73</v>
      </c>
      <c r="J1047" s="2" t="s">
        <v>21</v>
      </c>
    </row>
    <row r="1048" spans="1:10" hidden="1" x14ac:dyDescent="0.3">
      <c r="A1048" s="10">
        <v>44042</v>
      </c>
      <c r="B1048" s="5" t="s">
        <v>28</v>
      </c>
      <c r="C1048" t="s">
        <v>19</v>
      </c>
      <c r="D1048" s="2" t="s">
        <v>21</v>
      </c>
      <c r="E1048">
        <v>5.4</v>
      </c>
      <c r="F1048">
        <f t="shared" si="16"/>
        <v>5.4</v>
      </c>
      <c r="G1048" s="2" t="s">
        <v>67</v>
      </c>
      <c r="H1048" s="21">
        <v>44013</v>
      </c>
      <c r="I1048" s="18" t="s">
        <v>73</v>
      </c>
      <c r="J1048" s="2" t="s">
        <v>21</v>
      </c>
    </row>
    <row r="1049" spans="1:10" hidden="1" x14ac:dyDescent="0.3">
      <c r="A1049" s="10">
        <v>44042</v>
      </c>
      <c r="B1049" s="5" t="s">
        <v>28</v>
      </c>
      <c r="C1049" t="s">
        <v>19</v>
      </c>
      <c r="D1049" s="2" t="s">
        <v>21</v>
      </c>
      <c r="E1049">
        <v>5.8</v>
      </c>
      <c r="F1049">
        <f t="shared" si="16"/>
        <v>5.8</v>
      </c>
      <c r="G1049" s="2" t="s">
        <v>67</v>
      </c>
      <c r="H1049" s="21">
        <v>44013</v>
      </c>
      <c r="I1049" s="18" t="s">
        <v>73</v>
      </c>
      <c r="J1049" s="2" t="s">
        <v>21</v>
      </c>
    </row>
    <row r="1050" spans="1:10" hidden="1" x14ac:dyDescent="0.3">
      <c r="A1050" s="10">
        <v>44042</v>
      </c>
      <c r="B1050" s="5" t="s">
        <v>28</v>
      </c>
      <c r="C1050" t="s">
        <v>19</v>
      </c>
      <c r="D1050" s="2" t="s">
        <v>21</v>
      </c>
      <c r="E1050">
        <v>8.1</v>
      </c>
      <c r="F1050">
        <f t="shared" si="16"/>
        <v>8.1</v>
      </c>
      <c r="G1050" s="2" t="s">
        <v>67</v>
      </c>
      <c r="H1050" s="21">
        <v>44013</v>
      </c>
      <c r="I1050" s="18" t="s">
        <v>73</v>
      </c>
      <c r="J1050" s="2" t="s">
        <v>21</v>
      </c>
    </row>
    <row r="1051" spans="1:10" hidden="1" x14ac:dyDescent="0.3">
      <c r="A1051" s="10">
        <v>44042</v>
      </c>
      <c r="B1051" s="5" t="s">
        <v>28</v>
      </c>
      <c r="C1051" t="s">
        <v>19</v>
      </c>
      <c r="D1051" s="2" t="s">
        <v>21</v>
      </c>
      <c r="E1051">
        <v>5.5</v>
      </c>
      <c r="F1051">
        <f t="shared" si="16"/>
        <v>5.5</v>
      </c>
      <c r="G1051" s="2" t="s">
        <v>67</v>
      </c>
      <c r="H1051" s="21">
        <v>44013</v>
      </c>
      <c r="I1051" s="18" t="s">
        <v>73</v>
      </c>
      <c r="J1051" s="2" t="s">
        <v>21</v>
      </c>
    </row>
    <row r="1052" spans="1:10" hidden="1" x14ac:dyDescent="0.3">
      <c r="A1052" s="10">
        <v>44042</v>
      </c>
      <c r="B1052" s="5" t="s">
        <v>28</v>
      </c>
      <c r="C1052" t="s">
        <v>19</v>
      </c>
      <c r="D1052" s="2" t="s">
        <v>21</v>
      </c>
      <c r="E1052">
        <v>6.5</v>
      </c>
      <c r="F1052">
        <f t="shared" si="16"/>
        <v>6.5</v>
      </c>
      <c r="G1052" s="2" t="s">
        <v>67</v>
      </c>
      <c r="H1052" s="21">
        <v>44013</v>
      </c>
      <c r="I1052" s="18" t="s">
        <v>73</v>
      </c>
      <c r="J1052" s="2" t="s">
        <v>21</v>
      </c>
    </row>
    <row r="1053" spans="1:10" hidden="1" x14ac:dyDescent="0.3">
      <c r="A1053" s="10">
        <v>44042</v>
      </c>
      <c r="B1053" s="5" t="s">
        <v>28</v>
      </c>
      <c r="C1053" t="s">
        <v>19</v>
      </c>
      <c r="D1053" s="2" t="s">
        <v>21</v>
      </c>
      <c r="E1053">
        <v>6.2</v>
      </c>
      <c r="F1053">
        <f t="shared" si="16"/>
        <v>6.2</v>
      </c>
      <c r="G1053" s="2" t="s">
        <v>67</v>
      </c>
      <c r="H1053" s="21">
        <v>44013</v>
      </c>
      <c r="I1053" s="18" t="s">
        <v>73</v>
      </c>
      <c r="J1053" s="2" t="s">
        <v>21</v>
      </c>
    </row>
    <row r="1054" spans="1:10" hidden="1" x14ac:dyDescent="0.3">
      <c r="A1054" s="10">
        <v>44042</v>
      </c>
      <c r="B1054" s="5" t="s">
        <v>28</v>
      </c>
      <c r="C1054" t="s">
        <v>19</v>
      </c>
      <c r="D1054" s="2" t="s">
        <v>21</v>
      </c>
      <c r="E1054">
        <v>6.8</v>
      </c>
      <c r="F1054">
        <f t="shared" ref="F1054:F1117" si="17">E1054</f>
        <v>6.8</v>
      </c>
      <c r="G1054" s="2" t="s">
        <v>67</v>
      </c>
      <c r="H1054" s="21">
        <v>44013</v>
      </c>
      <c r="I1054" s="18" t="s">
        <v>73</v>
      </c>
      <c r="J1054" s="2" t="s">
        <v>21</v>
      </c>
    </row>
    <row r="1055" spans="1:10" hidden="1" x14ac:dyDescent="0.3">
      <c r="A1055" s="10">
        <v>44042</v>
      </c>
      <c r="B1055" s="5" t="s">
        <v>28</v>
      </c>
      <c r="C1055" t="s">
        <v>19</v>
      </c>
      <c r="D1055" s="2" t="s">
        <v>21</v>
      </c>
      <c r="E1055">
        <v>5.9</v>
      </c>
      <c r="F1055">
        <f t="shared" si="17"/>
        <v>5.9</v>
      </c>
      <c r="G1055" s="2" t="s">
        <v>67</v>
      </c>
      <c r="H1055" s="21">
        <v>44013</v>
      </c>
      <c r="I1055" s="18" t="s">
        <v>73</v>
      </c>
      <c r="J1055" s="2" t="s">
        <v>21</v>
      </c>
    </row>
    <row r="1056" spans="1:10" hidden="1" x14ac:dyDescent="0.3">
      <c r="A1056" s="10">
        <v>44042</v>
      </c>
      <c r="B1056" s="5" t="s">
        <v>28</v>
      </c>
      <c r="C1056" t="s">
        <v>19</v>
      </c>
      <c r="D1056" t="s">
        <v>8</v>
      </c>
      <c r="E1056">
        <v>35.299999999999997</v>
      </c>
      <c r="F1056">
        <f t="shared" si="17"/>
        <v>35.299999999999997</v>
      </c>
      <c r="G1056" s="2" t="s">
        <v>67</v>
      </c>
      <c r="H1056" s="21">
        <v>44013</v>
      </c>
      <c r="I1056" s="18" t="s">
        <v>73</v>
      </c>
      <c r="J1056" t="s">
        <v>63</v>
      </c>
    </row>
    <row r="1057" spans="2:10" hidden="1" x14ac:dyDescent="0.3">
      <c r="B1057" s="5" t="s">
        <v>31</v>
      </c>
      <c r="C1057" t="s">
        <v>26</v>
      </c>
      <c r="D1057" s="2" t="s">
        <v>21</v>
      </c>
      <c r="E1057">
        <v>14.023999999999999</v>
      </c>
      <c r="F1057">
        <f t="shared" si="17"/>
        <v>14.023999999999999</v>
      </c>
      <c r="G1057" s="2" t="s">
        <v>67</v>
      </c>
      <c r="H1057" s="21">
        <v>44256</v>
      </c>
      <c r="I1057" s="18" t="s">
        <v>74</v>
      </c>
      <c r="J1057" s="2" t="s">
        <v>21</v>
      </c>
    </row>
    <row r="1058" spans="2:10" hidden="1" x14ac:dyDescent="0.3">
      <c r="B1058" s="5" t="s">
        <v>31</v>
      </c>
      <c r="C1058" t="s">
        <v>26</v>
      </c>
      <c r="D1058" s="2" t="s">
        <v>21</v>
      </c>
      <c r="E1058">
        <v>21.983000000000001</v>
      </c>
      <c r="F1058">
        <f t="shared" si="17"/>
        <v>21.983000000000001</v>
      </c>
      <c r="G1058" s="2" t="s">
        <v>67</v>
      </c>
      <c r="H1058" s="21">
        <v>44256</v>
      </c>
      <c r="I1058" s="18" t="s">
        <v>74</v>
      </c>
      <c r="J1058" s="2" t="s">
        <v>21</v>
      </c>
    </row>
    <row r="1059" spans="2:10" hidden="1" x14ac:dyDescent="0.3">
      <c r="B1059" s="5" t="s">
        <v>31</v>
      </c>
      <c r="C1059" t="s">
        <v>26</v>
      </c>
      <c r="D1059" s="2" t="s">
        <v>21</v>
      </c>
      <c r="E1059">
        <v>18.815999999999999</v>
      </c>
      <c r="F1059">
        <f t="shared" si="17"/>
        <v>18.815999999999999</v>
      </c>
      <c r="G1059" s="2" t="s">
        <v>67</v>
      </c>
      <c r="H1059" s="21">
        <v>44256</v>
      </c>
      <c r="I1059" s="18" t="s">
        <v>74</v>
      </c>
      <c r="J1059" s="2" t="s">
        <v>21</v>
      </c>
    </row>
    <row r="1060" spans="2:10" hidden="1" x14ac:dyDescent="0.3">
      <c r="B1060" s="5" t="s">
        <v>31</v>
      </c>
      <c r="C1060" t="s">
        <v>26</v>
      </c>
      <c r="D1060" s="2" t="s">
        <v>21</v>
      </c>
      <c r="E1060">
        <v>17.149000000000001</v>
      </c>
      <c r="F1060">
        <f t="shared" si="17"/>
        <v>17.149000000000001</v>
      </c>
      <c r="G1060" s="2" t="s">
        <v>67</v>
      </c>
      <c r="H1060" s="21">
        <v>44256</v>
      </c>
      <c r="I1060" s="18" t="s">
        <v>74</v>
      </c>
      <c r="J1060" s="2" t="s">
        <v>21</v>
      </c>
    </row>
    <row r="1061" spans="2:10" hidden="1" x14ac:dyDescent="0.3">
      <c r="B1061" s="5" t="s">
        <v>31</v>
      </c>
      <c r="C1061" t="s">
        <v>26</v>
      </c>
      <c r="D1061" s="2" t="s">
        <v>21</v>
      </c>
      <c r="E1061">
        <v>15.763999999999999</v>
      </c>
      <c r="F1061">
        <f t="shared" si="17"/>
        <v>15.763999999999999</v>
      </c>
      <c r="G1061" s="2" t="s">
        <v>67</v>
      </c>
      <c r="H1061" s="21">
        <v>44256</v>
      </c>
      <c r="I1061" s="18" t="s">
        <v>74</v>
      </c>
      <c r="J1061" s="2" t="s">
        <v>21</v>
      </c>
    </row>
    <row r="1062" spans="2:10" hidden="1" x14ac:dyDescent="0.3">
      <c r="B1062" s="5" t="s">
        <v>31</v>
      </c>
      <c r="C1062" t="s">
        <v>26</v>
      </c>
      <c r="D1062" s="2" t="s">
        <v>21</v>
      </c>
      <c r="E1062">
        <v>12.01</v>
      </c>
      <c r="F1062">
        <f t="shared" si="17"/>
        <v>12.01</v>
      </c>
      <c r="G1062" s="2" t="s">
        <v>67</v>
      </c>
      <c r="H1062" s="21">
        <v>44256</v>
      </c>
      <c r="I1062" s="18" t="s">
        <v>74</v>
      </c>
      <c r="J1062" s="2" t="s">
        <v>21</v>
      </c>
    </row>
    <row r="1063" spans="2:10" hidden="1" x14ac:dyDescent="0.3">
      <c r="B1063" s="5" t="s">
        <v>31</v>
      </c>
      <c r="C1063" t="s">
        <v>26</v>
      </c>
      <c r="D1063" s="2" t="s">
        <v>21</v>
      </c>
      <c r="E1063">
        <v>13.06</v>
      </c>
      <c r="F1063">
        <f t="shared" si="17"/>
        <v>13.06</v>
      </c>
      <c r="G1063" s="2" t="s">
        <v>67</v>
      </c>
      <c r="H1063" s="21">
        <v>44256</v>
      </c>
      <c r="I1063" s="18" t="s">
        <v>74</v>
      </c>
      <c r="J1063" s="2" t="s">
        <v>21</v>
      </c>
    </row>
    <row r="1064" spans="2:10" hidden="1" x14ac:dyDescent="0.3">
      <c r="B1064" s="5" t="s">
        <v>31</v>
      </c>
      <c r="C1064" t="s">
        <v>26</v>
      </c>
      <c r="D1064" s="2" t="s">
        <v>21</v>
      </c>
      <c r="E1064">
        <v>12.776</v>
      </c>
      <c r="F1064">
        <f t="shared" si="17"/>
        <v>12.776</v>
      </c>
      <c r="G1064" s="2" t="s">
        <v>67</v>
      </c>
      <c r="H1064" s="21">
        <v>44256</v>
      </c>
      <c r="I1064" s="18" t="s">
        <v>74</v>
      </c>
      <c r="J1064" s="2" t="s">
        <v>21</v>
      </c>
    </row>
    <row r="1065" spans="2:10" hidden="1" x14ac:dyDescent="0.3">
      <c r="B1065" s="5" t="s">
        <v>31</v>
      </c>
      <c r="C1065" t="s">
        <v>26</v>
      </c>
      <c r="D1065" s="2" t="s">
        <v>21</v>
      </c>
      <c r="E1065">
        <v>9.391</v>
      </c>
      <c r="F1065">
        <f t="shared" si="17"/>
        <v>9.391</v>
      </c>
      <c r="G1065" s="2" t="s">
        <v>67</v>
      </c>
      <c r="H1065" s="21">
        <v>44256</v>
      </c>
      <c r="I1065" s="18" t="s">
        <v>74</v>
      </c>
      <c r="J1065" s="2" t="s">
        <v>21</v>
      </c>
    </row>
    <row r="1066" spans="2:10" hidden="1" x14ac:dyDescent="0.3">
      <c r="B1066" s="5" t="s">
        <v>31</v>
      </c>
      <c r="C1066" t="s">
        <v>26</v>
      </c>
      <c r="D1066" s="2" t="s">
        <v>21</v>
      </c>
      <c r="E1066">
        <v>8.9619999999999997</v>
      </c>
      <c r="F1066">
        <f t="shared" si="17"/>
        <v>8.9619999999999997</v>
      </c>
      <c r="G1066" s="2" t="s">
        <v>67</v>
      </c>
      <c r="H1066" s="21">
        <v>44256</v>
      </c>
      <c r="I1066" s="18" t="s">
        <v>74</v>
      </c>
      <c r="J1066" s="2" t="s">
        <v>21</v>
      </c>
    </row>
    <row r="1067" spans="2:10" hidden="1" x14ac:dyDescent="0.3">
      <c r="B1067" s="5" t="s">
        <v>31</v>
      </c>
      <c r="C1067" t="s">
        <v>26</v>
      </c>
      <c r="D1067" s="2" t="s">
        <v>21</v>
      </c>
      <c r="E1067">
        <v>9.4570000000000007</v>
      </c>
      <c r="F1067">
        <f t="shared" si="17"/>
        <v>9.4570000000000007</v>
      </c>
      <c r="G1067" s="2" t="s">
        <v>67</v>
      </c>
      <c r="H1067" s="21">
        <v>44256</v>
      </c>
      <c r="I1067" s="18" t="s">
        <v>74</v>
      </c>
      <c r="J1067" s="2" t="s">
        <v>21</v>
      </c>
    </row>
    <row r="1068" spans="2:10" hidden="1" x14ac:dyDescent="0.3">
      <c r="B1068" s="5" t="s">
        <v>31</v>
      </c>
      <c r="C1068" t="s">
        <v>26</v>
      </c>
      <c r="D1068" s="2" t="s">
        <v>21</v>
      </c>
      <c r="E1068">
        <v>9.5310000000000006</v>
      </c>
      <c r="F1068">
        <f t="shared" si="17"/>
        <v>9.5310000000000006</v>
      </c>
      <c r="G1068" s="2" t="s">
        <v>67</v>
      </c>
      <c r="H1068" s="21">
        <v>44256</v>
      </c>
      <c r="I1068" s="18" t="s">
        <v>74</v>
      </c>
      <c r="J1068" s="2" t="s">
        <v>21</v>
      </c>
    </row>
    <row r="1069" spans="2:10" hidden="1" x14ac:dyDescent="0.3">
      <c r="B1069" s="5" t="s">
        <v>31</v>
      </c>
      <c r="C1069" t="s">
        <v>26</v>
      </c>
      <c r="D1069" s="2" t="s">
        <v>21</v>
      </c>
      <c r="E1069">
        <v>8.6150000000000002</v>
      </c>
      <c r="F1069">
        <f t="shared" si="17"/>
        <v>8.6150000000000002</v>
      </c>
      <c r="G1069" s="2" t="s">
        <v>67</v>
      </c>
      <c r="H1069" s="21">
        <v>44256</v>
      </c>
      <c r="I1069" s="18" t="s">
        <v>74</v>
      </c>
      <c r="J1069" s="2" t="s">
        <v>21</v>
      </c>
    </row>
    <row r="1070" spans="2:10" hidden="1" x14ac:dyDescent="0.3">
      <c r="B1070" s="5" t="s">
        <v>31</v>
      </c>
      <c r="C1070" t="s">
        <v>26</v>
      </c>
      <c r="D1070" s="2" t="s">
        <v>21</v>
      </c>
      <c r="E1070">
        <v>9.4060000000000006</v>
      </c>
      <c r="F1070">
        <f t="shared" si="17"/>
        <v>9.4060000000000006</v>
      </c>
      <c r="G1070" s="2" t="s">
        <v>67</v>
      </c>
      <c r="H1070" s="21">
        <v>44256</v>
      </c>
      <c r="I1070" s="18" t="s">
        <v>74</v>
      </c>
      <c r="J1070" s="2" t="s">
        <v>21</v>
      </c>
    </row>
    <row r="1071" spans="2:10" hidden="1" x14ac:dyDescent="0.3">
      <c r="B1071" s="5" t="s">
        <v>31</v>
      </c>
      <c r="C1071" t="s">
        <v>26</v>
      </c>
      <c r="D1071" s="2" t="s">
        <v>21</v>
      </c>
      <c r="E1071">
        <v>10.332000000000001</v>
      </c>
      <c r="F1071">
        <f t="shared" si="17"/>
        <v>10.332000000000001</v>
      </c>
      <c r="G1071" s="2" t="s">
        <v>67</v>
      </c>
      <c r="H1071" s="21">
        <v>44256</v>
      </c>
      <c r="I1071" s="18" t="s">
        <v>74</v>
      </c>
      <c r="J1071" s="2" t="s">
        <v>21</v>
      </c>
    </row>
    <row r="1072" spans="2:10" hidden="1" x14ac:dyDescent="0.3">
      <c r="B1072" s="5" t="s">
        <v>31</v>
      </c>
      <c r="C1072" t="s">
        <v>26</v>
      </c>
      <c r="D1072" s="2" t="s">
        <v>21</v>
      </c>
      <c r="E1072">
        <v>9.6479999999999997</v>
      </c>
      <c r="F1072">
        <f t="shared" si="17"/>
        <v>9.6479999999999997</v>
      </c>
      <c r="G1072" s="2" t="s">
        <v>67</v>
      </c>
      <c r="H1072" s="21">
        <v>44256</v>
      </c>
      <c r="I1072" s="18" t="s">
        <v>74</v>
      </c>
      <c r="J1072" s="2" t="s">
        <v>21</v>
      </c>
    </row>
    <row r="1073" spans="2:10" hidden="1" x14ac:dyDescent="0.3">
      <c r="B1073" s="5" t="s">
        <v>31</v>
      </c>
      <c r="C1073" t="s">
        <v>26</v>
      </c>
      <c r="D1073" s="2" t="s">
        <v>21</v>
      </c>
      <c r="E1073">
        <v>10.74</v>
      </c>
      <c r="F1073">
        <f t="shared" si="17"/>
        <v>10.74</v>
      </c>
      <c r="G1073" s="2" t="s">
        <v>67</v>
      </c>
      <c r="H1073" s="21">
        <v>44256</v>
      </c>
      <c r="I1073" s="18" t="s">
        <v>74</v>
      </c>
      <c r="J1073" s="2" t="s">
        <v>21</v>
      </c>
    </row>
    <row r="1074" spans="2:10" hidden="1" x14ac:dyDescent="0.3">
      <c r="B1074" s="5" t="s">
        <v>31</v>
      </c>
      <c r="C1074" t="s">
        <v>26</v>
      </c>
      <c r="D1074" s="2" t="s">
        <v>21</v>
      </c>
      <c r="E1074">
        <v>12.318</v>
      </c>
      <c r="F1074">
        <f t="shared" si="17"/>
        <v>12.318</v>
      </c>
      <c r="G1074" s="2" t="s">
        <v>67</v>
      </c>
      <c r="H1074" s="21">
        <v>44256</v>
      </c>
      <c r="I1074" s="18" t="s">
        <v>74</v>
      </c>
      <c r="J1074" s="2" t="s">
        <v>21</v>
      </c>
    </row>
    <row r="1075" spans="2:10" hidden="1" x14ac:dyDescent="0.3">
      <c r="B1075" s="5" t="s">
        <v>31</v>
      </c>
      <c r="C1075" t="s">
        <v>33</v>
      </c>
      <c r="D1075" s="2" t="s">
        <v>21</v>
      </c>
      <c r="E1075">
        <v>9.0630000000000006</v>
      </c>
      <c r="F1075">
        <f t="shared" si="17"/>
        <v>9.0630000000000006</v>
      </c>
      <c r="G1075" s="2" t="s">
        <v>67</v>
      </c>
      <c r="H1075" s="21">
        <v>44256</v>
      </c>
      <c r="I1075" s="18" t="s">
        <v>74</v>
      </c>
      <c r="J1075" s="2" t="s">
        <v>21</v>
      </c>
    </row>
    <row r="1076" spans="2:10" hidden="1" x14ac:dyDescent="0.3">
      <c r="B1076" s="5" t="s">
        <v>31</v>
      </c>
      <c r="C1076" t="s">
        <v>33</v>
      </c>
      <c r="D1076" s="2" t="s">
        <v>21</v>
      </c>
      <c r="E1076">
        <v>14.875999999999999</v>
      </c>
      <c r="F1076">
        <f t="shared" si="17"/>
        <v>14.875999999999999</v>
      </c>
      <c r="G1076" s="2" t="s">
        <v>67</v>
      </c>
      <c r="H1076" s="21">
        <v>44256</v>
      </c>
      <c r="I1076" s="18" t="s">
        <v>74</v>
      </c>
      <c r="J1076" s="2" t="s">
        <v>21</v>
      </c>
    </row>
    <row r="1077" spans="2:10" hidden="1" x14ac:dyDescent="0.3">
      <c r="B1077" s="5" t="s">
        <v>31</v>
      </c>
      <c r="C1077" t="s">
        <v>33</v>
      </c>
      <c r="D1077" s="2" t="s">
        <v>21</v>
      </c>
      <c r="E1077">
        <v>14.528</v>
      </c>
      <c r="F1077">
        <f t="shared" si="17"/>
        <v>14.528</v>
      </c>
      <c r="G1077" s="2" t="s">
        <v>67</v>
      </c>
      <c r="H1077" s="21">
        <v>44256</v>
      </c>
      <c r="I1077" s="18" t="s">
        <v>74</v>
      </c>
      <c r="J1077" s="2" t="s">
        <v>21</v>
      </c>
    </row>
    <row r="1078" spans="2:10" hidden="1" x14ac:dyDescent="0.3">
      <c r="B1078" s="5" t="s">
        <v>31</v>
      </c>
      <c r="C1078" t="s">
        <v>33</v>
      </c>
      <c r="D1078" s="2" t="s">
        <v>21</v>
      </c>
      <c r="E1078">
        <v>11.954000000000001</v>
      </c>
      <c r="F1078">
        <f t="shared" si="17"/>
        <v>11.954000000000001</v>
      </c>
      <c r="G1078" s="2" t="s">
        <v>67</v>
      </c>
      <c r="H1078" s="21">
        <v>44256</v>
      </c>
      <c r="I1078" s="18" t="s">
        <v>74</v>
      </c>
      <c r="J1078" s="2" t="s">
        <v>21</v>
      </c>
    </row>
    <row r="1079" spans="2:10" hidden="1" x14ac:dyDescent="0.3">
      <c r="B1079" s="5" t="s">
        <v>31</v>
      </c>
      <c r="C1079" t="s">
        <v>33</v>
      </c>
      <c r="D1079" s="2" t="s">
        <v>21</v>
      </c>
      <c r="E1079">
        <v>16.38</v>
      </c>
      <c r="F1079">
        <f t="shared" si="17"/>
        <v>16.38</v>
      </c>
      <c r="G1079" s="2" t="s">
        <v>67</v>
      </c>
      <c r="H1079" s="21">
        <v>44256</v>
      </c>
      <c r="I1079" s="18" t="s">
        <v>74</v>
      </c>
      <c r="J1079" s="2" t="s">
        <v>21</v>
      </c>
    </row>
    <row r="1080" spans="2:10" hidden="1" x14ac:dyDescent="0.3">
      <c r="B1080" s="5" t="s">
        <v>31</v>
      </c>
      <c r="C1080" t="s">
        <v>33</v>
      </c>
      <c r="D1080" s="2" t="s">
        <v>21</v>
      </c>
      <c r="E1080">
        <v>14.257</v>
      </c>
      <c r="F1080">
        <f t="shared" si="17"/>
        <v>14.257</v>
      </c>
      <c r="G1080" s="2" t="s">
        <v>67</v>
      </c>
      <c r="H1080" s="21">
        <v>44256</v>
      </c>
      <c r="I1080" s="18" t="s">
        <v>74</v>
      </c>
      <c r="J1080" s="2" t="s">
        <v>21</v>
      </c>
    </row>
    <row r="1081" spans="2:10" hidden="1" x14ac:dyDescent="0.3">
      <c r="B1081" s="5" t="s">
        <v>31</v>
      </c>
      <c r="C1081" t="s">
        <v>33</v>
      </c>
      <c r="D1081" t="s">
        <v>27</v>
      </c>
      <c r="E1081">
        <v>19.16</v>
      </c>
      <c r="F1081">
        <f t="shared" si="17"/>
        <v>19.16</v>
      </c>
      <c r="G1081" s="2" t="s">
        <v>67</v>
      </c>
      <c r="H1081" s="21">
        <v>44256</v>
      </c>
      <c r="I1081" s="18" t="s">
        <v>74</v>
      </c>
      <c r="J1081" s="2" t="s">
        <v>94</v>
      </c>
    </row>
    <row r="1082" spans="2:10" hidden="1" x14ac:dyDescent="0.3">
      <c r="B1082" s="5" t="s">
        <v>31</v>
      </c>
      <c r="C1082" t="s">
        <v>33</v>
      </c>
      <c r="D1082" t="s">
        <v>27</v>
      </c>
      <c r="E1082">
        <v>16.285</v>
      </c>
      <c r="F1082">
        <f t="shared" si="17"/>
        <v>16.285</v>
      </c>
      <c r="G1082" s="2" t="s">
        <v>67</v>
      </c>
      <c r="H1082" s="21">
        <v>44256</v>
      </c>
      <c r="I1082" s="18" t="s">
        <v>74</v>
      </c>
      <c r="J1082" s="2" t="s">
        <v>94</v>
      </c>
    </row>
    <row r="1083" spans="2:10" hidden="1" x14ac:dyDescent="0.3">
      <c r="B1083" s="5" t="s">
        <v>31</v>
      </c>
      <c r="C1083" t="s">
        <v>33</v>
      </c>
      <c r="D1083" t="s">
        <v>27</v>
      </c>
      <c r="E1083">
        <v>17.074999999999999</v>
      </c>
      <c r="F1083">
        <f t="shared" si="17"/>
        <v>17.074999999999999</v>
      </c>
      <c r="G1083" s="2" t="s">
        <v>67</v>
      </c>
      <c r="H1083" s="21">
        <v>44256</v>
      </c>
      <c r="I1083" s="18" t="s">
        <v>74</v>
      </c>
      <c r="J1083" s="2" t="s">
        <v>94</v>
      </c>
    </row>
    <row r="1084" spans="2:10" hidden="1" x14ac:dyDescent="0.3">
      <c r="B1084" s="5" t="s">
        <v>31</v>
      </c>
      <c r="C1084" t="s">
        <v>33</v>
      </c>
      <c r="D1084" t="s">
        <v>4</v>
      </c>
      <c r="E1084">
        <v>19.335999999999999</v>
      </c>
      <c r="F1084">
        <f t="shared" si="17"/>
        <v>19.335999999999999</v>
      </c>
      <c r="G1084" s="2" t="s">
        <v>67</v>
      </c>
      <c r="H1084" s="21">
        <v>44256</v>
      </c>
      <c r="I1084" s="18" t="s">
        <v>74</v>
      </c>
      <c r="J1084" t="s">
        <v>22</v>
      </c>
    </row>
    <row r="1085" spans="2:10" hidden="1" x14ac:dyDescent="0.3">
      <c r="B1085" s="5" t="s">
        <v>31</v>
      </c>
      <c r="C1085" t="s">
        <v>33</v>
      </c>
      <c r="D1085" t="s">
        <v>4</v>
      </c>
      <c r="E1085">
        <v>15.62</v>
      </c>
      <c r="F1085">
        <f t="shared" si="17"/>
        <v>15.62</v>
      </c>
      <c r="G1085" s="2" t="s">
        <v>67</v>
      </c>
      <c r="H1085" s="21">
        <v>44256</v>
      </c>
      <c r="I1085" s="18" t="s">
        <v>74</v>
      </c>
      <c r="J1085" t="s">
        <v>22</v>
      </c>
    </row>
    <row r="1086" spans="2:10" hidden="1" x14ac:dyDescent="0.3">
      <c r="B1086" s="5" t="s">
        <v>31</v>
      </c>
      <c r="C1086" t="s">
        <v>33</v>
      </c>
      <c r="D1086" t="s">
        <v>4</v>
      </c>
      <c r="E1086">
        <v>13.683</v>
      </c>
      <c r="F1086">
        <f t="shared" si="17"/>
        <v>13.683</v>
      </c>
      <c r="G1086" s="2" t="s">
        <v>67</v>
      </c>
      <c r="H1086" s="21">
        <v>44256</v>
      </c>
      <c r="I1086" s="18" t="s">
        <v>74</v>
      </c>
      <c r="J1086" t="s">
        <v>22</v>
      </c>
    </row>
    <row r="1087" spans="2:10" hidden="1" x14ac:dyDescent="0.3">
      <c r="B1087" s="5" t="s">
        <v>31</v>
      </c>
      <c r="C1087" t="s">
        <v>33</v>
      </c>
      <c r="D1087" t="s">
        <v>4</v>
      </c>
      <c r="E1087">
        <v>16.312000000000001</v>
      </c>
      <c r="F1087">
        <f t="shared" si="17"/>
        <v>16.312000000000001</v>
      </c>
      <c r="G1087" s="2" t="s">
        <v>67</v>
      </c>
      <c r="H1087" s="21">
        <v>44256</v>
      </c>
      <c r="I1087" s="18" t="s">
        <v>74</v>
      </c>
      <c r="J1087" t="s">
        <v>22</v>
      </c>
    </row>
    <row r="1088" spans="2:10" hidden="1" x14ac:dyDescent="0.3">
      <c r="B1088" s="5" t="s">
        <v>31</v>
      </c>
      <c r="C1088" t="s">
        <v>33</v>
      </c>
      <c r="D1088" t="s">
        <v>4</v>
      </c>
      <c r="E1088">
        <v>13.298999999999999</v>
      </c>
      <c r="F1088">
        <f t="shared" si="17"/>
        <v>13.298999999999999</v>
      </c>
      <c r="G1088" s="2" t="s">
        <v>67</v>
      </c>
      <c r="H1088" s="21">
        <v>44256</v>
      </c>
      <c r="I1088" s="18" t="s">
        <v>74</v>
      </c>
      <c r="J1088" t="s">
        <v>22</v>
      </c>
    </row>
    <row r="1089" spans="2:10" hidden="1" x14ac:dyDescent="0.3">
      <c r="B1089" s="5" t="s">
        <v>31</v>
      </c>
      <c r="C1089" t="s">
        <v>33</v>
      </c>
      <c r="D1089" t="s">
        <v>4</v>
      </c>
      <c r="E1089">
        <v>11.073</v>
      </c>
      <c r="F1089">
        <f t="shared" si="17"/>
        <v>11.073</v>
      </c>
      <c r="G1089" s="2" t="s">
        <v>67</v>
      </c>
      <c r="H1089" s="21">
        <v>44256</v>
      </c>
      <c r="I1089" s="18" t="s">
        <v>74</v>
      </c>
      <c r="J1089" t="s">
        <v>22</v>
      </c>
    </row>
    <row r="1090" spans="2:10" hidden="1" x14ac:dyDescent="0.3">
      <c r="B1090" s="5" t="s">
        <v>31</v>
      </c>
      <c r="C1090" t="s">
        <v>33</v>
      </c>
      <c r="D1090" t="s">
        <v>4</v>
      </c>
      <c r="E1090">
        <v>12.522</v>
      </c>
      <c r="F1090">
        <f t="shared" si="17"/>
        <v>12.522</v>
      </c>
      <c r="G1090" s="2" t="s">
        <v>67</v>
      </c>
      <c r="H1090" s="21">
        <v>44256</v>
      </c>
      <c r="I1090" s="18" t="s">
        <v>74</v>
      </c>
      <c r="J1090" t="s">
        <v>22</v>
      </c>
    </row>
    <row r="1091" spans="2:10" hidden="1" x14ac:dyDescent="0.3">
      <c r="B1091" s="5" t="s">
        <v>31</v>
      </c>
      <c r="C1091" t="s">
        <v>33</v>
      </c>
      <c r="D1091" t="s">
        <v>4</v>
      </c>
      <c r="E1091">
        <v>12.782</v>
      </c>
      <c r="F1091">
        <f t="shared" si="17"/>
        <v>12.782</v>
      </c>
      <c r="G1091" s="2" t="s">
        <v>67</v>
      </c>
      <c r="H1091" s="21">
        <v>44256</v>
      </c>
      <c r="I1091" s="18" t="s">
        <v>74</v>
      </c>
      <c r="J1091" t="s">
        <v>22</v>
      </c>
    </row>
    <row r="1092" spans="2:10" hidden="1" x14ac:dyDescent="0.3">
      <c r="B1092" s="5" t="s">
        <v>31</v>
      </c>
      <c r="C1092" t="s">
        <v>33</v>
      </c>
      <c r="D1092" t="s">
        <v>4</v>
      </c>
      <c r="E1092">
        <v>15.746</v>
      </c>
      <c r="F1092">
        <f t="shared" si="17"/>
        <v>15.746</v>
      </c>
      <c r="G1092" s="2" t="s">
        <v>67</v>
      </c>
      <c r="H1092" s="21">
        <v>44256</v>
      </c>
      <c r="I1092" s="18" t="s">
        <v>74</v>
      </c>
      <c r="J1092" t="s">
        <v>22</v>
      </c>
    </row>
    <row r="1093" spans="2:10" hidden="1" x14ac:dyDescent="0.3">
      <c r="B1093" s="5" t="s">
        <v>31</v>
      </c>
      <c r="C1093" t="s">
        <v>33</v>
      </c>
      <c r="D1093" t="s">
        <v>4</v>
      </c>
      <c r="E1093">
        <v>16.321000000000002</v>
      </c>
      <c r="F1093">
        <f t="shared" si="17"/>
        <v>16.321000000000002</v>
      </c>
      <c r="G1093" s="2" t="s">
        <v>67</v>
      </c>
      <c r="H1093" s="21">
        <v>44256</v>
      </c>
      <c r="I1093" s="18" t="s">
        <v>74</v>
      </c>
      <c r="J1093" t="s">
        <v>22</v>
      </c>
    </row>
    <row r="1094" spans="2:10" hidden="1" x14ac:dyDescent="0.3">
      <c r="B1094" s="5" t="s">
        <v>31</v>
      </c>
      <c r="C1094" t="s">
        <v>33</v>
      </c>
      <c r="D1094" t="s">
        <v>4</v>
      </c>
      <c r="E1094">
        <v>12.683999999999999</v>
      </c>
      <c r="F1094">
        <f t="shared" si="17"/>
        <v>12.683999999999999</v>
      </c>
      <c r="G1094" s="2" t="s">
        <v>67</v>
      </c>
      <c r="H1094" s="21">
        <v>44256</v>
      </c>
      <c r="I1094" s="18" t="s">
        <v>74</v>
      </c>
      <c r="J1094" t="s">
        <v>22</v>
      </c>
    </row>
    <row r="1095" spans="2:10" hidden="1" x14ac:dyDescent="0.3">
      <c r="B1095" s="5" t="s">
        <v>31</v>
      </c>
      <c r="C1095" t="s">
        <v>33</v>
      </c>
      <c r="D1095" t="s">
        <v>4</v>
      </c>
      <c r="E1095">
        <v>16.869</v>
      </c>
      <c r="F1095">
        <f t="shared" si="17"/>
        <v>16.869</v>
      </c>
      <c r="G1095" s="2" t="s">
        <v>67</v>
      </c>
      <c r="H1095" s="21">
        <v>44256</v>
      </c>
      <c r="I1095" s="18" t="s">
        <v>74</v>
      </c>
      <c r="J1095" t="s">
        <v>22</v>
      </c>
    </row>
    <row r="1096" spans="2:10" hidden="1" x14ac:dyDescent="0.3">
      <c r="B1096" s="5" t="s">
        <v>31</v>
      </c>
      <c r="C1096" t="s">
        <v>33</v>
      </c>
      <c r="D1096" t="s">
        <v>4</v>
      </c>
      <c r="E1096">
        <v>13.443</v>
      </c>
      <c r="F1096">
        <f t="shared" si="17"/>
        <v>13.443</v>
      </c>
      <c r="G1096" s="2" t="s">
        <v>67</v>
      </c>
      <c r="H1096" s="21">
        <v>44256</v>
      </c>
      <c r="I1096" s="18" t="s">
        <v>74</v>
      </c>
      <c r="J1096" t="s">
        <v>22</v>
      </c>
    </row>
    <row r="1097" spans="2:10" hidden="1" x14ac:dyDescent="0.3">
      <c r="B1097" s="5" t="s">
        <v>31</v>
      </c>
      <c r="C1097" t="s">
        <v>33</v>
      </c>
      <c r="D1097" t="s">
        <v>4</v>
      </c>
      <c r="E1097">
        <v>13.212999999999999</v>
      </c>
      <c r="F1097">
        <f t="shared" si="17"/>
        <v>13.212999999999999</v>
      </c>
      <c r="G1097" s="2" t="s">
        <v>67</v>
      </c>
      <c r="H1097" s="21">
        <v>44256</v>
      </c>
      <c r="I1097" s="18" t="s">
        <v>74</v>
      </c>
      <c r="J1097" t="s">
        <v>22</v>
      </c>
    </row>
    <row r="1098" spans="2:10" hidden="1" x14ac:dyDescent="0.3">
      <c r="B1098" s="5" t="s">
        <v>31</v>
      </c>
      <c r="C1098" t="s">
        <v>33</v>
      </c>
      <c r="D1098" t="s">
        <v>4</v>
      </c>
      <c r="E1098">
        <v>14.246</v>
      </c>
      <c r="F1098">
        <f t="shared" si="17"/>
        <v>14.246</v>
      </c>
      <c r="G1098" s="2" t="s">
        <v>67</v>
      </c>
      <c r="H1098" s="21">
        <v>44256</v>
      </c>
      <c r="I1098" s="18" t="s">
        <v>74</v>
      </c>
      <c r="J1098" t="s">
        <v>22</v>
      </c>
    </row>
    <row r="1099" spans="2:10" hidden="1" x14ac:dyDescent="0.3">
      <c r="B1099" s="5" t="s">
        <v>31</v>
      </c>
      <c r="C1099" t="s">
        <v>33</v>
      </c>
      <c r="D1099" t="s">
        <v>4</v>
      </c>
      <c r="E1099">
        <v>19.811</v>
      </c>
      <c r="F1099">
        <f t="shared" si="17"/>
        <v>19.811</v>
      </c>
      <c r="G1099" s="2" t="s">
        <v>67</v>
      </c>
      <c r="H1099" s="21">
        <v>44256</v>
      </c>
      <c r="I1099" s="18" t="s">
        <v>74</v>
      </c>
      <c r="J1099" t="s">
        <v>22</v>
      </c>
    </row>
    <row r="1100" spans="2:10" hidden="1" x14ac:dyDescent="0.3">
      <c r="B1100" s="5" t="s">
        <v>31</v>
      </c>
      <c r="C1100" t="s">
        <v>33</v>
      </c>
      <c r="D1100" t="s">
        <v>4</v>
      </c>
      <c r="E1100">
        <v>12.103999999999999</v>
      </c>
      <c r="F1100">
        <f t="shared" si="17"/>
        <v>12.103999999999999</v>
      </c>
      <c r="G1100" s="2" t="s">
        <v>67</v>
      </c>
      <c r="H1100" s="21">
        <v>44256</v>
      </c>
      <c r="I1100" s="18" t="s">
        <v>74</v>
      </c>
      <c r="J1100" t="s">
        <v>22</v>
      </c>
    </row>
    <row r="1101" spans="2:10" hidden="1" x14ac:dyDescent="0.3">
      <c r="B1101" s="5" t="s">
        <v>31</v>
      </c>
      <c r="C1101" t="s">
        <v>33</v>
      </c>
      <c r="D1101" t="s">
        <v>4</v>
      </c>
      <c r="E1101">
        <v>13.048</v>
      </c>
      <c r="F1101">
        <f t="shared" si="17"/>
        <v>13.048</v>
      </c>
      <c r="G1101" s="2" t="s">
        <v>67</v>
      </c>
      <c r="H1101" s="21">
        <v>44256</v>
      </c>
      <c r="I1101" s="18" t="s">
        <v>74</v>
      </c>
      <c r="J1101" t="s">
        <v>22</v>
      </c>
    </row>
    <row r="1102" spans="2:10" hidden="1" x14ac:dyDescent="0.3">
      <c r="B1102" s="5" t="s">
        <v>31</v>
      </c>
      <c r="C1102" t="s">
        <v>33</v>
      </c>
      <c r="D1102" t="s">
        <v>4</v>
      </c>
      <c r="E1102">
        <v>12.002000000000001</v>
      </c>
      <c r="F1102">
        <f t="shared" si="17"/>
        <v>12.002000000000001</v>
      </c>
      <c r="G1102" s="2" t="s">
        <v>67</v>
      </c>
      <c r="H1102" s="21">
        <v>44256</v>
      </c>
      <c r="I1102" s="18" t="s">
        <v>74</v>
      </c>
      <c r="J1102" t="s">
        <v>22</v>
      </c>
    </row>
    <row r="1103" spans="2:10" hidden="1" x14ac:dyDescent="0.3">
      <c r="B1103" s="5" t="s">
        <v>31</v>
      </c>
      <c r="C1103" t="s">
        <v>33</v>
      </c>
      <c r="D1103" t="s">
        <v>4</v>
      </c>
      <c r="E1103">
        <v>9.9779999999999998</v>
      </c>
      <c r="F1103">
        <f t="shared" si="17"/>
        <v>9.9779999999999998</v>
      </c>
      <c r="G1103" s="2" t="s">
        <v>67</v>
      </c>
      <c r="H1103" s="21">
        <v>44256</v>
      </c>
      <c r="I1103" s="18" t="s">
        <v>74</v>
      </c>
      <c r="J1103" t="s">
        <v>22</v>
      </c>
    </row>
    <row r="1104" spans="2:10" hidden="1" x14ac:dyDescent="0.3">
      <c r="B1104" s="5" t="s">
        <v>31</v>
      </c>
      <c r="C1104" t="s">
        <v>33</v>
      </c>
      <c r="D1104" t="s">
        <v>4</v>
      </c>
      <c r="E1104">
        <v>10.483000000000001</v>
      </c>
      <c r="F1104">
        <f t="shared" si="17"/>
        <v>10.483000000000001</v>
      </c>
      <c r="G1104" s="2" t="s">
        <v>67</v>
      </c>
      <c r="H1104" s="21">
        <v>44256</v>
      </c>
      <c r="I1104" s="18" t="s">
        <v>74</v>
      </c>
      <c r="J1104" t="s">
        <v>22</v>
      </c>
    </row>
    <row r="1105" spans="2:10" hidden="1" x14ac:dyDescent="0.3">
      <c r="B1105" s="5" t="s">
        <v>31</v>
      </c>
      <c r="C1105" t="s">
        <v>33</v>
      </c>
      <c r="D1105" t="s">
        <v>4</v>
      </c>
      <c r="E1105">
        <v>12.285</v>
      </c>
      <c r="F1105">
        <f t="shared" si="17"/>
        <v>12.285</v>
      </c>
      <c r="G1105" s="2" t="s">
        <v>67</v>
      </c>
      <c r="H1105" s="21">
        <v>44256</v>
      </c>
      <c r="I1105" s="18" t="s">
        <v>74</v>
      </c>
      <c r="J1105" t="s">
        <v>22</v>
      </c>
    </row>
    <row r="1106" spans="2:10" hidden="1" x14ac:dyDescent="0.3">
      <c r="B1106" s="5" t="s">
        <v>31</v>
      </c>
      <c r="C1106" t="s">
        <v>33</v>
      </c>
      <c r="D1106" t="s">
        <v>4</v>
      </c>
      <c r="E1106">
        <v>12.843</v>
      </c>
      <c r="F1106">
        <f t="shared" si="17"/>
        <v>12.843</v>
      </c>
      <c r="G1106" s="2" t="s">
        <v>67</v>
      </c>
      <c r="H1106" s="21">
        <v>44256</v>
      </c>
      <c r="I1106" s="18" t="s">
        <v>74</v>
      </c>
      <c r="J1106" t="s">
        <v>22</v>
      </c>
    </row>
    <row r="1107" spans="2:10" hidden="1" x14ac:dyDescent="0.3">
      <c r="B1107" s="5" t="s">
        <v>31</v>
      </c>
      <c r="C1107" t="s">
        <v>33</v>
      </c>
      <c r="D1107" t="s">
        <v>4</v>
      </c>
      <c r="E1107">
        <v>12.358000000000001</v>
      </c>
      <c r="F1107">
        <f t="shared" si="17"/>
        <v>12.358000000000001</v>
      </c>
      <c r="G1107" s="2" t="s">
        <v>67</v>
      </c>
      <c r="H1107" s="21">
        <v>44256</v>
      </c>
      <c r="I1107" s="18" t="s">
        <v>74</v>
      </c>
      <c r="J1107" t="s">
        <v>22</v>
      </c>
    </row>
    <row r="1108" spans="2:10" hidden="1" x14ac:dyDescent="0.3">
      <c r="B1108" s="5" t="s">
        <v>31</v>
      </c>
      <c r="C1108" t="s">
        <v>33</v>
      </c>
      <c r="D1108" t="s">
        <v>4</v>
      </c>
      <c r="E1108">
        <v>12.923999999999999</v>
      </c>
      <c r="F1108">
        <f t="shared" si="17"/>
        <v>12.923999999999999</v>
      </c>
      <c r="G1108" s="2" t="s">
        <v>67</v>
      </c>
      <c r="H1108" s="21">
        <v>44256</v>
      </c>
      <c r="I1108" s="18" t="s">
        <v>74</v>
      </c>
      <c r="J1108" t="s">
        <v>22</v>
      </c>
    </row>
    <row r="1109" spans="2:10" hidden="1" x14ac:dyDescent="0.3">
      <c r="B1109" s="5" t="s">
        <v>31</v>
      </c>
      <c r="C1109" t="s">
        <v>33</v>
      </c>
      <c r="D1109" t="s">
        <v>4</v>
      </c>
      <c r="E1109">
        <v>9.5120000000000005</v>
      </c>
      <c r="F1109">
        <f t="shared" si="17"/>
        <v>9.5120000000000005</v>
      </c>
      <c r="G1109" s="2" t="s">
        <v>67</v>
      </c>
      <c r="H1109" s="21">
        <v>44256</v>
      </c>
      <c r="I1109" s="18" t="s">
        <v>74</v>
      </c>
      <c r="J1109" t="s">
        <v>22</v>
      </c>
    </row>
    <row r="1110" spans="2:10" hidden="1" x14ac:dyDescent="0.3">
      <c r="B1110" s="5" t="s">
        <v>31</v>
      </c>
      <c r="C1110" t="s">
        <v>33</v>
      </c>
      <c r="D1110" t="s">
        <v>4</v>
      </c>
      <c r="E1110">
        <v>11.946999999999999</v>
      </c>
      <c r="F1110">
        <f t="shared" si="17"/>
        <v>11.946999999999999</v>
      </c>
      <c r="G1110" s="2" t="s">
        <v>67</v>
      </c>
      <c r="H1110" s="21">
        <v>44256</v>
      </c>
      <c r="I1110" s="18" t="s">
        <v>74</v>
      </c>
      <c r="J1110" t="s">
        <v>22</v>
      </c>
    </row>
    <row r="1111" spans="2:10" hidden="1" x14ac:dyDescent="0.3">
      <c r="B1111" s="5" t="s">
        <v>31</v>
      </c>
      <c r="C1111" t="s">
        <v>33</v>
      </c>
      <c r="D1111" s="2" t="s">
        <v>21</v>
      </c>
      <c r="E1111">
        <v>13.079000000000001</v>
      </c>
      <c r="F1111">
        <f t="shared" si="17"/>
        <v>13.079000000000001</v>
      </c>
      <c r="G1111" s="2" t="s">
        <v>67</v>
      </c>
      <c r="H1111" s="21">
        <v>44256</v>
      </c>
      <c r="I1111" s="18" t="s">
        <v>74</v>
      </c>
      <c r="J1111" s="2" t="s">
        <v>21</v>
      </c>
    </row>
    <row r="1112" spans="2:10" hidden="1" x14ac:dyDescent="0.3">
      <c r="B1112" s="5" t="s">
        <v>31</v>
      </c>
      <c r="C1112" t="s">
        <v>33</v>
      </c>
      <c r="D1112" s="2" t="s">
        <v>21</v>
      </c>
      <c r="E1112">
        <v>13.842000000000001</v>
      </c>
      <c r="F1112">
        <f t="shared" si="17"/>
        <v>13.842000000000001</v>
      </c>
      <c r="G1112" s="2" t="s">
        <v>67</v>
      </c>
      <c r="H1112" s="21">
        <v>44256</v>
      </c>
      <c r="I1112" s="18" t="s">
        <v>74</v>
      </c>
      <c r="J1112" s="2" t="s">
        <v>21</v>
      </c>
    </row>
    <row r="1113" spans="2:10" hidden="1" x14ac:dyDescent="0.3">
      <c r="B1113" s="5" t="s">
        <v>31</v>
      </c>
      <c r="C1113" t="s">
        <v>33</v>
      </c>
      <c r="D1113" s="2" t="s">
        <v>21</v>
      </c>
      <c r="E1113">
        <v>11.472</v>
      </c>
      <c r="F1113">
        <f t="shared" si="17"/>
        <v>11.472</v>
      </c>
      <c r="G1113" s="2" t="s">
        <v>67</v>
      </c>
      <c r="H1113" s="21">
        <v>44256</v>
      </c>
      <c r="I1113" s="18" t="s">
        <v>74</v>
      </c>
      <c r="J1113" s="2" t="s">
        <v>21</v>
      </c>
    </row>
    <row r="1114" spans="2:10" hidden="1" x14ac:dyDescent="0.3">
      <c r="B1114" s="5" t="s">
        <v>31</v>
      </c>
      <c r="C1114" t="s">
        <v>33</v>
      </c>
      <c r="D1114" s="2" t="s">
        <v>21</v>
      </c>
      <c r="E1114">
        <v>11.666</v>
      </c>
      <c r="F1114">
        <f t="shared" si="17"/>
        <v>11.666</v>
      </c>
      <c r="G1114" s="2" t="s">
        <v>67</v>
      </c>
      <c r="H1114" s="21">
        <v>44256</v>
      </c>
      <c r="I1114" s="18" t="s">
        <v>74</v>
      </c>
      <c r="J1114" s="2" t="s">
        <v>21</v>
      </c>
    </row>
    <row r="1115" spans="2:10" hidden="1" x14ac:dyDescent="0.3">
      <c r="B1115" s="5" t="s">
        <v>31</v>
      </c>
      <c r="C1115" t="s">
        <v>33</v>
      </c>
      <c r="D1115" s="2" t="s">
        <v>21</v>
      </c>
      <c r="E1115">
        <v>12.629</v>
      </c>
      <c r="F1115">
        <f t="shared" si="17"/>
        <v>12.629</v>
      </c>
      <c r="G1115" s="2" t="s">
        <v>67</v>
      </c>
      <c r="H1115" s="21">
        <v>44256</v>
      </c>
      <c r="I1115" s="18" t="s">
        <v>74</v>
      </c>
      <c r="J1115" s="2" t="s">
        <v>21</v>
      </c>
    </row>
    <row r="1116" spans="2:10" hidden="1" x14ac:dyDescent="0.3">
      <c r="B1116" s="5" t="s">
        <v>31</v>
      </c>
      <c r="C1116" t="s">
        <v>33</v>
      </c>
      <c r="D1116" s="2" t="s">
        <v>21</v>
      </c>
      <c r="E1116">
        <v>11.996</v>
      </c>
      <c r="F1116">
        <f t="shared" si="17"/>
        <v>11.996</v>
      </c>
      <c r="G1116" s="2" t="s">
        <v>67</v>
      </c>
      <c r="H1116" s="21">
        <v>44256</v>
      </c>
      <c r="I1116" s="18" t="s">
        <v>74</v>
      </c>
      <c r="J1116" s="2" t="s">
        <v>21</v>
      </c>
    </row>
    <row r="1117" spans="2:10" hidden="1" x14ac:dyDescent="0.3">
      <c r="B1117" s="5" t="s">
        <v>31</v>
      </c>
      <c r="C1117" t="s">
        <v>33</v>
      </c>
      <c r="D1117" s="2" t="s">
        <v>21</v>
      </c>
      <c r="E1117">
        <v>11.526999999999999</v>
      </c>
      <c r="F1117">
        <f t="shared" si="17"/>
        <v>11.526999999999999</v>
      </c>
      <c r="G1117" s="2" t="s">
        <v>67</v>
      </c>
      <c r="H1117" s="21">
        <v>44256</v>
      </c>
      <c r="I1117" s="18" t="s">
        <v>74</v>
      </c>
      <c r="J1117" s="2" t="s">
        <v>21</v>
      </c>
    </row>
    <row r="1118" spans="2:10" hidden="1" x14ac:dyDescent="0.3">
      <c r="B1118" s="5" t="s">
        <v>31</v>
      </c>
      <c r="C1118" t="s">
        <v>33</v>
      </c>
      <c r="D1118" s="2" t="s">
        <v>21</v>
      </c>
      <c r="E1118">
        <v>11.372</v>
      </c>
      <c r="F1118">
        <f t="shared" ref="F1118:F1181" si="18">E1118</f>
        <v>11.372</v>
      </c>
      <c r="G1118" s="2" t="s">
        <v>67</v>
      </c>
      <c r="H1118" s="21">
        <v>44256</v>
      </c>
      <c r="I1118" s="18" t="s">
        <v>74</v>
      </c>
      <c r="J1118" s="2" t="s">
        <v>21</v>
      </c>
    </row>
    <row r="1119" spans="2:10" hidden="1" x14ac:dyDescent="0.3">
      <c r="B1119" s="5" t="s">
        <v>31</v>
      </c>
      <c r="C1119" t="s">
        <v>33</v>
      </c>
      <c r="D1119" s="2" t="s">
        <v>21</v>
      </c>
      <c r="E1119">
        <v>11.736000000000001</v>
      </c>
      <c r="F1119">
        <f t="shared" si="18"/>
        <v>11.736000000000001</v>
      </c>
      <c r="G1119" s="2" t="s">
        <v>67</v>
      </c>
      <c r="H1119" s="21">
        <v>44256</v>
      </c>
      <c r="I1119" s="18" t="s">
        <v>74</v>
      </c>
      <c r="J1119" s="2" t="s">
        <v>21</v>
      </c>
    </row>
    <row r="1120" spans="2:10" hidden="1" x14ac:dyDescent="0.3">
      <c r="B1120" s="5" t="s">
        <v>31</v>
      </c>
      <c r="C1120" t="s">
        <v>33</v>
      </c>
      <c r="D1120" s="2" t="s">
        <v>21</v>
      </c>
      <c r="E1120">
        <v>13.705</v>
      </c>
      <c r="F1120">
        <f t="shared" si="18"/>
        <v>13.705</v>
      </c>
      <c r="G1120" s="2" t="s">
        <v>67</v>
      </c>
      <c r="H1120" s="21">
        <v>44256</v>
      </c>
      <c r="I1120" s="18" t="s">
        <v>74</v>
      </c>
      <c r="J1120" s="2" t="s">
        <v>21</v>
      </c>
    </row>
    <row r="1121" spans="2:10" hidden="1" x14ac:dyDescent="0.3">
      <c r="B1121" s="5" t="s">
        <v>31</v>
      </c>
      <c r="C1121" t="s">
        <v>33</v>
      </c>
      <c r="D1121" s="2" t="s">
        <v>21</v>
      </c>
      <c r="E1121">
        <v>14.446999999999999</v>
      </c>
      <c r="F1121">
        <f t="shared" si="18"/>
        <v>14.446999999999999</v>
      </c>
      <c r="G1121" s="2" t="s">
        <v>67</v>
      </c>
      <c r="H1121" s="21">
        <v>44256</v>
      </c>
      <c r="I1121" s="18" t="s">
        <v>74</v>
      </c>
      <c r="J1121" s="2" t="s">
        <v>21</v>
      </c>
    </row>
    <row r="1122" spans="2:10" hidden="1" x14ac:dyDescent="0.3">
      <c r="B1122" s="5" t="s">
        <v>31</v>
      </c>
      <c r="C1122" t="s">
        <v>33</v>
      </c>
      <c r="D1122" s="2" t="s">
        <v>21</v>
      </c>
      <c r="E1122">
        <v>14.628</v>
      </c>
      <c r="F1122">
        <f t="shared" si="18"/>
        <v>14.628</v>
      </c>
      <c r="G1122" s="2" t="s">
        <v>67</v>
      </c>
      <c r="H1122" s="21">
        <v>44256</v>
      </c>
      <c r="I1122" s="18" t="s">
        <v>74</v>
      </c>
      <c r="J1122" s="2" t="s">
        <v>21</v>
      </c>
    </row>
    <row r="1123" spans="2:10" hidden="1" x14ac:dyDescent="0.3">
      <c r="B1123" s="5" t="s">
        <v>31</v>
      </c>
      <c r="C1123" t="s">
        <v>33</v>
      </c>
      <c r="D1123" s="2" t="s">
        <v>21</v>
      </c>
      <c r="E1123">
        <v>12.818</v>
      </c>
      <c r="F1123">
        <f t="shared" si="18"/>
        <v>12.818</v>
      </c>
      <c r="G1123" s="2" t="s">
        <v>67</v>
      </c>
      <c r="H1123" s="21">
        <v>44256</v>
      </c>
      <c r="I1123" s="18" t="s">
        <v>74</v>
      </c>
      <c r="J1123" s="2" t="s">
        <v>21</v>
      </c>
    </row>
    <row r="1124" spans="2:10" hidden="1" x14ac:dyDescent="0.3">
      <c r="B1124" s="5" t="s">
        <v>31</v>
      </c>
      <c r="C1124" t="s">
        <v>33</v>
      </c>
      <c r="D1124" s="2" t="s">
        <v>21</v>
      </c>
      <c r="E1124">
        <v>12.926</v>
      </c>
      <c r="F1124">
        <f t="shared" si="18"/>
        <v>12.926</v>
      </c>
      <c r="G1124" s="2" t="s">
        <v>67</v>
      </c>
      <c r="H1124" s="21">
        <v>44256</v>
      </c>
      <c r="I1124" s="18" t="s">
        <v>74</v>
      </c>
      <c r="J1124" s="2" t="s">
        <v>21</v>
      </c>
    </row>
    <row r="1125" spans="2:10" hidden="1" x14ac:dyDescent="0.3">
      <c r="B1125" s="5" t="s">
        <v>31</v>
      </c>
      <c r="C1125" t="s">
        <v>33</v>
      </c>
      <c r="D1125" s="2" t="s">
        <v>21</v>
      </c>
      <c r="E1125">
        <v>11.116</v>
      </c>
      <c r="F1125">
        <f t="shared" si="18"/>
        <v>11.116</v>
      </c>
      <c r="G1125" s="2" t="s">
        <v>67</v>
      </c>
      <c r="H1125" s="21">
        <v>44256</v>
      </c>
      <c r="I1125" s="18" t="s">
        <v>74</v>
      </c>
      <c r="J1125" s="2" t="s">
        <v>21</v>
      </c>
    </row>
    <row r="1126" spans="2:10" hidden="1" x14ac:dyDescent="0.3">
      <c r="B1126" s="5" t="s">
        <v>31</v>
      </c>
      <c r="C1126" t="s">
        <v>33</v>
      </c>
      <c r="D1126" s="2" t="s">
        <v>21</v>
      </c>
      <c r="E1126">
        <v>9.359</v>
      </c>
      <c r="F1126">
        <f t="shared" si="18"/>
        <v>9.359</v>
      </c>
      <c r="G1126" s="2" t="s">
        <v>67</v>
      </c>
      <c r="H1126" s="21">
        <v>44256</v>
      </c>
      <c r="I1126" s="18" t="s">
        <v>74</v>
      </c>
      <c r="J1126" s="2" t="s">
        <v>21</v>
      </c>
    </row>
    <row r="1127" spans="2:10" hidden="1" x14ac:dyDescent="0.3">
      <c r="B1127" s="5" t="s">
        <v>31</v>
      </c>
      <c r="C1127" t="s">
        <v>33</v>
      </c>
      <c r="D1127" s="2" t="s">
        <v>21</v>
      </c>
      <c r="E1127">
        <v>10.388</v>
      </c>
      <c r="F1127">
        <f t="shared" si="18"/>
        <v>10.388</v>
      </c>
      <c r="G1127" s="2" t="s">
        <v>67</v>
      </c>
      <c r="H1127" s="21">
        <v>44256</v>
      </c>
      <c r="I1127" s="18" t="s">
        <v>74</v>
      </c>
      <c r="J1127" s="2" t="s">
        <v>21</v>
      </c>
    </row>
    <row r="1128" spans="2:10" hidden="1" x14ac:dyDescent="0.3">
      <c r="B1128" s="5" t="s">
        <v>31</v>
      </c>
      <c r="C1128" t="s">
        <v>33</v>
      </c>
      <c r="D1128" s="2" t="s">
        <v>21</v>
      </c>
      <c r="E1128">
        <v>8.4890000000000008</v>
      </c>
      <c r="F1128">
        <f t="shared" si="18"/>
        <v>8.4890000000000008</v>
      </c>
      <c r="G1128" s="2" t="s">
        <v>67</v>
      </c>
      <c r="H1128" s="21">
        <v>44256</v>
      </c>
      <c r="I1128" s="18" t="s">
        <v>74</v>
      </c>
      <c r="J1128" s="2" t="s">
        <v>21</v>
      </c>
    </row>
    <row r="1129" spans="2:10" hidden="1" x14ac:dyDescent="0.3">
      <c r="B1129" s="5" t="s">
        <v>31</v>
      </c>
      <c r="C1129" t="s">
        <v>33</v>
      </c>
      <c r="D1129" s="2" t="s">
        <v>21</v>
      </c>
      <c r="E1129">
        <v>9.09</v>
      </c>
      <c r="F1129">
        <f t="shared" si="18"/>
        <v>9.09</v>
      </c>
      <c r="G1129" s="2" t="s">
        <v>67</v>
      </c>
      <c r="H1129" s="21">
        <v>44256</v>
      </c>
      <c r="I1129" s="18" t="s">
        <v>74</v>
      </c>
      <c r="J1129" s="2" t="s">
        <v>21</v>
      </c>
    </row>
    <row r="1130" spans="2:10" hidden="1" x14ac:dyDescent="0.3">
      <c r="B1130" s="5" t="s">
        <v>31</v>
      </c>
      <c r="C1130" t="s">
        <v>33</v>
      </c>
      <c r="D1130" s="2" t="s">
        <v>21</v>
      </c>
      <c r="E1130">
        <v>10.195</v>
      </c>
      <c r="F1130">
        <f t="shared" si="18"/>
        <v>10.195</v>
      </c>
      <c r="G1130" s="2" t="s">
        <v>67</v>
      </c>
      <c r="H1130" s="21">
        <v>44256</v>
      </c>
      <c r="I1130" s="18" t="s">
        <v>74</v>
      </c>
      <c r="J1130" s="2" t="s">
        <v>21</v>
      </c>
    </row>
    <row r="1131" spans="2:10" hidden="1" x14ac:dyDescent="0.3">
      <c r="B1131" s="5" t="s">
        <v>31</v>
      </c>
      <c r="C1131" t="s">
        <v>33</v>
      </c>
      <c r="D1131" s="2" t="s">
        <v>21</v>
      </c>
      <c r="E1131">
        <v>8.9459999999999997</v>
      </c>
      <c r="F1131">
        <f t="shared" si="18"/>
        <v>8.9459999999999997</v>
      </c>
      <c r="G1131" s="2" t="s">
        <v>67</v>
      </c>
      <c r="H1131" s="21">
        <v>44256</v>
      </c>
      <c r="I1131" s="18" t="s">
        <v>74</v>
      </c>
      <c r="J1131" s="2" t="s">
        <v>21</v>
      </c>
    </row>
    <row r="1132" spans="2:10" hidden="1" x14ac:dyDescent="0.3">
      <c r="B1132" s="5" t="s">
        <v>31</v>
      </c>
      <c r="C1132" t="s">
        <v>33</v>
      </c>
      <c r="D1132" s="2" t="s">
        <v>21</v>
      </c>
      <c r="E1132">
        <v>9.7810000000000006</v>
      </c>
      <c r="F1132">
        <f t="shared" si="18"/>
        <v>9.7810000000000006</v>
      </c>
      <c r="G1132" s="2" t="s">
        <v>67</v>
      </c>
      <c r="H1132" s="21">
        <v>44256</v>
      </c>
      <c r="I1132" s="18" t="s">
        <v>74</v>
      </c>
      <c r="J1132" s="2" t="s">
        <v>21</v>
      </c>
    </row>
    <row r="1133" spans="2:10" hidden="1" x14ac:dyDescent="0.3">
      <c r="B1133" s="5" t="s">
        <v>31</v>
      </c>
      <c r="C1133" t="s">
        <v>33</v>
      </c>
      <c r="D1133" s="2" t="s">
        <v>21</v>
      </c>
      <c r="E1133">
        <v>9.9499999999999993</v>
      </c>
      <c r="F1133">
        <f t="shared" si="18"/>
        <v>9.9499999999999993</v>
      </c>
      <c r="G1133" s="2" t="s">
        <v>67</v>
      </c>
      <c r="H1133" s="21">
        <v>44256</v>
      </c>
      <c r="I1133" s="18" t="s">
        <v>74</v>
      </c>
      <c r="J1133" s="2" t="s">
        <v>21</v>
      </c>
    </row>
    <row r="1134" spans="2:10" hidden="1" x14ac:dyDescent="0.3">
      <c r="B1134" s="5" t="s">
        <v>31</v>
      </c>
      <c r="C1134" t="s">
        <v>33</v>
      </c>
      <c r="D1134" s="2" t="s">
        <v>21</v>
      </c>
      <c r="E1134">
        <v>10.263999999999999</v>
      </c>
      <c r="F1134">
        <f t="shared" si="18"/>
        <v>10.263999999999999</v>
      </c>
      <c r="G1134" s="2" t="s">
        <v>67</v>
      </c>
      <c r="H1134" s="21">
        <v>44256</v>
      </c>
      <c r="I1134" s="18" t="s">
        <v>74</v>
      </c>
      <c r="J1134" s="2" t="s">
        <v>21</v>
      </c>
    </row>
    <row r="1135" spans="2:10" hidden="1" x14ac:dyDescent="0.3">
      <c r="B1135" s="5" t="s">
        <v>31</v>
      </c>
      <c r="C1135" t="s">
        <v>33</v>
      </c>
      <c r="D1135" s="2" t="s">
        <v>21</v>
      </c>
      <c r="E1135">
        <v>10.423999999999999</v>
      </c>
      <c r="F1135">
        <f t="shared" si="18"/>
        <v>10.423999999999999</v>
      </c>
      <c r="G1135" s="2" t="s">
        <v>67</v>
      </c>
      <c r="H1135" s="21">
        <v>44256</v>
      </c>
      <c r="I1135" s="18" t="s">
        <v>74</v>
      </c>
      <c r="J1135" s="2" t="s">
        <v>21</v>
      </c>
    </row>
    <row r="1136" spans="2:10" hidden="1" x14ac:dyDescent="0.3">
      <c r="B1136" s="5" t="s">
        <v>31</v>
      </c>
      <c r="C1136" t="s">
        <v>33</v>
      </c>
      <c r="D1136" s="2" t="s">
        <v>21</v>
      </c>
      <c r="E1136">
        <v>9.0670000000000002</v>
      </c>
      <c r="F1136">
        <f t="shared" si="18"/>
        <v>9.0670000000000002</v>
      </c>
      <c r="G1136" s="2" t="s">
        <v>67</v>
      </c>
      <c r="H1136" s="21">
        <v>44256</v>
      </c>
      <c r="I1136" s="18" t="s">
        <v>74</v>
      </c>
      <c r="J1136" s="2" t="s">
        <v>21</v>
      </c>
    </row>
    <row r="1137" spans="2:10" hidden="1" x14ac:dyDescent="0.3">
      <c r="B1137" s="5" t="s">
        <v>31</v>
      </c>
      <c r="C1137" t="s">
        <v>33</v>
      </c>
      <c r="D1137" s="2" t="s">
        <v>21</v>
      </c>
      <c r="E1137">
        <v>9.343</v>
      </c>
      <c r="F1137">
        <f t="shared" si="18"/>
        <v>9.343</v>
      </c>
      <c r="G1137" s="2" t="s">
        <v>67</v>
      </c>
      <c r="H1137" s="21">
        <v>44256</v>
      </c>
      <c r="I1137" s="18" t="s">
        <v>74</v>
      </c>
      <c r="J1137" s="2" t="s">
        <v>21</v>
      </c>
    </row>
    <row r="1138" spans="2:10" hidden="1" x14ac:dyDescent="0.3">
      <c r="B1138" s="5" t="s">
        <v>31</v>
      </c>
      <c r="C1138" t="s">
        <v>33</v>
      </c>
      <c r="D1138" s="2" t="s">
        <v>21</v>
      </c>
      <c r="E1138">
        <v>10.683999999999999</v>
      </c>
      <c r="F1138">
        <f t="shared" si="18"/>
        <v>10.683999999999999</v>
      </c>
      <c r="G1138" s="2" t="s">
        <v>67</v>
      </c>
      <c r="H1138" s="21">
        <v>44256</v>
      </c>
      <c r="I1138" s="18" t="s">
        <v>74</v>
      </c>
      <c r="J1138" s="2" t="s">
        <v>21</v>
      </c>
    </row>
    <row r="1139" spans="2:10" hidden="1" x14ac:dyDescent="0.3">
      <c r="B1139" s="5" t="s">
        <v>31</v>
      </c>
      <c r="C1139" t="s">
        <v>33</v>
      </c>
      <c r="D1139" s="2" t="s">
        <v>21</v>
      </c>
      <c r="E1139">
        <v>10.432</v>
      </c>
      <c r="F1139">
        <f t="shared" si="18"/>
        <v>10.432</v>
      </c>
      <c r="G1139" s="2" t="s">
        <v>67</v>
      </c>
      <c r="H1139" s="21">
        <v>44256</v>
      </c>
      <c r="I1139" s="18" t="s">
        <v>74</v>
      </c>
      <c r="J1139" s="2" t="s">
        <v>21</v>
      </c>
    </row>
    <row r="1140" spans="2:10" hidden="1" x14ac:dyDescent="0.3">
      <c r="B1140" s="5" t="s">
        <v>31</v>
      </c>
      <c r="C1140" t="s">
        <v>33</v>
      </c>
      <c r="D1140" s="2" t="s">
        <v>21</v>
      </c>
      <c r="E1140">
        <v>9.9540000000000006</v>
      </c>
      <c r="F1140">
        <f t="shared" si="18"/>
        <v>9.9540000000000006</v>
      </c>
      <c r="G1140" s="2" t="s">
        <v>67</v>
      </c>
      <c r="H1140" s="21">
        <v>44256</v>
      </c>
      <c r="I1140" s="18" t="s">
        <v>74</v>
      </c>
      <c r="J1140" s="2" t="s">
        <v>21</v>
      </c>
    </row>
    <row r="1141" spans="2:10" hidden="1" x14ac:dyDescent="0.3">
      <c r="B1141" s="5" t="s">
        <v>31</v>
      </c>
      <c r="C1141" t="s">
        <v>33</v>
      </c>
      <c r="D1141" s="2" t="s">
        <v>21</v>
      </c>
      <c r="E1141">
        <v>10.035</v>
      </c>
      <c r="F1141">
        <f t="shared" si="18"/>
        <v>10.035</v>
      </c>
      <c r="G1141" s="2" t="s">
        <v>67</v>
      </c>
      <c r="H1141" s="21">
        <v>44256</v>
      </c>
      <c r="I1141" s="18" t="s">
        <v>74</v>
      </c>
      <c r="J1141" s="2" t="s">
        <v>21</v>
      </c>
    </row>
    <row r="1142" spans="2:10" hidden="1" x14ac:dyDescent="0.3">
      <c r="B1142" s="5" t="s">
        <v>31</v>
      </c>
      <c r="C1142" t="s">
        <v>33</v>
      </c>
      <c r="D1142" s="2" t="s">
        <v>21</v>
      </c>
      <c r="E1142">
        <v>11.074</v>
      </c>
      <c r="F1142">
        <f t="shared" si="18"/>
        <v>11.074</v>
      </c>
      <c r="G1142" s="2" t="s">
        <v>67</v>
      </c>
      <c r="H1142" s="21">
        <v>44256</v>
      </c>
      <c r="I1142" s="18" t="s">
        <v>74</v>
      </c>
      <c r="J1142" s="2" t="s">
        <v>21</v>
      </c>
    </row>
    <row r="1143" spans="2:10" hidden="1" x14ac:dyDescent="0.3">
      <c r="B1143" s="5" t="s">
        <v>31</v>
      </c>
      <c r="C1143" t="s">
        <v>33</v>
      </c>
      <c r="D1143" s="2" t="s">
        <v>21</v>
      </c>
      <c r="E1143">
        <v>8.3529999999999998</v>
      </c>
      <c r="F1143">
        <f t="shared" si="18"/>
        <v>8.3529999999999998</v>
      </c>
      <c r="G1143" s="2" t="s">
        <v>67</v>
      </c>
      <c r="H1143" s="21">
        <v>44256</v>
      </c>
      <c r="I1143" s="18" t="s">
        <v>74</v>
      </c>
      <c r="J1143" s="2" t="s">
        <v>21</v>
      </c>
    </row>
    <row r="1144" spans="2:10" hidden="1" x14ac:dyDescent="0.3">
      <c r="B1144" s="5" t="s">
        <v>31</v>
      </c>
      <c r="C1144" t="s">
        <v>33</v>
      </c>
      <c r="D1144" s="2" t="s">
        <v>21</v>
      </c>
      <c r="E1144">
        <v>9.8330000000000002</v>
      </c>
      <c r="F1144">
        <f t="shared" si="18"/>
        <v>9.8330000000000002</v>
      </c>
      <c r="G1144" s="2" t="s">
        <v>67</v>
      </c>
      <c r="H1144" s="21">
        <v>44256</v>
      </c>
      <c r="I1144" s="18" t="s">
        <v>74</v>
      </c>
      <c r="J1144" s="2" t="s">
        <v>21</v>
      </c>
    </row>
    <row r="1145" spans="2:10" hidden="1" x14ac:dyDescent="0.3">
      <c r="B1145" s="5" t="s">
        <v>31</v>
      </c>
      <c r="C1145" t="s">
        <v>33</v>
      </c>
      <c r="D1145" s="2" t="s">
        <v>21</v>
      </c>
      <c r="E1145">
        <v>8.484</v>
      </c>
      <c r="F1145">
        <f t="shared" si="18"/>
        <v>8.484</v>
      </c>
      <c r="G1145" s="2" t="s">
        <v>67</v>
      </c>
      <c r="H1145" s="21">
        <v>44256</v>
      </c>
      <c r="I1145" s="18" t="s">
        <v>74</v>
      </c>
      <c r="J1145" s="2" t="s">
        <v>21</v>
      </c>
    </row>
    <row r="1146" spans="2:10" hidden="1" x14ac:dyDescent="0.3">
      <c r="B1146" s="5" t="s">
        <v>31</v>
      </c>
      <c r="C1146" t="s">
        <v>33</v>
      </c>
      <c r="D1146" s="2" t="s">
        <v>21</v>
      </c>
      <c r="E1146">
        <v>11.728999999999999</v>
      </c>
      <c r="F1146">
        <f t="shared" si="18"/>
        <v>11.728999999999999</v>
      </c>
      <c r="G1146" s="2" t="s">
        <v>67</v>
      </c>
      <c r="H1146" s="21">
        <v>44256</v>
      </c>
      <c r="I1146" s="18" t="s">
        <v>74</v>
      </c>
      <c r="J1146" s="2" t="s">
        <v>21</v>
      </c>
    </row>
    <row r="1147" spans="2:10" hidden="1" x14ac:dyDescent="0.3">
      <c r="B1147" s="5" t="s">
        <v>31</v>
      </c>
      <c r="C1147" t="s">
        <v>33</v>
      </c>
      <c r="D1147" s="2" t="s">
        <v>21</v>
      </c>
      <c r="E1147">
        <v>9.1150000000000002</v>
      </c>
      <c r="F1147">
        <f t="shared" si="18"/>
        <v>9.1150000000000002</v>
      </c>
      <c r="G1147" s="2" t="s">
        <v>67</v>
      </c>
      <c r="H1147" s="21">
        <v>44256</v>
      </c>
      <c r="I1147" s="18" t="s">
        <v>74</v>
      </c>
      <c r="J1147" s="2" t="s">
        <v>21</v>
      </c>
    </row>
    <row r="1148" spans="2:10" hidden="1" x14ac:dyDescent="0.3">
      <c r="B1148" s="5" t="s">
        <v>31</v>
      </c>
      <c r="C1148" t="s">
        <v>33</v>
      </c>
      <c r="D1148" s="2" t="s">
        <v>21</v>
      </c>
      <c r="E1148">
        <v>8.8339999999999996</v>
      </c>
      <c r="F1148">
        <f t="shared" si="18"/>
        <v>8.8339999999999996</v>
      </c>
      <c r="G1148" s="2" t="s">
        <v>67</v>
      </c>
      <c r="H1148" s="21">
        <v>44256</v>
      </c>
      <c r="I1148" s="18" t="s">
        <v>74</v>
      </c>
      <c r="J1148" s="2" t="s">
        <v>21</v>
      </c>
    </row>
    <row r="1149" spans="2:10" hidden="1" x14ac:dyDescent="0.3">
      <c r="B1149" s="5" t="s">
        <v>31</v>
      </c>
      <c r="C1149" t="s">
        <v>33</v>
      </c>
      <c r="D1149" s="2" t="s">
        <v>21</v>
      </c>
      <c r="E1149">
        <v>8.1850000000000005</v>
      </c>
      <c r="F1149">
        <f t="shared" si="18"/>
        <v>8.1850000000000005</v>
      </c>
      <c r="G1149" s="2" t="s">
        <v>67</v>
      </c>
      <c r="H1149" s="21">
        <v>44256</v>
      </c>
      <c r="I1149" s="18" t="s">
        <v>74</v>
      </c>
      <c r="J1149" s="2" t="s">
        <v>21</v>
      </c>
    </row>
    <row r="1150" spans="2:10" hidden="1" x14ac:dyDescent="0.3">
      <c r="B1150" s="5" t="s">
        <v>31</v>
      </c>
      <c r="C1150" t="s">
        <v>33</v>
      </c>
      <c r="D1150" s="2" t="s">
        <v>21</v>
      </c>
      <c r="E1150">
        <v>7.8220000000000001</v>
      </c>
      <c r="F1150">
        <f t="shared" si="18"/>
        <v>7.8220000000000001</v>
      </c>
      <c r="G1150" s="2" t="s">
        <v>67</v>
      </c>
      <c r="H1150" s="21">
        <v>44256</v>
      </c>
      <c r="I1150" s="18" t="s">
        <v>74</v>
      </c>
      <c r="J1150" s="2" t="s">
        <v>21</v>
      </c>
    </row>
    <row r="1151" spans="2:10" hidden="1" x14ac:dyDescent="0.3">
      <c r="B1151" s="5" t="s">
        <v>31</v>
      </c>
      <c r="C1151" t="s">
        <v>33</v>
      </c>
      <c r="D1151" s="2" t="s">
        <v>21</v>
      </c>
      <c r="E1151">
        <v>9.8409999999999993</v>
      </c>
      <c r="F1151">
        <f t="shared" si="18"/>
        <v>9.8409999999999993</v>
      </c>
      <c r="G1151" s="2" t="s">
        <v>67</v>
      </c>
      <c r="H1151" s="21">
        <v>44256</v>
      </c>
      <c r="I1151" s="18" t="s">
        <v>74</v>
      </c>
      <c r="J1151" s="2" t="s">
        <v>21</v>
      </c>
    </row>
    <row r="1152" spans="2:10" hidden="1" x14ac:dyDescent="0.3">
      <c r="B1152" s="5" t="s">
        <v>31</v>
      </c>
      <c r="C1152" t="s">
        <v>33</v>
      </c>
      <c r="D1152" s="2" t="s">
        <v>21</v>
      </c>
      <c r="E1152">
        <v>8.8840000000000003</v>
      </c>
      <c r="F1152">
        <f t="shared" si="18"/>
        <v>8.8840000000000003</v>
      </c>
      <c r="G1152" s="2" t="s">
        <v>67</v>
      </c>
      <c r="H1152" s="21">
        <v>44256</v>
      </c>
      <c r="I1152" s="18" t="s">
        <v>74</v>
      </c>
      <c r="J1152" s="2" t="s">
        <v>21</v>
      </c>
    </row>
    <row r="1153" spans="2:10" hidden="1" x14ac:dyDescent="0.3">
      <c r="B1153" s="5" t="s">
        <v>31</v>
      </c>
      <c r="C1153" t="s">
        <v>33</v>
      </c>
      <c r="D1153" s="2" t="s">
        <v>21</v>
      </c>
      <c r="E1153">
        <v>9.4909999999999997</v>
      </c>
      <c r="F1153">
        <f t="shared" si="18"/>
        <v>9.4909999999999997</v>
      </c>
      <c r="G1153" s="2" t="s">
        <v>67</v>
      </c>
      <c r="H1153" s="21">
        <v>44256</v>
      </c>
      <c r="I1153" s="18" t="s">
        <v>74</v>
      </c>
      <c r="J1153" s="2" t="s">
        <v>21</v>
      </c>
    </row>
    <row r="1154" spans="2:10" hidden="1" x14ac:dyDescent="0.3">
      <c r="B1154" s="5" t="s">
        <v>31</v>
      </c>
      <c r="C1154" t="s">
        <v>33</v>
      </c>
      <c r="D1154" s="2" t="s">
        <v>21</v>
      </c>
      <c r="E1154">
        <v>10.303000000000001</v>
      </c>
      <c r="F1154">
        <f t="shared" si="18"/>
        <v>10.303000000000001</v>
      </c>
      <c r="G1154" s="2" t="s">
        <v>67</v>
      </c>
      <c r="H1154" s="21">
        <v>44256</v>
      </c>
      <c r="I1154" s="18" t="s">
        <v>74</v>
      </c>
      <c r="J1154" s="2" t="s">
        <v>21</v>
      </c>
    </row>
    <row r="1155" spans="2:10" hidden="1" x14ac:dyDescent="0.3">
      <c r="B1155" s="5" t="s">
        <v>31</v>
      </c>
      <c r="C1155" t="s">
        <v>33</v>
      </c>
      <c r="D1155" s="2" t="s">
        <v>21</v>
      </c>
      <c r="E1155">
        <v>10.944000000000001</v>
      </c>
      <c r="F1155">
        <f t="shared" si="18"/>
        <v>10.944000000000001</v>
      </c>
      <c r="G1155" s="2" t="s">
        <v>67</v>
      </c>
      <c r="H1155" s="21">
        <v>44256</v>
      </c>
      <c r="I1155" s="18" t="s">
        <v>74</v>
      </c>
      <c r="J1155" s="2" t="s">
        <v>21</v>
      </c>
    </row>
    <row r="1156" spans="2:10" hidden="1" x14ac:dyDescent="0.3">
      <c r="B1156" s="5" t="s">
        <v>31</v>
      </c>
      <c r="C1156" t="s">
        <v>33</v>
      </c>
      <c r="D1156" s="2" t="s">
        <v>21</v>
      </c>
      <c r="E1156">
        <v>8.5619999999999994</v>
      </c>
      <c r="F1156">
        <f t="shared" si="18"/>
        <v>8.5619999999999994</v>
      </c>
      <c r="G1156" s="2" t="s">
        <v>67</v>
      </c>
      <c r="H1156" s="21">
        <v>44256</v>
      </c>
      <c r="I1156" s="18" t="s">
        <v>74</v>
      </c>
      <c r="J1156" s="2" t="s">
        <v>21</v>
      </c>
    </row>
    <row r="1157" spans="2:10" hidden="1" x14ac:dyDescent="0.3">
      <c r="B1157" s="5" t="s">
        <v>31</v>
      </c>
      <c r="C1157" t="s">
        <v>33</v>
      </c>
      <c r="D1157" s="2" t="s">
        <v>21</v>
      </c>
      <c r="E1157">
        <v>9.6010000000000009</v>
      </c>
      <c r="F1157">
        <f t="shared" si="18"/>
        <v>9.6010000000000009</v>
      </c>
      <c r="G1157" s="2" t="s">
        <v>67</v>
      </c>
      <c r="H1157" s="21">
        <v>44256</v>
      </c>
      <c r="I1157" s="18" t="s">
        <v>74</v>
      </c>
      <c r="J1157" s="2" t="s">
        <v>21</v>
      </c>
    </row>
    <row r="1158" spans="2:10" hidden="1" x14ac:dyDescent="0.3">
      <c r="B1158" s="5" t="s">
        <v>31</v>
      </c>
      <c r="C1158" t="s">
        <v>33</v>
      </c>
      <c r="D1158" s="2" t="s">
        <v>21</v>
      </c>
      <c r="E1158">
        <v>8.6959999999999997</v>
      </c>
      <c r="F1158">
        <f t="shared" si="18"/>
        <v>8.6959999999999997</v>
      </c>
      <c r="G1158" s="2" t="s">
        <v>67</v>
      </c>
      <c r="H1158" s="21">
        <v>44256</v>
      </c>
      <c r="I1158" s="18" t="s">
        <v>74</v>
      </c>
      <c r="J1158" s="2" t="s">
        <v>21</v>
      </c>
    </row>
    <row r="1159" spans="2:10" hidden="1" x14ac:dyDescent="0.3">
      <c r="B1159" s="5" t="s">
        <v>31</v>
      </c>
      <c r="C1159" t="s">
        <v>33</v>
      </c>
      <c r="D1159" s="2" t="s">
        <v>21</v>
      </c>
      <c r="E1159">
        <v>8.4309999999999992</v>
      </c>
      <c r="F1159">
        <f t="shared" si="18"/>
        <v>8.4309999999999992</v>
      </c>
      <c r="G1159" s="2" t="s">
        <v>67</v>
      </c>
      <c r="H1159" s="21">
        <v>44256</v>
      </c>
      <c r="I1159" s="18" t="s">
        <v>74</v>
      </c>
      <c r="J1159" s="2" t="s">
        <v>21</v>
      </c>
    </row>
    <row r="1160" spans="2:10" hidden="1" x14ac:dyDescent="0.3">
      <c r="B1160" s="5" t="s">
        <v>31</v>
      </c>
      <c r="C1160" t="s">
        <v>33</v>
      </c>
      <c r="D1160" s="2" t="s">
        <v>21</v>
      </c>
      <c r="E1160">
        <v>9.718</v>
      </c>
      <c r="F1160">
        <f t="shared" si="18"/>
        <v>9.718</v>
      </c>
      <c r="G1160" s="2" t="s">
        <v>67</v>
      </c>
      <c r="H1160" s="21">
        <v>44256</v>
      </c>
      <c r="I1160" s="18" t="s">
        <v>74</v>
      </c>
      <c r="J1160" s="2" t="s">
        <v>21</v>
      </c>
    </row>
    <row r="1161" spans="2:10" hidden="1" x14ac:dyDescent="0.3">
      <c r="B1161" s="5" t="s">
        <v>31</v>
      </c>
      <c r="C1161" t="s">
        <v>33</v>
      </c>
      <c r="D1161" s="2" t="s">
        <v>21</v>
      </c>
      <c r="E1161">
        <v>9.1159999999999997</v>
      </c>
      <c r="F1161">
        <f t="shared" si="18"/>
        <v>9.1159999999999997</v>
      </c>
      <c r="G1161" s="2" t="s">
        <v>67</v>
      </c>
      <c r="H1161" s="21">
        <v>44256</v>
      </c>
      <c r="I1161" s="18" t="s">
        <v>74</v>
      </c>
      <c r="J1161" s="2" t="s">
        <v>21</v>
      </c>
    </row>
    <row r="1162" spans="2:10" hidden="1" x14ac:dyDescent="0.3">
      <c r="B1162" s="5" t="s">
        <v>31</v>
      </c>
      <c r="C1162" t="s">
        <v>33</v>
      </c>
      <c r="D1162" s="2" t="s">
        <v>21</v>
      </c>
      <c r="E1162">
        <v>9.7750000000000004</v>
      </c>
      <c r="F1162">
        <f t="shared" si="18"/>
        <v>9.7750000000000004</v>
      </c>
      <c r="G1162" s="2" t="s">
        <v>67</v>
      </c>
      <c r="H1162" s="21">
        <v>44256</v>
      </c>
      <c r="I1162" s="18" t="s">
        <v>74</v>
      </c>
      <c r="J1162" s="2" t="s">
        <v>21</v>
      </c>
    </row>
    <row r="1163" spans="2:10" hidden="1" x14ac:dyDescent="0.3">
      <c r="B1163" s="5" t="s">
        <v>31</v>
      </c>
      <c r="C1163" t="s">
        <v>33</v>
      </c>
      <c r="D1163" s="2" t="s">
        <v>21</v>
      </c>
      <c r="E1163">
        <v>9.2289999999999992</v>
      </c>
      <c r="F1163">
        <f t="shared" si="18"/>
        <v>9.2289999999999992</v>
      </c>
      <c r="G1163" s="2" t="s">
        <v>67</v>
      </c>
      <c r="H1163" s="21">
        <v>44256</v>
      </c>
      <c r="I1163" s="18" t="s">
        <v>74</v>
      </c>
      <c r="J1163" s="2" t="s">
        <v>21</v>
      </c>
    </row>
    <row r="1164" spans="2:10" hidden="1" x14ac:dyDescent="0.3">
      <c r="B1164" s="5" t="s">
        <v>31</v>
      </c>
      <c r="C1164" t="s">
        <v>33</v>
      </c>
      <c r="D1164" s="2" t="s">
        <v>21</v>
      </c>
      <c r="E1164">
        <v>9.6120000000000001</v>
      </c>
      <c r="F1164">
        <f t="shared" si="18"/>
        <v>9.6120000000000001</v>
      </c>
      <c r="G1164" s="2" t="s">
        <v>67</v>
      </c>
      <c r="H1164" s="21">
        <v>44256</v>
      </c>
      <c r="I1164" s="18" t="s">
        <v>74</v>
      </c>
      <c r="J1164" s="2" t="s">
        <v>21</v>
      </c>
    </row>
    <row r="1165" spans="2:10" hidden="1" x14ac:dyDescent="0.3">
      <c r="B1165" s="5" t="s">
        <v>31</v>
      </c>
      <c r="C1165" t="s">
        <v>33</v>
      </c>
      <c r="D1165" s="2" t="s">
        <v>21</v>
      </c>
      <c r="E1165">
        <v>9.7260000000000009</v>
      </c>
      <c r="F1165">
        <f t="shared" si="18"/>
        <v>9.7260000000000009</v>
      </c>
      <c r="G1165" s="2" t="s">
        <v>67</v>
      </c>
      <c r="H1165" s="21">
        <v>44256</v>
      </c>
      <c r="I1165" s="18" t="s">
        <v>74</v>
      </c>
      <c r="J1165" s="2" t="s">
        <v>21</v>
      </c>
    </row>
    <row r="1166" spans="2:10" hidden="1" x14ac:dyDescent="0.3">
      <c r="B1166" s="5" t="s">
        <v>31</v>
      </c>
      <c r="C1166" t="s">
        <v>33</v>
      </c>
      <c r="D1166" s="2" t="s">
        <v>21</v>
      </c>
      <c r="E1166">
        <v>8.8819999999999997</v>
      </c>
      <c r="F1166">
        <f t="shared" si="18"/>
        <v>8.8819999999999997</v>
      </c>
      <c r="G1166" s="2" t="s">
        <v>67</v>
      </c>
      <c r="H1166" s="21">
        <v>44256</v>
      </c>
      <c r="I1166" s="18" t="s">
        <v>74</v>
      </c>
      <c r="J1166" s="2" t="s">
        <v>21</v>
      </c>
    </row>
    <row r="1167" spans="2:10" hidden="1" x14ac:dyDescent="0.3">
      <c r="B1167" s="5" t="s">
        <v>31</v>
      </c>
      <c r="C1167" t="s">
        <v>33</v>
      </c>
      <c r="D1167" s="2" t="s">
        <v>21</v>
      </c>
      <c r="E1167">
        <v>9.2929999999999993</v>
      </c>
      <c r="F1167">
        <f t="shared" si="18"/>
        <v>9.2929999999999993</v>
      </c>
      <c r="G1167" s="2" t="s">
        <v>67</v>
      </c>
      <c r="H1167" s="21">
        <v>44256</v>
      </c>
      <c r="I1167" s="18" t="s">
        <v>74</v>
      </c>
      <c r="J1167" s="2" t="s">
        <v>21</v>
      </c>
    </row>
    <row r="1168" spans="2:10" hidden="1" x14ac:dyDescent="0.3">
      <c r="B1168" s="5" t="s">
        <v>31</v>
      </c>
      <c r="C1168" t="s">
        <v>33</v>
      </c>
      <c r="D1168" s="2" t="s">
        <v>21</v>
      </c>
      <c r="E1168">
        <v>9.9659999999999993</v>
      </c>
      <c r="F1168">
        <f t="shared" si="18"/>
        <v>9.9659999999999993</v>
      </c>
      <c r="G1168" s="2" t="s">
        <v>67</v>
      </c>
      <c r="H1168" s="21">
        <v>44256</v>
      </c>
      <c r="I1168" s="18" t="s">
        <v>74</v>
      </c>
      <c r="J1168" s="2" t="s">
        <v>21</v>
      </c>
    </row>
    <row r="1169" spans="2:10" hidden="1" x14ac:dyDescent="0.3">
      <c r="B1169" s="5" t="s">
        <v>31</v>
      </c>
      <c r="C1169" t="s">
        <v>33</v>
      </c>
      <c r="D1169" s="2" t="s">
        <v>21</v>
      </c>
      <c r="E1169">
        <v>10.067</v>
      </c>
      <c r="F1169">
        <f t="shared" si="18"/>
        <v>10.067</v>
      </c>
      <c r="G1169" s="2" t="s">
        <v>67</v>
      </c>
      <c r="H1169" s="21">
        <v>44256</v>
      </c>
      <c r="I1169" s="18" t="s">
        <v>74</v>
      </c>
      <c r="J1169" s="2" t="s">
        <v>21</v>
      </c>
    </row>
    <row r="1170" spans="2:10" hidden="1" x14ac:dyDescent="0.3">
      <c r="B1170" s="5" t="s">
        <v>31</v>
      </c>
      <c r="C1170" t="s">
        <v>33</v>
      </c>
      <c r="D1170" s="2" t="s">
        <v>21</v>
      </c>
      <c r="E1170">
        <v>9.7029999999999994</v>
      </c>
      <c r="F1170">
        <f t="shared" si="18"/>
        <v>9.7029999999999994</v>
      </c>
      <c r="G1170" s="2" t="s">
        <v>67</v>
      </c>
      <c r="H1170" s="21">
        <v>44256</v>
      </c>
      <c r="I1170" s="18" t="s">
        <v>74</v>
      </c>
      <c r="J1170" s="2" t="s">
        <v>21</v>
      </c>
    </row>
    <row r="1171" spans="2:10" hidden="1" x14ac:dyDescent="0.3">
      <c r="B1171" s="5" t="s">
        <v>31</v>
      </c>
      <c r="C1171" t="s">
        <v>33</v>
      </c>
      <c r="D1171" s="2" t="s">
        <v>21</v>
      </c>
      <c r="E1171">
        <v>9.0169999999999995</v>
      </c>
      <c r="F1171">
        <f t="shared" si="18"/>
        <v>9.0169999999999995</v>
      </c>
      <c r="G1171" s="2" t="s">
        <v>67</v>
      </c>
      <c r="H1171" s="21">
        <v>44256</v>
      </c>
      <c r="I1171" s="18" t="s">
        <v>74</v>
      </c>
      <c r="J1171" s="2" t="s">
        <v>21</v>
      </c>
    </row>
    <row r="1172" spans="2:10" hidden="1" x14ac:dyDescent="0.3">
      <c r="B1172" s="5" t="s">
        <v>31</v>
      </c>
      <c r="C1172" t="s">
        <v>33</v>
      </c>
      <c r="D1172" s="2" t="s">
        <v>21</v>
      </c>
      <c r="E1172">
        <v>10.545</v>
      </c>
      <c r="F1172">
        <f t="shared" si="18"/>
        <v>10.545</v>
      </c>
      <c r="G1172" s="2" t="s">
        <v>67</v>
      </c>
      <c r="H1172" s="21">
        <v>44256</v>
      </c>
      <c r="I1172" s="18" t="s">
        <v>74</v>
      </c>
      <c r="J1172" s="2" t="s">
        <v>21</v>
      </c>
    </row>
    <row r="1173" spans="2:10" hidden="1" x14ac:dyDescent="0.3">
      <c r="B1173" s="5" t="s">
        <v>31</v>
      </c>
      <c r="C1173" t="s">
        <v>33</v>
      </c>
      <c r="D1173" s="2" t="s">
        <v>21</v>
      </c>
      <c r="E1173">
        <v>9.0090000000000003</v>
      </c>
      <c r="F1173">
        <f t="shared" si="18"/>
        <v>9.0090000000000003</v>
      </c>
      <c r="G1173" s="2" t="s">
        <v>67</v>
      </c>
      <c r="H1173" s="21">
        <v>44256</v>
      </c>
      <c r="I1173" s="18" t="s">
        <v>74</v>
      </c>
      <c r="J1173" s="2" t="s">
        <v>21</v>
      </c>
    </row>
    <row r="1174" spans="2:10" hidden="1" x14ac:dyDescent="0.3">
      <c r="B1174" s="5" t="s">
        <v>31</v>
      </c>
      <c r="C1174" t="s">
        <v>33</v>
      </c>
      <c r="D1174" s="2" t="s">
        <v>21</v>
      </c>
      <c r="E1174">
        <v>10.28</v>
      </c>
      <c r="F1174">
        <f t="shared" si="18"/>
        <v>10.28</v>
      </c>
      <c r="G1174" s="2" t="s">
        <v>67</v>
      </c>
      <c r="H1174" s="21">
        <v>44256</v>
      </c>
      <c r="I1174" s="18" t="s">
        <v>74</v>
      </c>
      <c r="J1174" s="2" t="s">
        <v>21</v>
      </c>
    </row>
    <row r="1175" spans="2:10" hidden="1" x14ac:dyDescent="0.3">
      <c r="B1175" s="5" t="s">
        <v>31</v>
      </c>
      <c r="C1175" t="s">
        <v>33</v>
      </c>
      <c r="D1175" s="2" t="s">
        <v>21</v>
      </c>
      <c r="E1175">
        <v>9.1850000000000005</v>
      </c>
      <c r="F1175">
        <f t="shared" si="18"/>
        <v>9.1850000000000005</v>
      </c>
      <c r="G1175" s="2" t="s">
        <v>67</v>
      </c>
      <c r="H1175" s="21">
        <v>44256</v>
      </c>
      <c r="I1175" s="18" t="s">
        <v>74</v>
      </c>
      <c r="J1175" s="2" t="s">
        <v>21</v>
      </c>
    </row>
    <row r="1176" spans="2:10" hidden="1" x14ac:dyDescent="0.3">
      <c r="B1176" s="5" t="s">
        <v>31</v>
      </c>
      <c r="C1176" t="s">
        <v>33</v>
      </c>
      <c r="D1176" s="2" t="s">
        <v>21</v>
      </c>
      <c r="E1176">
        <v>10.067</v>
      </c>
      <c r="F1176">
        <f t="shared" si="18"/>
        <v>10.067</v>
      </c>
      <c r="G1176" s="2" t="s">
        <v>67</v>
      </c>
      <c r="H1176" s="21">
        <v>44256</v>
      </c>
      <c r="I1176" s="18" t="s">
        <v>74</v>
      </c>
      <c r="J1176" s="2" t="s">
        <v>21</v>
      </c>
    </row>
    <row r="1177" spans="2:10" hidden="1" x14ac:dyDescent="0.3">
      <c r="B1177" s="5" t="s">
        <v>31</v>
      </c>
      <c r="C1177" t="s">
        <v>33</v>
      </c>
      <c r="D1177" s="2" t="s">
        <v>21</v>
      </c>
      <c r="E1177">
        <v>9.8719999999999999</v>
      </c>
      <c r="F1177">
        <f t="shared" si="18"/>
        <v>9.8719999999999999</v>
      </c>
      <c r="G1177" s="2" t="s">
        <v>67</v>
      </c>
      <c r="H1177" s="21">
        <v>44256</v>
      </c>
      <c r="I1177" s="18" t="s">
        <v>74</v>
      </c>
      <c r="J1177" s="2" t="s">
        <v>21</v>
      </c>
    </row>
    <row r="1178" spans="2:10" hidden="1" x14ac:dyDescent="0.3">
      <c r="B1178" s="5" t="s">
        <v>31</v>
      </c>
      <c r="C1178" t="s">
        <v>33</v>
      </c>
      <c r="D1178" s="2" t="s">
        <v>21</v>
      </c>
      <c r="E1178">
        <v>8.7089999999999996</v>
      </c>
      <c r="F1178">
        <f t="shared" si="18"/>
        <v>8.7089999999999996</v>
      </c>
      <c r="G1178" s="2" t="s">
        <v>67</v>
      </c>
      <c r="H1178" s="21">
        <v>44256</v>
      </c>
      <c r="I1178" s="18" t="s">
        <v>74</v>
      </c>
      <c r="J1178" s="2" t="s">
        <v>21</v>
      </c>
    </row>
    <row r="1179" spans="2:10" hidden="1" x14ac:dyDescent="0.3">
      <c r="B1179" s="5" t="s">
        <v>31</v>
      </c>
      <c r="C1179" t="s">
        <v>33</v>
      </c>
      <c r="D1179" s="2" t="s">
        <v>21</v>
      </c>
      <c r="E1179">
        <v>8.702</v>
      </c>
      <c r="F1179">
        <f t="shared" si="18"/>
        <v>8.702</v>
      </c>
      <c r="G1179" s="2" t="s">
        <v>67</v>
      </c>
      <c r="H1179" s="21">
        <v>44256</v>
      </c>
      <c r="I1179" s="18" t="s">
        <v>74</v>
      </c>
      <c r="J1179" s="2" t="s">
        <v>21</v>
      </c>
    </row>
    <row r="1180" spans="2:10" hidden="1" x14ac:dyDescent="0.3">
      <c r="B1180" s="5" t="s">
        <v>31</v>
      </c>
      <c r="C1180" t="s">
        <v>33</v>
      </c>
      <c r="D1180" s="2" t="s">
        <v>21</v>
      </c>
      <c r="E1180">
        <v>9.4120000000000008</v>
      </c>
      <c r="F1180">
        <f t="shared" si="18"/>
        <v>9.4120000000000008</v>
      </c>
      <c r="G1180" s="2" t="s">
        <v>67</v>
      </c>
      <c r="H1180" s="21">
        <v>44256</v>
      </c>
      <c r="I1180" s="18" t="s">
        <v>74</v>
      </c>
      <c r="J1180" s="2" t="s">
        <v>21</v>
      </c>
    </row>
    <row r="1181" spans="2:10" hidden="1" x14ac:dyDescent="0.3">
      <c r="B1181" s="5" t="s">
        <v>31</v>
      </c>
      <c r="C1181" t="s">
        <v>33</v>
      </c>
      <c r="D1181" s="2" t="s">
        <v>21</v>
      </c>
      <c r="E1181">
        <v>8.9060000000000006</v>
      </c>
      <c r="F1181">
        <f t="shared" si="18"/>
        <v>8.9060000000000006</v>
      </c>
      <c r="G1181" s="2" t="s">
        <v>67</v>
      </c>
      <c r="H1181" s="21">
        <v>44256</v>
      </c>
      <c r="I1181" s="18" t="s">
        <v>74</v>
      </c>
      <c r="J1181" s="2" t="s">
        <v>21</v>
      </c>
    </row>
    <row r="1182" spans="2:10" hidden="1" x14ac:dyDescent="0.3">
      <c r="B1182" s="5" t="s">
        <v>31</v>
      </c>
      <c r="C1182" t="s">
        <v>33</v>
      </c>
      <c r="D1182" s="2" t="s">
        <v>21</v>
      </c>
      <c r="E1182">
        <v>9.4320000000000004</v>
      </c>
      <c r="F1182">
        <f t="shared" ref="F1182:F1245" si="19">E1182</f>
        <v>9.4320000000000004</v>
      </c>
      <c r="G1182" s="2" t="s">
        <v>67</v>
      </c>
      <c r="H1182" s="21">
        <v>44256</v>
      </c>
      <c r="I1182" s="18" t="s">
        <v>74</v>
      </c>
      <c r="J1182" s="2" t="s">
        <v>21</v>
      </c>
    </row>
    <row r="1183" spans="2:10" hidden="1" x14ac:dyDescent="0.3">
      <c r="B1183" s="5" t="s">
        <v>31</v>
      </c>
      <c r="C1183" t="s">
        <v>33</v>
      </c>
      <c r="D1183" s="2" t="s">
        <v>21</v>
      </c>
      <c r="E1183">
        <v>8.7680000000000007</v>
      </c>
      <c r="F1183">
        <f t="shared" si="19"/>
        <v>8.7680000000000007</v>
      </c>
      <c r="G1183" s="2" t="s">
        <v>67</v>
      </c>
      <c r="H1183" s="21">
        <v>44256</v>
      </c>
      <c r="I1183" s="18" t="s">
        <v>74</v>
      </c>
      <c r="J1183" s="2" t="s">
        <v>21</v>
      </c>
    </row>
    <row r="1184" spans="2:10" hidden="1" x14ac:dyDescent="0.3">
      <c r="B1184" s="5" t="s">
        <v>31</v>
      </c>
      <c r="C1184" t="s">
        <v>33</v>
      </c>
      <c r="D1184" s="2" t="s">
        <v>21</v>
      </c>
      <c r="E1184">
        <v>8.94</v>
      </c>
      <c r="F1184">
        <f t="shared" si="19"/>
        <v>8.94</v>
      </c>
      <c r="G1184" s="2" t="s">
        <v>67</v>
      </c>
      <c r="H1184" s="21">
        <v>44256</v>
      </c>
      <c r="I1184" s="18" t="s">
        <v>74</v>
      </c>
      <c r="J1184" s="2" t="s">
        <v>21</v>
      </c>
    </row>
    <row r="1185" spans="2:10" hidden="1" x14ac:dyDescent="0.3">
      <c r="B1185" s="5" t="s">
        <v>31</v>
      </c>
      <c r="C1185" t="s">
        <v>33</v>
      </c>
      <c r="D1185" s="2" t="s">
        <v>21</v>
      </c>
      <c r="E1185">
        <v>9.1709999999999994</v>
      </c>
      <c r="F1185">
        <f t="shared" si="19"/>
        <v>9.1709999999999994</v>
      </c>
      <c r="G1185" s="2" t="s">
        <v>67</v>
      </c>
      <c r="H1185" s="21">
        <v>44256</v>
      </c>
      <c r="I1185" s="18" t="s">
        <v>74</v>
      </c>
      <c r="J1185" s="2" t="s">
        <v>21</v>
      </c>
    </row>
    <row r="1186" spans="2:10" hidden="1" x14ac:dyDescent="0.3">
      <c r="B1186" s="5" t="s">
        <v>31</v>
      </c>
      <c r="C1186" t="s">
        <v>33</v>
      </c>
      <c r="D1186" s="2" t="s">
        <v>21</v>
      </c>
      <c r="E1186">
        <v>8.6539999999999999</v>
      </c>
      <c r="F1186">
        <f t="shared" si="19"/>
        <v>8.6539999999999999</v>
      </c>
      <c r="G1186" s="2" t="s">
        <v>67</v>
      </c>
      <c r="H1186" s="21">
        <v>44256</v>
      </c>
      <c r="I1186" s="18" t="s">
        <v>74</v>
      </c>
      <c r="J1186" s="2" t="s">
        <v>21</v>
      </c>
    </row>
    <row r="1187" spans="2:10" hidden="1" x14ac:dyDescent="0.3">
      <c r="B1187" s="5" t="s">
        <v>31</v>
      </c>
      <c r="C1187" t="s">
        <v>33</v>
      </c>
      <c r="D1187" s="2" t="s">
        <v>21</v>
      </c>
      <c r="E1187">
        <v>8.9130000000000003</v>
      </c>
      <c r="F1187">
        <f t="shared" si="19"/>
        <v>8.9130000000000003</v>
      </c>
      <c r="G1187" s="2" t="s">
        <v>67</v>
      </c>
      <c r="H1187" s="21">
        <v>44256</v>
      </c>
      <c r="I1187" s="18" t="s">
        <v>74</v>
      </c>
      <c r="J1187" s="2" t="s">
        <v>21</v>
      </c>
    </row>
    <row r="1188" spans="2:10" hidden="1" x14ac:dyDescent="0.3">
      <c r="B1188" s="5" t="s">
        <v>31</v>
      </c>
      <c r="C1188" t="s">
        <v>33</v>
      </c>
      <c r="D1188" s="2" t="s">
        <v>21</v>
      </c>
      <c r="E1188">
        <v>8.0589999999999993</v>
      </c>
      <c r="F1188">
        <f t="shared" si="19"/>
        <v>8.0589999999999993</v>
      </c>
      <c r="G1188" s="2" t="s">
        <v>67</v>
      </c>
      <c r="H1188" s="21">
        <v>44256</v>
      </c>
      <c r="I1188" s="18" t="s">
        <v>74</v>
      </c>
      <c r="J1188" s="2" t="s">
        <v>21</v>
      </c>
    </row>
    <row r="1189" spans="2:10" hidden="1" x14ac:dyDescent="0.3">
      <c r="B1189" s="5" t="s">
        <v>31</v>
      </c>
      <c r="C1189" t="s">
        <v>33</v>
      </c>
      <c r="D1189" s="2" t="s">
        <v>21</v>
      </c>
      <c r="E1189">
        <v>8.5879999999999992</v>
      </c>
      <c r="F1189">
        <f t="shared" si="19"/>
        <v>8.5879999999999992</v>
      </c>
      <c r="G1189" s="2" t="s">
        <v>67</v>
      </c>
      <c r="H1189" s="21">
        <v>44256</v>
      </c>
      <c r="I1189" s="18" t="s">
        <v>74</v>
      </c>
      <c r="J1189" s="2" t="s">
        <v>21</v>
      </c>
    </row>
    <row r="1190" spans="2:10" hidden="1" x14ac:dyDescent="0.3">
      <c r="B1190" s="5" t="s">
        <v>31</v>
      </c>
      <c r="C1190" t="s">
        <v>33</v>
      </c>
      <c r="D1190" s="2" t="s">
        <v>21</v>
      </c>
      <c r="E1190">
        <v>8.702</v>
      </c>
      <c r="F1190">
        <f t="shared" si="19"/>
        <v>8.702</v>
      </c>
      <c r="G1190" s="2" t="s">
        <v>67</v>
      </c>
      <c r="H1190" s="21">
        <v>44256</v>
      </c>
      <c r="I1190" s="18" t="s">
        <v>74</v>
      </c>
      <c r="J1190" s="2" t="s">
        <v>21</v>
      </c>
    </row>
    <row r="1191" spans="2:10" hidden="1" x14ac:dyDescent="0.3">
      <c r="B1191" s="5" t="s">
        <v>31</v>
      </c>
      <c r="C1191" t="s">
        <v>33</v>
      </c>
      <c r="D1191" s="2" t="s">
        <v>21</v>
      </c>
      <c r="E1191">
        <v>10.72</v>
      </c>
      <c r="F1191">
        <f t="shared" si="19"/>
        <v>10.72</v>
      </c>
      <c r="G1191" s="2" t="s">
        <v>67</v>
      </c>
      <c r="H1191" s="21">
        <v>44256</v>
      </c>
      <c r="I1191" s="18" t="s">
        <v>74</v>
      </c>
      <c r="J1191" s="2" t="s">
        <v>21</v>
      </c>
    </row>
    <row r="1192" spans="2:10" hidden="1" x14ac:dyDescent="0.3">
      <c r="B1192" s="5" t="s">
        <v>31</v>
      </c>
      <c r="C1192" t="s">
        <v>33</v>
      </c>
      <c r="D1192" s="2" t="s">
        <v>21</v>
      </c>
      <c r="E1192">
        <v>9.2530000000000001</v>
      </c>
      <c r="F1192">
        <f t="shared" si="19"/>
        <v>9.2530000000000001</v>
      </c>
      <c r="G1192" s="2" t="s">
        <v>67</v>
      </c>
      <c r="H1192" s="21">
        <v>44256</v>
      </c>
      <c r="I1192" s="18" t="s">
        <v>74</v>
      </c>
      <c r="J1192" s="2" t="s">
        <v>21</v>
      </c>
    </row>
    <row r="1193" spans="2:10" hidden="1" x14ac:dyDescent="0.3">
      <c r="B1193" s="5" t="s">
        <v>31</v>
      </c>
      <c r="C1193" t="s">
        <v>33</v>
      </c>
      <c r="D1193" s="2" t="s">
        <v>21</v>
      </c>
      <c r="E1193">
        <v>8.5920000000000005</v>
      </c>
      <c r="F1193">
        <f t="shared" si="19"/>
        <v>8.5920000000000005</v>
      </c>
      <c r="G1193" s="2" t="s">
        <v>67</v>
      </c>
      <c r="H1193" s="21">
        <v>44256</v>
      </c>
      <c r="I1193" s="18" t="s">
        <v>74</v>
      </c>
      <c r="J1193" s="2" t="s">
        <v>21</v>
      </c>
    </row>
    <row r="1194" spans="2:10" hidden="1" x14ac:dyDescent="0.3">
      <c r="B1194" s="5" t="s">
        <v>31</v>
      </c>
      <c r="C1194" t="s">
        <v>33</v>
      </c>
      <c r="D1194" s="2" t="s">
        <v>21</v>
      </c>
      <c r="E1194">
        <v>9.1159999999999997</v>
      </c>
      <c r="F1194">
        <f t="shared" si="19"/>
        <v>9.1159999999999997</v>
      </c>
      <c r="G1194" s="2" t="s">
        <v>67</v>
      </c>
      <c r="H1194" s="21">
        <v>44256</v>
      </c>
      <c r="I1194" s="18" t="s">
        <v>74</v>
      </c>
      <c r="J1194" s="2" t="s">
        <v>21</v>
      </c>
    </row>
    <row r="1195" spans="2:10" hidden="1" x14ac:dyDescent="0.3">
      <c r="B1195" s="5" t="s">
        <v>31</v>
      </c>
      <c r="C1195" t="s">
        <v>33</v>
      </c>
      <c r="D1195" s="2" t="s">
        <v>21</v>
      </c>
      <c r="E1195">
        <v>8.9640000000000004</v>
      </c>
      <c r="F1195">
        <f t="shared" si="19"/>
        <v>8.9640000000000004</v>
      </c>
      <c r="G1195" s="2" t="s">
        <v>67</v>
      </c>
      <c r="H1195" s="21">
        <v>44256</v>
      </c>
      <c r="I1195" s="18" t="s">
        <v>74</v>
      </c>
      <c r="J1195" s="2" t="s">
        <v>21</v>
      </c>
    </row>
    <row r="1196" spans="2:10" hidden="1" x14ac:dyDescent="0.3">
      <c r="B1196" s="5" t="s">
        <v>31</v>
      </c>
      <c r="C1196" t="s">
        <v>33</v>
      </c>
      <c r="D1196" s="2" t="s">
        <v>21</v>
      </c>
      <c r="E1196">
        <v>8.5730000000000004</v>
      </c>
      <c r="F1196">
        <f t="shared" si="19"/>
        <v>8.5730000000000004</v>
      </c>
      <c r="G1196" s="2" t="s">
        <v>67</v>
      </c>
      <c r="H1196" s="21">
        <v>44256</v>
      </c>
      <c r="I1196" s="18" t="s">
        <v>74</v>
      </c>
      <c r="J1196" s="2" t="s">
        <v>21</v>
      </c>
    </row>
    <row r="1197" spans="2:10" hidden="1" x14ac:dyDescent="0.3">
      <c r="B1197" s="5" t="s">
        <v>31</v>
      </c>
      <c r="C1197" t="s">
        <v>33</v>
      </c>
      <c r="D1197" s="2" t="s">
        <v>21</v>
      </c>
      <c r="E1197">
        <v>8.2929999999999993</v>
      </c>
      <c r="F1197">
        <f t="shared" si="19"/>
        <v>8.2929999999999993</v>
      </c>
      <c r="G1197" s="2" t="s">
        <v>67</v>
      </c>
      <c r="H1197" s="21">
        <v>44256</v>
      </c>
      <c r="I1197" s="18" t="s">
        <v>74</v>
      </c>
      <c r="J1197" s="2" t="s">
        <v>21</v>
      </c>
    </row>
    <row r="1198" spans="2:10" hidden="1" x14ac:dyDescent="0.3">
      <c r="B1198" s="5" t="s">
        <v>31</v>
      </c>
      <c r="C1198" t="s">
        <v>33</v>
      </c>
      <c r="D1198" s="2" t="s">
        <v>21</v>
      </c>
      <c r="E1198">
        <v>7.601</v>
      </c>
      <c r="F1198">
        <f t="shared" si="19"/>
        <v>7.601</v>
      </c>
      <c r="G1198" s="2" t="s">
        <v>67</v>
      </c>
      <c r="H1198" s="21">
        <v>44256</v>
      </c>
      <c r="I1198" s="18" t="s">
        <v>74</v>
      </c>
      <c r="J1198" s="2" t="s">
        <v>21</v>
      </c>
    </row>
    <row r="1199" spans="2:10" hidden="1" x14ac:dyDescent="0.3">
      <c r="B1199" s="5" t="s">
        <v>31</v>
      </c>
      <c r="C1199" t="s">
        <v>33</v>
      </c>
      <c r="D1199" s="2" t="s">
        <v>21</v>
      </c>
      <c r="E1199">
        <v>7.6379999999999999</v>
      </c>
      <c r="F1199">
        <f t="shared" si="19"/>
        <v>7.6379999999999999</v>
      </c>
      <c r="G1199" s="2" t="s">
        <v>67</v>
      </c>
      <c r="H1199" s="21">
        <v>44256</v>
      </c>
      <c r="I1199" s="18" t="s">
        <v>74</v>
      </c>
      <c r="J1199" s="2" t="s">
        <v>21</v>
      </c>
    </row>
    <row r="1200" spans="2:10" hidden="1" x14ac:dyDescent="0.3">
      <c r="B1200" s="5" t="s">
        <v>31</v>
      </c>
      <c r="C1200" t="s">
        <v>33</v>
      </c>
      <c r="D1200" s="2" t="s">
        <v>21</v>
      </c>
      <c r="E1200">
        <v>7.5869999999999997</v>
      </c>
      <c r="F1200">
        <f t="shared" si="19"/>
        <v>7.5869999999999997</v>
      </c>
      <c r="G1200" s="2" t="s">
        <v>67</v>
      </c>
      <c r="H1200" s="21">
        <v>44256</v>
      </c>
      <c r="I1200" s="18" t="s">
        <v>74</v>
      </c>
      <c r="J1200" s="2" t="s">
        <v>21</v>
      </c>
    </row>
    <row r="1201" spans="2:10" hidden="1" x14ac:dyDescent="0.3">
      <c r="B1201" s="5" t="s">
        <v>31</v>
      </c>
      <c r="C1201" t="s">
        <v>33</v>
      </c>
      <c r="D1201" s="2" t="s">
        <v>21</v>
      </c>
      <c r="E1201">
        <v>8.0389999999999997</v>
      </c>
      <c r="F1201">
        <f t="shared" si="19"/>
        <v>8.0389999999999997</v>
      </c>
      <c r="G1201" s="2" t="s">
        <v>67</v>
      </c>
      <c r="H1201" s="21">
        <v>44256</v>
      </c>
      <c r="I1201" s="18" t="s">
        <v>74</v>
      </c>
      <c r="J1201" s="2" t="s">
        <v>21</v>
      </c>
    </row>
    <row r="1202" spans="2:10" hidden="1" x14ac:dyDescent="0.3">
      <c r="B1202" s="5" t="s">
        <v>31</v>
      </c>
      <c r="C1202" t="s">
        <v>33</v>
      </c>
      <c r="D1202" s="2" t="s">
        <v>21</v>
      </c>
      <c r="E1202">
        <v>7.9989999999999997</v>
      </c>
      <c r="F1202">
        <f t="shared" si="19"/>
        <v>7.9989999999999997</v>
      </c>
      <c r="G1202" s="2" t="s">
        <v>67</v>
      </c>
      <c r="H1202" s="21">
        <v>44256</v>
      </c>
      <c r="I1202" s="18" t="s">
        <v>74</v>
      </c>
      <c r="J1202" s="2" t="s">
        <v>21</v>
      </c>
    </row>
    <row r="1203" spans="2:10" hidden="1" x14ac:dyDescent="0.3">
      <c r="B1203" s="5" t="s">
        <v>31</v>
      </c>
      <c r="C1203" t="s">
        <v>33</v>
      </c>
      <c r="D1203" s="2" t="s">
        <v>21</v>
      </c>
      <c r="E1203">
        <v>7.7939999999999996</v>
      </c>
      <c r="F1203">
        <f t="shared" si="19"/>
        <v>7.7939999999999996</v>
      </c>
      <c r="G1203" s="2" t="s">
        <v>67</v>
      </c>
      <c r="H1203" s="21">
        <v>44256</v>
      </c>
      <c r="I1203" s="18" t="s">
        <v>74</v>
      </c>
      <c r="J1203" s="2" t="s">
        <v>21</v>
      </c>
    </row>
    <row r="1204" spans="2:10" hidden="1" x14ac:dyDescent="0.3">
      <c r="B1204" s="5" t="s">
        <v>31</v>
      </c>
      <c r="C1204" t="s">
        <v>33</v>
      </c>
      <c r="D1204" s="2" t="s">
        <v>21</v>
      </c>
      <c r="E1204">
        <v>8.1370000000000005</v>
      </c>
      <c r="F1204">
        <f t="shared" si="19"/>
        <v>8.1370000000000005</v>
      </c>
      <c r="G1204" s="2" t="s">
        <v>67</v>
      </c>
      <c r="H1204" s="21">
        <v>44256</v>
      </c>
      <c r="I1204" s="18" t="s">
        <v>74</v>
      </c>
      <c r="J1204" s="2" t="s">
        <v>21</v>
      </c>
    </row>
    <row r="1205" spans="2:10" hidden="1" x14ac:dyDescent="0.3">
      <c r="B1205" s="5" t="s">
        <v>31</v>
      </c>
      <c r="C1205" t="s">
        <v>33</v>
      </c>
      <c r="D1205" s="2" t="s">
        <v>21</v>
      </c>
      <c r="E1205">
        <v>7.2220000000000004</v>
      </c>
      <c r="F1205">
        <f t="shared" si="19"/>
        <v>7.2220000000000004</v>
      </c>
      <c r="G1205" s="2" t="s">
        <v>67</v>
      </c>
      <c r="H1205" s="21">
        <v>44256</v>
      </c>
      <c r="I1205" s="18" t="s">
        <v>74</v>
      </c>
      <c r="J1205" s="2" t="s">
        <v>21</v>
      </c>
    </row>
    <row r="1206" spans="2:10" hidden="1" x14ac:dyDescent="0.3">
      <c r="B1206" s="5" t="s">
        <v>31</v>
      </c>
      <c r="C1206" t="s">
        <v>33</v>
      </c>
      <c r="D1206" s="2" t="s">
        <v>21</v>
      </c>
      <c r="E1206">
        <v>7.9820000000000002</v>
      </c>
      <c r="F1206">
        <f t="shared" si="19"/>
        <v>7.9820000000000002</v>
      </c>
      <c r="G1206" s="2" t="s">
        <v>67</v>
      </c>
      <c r="H1206" s="21">
        <v>44256</v>
      </c>
      <c r="I1206" s="18" t="s">
        <v>74</v>
      </c>
      <c r="J1206" s="2" t="s">
        <v>21</v>
      </c>
    </row>
    <row r="1207" spans="2:10" hidden="1" x14ac:dyDescent="0.3">
      <c r="B1207" s="5" t="s">
        <v>31</v>
      </c>
      <c r="C1207" t="s">
        <v>33</v>
      </c>
      <c r="D1207" s="2" t="s">
        <v>21</v>
      </c>
      <c r="E1207">
        <v>8.2739999999999991</v>
      </c>
      <c r="F1207">
        <f t="shared" si="19"/>
        <v>8.2739999999999991</v>
      </c>
      <c r="G1207" s="2" t="s">
        <v>67</v>
      </c>
      <c r="H1207" s="21">
        <v>44256</v>
      </c>
      <c r="I1207" s="18" t="s">
        <v>74</v>
      </c>
      <c r="J1207" s="2" t="s">
        <v>21</v>
      </c>
    </row>
    <row r="1208" spans="2:10" hidden="1" x14ac:dyDescent="0.3">
      <c r="B1208" s="5" t="s">
        <v>31</v>
      </c>
      <c r="C1208" t="s">
        <v>33</v>
      </c>
      <c r="D1208" s="2" t="s">
        <v>21</v>
      </c>
      <c r="E1208">
        <v>8.1639999999999997</v>
      </c>
      <c r="F1208">
        <f t="shared" si="19"/>
        <v>8.1639999999999997</v>
      </c>
      <c r="G1208" s="2" t="s">
        <v>67</v>
      </c>
      <c r="H1208" s="21">
        <v>44256</v>
      </c>
      <c r="I1208" s="18" t="s">
        <v>74</v>
      </c>
      <c r="J1208" s="2" t="s">
        <v>21</v>
      </c>
    </row>
    <row r="1209" spans="2:10" hidden="1" x14ac:dyDescent="0.3">
      <c r="B1209" s="5" t="s">
        <v>31</v>
      </c>
      <c r="C1209" t="s">
        <v>33</v>
      </c>
      <c r="D1209" s="2" t="s">
        <v>21</v>
      </c>
      <c r="E1209">
        <v>8.2439999999999998</v>
      </c>
      <c r="F1209">
        <f t="shared" si="19"/>
        <v>8.2439999999999998</v>
      </c>
      <c r="G1209" s="2" t="s">
        <v>67</v>
      </c>
      <c r="H1209" s="21">
        <v>44256</v>
      </c>
      <c r="I1209" s="18" t="s">
        <v>74</v>
      </c>
      <c r="J1209" s="2" t="s">
        <v>21</v>
      </c>
    </row>
    <row r="1210" spans="2:10" hidden="1" x14ac:dyDescent="0.3">
      <c r="B1210" s="5" t="s">
        <v>31</v>
      </c>
      <c r="C1210" t="s">
        <v>33</v>
      </c>
      <c r="D1210" s="2" t="s">
        <v>21</v>
      </c>
      <c r="E1210">
        <v>8.593</v>
      </c>
      <c r="F1210">
        <f t="shared" si="19"/>
        <v>8.593</v>
      </c>
      <c r="G1210" s="2" t="s">
        <v>67</v>
      </c>
      <c r="H1210" s="21">
        <v>44256</v>
      </c>
      <c r="I1210" s="18" t="s">
        <v>74</v>
      </c>
      <c r="J1210" s="2" t="s">
        <v>21</v>
      </c>
    </row>
    <row r="1211" spans="2:10" hidden="1" x14ac:dyDescent="0.3">
      <c r="B1211" s="5" t="s">
        <v>31</v>
      </c>
      <c r="C1211" t="s">
        <v>33</v>
      </c>
      <c r="D1211" s="2" t="s">
        <v>21</v>
      </c>
      <c r="E1211">
        <v>8.3810000000000002</v>
      </c>
      <c r="F1211">
        <f t="shared" si="19"/>
        <v>8.3810000000000002</v>
      </c>
      <c r="G1211" s="2" t="s">
        <v>67</v>
      </c>
      <c r="H1211" s="21">
        <v>44256</v>
      </c>
      <c r="I1211" s="18" t="s">
        <v>74</v>
      </c>
      <c r="J1211" s="2" t="s">
        <v>21</v>
      </c>
    </row>
    <row r="1212" spans="2:10" hidden="1" x14ac:dyDescent="0.3">
      <c r="B1212" s="5" t="s">
        <v>31</v>
      </c>
      <c r="C1212" t="s">
        <v>33</v>
      </c>
      <c r="D1212" s="2" t="s">
        <v>21</v>
      </c>
      <c r="E1212">
        <v>9.0169999999999995</v>
      </c>
      <c r="F1212">
        <f t="shared" si="19"/>
        <v>9.0169999999999995</v>
      </c>
      <c r="G1212" s="2" t="s">
        <v>67</v>
      </c>
      <c r="H1212" s="21">
        <v>44256</v>
      </c>
      <c r="I1212" s="18" t="s">
        <v>74</v>
      </c>
      <c r="J1212" s="2" t="s">
        <v>21</v>
      </c>
    </row>
    <row r="1213" spans="2:10" hidden="1" x14ac:dyDescent="0.3">
      <c r="B1213" s="5" t="s">
        <v>31</v>
      </c>
      <c r="C1213" t="s">
        <v>33</v>
      </c>
      <c r="D1213" s="2" t="s">
        <v>21</v>
      </c>
      <c r="E1213">
        <v>9.0210000000000008</v>
      </c>
      <c r="F1213">
        <f t="shared" si="19"/>
        <v>9.0210000000000008</v>
      </c>
      <c r="G1213" s="2" t="s">
        <v>67</v>
      </c>
      <c r="H1213" s="21">
        <v>44256</v>
      </c>
      <c r="I1213" s="18" t="s">
        <v>74</v>
      </c>
      <c r="J1213" s="2" t="s">
        <v>21</v>
      </c>
    </row>
    <row r="1214" spans="2:10" hidden="1" x14ac:dyDescent="0.3">
      <c r="B1214" s="5" t="s">
        <v>31</v>
      </c>
      <c r="C1214" t="s">
        <v>19</v>
      </c>
      <c r="D1214" s="2" t="s">
        <v>21</v>
      </c>
      <c r="E1214">
        <v>19.89</v>
      </c>
      <c r="F1214">
        <f t="shared" si="19"/>
        <v>19.89</v>
      </c>
      <c r="G1214" s="2" t="s">
        <v>67</v>
      </c>
      <c r="H1214" s="21">
        <v>44256</v>
      </c>
      <c r="I1214" s="18" t="s">
        <v>74</v>
      </c>
      <c r="J1214" s="2" t="s">
        <v>21</v>
      </c>
    </row>
    <row r="1215" spans="2:10" hidden="1" x14ac:dyDescent="0.3">
      <c r="B1215" s="5" t="s">
        <v>31</v>
      </c>
      <c r="C1215" t="s">
        <v>19</v>
      </c>
      <c r="D1215" s="2" t="s">
        <v>21</v>
      </c>
      <c r="E1215">
        <v>18.800999999999998</v>
      </c>
      <c r="F1215">
        <f t="shared" si="19"/>
        <v>18.800999999999998</v>
      </c>
      <c r="G1215" s="2" t="s">
        <v>67</v>
      </c>
      <c r="H1215" s="21">
        <v>44256</v>
      </c>
      <c r="I1215" s="18" t="s">
        <v>74</v>
      </c>
      <c r="J1215" s="2" t="s">
        <v>21</v>
      </c>
    </row>
    <row r="1216" spans="2:10" hidden="1" x14ac:dyDescent="0.3">
      <c r="B1216" s="5" t="s">
        <v>31</v>
      </c>
      <c r="C1216" t="s">
        <v>19</v>
      </c>
      <c r="D1216" s="2" t="s">
        <v>21</v>
      </c>
      <c r="E1216">
        <v>35.94</v>
      </c>
      <c r="F1216">
        <f t="shared" si="19"/>
        <v>35.94</v>
      </c>
      <c r="G1216" s="2" t="s">
        <v>67</v>
      </c>
      <c r="H1216" s="21">
        <v>44256</v>
      </c>
      <c r="I1216" s="18" t="s">
        <v>74</v>
      </c>
      <c r="J1216" s="2" t="s">
        <v>21</v>
      </c>
    </row>
    <row r="1217" spans="2:10" hidden="1" x14ac:dyDescent="0.3">
      <c r="B1217" s="5" t="s">
        <v>31</v>
      </c>
      <c r="C1217" t="s">
        <v>19</v>
      </c>
      <c r="D1217" s="2" t="s">
        <v>21</v>
      </c>
      <c r="E1217">
        <v>31.251999999999999</v>
      </c>
      <c r="F1217">
        <f t="shared" si="19"/>
        <v>31.251999999999999</v>
      </c>
      <c r="G1217" s="2" t="s">
        <v>67</v>
      </c>
      <c r="H1217" s="21">
        <v>44256</v>
      </c>
      <c r="I1217" s="18" t="s">
        <v>74</v>
      </c>
      <c r="J1217" s="2" t="s">
        <v>21</v>
      </c>
    </row>
    <row r="1218" spans="2:10" hidden="1" x14ac:dyDescent="0.3">
      <c r="B1218" s="5" t="s">
        <v>31</v>
      </c>
      <c r="C1218" t="s">
        <v>19</v>
      </c>
      <c r="D1218" s="2" t="s">
        <v>21</v>
      </c>
      <c r="E1218">
        <v>22.901</v>
      </c>
      <c r="F1218">
        <f t="shared" si="19"/>
        <v>22.901</v>
      </c>
      <c r="G1218" s="2" t="s">
        <v>67</v>
      </c>
      <c r="H1218" s="21">
        <v>44256</v>
      </c>
      <c r="I1218" s="18" t="s">
        <v>74</v>
      </c>
      <c r="J1218" s="2" t="s">
        <v>21</v>
      </c>
    </row>
    <row r="1219" spans="2:10" hidden="1" x14ac:dyDescent="0.3">
      <c r="B1219" s="5" t="s">
        <v>31</v>
      </c>
      <c r="C1219" t="s">
        <v>19</v>
      </c>
      <c r="D1219" s="2" t="s">
        <v>21</v>
      </c>
      <c r="E1219">
        <v>25.337</v>
      </c>
      <c r="F1219">
        <f t="shared" si="19"/>
        <v>25.337</v>
      </c>
      <c r="G1219" s="2" t="s">
        <v>67</v>
      </c>
      <c r="H1219" s="21">
        <v>44256</v>
      </c>
      <c r="I1219" s="18" t="s">
        <v>74</v>
      </c>
      <c r="J1219" s="2" t="s">
        <v>21</v>
      </c>
    </row>
    <row r="1220" spans="2:10" hidden="1" x14ac:dyDescent="0.3">
      <c r="B1220" s="5" t="s">
        <v>31</v>
      </c>
      <c r="C1220" t="s">
        <v>19</v>
      </c>
      <c r="D1220" s="2" t="s">
        <v>21</v>
      </c>
      <c r="E1220">
        <v>9.8960000000000008</v>
      </c>
      <c r="F1220">
        <f t="shared" si="19"/>
        <v>9.8960000000000008</v>
      </c>
      <c r="G1220" s="2" t="s">
        <v>67</v>
      </c>
      <c r="H1220" s="21">
        <v>44256</v>
      </c>
      <c r="I1220" s="18" t="s">
        <v>74</v>
      </c>
      <c r="J1220" s="2" t="s">
        <v>21</v>
      </c>
    </row>
    <row r="1221" spans="2:10" hidden="1" x14ac:dyDescent="0.3">
      <c r="B1221" s="5" t="s">
        <v>31</v>
      </c>
      <c r="C1221" t="s">
        <v>19</v>
      </c>
      <c r="D1221" s="2" t="s">
        <v>21</v>
      </c>
      <c r="E1221">
        <v>7.9589999999999996</v>
      </c>
      <c r="F1221">
        <f t="shared" si="19"/>
        <v>7.9589999999999996</v>
      </c>
      <c r="G1221" s="2" t="s">
        <v>67</v>
      </c>
      <c r="H1221" s="21">
        <v>44256</v>
      </c>
      <c r="I1221" s="18" t="s">
        <v>74</v>
      </c>
      <c r="J1221" s="2" t="s">
        <v>21</v>
      </c>
    </row>
    <row r="1222" spans="2:10" hidden="1" x14ac:dyDescent="0.3">
      <c r="B1222" s="5" t="s">
        <v>31</v>
      </c>
      <c r="C1222" t="s">
        <v>19</v>
      </c>
      <c r="D1222" s="2" t="s">
        <v>21</v>
      </c>
      <c r="E1222">
        <v>9.1820000000000004</v>
      </c>
      <c r="F1222">
        <f t="shared" si="19"/>
        <v>9.1820000000000004</v>
      </c>
      <c r="G1222" s="2" t="s">
        <v>67</v>
      </c>
      <c r="H1222" s="21">
        <v>44256</v>
      </c>
      <c r="I1222" s="18" t="s">
        <v>74</v>
      </c>
      <c r="J1222" s="2" t="s">
        <v>21</v>
      </c>
    </row>
    <row r="1223" spans="2:10" hidden="1" x14ac:dyDescent="0.3">
      <c r="B1223" s="5" t="s">
        <v>31</v>
      </c>
      <c r="C1223" t="s">
        <v>19</v>
      </c>
      <c r="D1223" s="2" t="s">
        <v>21</v>
      </c>
      <c r="E1223">
        <v>19.411000000000001</v>
      </c>
      <c r="F1223">
        <f t="shared" si="19"/>
        <v>19.411000000000001</v>
      </c>
      <c r="G1223" s="2" t="s">
        <v>67</v>
      </c>
      <c r="H1223" s="21">
        <v>44256</v>
      </c>
      <c r="I1223" s="18" t="s">
        <v>74</v>
      </c>
      <c r="J1223" s="2" t="s">
        <v>21</v>
      </c>
    </row>
    <row r="1224" spans="2:10" hidden="1" x14ac:dyDescent="0.3">
      <c r="B1224" s="5" t="s">
        <v>31</v>
      </c>
      <c r="C1224" t="s">
        <v>19</v>
      </c>
      <c r="D1224" s="2" t="s">
        <v>21</v>
      </c>
      <c r="E1224">
        <v>17.841000000000001</v>
      </c>
      <c r="F1224">
        <f t="shared" si="19"/>
        <v>17.841000000000001</v>
      </c>
      <c r="G1224" s="2" t="s">
        <v>67</v>
      </c>
      <c r="H1224" s="21">
        <v>44256</v>
      </c>
      <c r="I1224" s="18" t="s">
        <v>74</v>
      </c>
      <c r="J1224" s="2" t="s">
        <v>21</v>
      </c>
    </row>
    <row r="1225" spans="2:10" hidden="1" x14ac:dyDescent="0.3">
      <c r="B1225" s="5" t="s">
        <v>31</v>
      </c>
      <c r="C1225" t="s">
        <v>19</v>
      </c>
      <c r="D1225" s="2" t="s">
        <v>21</v>
      </c>
      <c r="E1225">
        <v>13.944000000000001</v>
      </c>
      <c r="F1225">
        <f t="shared" si="19"/>
        <v>13.944000000000001</v>
      </c>
      <c r="G1225" s="2" t="s">
        <v>67</v>
      </c>
      <c r="H1225" s="21">
        <v>44256</v>
      </c>
      <c r="I1225" s="18" t="s">
        <v>74</v>
      </c>
      <c r="J1225" s="2" t="s">
        <v>21</v>
      </c>
    </row>
    <row r="1226" spans="2:10" hidden="1" x14ac:dyDescent="0.3">
      <c r="B1226" s="5" t="s">
        <v>31</v>
      </c>
      <c r="C1226" t="s">
        <v>19</v>
      </c>
      <c r="D1226" s="2" t="s">
        <v>21</v>
      </c>
      <c r="E1226">
        <v>7.0339999999999998</v>
      </c>
      <c r="F1226">
        <f t="shared" si="19"/>
        <v>7.0339999999999998</v>
      </c>
      <c r="G1226" s="2" t="s">
        <v>67</v>
      </c>
      <c r="H1226" s="21">
        <v>44256</v>
      </c>
      <c r="I1226" s="18" t="s">
        <v>74</v>
      </c>
      <c r="J1226" s="2" t="s">
        <v>21</v>
      </c>
    </row>
    <row r="1227" spans="2:10" hidden="1" x14ac:dyDescent="0.3">
      <c r="B1227" s="5" t="s">
        <v>31</v>
      </c>
      <c r="C1227" t="s">
        <v>19</v>
      </c>
      <c r="D1227" s="2" t="s">
        <v>21</v>
      </c>
      <c r="E1227">
        <v>7.1559999999999997</v>
      </c>
      <c r="F1227">
        <f t="shared" si="19"/>
        <v>7.1559999999999997</v>
      </c>
      <c r="G1227" s="2" t="s">
        <v>67</v>
      </c>
      <c r="H1227" s="21">
        <v>44256</v>
      </c>
      <c r="I1227" s="18" t="s">
        <v>74</v>
      </c>
      <c r="J1227" s="2" t="s">
        <v>21</v>
      </c>
    </row>
    <row r="1228" spans="2:10" hidden="1" x14ac:dyDescent="0.3">
      <c r="B1228" s="5" t="s">
        <v>31</v>
      </c>
      <c r="C1228" t="s">
        <v>19</v>
      </c>
      <c r="D1228" s="2" t="s">
        <v>21</v>
      </c>
      <c r="E1228">
        <v>6.6989999999999998</v>
      </c>
      <c r="F1228">
        <f t="shared" si="19"/>
        <v>6.6989999999999998</v>
      </c>
      <c r="G1228" s="2" t="s">
        <v>67</v>
      </c>
      <c r="H1228" s="21">
        <v>44256</v>
      </c>
      <c r="I1228" s="18" t="s">
        <v>74</v>
      </c>
      <c r="J1228" s="2" t="s">
        <v>21</v>
      </c>
    </row>
    <row r="1229" spans="2:10" hidden="1" x14ac:dyDescent="0.3">
      <c r="B1229" s="5" t="s">
        <v>31</v>
      </c>
      <c r="C1229" t="s">
        <v>19</v>
      </c>
      <c r="D1229" s="2" t="s">
        <v>21</v>
      </c>
      <c r="E1229">
        <v>6.0549999999999997</v>
      </c>
      <c r="F1229">
        <f t="shared" si="19"/>
        <v>6.0549999999999997</v>
      </c>
      <c r="G1229" s="2" t="s">
        <v>67</v>
      </c>
      <c r="H1229" s="21">
        <v>44256</v>
      </c>
      <c r="I1229" s="18" t="s">
        <v>74</v>
      </c>
      <c r="J1229" s="2" t="s">
        <v>21</v>
      </c>
    </row>
    <row r="1230" spans="2:10" hidden="1" x14ac:dyDescent="0.3">
      <c r="B1230" s="5" t="s">
        <v>31</v>
      </c>
      <c r="C1230" t="s">
        <v>19</v>
      </c>
      <c r="D1230" s="2" t="s">
        <v>21</v>
      </c>
      <c r="E1230">
        <v>7.1749999999999998</v>
      </c>
      <c r="F1230">
        <f t="shared" si="19"/>
        <v>7.1749999999999998</v>
      </c>
      <c r="G1230" s="2" t="s">
        <v>67</v>
      </c>
      <c r="H1230" s="21">
        <v>44256</v>
      </c>
      <c r="I1230" s="18" t="s">
        <v>74</v>
      </c>
      <c r="J1230" s="2" t="s">
        <v>21</v>
      </c>
    </row>
    <row r="1231" spans="2:10" hidden="1" x14ac:dyDescent="0.3">
      <c r="B1231" s="5" t="s">
        <v>31</v>
      </c>
      <c r="C1231" t="s">
        <v>19</v>
      </c>
      <c r="D1231" s="2" t="s">
        <v>21</v>
      </c>
      <c r="E1231">
        <v>6.8810000000000002</v>
      </c>
      <c r="F1231">
        <f t="shared" si="19"/>
        <v>6.8810000000000002</v>
      </c>
      <c r="G1231" s="2" t="s">
        <v>67</v>
      </c>
      <c r="H1231" s="21">
        <v>44256</v>
      </c>
      <c r="I1231" s="18" t="s">
        <v>74</v>
      </c>
      <c r="J1231" s="2" t="s">
        <v>21</v>
      </c>
    </row>
    <row r="1232" spans="2:10" hidden="1" x14ac:dyDescent="0.3">
      <c r="B1232" s="5" t="s">
        <v>31</v>
      </c>
      <c r="C1232" t="s">
        <v>19</v>
      </c>
      <c r="D1232" s="2" t="s">
        <v>21</v>
      </c>
      <c r="E1232">
        <v>8.4420000000000002</v>
      </c>
      <c r="F1232">
        <f t="shared" si="19"/>
        <v>8.4420000000000002</v>
      </c>
      <c r="G1232" s="2" t="s">
        <v>67</v>
      </c>
      <c r="H1232" s="21">
        <v>44256</v>
      </c>
      <c r="I1232" s="18" t="s">
        <v>74</v>
      </c>
      <c r="J1232" s="2" t="s">
        <v>21</v>
      </c>
    </row>
    <row r="1233" spans="2:10" hidden="1" x14ac:dyDescent="0.3">
      <c r="B1233" s="5" t="s">
        <v>31</v>
      </c>
      <c r="C1233" t="s">
        <v>19</v>
      </c>
      <c r="D1233" s="2" t="s">
        <v>21</v>
      </c>
      <c r="E1233">
        <v>7.202</v>
      </c>
      <c r="F1233">
        <f t="shared" si="19"/>
        <v>7.202</v>
      </c>
      <c r="G1233" s="2" t="s">
        <v>67</v>
      </c>
      <c r="H1233" s="21">
        <v>44256</v>
      </c>
      <c r="I1233" s="18" t="s">
        <v>74</v>
      </c>
      <c r="J1233" s="2" t="s">
        <v>21</v>
      </c>
    </row>
    <row r="1234" spans="2:10" hidden="1" x14ac:dyDescent="0.3">
      <c r="B1234" s="5" t="s">
        <v>31</v>
      </c>
      <c r="C1234" t="s">
        <v>19</v>
      </c>
      <c r="D1234" s="2" t="s">
        <v>21</v>
      </c>
      <c r="E1234">
        <v>7.4740000000000002</v>
      </c>
      <c r="F1234">
        <f t="shared" si="19"/>
        <v>7.4740000000000002</v>
      </c>
      <c r="G1234" s="2" t="s">
        <v>67</v>
      </c>
      <c r="H1234" s="21">
        <v>44256</v>
      </c>
      <c r="I1234" s="18" t="s">
        <v>74</v>
      </c>
      <c r="J1234" s="2" t="s">
        <v>21</v>
      </c>
    </row>
    <row r="1235" spans="2:10" hidden="1" x14ac:dyDescent="0.3">
      <c r="B1235" s="5" t="s">
        <v>31</v>
      </c>
      <c r="C1235" t="s">
        <v>19</v>
      </c>
      <c r="D1235" s="2" t="s">
        <v>21</v>
      </c>
      <c r="E1235">
        <v>6.83</v>
      </c>
      <c r="F1235">
        <f t="shared" si="19"/>
        <v>6.83</v>
      </c>
      <c r="G1235" s="2" t="s">
        <v>67</v>
      </c>
      <c r="H1235" s="21">
        <v>44256</v>
      </c>
      <c r="I1235" s="18" t="s">
        <v>74</v>
      </c>
      <c r="J1235" s="2" t="s">
        <v>21</v>
      </c>
    </row>
    <row r="1236" spans="2:10" hidden="1" x14ac:dyDescent="0.3">
      <c r="B1236" s="5" t="s">
        <v>31</v>
      </c>
      <c r="C1236" t="s">
        <v>19</v>
      </c>
      <c r="D1236" s="2" t="s">
        <v>21</v>
      </c>
      <c r="E1236">
        <v>6.1660000000000004</v>
      </c>
      <c r="F1236">
        <f t="shared" si="19"/>
        <v>6.1660000000000004</v>
      </c>
      <c r="G1236" s="2" t="s">
        <v>67</v>
      </c>
      <c r="H1236" s="21">
        <v>44256</v>
      </c>
      <c r="I1236" s="18" t="s">
        <v>74</v>
      </c>
      <c r="J1236" s="2" t="s">
        <v>21</v>
      </c>
    </row>
    <row r="1237" spans="2:10" hidden="1" x14ac:dyDescent="0.3">
      <c r="B1237" s="5" t="s">
        <v>31</v>
      </c>
      <c r="C1237" t="s">
        <v>19</v>
      </c>
      <c r="D1237" s="2" t="s">
        <v>21</v>
      </c>
      <c r="E1237">
        <v>6.6890000000000001</v>
      </c>
      <c r="F1237">
        <f t="shared" si="19"/>
        <v>6.6890000000000001</v>
      </c>
      <c r="G1237" s="2" t="s">
        <v>67</v>
      </c>
      <c r="H1237" s="21">
        <v>44256</v>
      </c>
      <c r="I1237" s="18" t="s">
        <v>74</v>
      </c>
      <c r="J1237" s="2" t="s">
        <v>21</v>
      </c>
    </row>
    <row r="1238" spans="2:10" hidden="1" x14ac:dyDescent="0.3">
      <c r="B1238" s="5" t="s">
        <v>31</v>
      </c>
      <c r="C1238" t="s">
        <v>19</v>
      </c>
      <c r="D1238" s="2" t="s">
        <v>21</v>
      </c>
      <c r="E1238">
        <v>6.2060000000000004</v>
      </c>
      <c r="F1238">
        <f t="shared" si="19"/>
        <v>6.2060000000000004</v>
      </c>
      <c r="G1238" s="2" t="s">
        <v>67</v>
      </c>
      <c r="H1238" s="21">
        <v>44256</v>
      </c>
      <c r="I1238" s="18" t="s">
        <v>74</v>
      </c>
      <c r="J1238" s="2" t="s">
        <v>21</v>
      </c>
    </row>
    <row r="1239" spans="2:10" hidden="1" x14ac:dyDescent="0.3">
      <c r="B1239" s="5" t="s">
        <v>31</v>
      </c>
      <c r="C1239" t="s">
        <v>19</v>
      </c>
      <c r="D1239" s="2" t="s">
        <v>21</v>
      </c>
      <c r="E1239">
        <v>6.0090000000000003</v>
      </c>
      <c r="F1239">
        <f t="shared" si="19"/>
        <v>6.0090000000000003</v>
      </c>
      <c r="G1239" s="2" t="s">
        <v>67</v>
      </c>
      <c r="H1239" s="21">
        <v>44256</v>
      </c>
      <c r="I1239" s="18" t="s">
        <v>74</v>
      </c>
      <c r="J1239" s="2" t="s">
        <v>21</v>
      </c>
    </row>
    <row r="1240" spans="2:10" hidden="1" x14ac:dyDescent="0.3">
      <c r="B1240" s="5" t="s">
        <v>31</v>
      </c>
      <c r="C1240" t="s">
        <v>19</v>
      </c>
      <c r="D1240" s="2" t="s">
        <v>21</v>
      </c>
      <c r="E1240">
        <v>6.0250000000000004</v>
      </c>
      <c r="F1240">
        <f t="shared" si="19"/>
        <v>6.0250000000000004</v>
      </c>
      <c r="G1240" s="2" t="s">
        <v>67</v>
      </c>
      <c r="H1240" s="21">
        <v>44256</v>
      </c>
      <c r="I1240" s="18" t="s">
        <v>74</v>
      </c>
      <c r="J1240" s="2" t="s">
        <v>21</v>
      </c>
    </row>
    <row r="1241" spans="2:10" hidden="1" x14ac:dyDescent="0.3">
      <c r="B1241" s="5" t="s">
        <v>31</v>
      </c>
      <c r="C1241" t="s">
        <v>19</v>
      </c>
      <c r="D1241" s="2" t="s">
        <v>21</v>
      </c>
      <c r="E1241">
        <v>6.9119999999999999</v>
      </c>
      <c r="F1241">
        <f t="shared" si="19"/>
        <v>6.9119999999999999</v>
      </c>
      <c r="G1241" s="2" t="s">
        <v>67</v>
      </c>
      <c r="H1241" s="21">
        <v>44256</v>
      </c>
      <c r="I1241" s="18" t="s">
        <v>74</v>
      </c>
      <c r="J1241" s="2" t="s">
        <v>21</v>
      </c>
    </row>
    <row r="1242" spans="2:10" hidden="1" x14ac:dyDescent="0.3">
      <c r="B1242" s="5" t="s">
        <v>31</v>
      </c>
      <c r="C1242" t="s">
        <v>19</v>
      </c>
      <c r="D1242" s="2" t="s">
        <v>21</v>
      </c>
      <c r="E1242">
        <v>6.7539999999999996</v>
      </c>
      <c r="F1242">
        <f t="shared" si="19"/>
        <v>6.7539999999999996</v>
      </c>
      <c r="G1242" s="2" t="s">
        <v>67</v>
      </c>
      <c r="H1242" s="21">
        <v>44256</v>
      </c>
      <c r="I1242" s="18" t="s">
        <v>74</v>
      </c>
      <c r="J1242" s="2" t="s">
        <v>21</v>
      </c>
    </row>
    <row r="1243" spans="2:10" hidden="1" x14ac:dyDescent="0.3">
      <c r="B1243" s="5" t="s">
        <v>31</v>
      </c>
      <c r="C1243" t="s">
        <v>19</v>
      </c>
      <c r="D1243" s="2" t="s">
        <v>21</v>
      </c>
      <c r="E1243">
        <v>7.423</v>
      </c>
      <c r="F1243">
        <f t="shared" si="19"/>
        <v>7.423</v>
      </c>
      <c r="G1243" s="2" t="s">
        <v>67</v>
      </c>
      <c r="H1243" s="21">
        <v>44256</v>
      </c>
      <c r="I1243" s="18" t="s">
        <v>74</v>
      </c>
      <c r="J1243" s="2" t="s">
        <v>21</v>
      </c>
    </row>
    <row r="1244" spans="2:10" hidden="1" x14ac:dyDescent="0.3">
      <c r="B1244" s="5" t="s">
        <v>31</v>
      </c>
      <c r="C1244" t="s">
        <v>19</v>
      </c>
      <c r="D1244" s="2" t="s">
        <v>21</v>
      </c>
      <c r="E1244">
        <v>6.7160000000000002</v>
      </c>
      <c r="F1244">
        <f t="shared" si="19"/>
        <v>6.7160000000000002</v>
      </c>
      <c r="G1244" s="2" t="s">
        <v>67</v>
      </c>
      <c r="H1244" s="21">
        <v>44256</v>
      </c>
      <c r="I1244" s="18" t="s">
        <v>74</v>
      </c>
      <c r="J1244" s="2" t="s">
        <v>21</v>
      </c>
    </row>
    <row r="1245" spans="2:10" hidden="1" x14ac:dyDescent="0.3">
      <c r="B1245" s="5" t="s">
        <v>31</v>
      </c>
      <c r="C1245" t="s">
        <v>19</v>
      </c>
      <c r="D1245" s="2" t="s">
        <v>21</v>
      </c>
      <c r="E1245">
        <v>6.35</v>
      </c>
      <c r="F1245">
        <f t="shared" si="19"/>
        <v>6.35</v>
      </c>
      <c r="G1245" s="2" t="s">
        <v>67</v>
      </c>
      <c r="H1245" s="21">
        <v>44256</v>
      </c>
      <c r="I1245" s="18" t="s">
        <v>74</v>
      </c>
      <c r="J1245" s="2" t="s">
        <v>21</v>
      </c>
    </row>
    <row r="1246" spans="2:10" hidden="1" x14ac:dyDescent="0.3">
      <c r="B1246" s="5" t="s">
        <v>31</v>
      </c>
      <c r="C1246" t="s">
        <v>19</v>
      </c>
      <c r="D1246" s="2" t="s">
        <v>21</v>
      </c>
      <c r="E1246">
        <v>6.8540000000000001</v>
      </c>
      <c r="F1246">
        <f t="shared" ref="F1246:F1309" si="20">E1246</f>
        <v>6.8540000000000001</v>
      </c>
      <c r="G1246" s="2" t="s">
        <v>67</v>
      </c>
      <c r="H1246" s="21">
        <v>44256</v>
      </c>
      <c r="I1246" s="18" t="s">
        <v>74</v>
      </c>
      <c r="J1246" s="2" t="s">
        <v>21</v>
      </c>
    </row>
    <row r="1247" spans="2:10" hidden="1" x14ac:dyDescent="0.3">
      <c r="B1247" s="5" t="s">
        <v>31</v>
      </c>
      <c r="C1247" t="s">
        <v>19</v>
      </c>
      <c r="D1247" s="2" t="s">
        <v>21</v>
      </c>
      <c r="E1247">
        <v>6.9640000000000004</v>
      </c>
      <c r="F1247">
        <f t="shared" si="20"/>
        <v>6.9640000000000004</v>
      </c>
      <c r="G1247" s="2" t="s">
        <v>67</v>
      </c>
      <c r="H1247" s="21">
        <v>44256</v>
      </c>
      <c r="I1247" s="18" t="s">
        <v>74</v>
      </c>
      <c r="J1247" s="2" t="s">
        <v>21</v>
      </c>
    </row>
    <row r="1248" spans="2:10" hidden="1" x14ac:dyDescent="0.3">
      <c r="B1248" s="5" t="s">
        <v>31</v>
      </c>
      <c r="C1248" t="s">
        <v>19</v>
      </c>
      <c r="D1248" s="2" t="s">
        <v>21</v>
      </c>
      <c r="E1248">
        <v>6.8109999999999999</v>
      </c>
      <c r="F1248">
        <f t="shared" si="20"/>
        <v>6.8109999999999999</v>
      </c>
      <c r="G1248" s="2" t="s">
        <v>67</v>
      </c>
      <c r="H1248" s="21">
        <v>44256</v>
      </c>
      <c r="I1248" s="18" t="s">
        <v>74</v>
      </c>
      <c r="J1248" s="2" t="s">
        <v>21</v>
      </c>
    </row>
    <row r="1249" spans="2:10" hidden="1" x14ac:dyDescent="0.3">
      <c r="B1249" s="5" t="s">
        <v>31</v>
      </c>
      <c r="C1249" t="s">
        <v>19</v>
      </c>
      <c r="D1249" s="2" t="s">
        <v>21</v>
      </c>
      <c r="E1249">
        <v>5.2169999999999996</v>
      </c>
      <c r="F1249">
        <f t="shared" si="20"/>
        <v>5.2169999999999996</v>
      </c>
      <c r="G1249" s="2" t="s">
        <v>67</v>
      </c>
      <c r="H1249" s="21">
        <v>44256</v>
      </c>
      <c r="I1249" s="18" t="s">
        <v>74</v>
      </c>
      <c r="J1249" s="2" t="s">
        <v>21</v>
      </c>
    </row>
    <row r="1250" spans="2:10" hidden="1" x14ac:dyDescent="0.3">
      <c r="B1250" s="5" t="s">
        <v>31</v>
      </c>
      <c r="C1250" t="s">
        <v>19</v>
      </c>
      <c r="D1250" s="2" t="s">
        <v>21</v>
      </c>
      <c r="E1250">
        <v>6.5179999999999998</v>
      </c>
      <c r="F1250">
        <f t="shared" si="20"/>
        <v>6.5179999999999998</v>
      </c>
      <c r="G1250" s="2" t="s">
        <v>67</v>
      </c>
      <c r="H1250" s="21">
        <v>44256</v>
      </c>
      <c r="I1250" s="18" t="s">
        <v>74</v>
      </c>
      <c r="J1250" s="2" t="s">
        <v>21</v>
      </c>
    </row>
    <row r="1251" spans="2:10" hidden="1" x14ac:dyDescent="0.3">
      <c r="B1251" s="5" t="s">
        <v>31</v>
      </c>
      <c r="C1251" t="s">
        <v>19</v>
      </c>
      <c r="D1251" s="2" t="s">
        <v>21</v>
      </c>
      <c r="E1251">
        <v>6.6050000000000004</v>
      </c>
      <c r="F1251">
        <f t="shared" si="20"/>
        <v>6.6050000000000004</v>
      </c>
      <c r="G1251" s="2" t="s">
        <v>67</v>
      </c>
      <c r="H1251" s="21">
        <v>44256</v>
      </c>
      <c r="I1251" s="18" t="s">
        <v>74</v>
      </c>
      <c r="J1251" s="2" t="s">
        <v>21</v>
      </c>
    </row>
    <row r="1252" spans="2:10" hidden="1" x14ac:dyDescent="0.3">
      <c r="B1252" s="5" t="s">
        <v>31</v>
      </c>
      <c r="C1252" t="s">
        <v>19</v>
      </c>
      <c r="D1252" s="2" t="s">
        <v>21</v>
      </c>
      <c r="E1252">
        <v>6.6470000000000002</v>
      </c>
      <c r="F1252">
        <f t="shared" si="20"/>
        <v>6.6470000000000002</v>
      </c>
      <c r="G1252" s="2" t="s">
        <v>67</v>
      </c>
      <c r="H1252" s="21">
        <v>44256</v>
      </c>
      <c r="I1252" s="18" t="s">
        <v>74</v>
      </c>
      <c r="J1252" s="2" t="s">
        <v>21</v>
      </c>
    </row>
    <row r="1253" spans="2:10" hidden="1" x14ac:dyDescent="0.3">
      <c r="B1253" s="5" t="s">
        <v>31</v>
      </c>
      <c r="C1253" t="s">
        <v>19</v>
      </c>
      <c r="D1253" s="2" t="s">
        <v>21</v>
      </c>
      <c r="E1253">
        <v>5.9379999999999997</v>
      </c>
      <c r="F1253">
        <f t="shared" si="20"/>
        <v>5.9379999999999997</v>
      </c>
      <c r="G1253" s="2" t="s">
        <v>67</v>
      </c>
      <c r="H1253" s="21">
        <v>44256</v>
      </c>
      <c r="I1253" s="18" t="s">
        <v>74</v>
      </c>
      <c r="J1253" s="2" t="s">
        <v>21</v>
      </c>
    </row>
    <row r="1254" spans="2:10" hidden="1" x14ac:dyDescent="0.3">
      <c r="B1254" s="5" t="s">
        <v>31</v>
      </c>
      <c r="C1254" t="s">
        <v>19</v>
      </c>
      <c r="D1254" s="2" t="s">
        <v>21</v>
      </c>
      <c r="E1254">
        <v>6.0439999999999996</v>
      </c>
      <c r="F1254">
        <f t="shared" si="20"/>
        <v>6.0439999999999996</v>
      </c>
      <c r="G1254" s="2" t="s">
        <v>67</v>
      </c>
      <c r="H1254" s="21">
        <v>44256</v>
      </c>
      <c r="I1254" s="18" t="s">
        <v>74</v>
      </c>
      <c r="J1254" s="2" t="s">
        <v>21</v>
      </c>
    </row>
    <row r="1255" spans="2:10" hidden="1" x14ac:dyDescent="0.3">
      <c r="B1255" s="5" t="s">
        <v>31</v>
      </c>
      <c r="C1255" t="s">
        <v>19</v>
      </c>
      <c r="D1255" s="2" t="s">
        <v>21</v>
      </c>
      <c r="E1255">
        <v>7.0759999999999996</v>
      </c>
      <c r="F1255">
        <f t="shared" si="20"/>
        <v>7.0759999999999996</v>
      </c>
      <c r="G1255" s="2" t="s">
        <v>67</v>
      </c>
      <c r="H1255" s="21">
        <v>44256</v>
      </c>
      <c r="I1255" s="18" t="s">
        <v>74</v>
      </c>
      <c r="J1255" s="2" t="s">
        <v>21</v>
      </c>
    </row>
    <row r="1256" spans="2:10" hidden="1" x14ac:dyDescent="0.3">
      <c r="B1256" s="5" t="s">
        <v>31</v>
      </c>
      <c r="C1256" t="s">
        <v>19</v>
      </c>
      <c r="D1256" s="2" t="s">
        <v>21</v>
      </c>
      <c r="E1256">
        <v>6.7809999999999997</v>
      </c>
      <c r="F1256">
        <f t="shared" si="20"/>
        <v>6.7809999999999997</v>
      </c>
      <c r="G1256" s="2" t="s">
        <v>67</v>
      </c>
      <c r="H1256" s="21">
        <v>44256</v>
      </c>
      <c r="I1256" s="18" t="s">
        <v>74</v>
      </c>
      <c r="J1256" s="2" t="s">
        <v>21</v>
      </c>
    </row>
    <row r="1257" spans="2:10" hidden="1" x14ac:dyDescent="0.3">
      <c r="B1257" s="5" t="s">
        <v>31</v>
      </c>
      <c r="C1257" t="s">
        <v>19</v>
      </c>
      <c r="D1257" s="2" t="s">
        <v>21</v>
      </c>
      <c r="E1257">
        <v>7.1230000000000002</v>
      </c>
      <c r="F1257">
        <f t="shared" si="20"/>
        <v>7.1230000000000002</v>
      </c>
      <c r="G1257" s="2" t="s">
        <v>67</v>
      </c>
      <c r="H1257" s="21">
        <v>44256</v>
      </c>
      <c r="I1257" s="18" t="s">
        <v>74</v>
      </c>
      <c r="J1257" s="2" t="s">
        <v>21</v>
      </c>
    </row>
    <row r="1258" spans="2:10" hidden="1" x14ac:dyDescent="0.3">
      <c r="B1258" s="5" t="s">
        <v>31</v>
      </c>
      <c r="C1258" t="s">
        <v>19</v>
      </c>
      <c r="D1258" s="2" t="s">
        <v>21</v>
      </c>
      <c r="E1258">
        <v>6.9950000000000001</v>
      </c>
      <c r="F1258">
        <f t="shared" si="20"/>
        <v>6.9950000000000001</v>
      </c>
      <c r="G1258" s="2" t="s">
        <v>67</v>
      </c>
      <c r="H1258" s="21">
        <v>44256</v>
      </c>
      <c r="I1258" s="18" t="s">
        <v>74</v>
      </c>
      <c r="J1258" s="2" t="s">
        <v>21</v>
      </c>
    </row>
    <row r="1259" spans="2:10" hidden="1" x14ac:dyDescent="0.3">
      <c r="B1259" s="5" t="s">
        <v>31</v>
      </c>
      <c r="C1259" t="s">
        <v>19</v>
      </c>
      <c r="D1259" s="2" t="s">
        <v>21</v>
      </c>
      <c r="E1259">
        <v>8.1839999999999993</v>
      </c>
      <c r="F1259">
        <f t="shared" si="20"/>
        <v>8.1839999999999993</v>
      </c>
      <c r="G1259" s="2" t="s">
        <v>67</v>
      </c>
      <c r="H1259" s="21">
        <v>44256</v>
      </c>
      <c r="I1259" s="18" t="s">
        <v>74</v>
      </c>
      <c r="J1259" s="2" t="s">
        <v>21</v>
      </c>
    </row>
    <row r="1260" spans="2:10" hidden="1" x14ac:dyDescent="0.3">
      <c r="B1260" s="5" t="s">
        <v>31</v>
      </c>
      <c r="C1260" t="s">
        <v>19</v>
      </c>
      <c r="D1260" s="2" t="s">
        <v>21</v>
      </c>
      <c r="E1260">
        <v>8.1180000000000003</v>
      </c>
      <c r="F1260">
        <f t="shared" si="20"/>
        <v>8.1180000000000003</v>
      </c>
      <c r="G1260" s="2" t="s">
        <v>67</v>
      </c>
      <c r="H1260" s="21">
        <v>44256</v>
      </c>
      <c r="I1260" s="18" t="s">
        <v>74</v>
      </c>
      <c r="J1260" s="2" t="s">
        <v>21</v>
      </c>
    </row>
    <row r="1261" spans="2:10" hidden="1" x14ac:dyDescent="0.3">
      <c r="B1261" s="5" t="s">
        <v>31</v>
      </c>
      <c r="C1261" t="s">
        <v>19</v>
      </c>
      <c r="D1261" s="2" t="s">
        <v>21</v>
      </c>
      <c r="E1261">
        <v>6.8109999999999999</v>
      </c>
      <c r="F1261">
        <f t="shared" si="20"/>
        <v>6.8109999999999999</v>
      </c>
      <c r="G1261" s="2" t="s">
        <v>67</v>
      </c>
      <c r="H1261" s="21">
        <v>44256</v>
      </c>
      <c r="I1261" s="18" t="s">
        <v>74</v>
      </c>
      <c r="J1261" s="2" t="s">
        <v>21</v>
      </c>
    </row>
    <row r="1262" spans="2:10" hidden="1" x14ac:dyDescent="0.3">
      <c r="B1262" s="5" t="s">
        <v>31</v>
      </c>
      <c r="C1262" t="s">
        <v>19</v>
      </c>
      <c r="D1262" s="2" t="s">
        <v>21</v>
      </c>
      <c r="E1262">
        <v>9.4339999999999993</v>
      </c>
      <c r="F1262">
        <f t="shared" si="20"/>
        <v>9.4339999999999993</v>
      </c>
      <c r="G1262" s="2" t="s">
        <v>67</v>
      </c>
      <c r="H1262" s="21">
        <v>44256</v>
      </c>
      <c r="I1262" s="18" t="s">
        <v>74</v>
      </c>
      <c r="J1262" s="2" t="s">
        <v>21</v>
      </c>
    </row>
    <row r="1263" spans="2:10" hidden="1" x14ac:dyDescent="0.3">
      <c r="B1263" s="5" t="s">
        <v>31</v>
      </c>
      <c r="C1263" t="s">
        <v>19</v>
      </c>
      <c r="D1263" s="2" t="s">
        <v>21</v>
      </c>
      <c r="E1263">
        <v>9.6059999999999999</v>
      </c>
      <c r="F1263">
        <f t="shared" si="20"/>
        <v>9.6059999999999999</v>
      </c>
      <c r="G1263" s="2" t="s">
        <v>67</v>
      </c>
      <c r="H1263" s="21">
        <v>44256</v>
      </c>
      <c r="I1263" s="18" t="s">
        <v>74</v>
      </c>
      <c r="J1263" s="2" t="s">
        <v>21</v>
      </c>
    </row>
    <row r="1264" spans="2:10" hidden="1" x14ac:dyDescent="0.3">
      <c r="B1264" s="5" t="s">
        <v>31</v>
      </c>
      <c r="C1264" t="s">
        <v>19</v>
      </c>
      <c r="D1264" s="2" t="s">
        <v>21</v>
      </c>
      <c r="E1264">
        <v>7.452</v>
      </c>
      <c r="F1264">
        <f t="shared" si="20"/>
        <v>7.452</v>
      </c>
      <c r="G1264" s="2" t="s">
        <v>67</v>
      </c>
      <c r="H1264" s="21">
        <v>44256</v>
      </c>
      <c r="I1264" s="18" t="s">
        <v>74</v>
      </c>
      <c r="J1264" s="2" t="s">
        <v>21</v>
      </c>
    </row>
    <row r="1265" spans="2:10" hidden="1" x14ac:dyDescent="0.3">
      <c r="B1265" s="5" t="s">
        <v>31</v>
      </c>
      <c r="C1265" t="s">
        <v>19</v>
      </c>
      <c r="D1265" s="2" t="s">
        <v>21</v>
      </c>
      <c r="E1265">
        <v>9.4920000000000009</v>
      </c>
      <c r="F1265">
        <f t="shared" si="20"/>
        <v>9.4920000000000009</v>
      </c>
      <c r="G1265" s="2" t="s">
        <v>67</v>
      </c>
      <c r="H1265" s="21">
        <v>44256</v>
      </c>
      <c r="I1265" s="18" t="s">
        <v>74</v>
      </c>
      <c r="J1265" s="2" t="s">
        <v>21</v>
      </c>
    </row>
    <row r="1266" spans="2:10" hidden="1" x14ac:dyDescent="0.3">
      <c r="B1266" s="5" t="s">
        <v>31</v>
      </c>
      <c r="C1266" t="s">
        <v>19</v>
      </c>
      <c r="D1266" s="2" t="s">
        <v>21</v>
      </c>
      <c r="E1266">
        <v>10.837999999999999</v>
      </c>
      <c r="F1266">
        <f t="shared" si="20"/>
        <v>10.837999999999999</v>
      </c>
      <c r="G1266" s="2" t="s">
        <v>67</v>
      </c>
      <c r="H1266" s="21">
        <v>44256</v>
      </c>
      <c r="I1266" s="18" t="s">
        <v>74</v>
      </c>
      <c r="J1266" s="2" t="s">
        <v>21</v>
      </c>
    </row>
    <row r="1267" spans="2:10" hidden="1" x14ac:dyDescent="0.3">
      <c r="B1267" s="5" t="s">
        <v>31</v>
      </c>
      <c r="C1267" t="s">
        <v>19</v>
      </c>
      <c r="D1267" s="2" t="s">
        <v>21</v>
      </c>
      <c r="E1267">
        <v>10.313000000000001</v>
      </c>
      <c r="F1267">
        <f t="shared" si="20"/>
        <v>10.313000000000001</v>
      </c>
      <c r="G1267" s="2" t="s">
        <v>67</v>
      </c>
      <c r="H1267" s="21">
        <v>44256</v>
      </c>
      <c r="I1267" s="18" t="s">
        <v>74</v>
      </c>
      <c r="J1267" s="2" t="s">
        <v>21</v>
      </c>
    </row>
    <row r="1268" spans="2:10" hidden="1" x14ac:dyDescent="0.3">
      <c r="B1268" s="5" t="s">
        <v>31</v>
      </c>
      <c r="C1268" t="s">
        <v>19</v>
      </c>
      <c r="D1268" s="2" t="s">
        <v>21</v>
      </c>
      <c r="E1268">
        <v>7.3730000000000002</v>
      </c>
      <c r="F1268">
        <f t="shared" si="20"/>
        <v>7.3730000000000002</v>
      </c>
      <c r="G1268" s="2" t="s">
        <v>67</v>
      </c>
      <c r="H1268" s="21">
        <v>44256</v>
      </c>
      <c r="I1268" s="18" t="s">
        <v>74</v>
      </c>
      <c r="J1268" s="2" t="s">
        <v>21</v>
      </c>
    </row>
    <row r="1269" spans="2:10" hidden="1" x14ac:dyDescent="0.3">
      <c r="B1269" s="5" t="s">
        <v>31</v>
      </c>
      <c r="C1269" t="s">
        <v>19</v>
      </c>
      <c r="D1269" s="2" t="s">
        <v>21</v>
      </c>
      <c r="E1269">
        <v>6.5620000000000003</v>
      </c>
      <c r="F1269">
        <f t="shared" si="20"/>
        <v>6.5620000000000003</v>
      </c>
      <c r="G1269" s="2" t="s">
        <v>67</v>
      </c>
      <c r="H1269" s="21">
        <v>44256</v>
      </c>
      <c r="I1269" s="18" t="s">
        <v>74</v>
      </c>
      <c r="J1269" s="2" t="s">
        <v>21</v>
      </c>
    </row>
    <row r="1270" spans="2:10" hidden="1" x14ac:dyDescent="0.3">
      <c r="B1270" s="5" t="s">
        <v>31</v>
      </c>
      <c r="C1270" t="s">
        <v>19</v>
      </c>
      <c r="D1270" s="2" t="s">
        <v>21</v>
      </c>
      <c r="E1270">
        <v>6.1239999999999997</v>
      </c>
      <c r="F1270">
        <f t="shared" si="20"/>
        <v>6.1239999999999997</v>
      </c>
      <c r="G1270" s="2" t="s">
        <v>67</v>
      </c>
      <c r="H1270" s="21">
        <v>44256</v>
      </c>
      <c r="I1270" s="18" t="s">
        <v>74</v>
      </c>
      <c r="J1270" s="2" t="s">
        <v>21</v>
      </c>
    </row>
    <row r="1271" spans="2:10" hidden="1" x14ac:dyDescent="0.3">
      <c r="B1271" s="5" t="s">
        <v>31</v>
      </c>
      <c r="C1271" t="s">
        <v>19</v>
      </c>
      <c r="D1271" s="2" t="s">
        <v>21</v>
      </c>
      <c r="E1271">
        <v>6.2140000000000004</v>
      </c>
      <c r="F1271">
        <f t="shared" si="20"/>
        <v>6.2140000000000004</v>
      </c>
      <c r="G1271" s="2" t="s">
        <v>67</v>
      </c>
      <c r="H1271" s="21">
        <v>44256</v>
      </c>
      <c r="I1271" s="18" t="s">
        <v>74</v>
      </c>
      <c r="J1271" s="2" t="s">
        <v>21</v>
      </c>
    </row>
    <row r="1272" spans="2:10" hidden="1" x14ac:dyDescent="0.3">
      <c r="B1272" s="5" t="s">
        <v>31</v>
      </c>
      <c r="C1272" t="s">
        <v>19</v>
      </c>
      <c r="D1272" s="2" t="s">
        <v>21</v>
      </c>
      <c r="E1272">
        <v>6.3380000000000001</v>
      </c>
      <c r="F1272">
        <f t="shared" si="20"/>
        <v>6.3380000000000001</v>
      </c>
      <c r="G1272" s="2" t="s">
        <v>67</v>
      </c>
      <c r="H1272" s="21">
        <v>44256</v>
      </c>
      <c r="I1272" s="18" t="s">
        <v>74</v>
      </c>
      <c r="J1272" s="2" t="s">
        <v>21</v>
      </c>
    </row>
    <row r="1273" spans="2:10" hidden="1" x14ac:dyDescent="0.3">
      <c r="B1273" s="5" t="s">
        <v>31</v>
      </c>
      <c r="C1273" t="s">
        <v>19</v>
      </c>
      <c r="D1273" s="2" t="s">
        <v>21</v>
      </c>
      <c r="E1273">
        <v>8.0169999999999995</v>
      </c>
      <c r="F1273">
        <f t="shared" si="20"/>
        <v>8.0169999999999995</v>
      </c>
      <c r="G1273" s="2" t="s">
        <v>67</v>
      </c>
      <c r="H1273" s="21">
        <v>44256</v>
      </c>
      <c r="I1273" s="18" t="s">
        <v>74</v>
      </c>
      <c r="J1273" s="2" t="s">
        <v>21</v>
      </c>
    </row>
    <row r="1274" spans="2:10" hidden="1" x14ac:dyDescent="0.3">
      <c r="B1274" s="5" t="s">
        <v>31</v>
      </c>
      <c r="C1274" t="s">
        <v>19</v>
      </c>
      <c r="D1274" s="2" t="s">
        <v>21</v>
      </c>
      <c r="E1274">
        <v>6.1829999999999998</v>
      </c>
      <c r="F1274">
        <f t="shared" si="20"/>
        <v>6.1829999999999998</v>
      </c>
      <c r="G1274" s="2" t="s">
        <v>67</v>
      </c>
      <c r="H1274" s="21">
        <v>44256</v>
      </c>
      <c r="I1274" s="18" t="s">
        <v>74</v>
      </c>
      <c r="J1274" s="2" t="s">
        <v>21</v>
      </c>
    </row>
    <row r="1275" spans="2:10" hidden="1" x14ac:dyDescent="0.3">
      <c r="B1275" s="5" t="s">
        <v>31</v>
      </c>
      <c r="C1275" t="s">
        <v>19</v>
      </c>
      <c r="D1275" s="2" t="s">
        <v>21</v>
      </c>
      <c r="E1275">
        <v>6.0620000000000003</v>
      </c>
      <c r="F1275">
        <f t="shared" si="20"/>
        <v>6.0620000000000003</v>
      </c>
      <c r="G1275" s="2" t="s">
        <v>67</v>
      </c>
      <c r="H1275" s="21">
        <v>44256</v>
      </c>
      <c r="I1275" s="18" t="s">
        <v>74</v>
      </c>
      <c r="J1275" s="2" t="s">
        <v>21</v>
      </c>
    </row>
    <row r="1276" spans="2:10" hidden="1" x14ac:dyDescent="0.3">
      <c r="B1276" s="5" t="s">
        <v>31</v>
      </c>
      <c r="C1276" t="s">
        <v>19</v>
      </c>
      <c r="D1276" s="2" t="s">
        <v>21</v>
      </c>
      <c r="E1276">
        <v>6.9560000000000004</v>
      </c>
      <c r="F1276">
        <f t="shared" si="20"/>
        <v>6.9560000000000004</v>
      </c>
      <c r="G1276" s="2" t="s">
        <v>67</v>
      </c>
      <c r="H1276" s="21">
        <v>44256</v>
      </c>
      <c r="I1276" s="18" t="s">
        <v>74</v>
      </c>
      <c r="J1276" s="2" t="s">
        <v>21</v>
      </c>
    </row>
    <row r="1277" spans="2:10" hidden="1" x14ac:dyDescent="0.3">
      <c r="B1277" s="5" t="s">
        <v>31</v>
      </c>
      <c r="C1277" t="s">
        <v>19</v>
      </c>
      <c r="D1277" s="2" t="s">
        <v>21</v>
      </c>
      <c r="E1277">
        <v>8.266</v>
      </c>
      <c r="F1277">
        <f t="shared" si="20"/>
        <v>8.266</v>
      </c>
      <c r="G1277" s="2" t="s">
        <v>67</v>
      </c>
      <c r="H1277" s="21">
        <v>44256</v>
      </c>
      <c r="I1277" s="18" t="s">
        <v>74</v>
      </c>
      <c r="J1277" s="2" t="s">
        <v>21</v>
      </c>
    </row>
    <row r="1278" spans="2:10" hidden="1" x14ac:dyDescent="0.3">
      <c r="B1278" s="5" t="s">
        <v>31</v>
      </c>
      <c r="C1278" t="s">
        <v>19</v>
      </c>
      <c r="D1278" s="2" t="s">
        <v>21</v>
      </c>
      <c r="E1278">
        <v>6.7050000000000001</v>
      </c>
      <c r="F1278">
        <f t="shared" si="20"/>
        <v>6.7050000000000001</v>
      </c>
      <c r="G1278" s="2" t="s">
        <v>67</v>
      </c>
      <c r="H1278" s="21">
        <v>44256</v>
      </c>
      <c r="I1278" s="18" t="s">
        <v>74</v>
      </c>
      <c r="J1278" s="2" t="s">
        <v>21</v>
      </c>
    </row>
    <row r="1279" spans="2:10" hidden="1" x14ac:dyDescent="0.3">
      <c r="B1279" s="5" t="s">
        <v>31</v>
      </c>
      <c r="C1279" t="s">
        <v>19</v>
      </c>
      <c r="D1279" s="2" t="s">
        <v>21</v>
      </c>
      <c r="E1279">
        <v>7.3920000000000003</v>
      </c>
      <c r="F1279">
        <f t="shared" si="20"/>
        <v>7.3920000000000003</v>
      </c>
      <c r="G1279" s="2" t="s">
        <v>67</v>
      </c>
      <c r="H1279" s="21">
        <v>44256</v>
      </c>
      <c r="I1279" s="18" t="s">
        <v>74</v>
      </c>
      <c r="J1279" s="2" t="s">
        <v>21</v>
      </c>
    </row>
    <row r="1280" spans="2:10" hidden="1" x14ac:dyDescent="0.3">
      <c r="B1280" s="5" t="s">
        <v>31</v>
      </c>
      <c r="C1280" t="s">
        <v>19</v>
      </c>
      <c r="D1280" s="2" t="s">
        <v>21</v>
      </c>
      <c r="E1280">
        <v>7.306</v>
      </c>
      <c r="F1280">
        <f t="shared" si="20"/>
        <v>7.306</v>
      </c>
      <c r="G1280" s="2" t="s">
        <v>67</v>
      </c>
      <c r="H1280" s="21">
        <v>44256</v>
      </c>
      <c r="I1280" s="18" t="s">
        <v>74</v>
      </c>
      <c r="J1280" s="2" t="s">
        <v>21</v>
      </c>
    </row>
    <row r="1281" spans="2:10" hidden="1" x14ac:dyDescent="0.3">
      <c r="B1281" s="5" t="s">
        <v>31</v>
      </c>
      <c r="C1281" t="s">
        <v>19</v>
      </c>
      <c r="D1281" s="2" t="s">
        <v>21</v>
      </c>
      <c r="E1281">
        <v>7.0590000000000002</v>
      </c>
      <c r="F1281">
        <f t="shared" si="20"/>
        <v>7.0590000000000002</v>
      </c>
      <c r="G1281" s="2" t="s">
        <v>67</v>
      </c>
      <c r="H1281" s="21">
        <v>44256</v>
      </c>
      <c r="I1281" s="18" t="s">
        <v>74</v>
      </c>
      <c r="J1281" s="2" t="s">
        <v>21</v>
      </c>
    </row>
    <row r="1282" spans="2:10" hidden="1" x14ac:dyDescent="0.3">
      <c r="B1282" s="5" t="s">
        <v>31</v>
      </c>
      <c r="C1282" t="s">
        <v>19</v>
      </c>
      <c r="D1282" s="2" t="s">
        <v>21</v>
      </c>
      <c r="E1282">
        <v>6.5019999999999998</v>
      </c>
      <c r="F1282">
        <f t="shared" si="20"/>
        <v>6.5019999999999998</v>
      </c>
      <c r="G1282" s="2" t="s">
        <v>67</v>
      </c>
      <c r="H1282" s="21">
        <v>44256</v>
      </c>
      <c r="I1282" s="18" t="s">
        <v>74</v>
      </c>
      <c r="J1282" s="2" t="s">
        <v>21</v>
      </c>
    </row>
    <row r="1283" spans="2:10" hidden="1" x14ac:dyDescent="0.3">
      <c r="B1283" s="5" t="s">
        <v>31</v>
      </c>
      <c r="C1283" t="s">
        <v>19</v>
      </c>
      <c r="D1283" s="2" t="s">
        <v>21</v>
      </c>
      <c r="E1283">
        <v>6.4560000000000004</v>
      </c>
      <c r="F1283">
        <f t="shared" si="20"/>
        <v>6.4560000000000004</v>
      </c>
      <c r="G1283" s="2" t="s">
        <v>67</v>
      </c>
      <c r="H1283" s="21">
        <v>44256</v>
      </c>
      <c r="I1283" s="18" t="s">
        <v>74</v>
      </c>
      <c r="J1283" s="2" t="s">
        <v>21</v>
      </c>
    </row>
    <row r="1284" spans="2:10" hidden="1" x14ac:dyDescent="0.3">
      <c r="B1284" s="5" t="s">
        <v>31</v>
      </c>
      <c r="C1284" t="s">
        <v>19</v>
      </c>
      <c r="D1284" s="2" t="s">
        <v>21</v>
      </c>
      <c r="E1284">
        <v>6.173</v>
      </c>
      <c r="F1284">
        <f t="shared" si="20"/>
        <v>6.173</v>
      </c>
      <c r="G1284" s="2" t="s">
        <v>67</v>
      </c>
      <c r="H1284" s="21">
        <v>44256</v>
      </c>
      <c r="I1284" s="18" t="s">
        <v>74</v>
      </c>
      <c r="J1284" s="2" t="s">
        <v>21</v>
      </c>
    </row>
    <row r="1285" spans="2:10" hidden="1" x14ac:dyDescent="0.3">
      <c r="B1285" s="5" t="s">
        <v>31</v>
      </c>
      <c r="C1285" t="s">
        <v>19</v>
      </c>
      <c r="D1285" s="2" t="s">
        <v>21</v>
      </c>
      <c r="E1285">
        <v>6.3710000000000004</v>
      </c>
      <c r="F1285">
        <f t="shared" si="20"/>
        <v>6.3710000000000004</v>
      </c>
      <c r="G1285" s="2" t="s">
        <v>67</v>
      </c>
      <c r="H1285" s="21">
        <v>44256</v>
      </c>
      <c r="I1285" s="18" t="s">
        <v>74</v>
      </c>
      <c r="J1285" s="2" t="s">
        <v>21</v>
      </c>
    </row>
    <row r="1286" spans="2:10" hidden="1" x14ac:dyDescent="0.3">
      <c r="B1286" s="5" t="s">
        <v>31</v>
      </c>
      <c r="C1286" t="s">
        <v>19</v>
      </c>
      <c r="D1286" s="2" t="s">
        <v>21</v>
      </c>
      <c r="E1286">
        <v>7.7240000000000002</v>
      </c>
      <c r="F1286">
        <f t="shared" si="20"/>
        <v>7.7240000000000002</v>
      </c>
      <c r="G1286" s="2" t="s">
        <v>67</v>
      </c>
      <c r="H1286" s="21">
        <v>44256</v>
      </c>
      <c r="I1286" s="18" t="s">
        <v>74</v>
      </c>
      <c r="J1286" s="2" t="s">
        <v>21</v>
      </c>
    </row>
    <row r="1287" spans="2:10" hidden="1" x14ac:dyDescent="0.3">
      <c r="B1287" s="5" t="s">
        <v>31</v>
      </c>
      <c r="C1287" t="s">
        <v>19</v>
      </c>
      <c r="D1287" s="2" t="s">
        <v>21</v>
      </c>
      <c r="E1287">
        <v>6.173</v>
      </c>
      <c r="F1287">
        <f t="shared" si="20"/>
        <v>6.173</v>
      </c>
      <c r="G1287" s="2" t="s">
        <v>67</v>
      </c>
      <c r="H1287" s="21">
        <v>44256</v>
      </c>
      <c r="I1287" s="18" t="s">
        <v>74</v>
      </c>
      <c r="J1287" s="2" t="s">
        <v>21</v>
      </c>
    </row>
    <row r="1288" spans="2:10" hidden="1" x14ac:dyDescent="0.3">
      <c r="B1288" s="5" t="s">
        <v>31</v>
      </c>
      <c r="C1288" t="s">
        <v>19</v>
      </c>
      <c r="D1288" s="2" t="s">
        <v>21</v>
      </c>
      <c r="E1288">
        <v>7.0839999999999996</v>
      </c>
      <c r="F1288">
        <f t="shared" si="20"/>
        <v>7.0839999999999996</v>
      </c>
      <c r="G1288" s="2" t="s">
        <v>67</v>
      </c>
      <c r="H1288" s="21">
        <v>44256</v>
      </c>
      <c r="I1288" s="18" t="s">
        <v>74</v>
      </c>
      <c r="J1288" s="2" t="s">
        <v>21</v>
      </c>
    </row>
    <row r="1289" spans="2:10" hidden="1" x14ac:dyDescent="0.3">
      <c r="B1289" s="5" t="s">
        <v>31</v>
      </c>
      <c r="C1289" t="s">
        <v>19</v>
      </c>
      <c r="D1289" s="2" t="s">
        <v>21</v>
      </c>
      <c r="E1289">
        <v>7.2590000000000003</v>
      </c>
      <c r="F1289">
        <f t="shared" si="20"/>
        <v>7.2590000000000003</v>
      </c>
      <c r="G1289" s="2" t="s">
        <v>67</v>
      </c>
      <c r="H1289" s="21">
        <v>44256</v>
      </c>
      <c r="I1289" s="18" t="s">
        <v>74</v>
      </c>
      <c r="J1289" s="2" t="s">
        <v>21</v>
      </c>
    </row>
    <row r="1290" spans="2:10" hidden="1" x14ac:dyDescent="0.3">
      <c r="B1290" s="5" t="s">
        <v>31</v>
      </c>
      <c r="C1290" t="s">
        <v>19</v>
      </c>
      <c r="D1290" s="2" t="s">
        <v>21</v>
      </c>
      <c r="E1290">
        <v>7.1280000000000001</v>
      </c>
      <c r="F1290">
        <f t="shared" si="20"/>
        <v>7.1280000000000001</v>
      </c>
      <c r="G1290" s="2" t="s">
        <v>67</v>
      </c>
      <c r="H1290" s="21">
        <v>44256</v>
      </c>
      <c r="I1290" s="18" t="s">
        <v>74</v>
      </c>
      <c r="J1290" s="2" t="s">
        <v>21</v>
      </c>
    </row>
    <row r="1291" spans="2:10" hidden="1" x14ac:dyDescent="0.3">
      <c r="B1291" s="5" t="s">
        <v>31</v>
      </c>
      <c r="C1291" t="s">
        <v>19</v>
      </c>
      <c r="D1291" s="2" t="s">
        <v>21</v>
      </c>
      <c r="E1291">
        <v>6.0570000000000004</v>
      </c>
      <c r="F1291">
        <f t="shared" si="20"/>
        <v>6.0570000000000004</v>
      </c>
      <c r="G1291" s="2" t="s">
        <v>67</v>
      </c>
      <c r="H1291" s="21">
        <v>44256</v>
      </c>
      <c r="I1291" s="18" t="s">
        <v>74</v>
      </c>
      <c r="J1291" s="2" t="s">
        <v>21</v>
      </c>
    </row>
    <row r="1292" spans="2:10" hidden="1" x14ac:dyDescent="0.3">
      <c r="B1292" s="5" t="s">
        <v>31</v>
      </c>
      <c r="C1292" t="s">
        <v>19</v>
      </c>
      <c r="D1292" s="2" t="s">
        <v>21</v>
      </c>
      <c r="E1292">
        <v>7.09</v>
      </c>
      <c r="F1292">
        <f t="shared" si="20"/>
        <v>7.09</v>
      </c>
      <c r="G1292" s="2" t="s">
        <v>67</v>
      </c>
      <c r="H1292" s="21">
        <v>44256</v>
      </c>
      <c r="I1292" s="18" t="s">
        <v>74</v>
      </c>
      <c r="J1292" s="2" t="s">
        <v>21</v>
      </c>
    </row>
    <row r="1293" spans="2:10" hidden="1" x14ac:dyDescent="0.3">
      <c r="B1293" s="5" t="s">
        <v>31</v>
      </c>
      <c r="C1293" t="s">
        <v>19</v>
      </c>
      <c r="D1293" s="2" t="s">
        <v>21</v>
      </c>
      <c r="E1293">
        <v>6.12</v>
      </c>
      <c r="F1293">
        <f t="shared" si="20"/>
        <v>6.12</v>
      </c>
      <c r="G1293" s="2" t="s">
        <v>67</v>
      </c>
      <c r="H1293" s="21">
        <v>44256</v>
      </c>
      <c r="I1293" s="18" t="s">
        <v>74</v>
      </c>
      <c r="J1293" s="2" t="s">
        <v>21</v>
      </c>
    </row>
    <row r="1294" spans="2:10" hidden="1" x14ac:dyDescent="0.3">
      <c r="B1294" s="5" t="s">
        <v>31</v>
      </c>
      <c r="C1294" t="s">
        <v>19</v>
      </c>
      <c r="D1294" s="2" t="s">
        <v>21</v>
      </c>
      <c r="E1294">
        <v>6.3840000000000003</v>
      </c>
      <c r="F1294">
        <f t="shared" si="20"/>
        <v>6.3840000000000003</v>
      </c>
      <c r="G1294" s="2" t="s">
        <v>67</v>
      </c>
      <c r="H1294" s="21">
        <v>44256</v>
      </c>
      <c r="I1294" s="18" t="s">
        <v>74</v>
      </c>
      <c r="J1294" s="2" t="s">
        <v>21</v>
      </c>
    </row>
    <row r="1295" spans="2:10" hidden="1" x14ac:dyDescent="0.3">
      <c r="B1295" s="5" t="s">
        <v>31</v>
      </c>
      <c r="C1295" t="s">
        <v>19</v>
      </c>
      <c r="D1295" s="2" t="s">
        <v>21</v>
      </c>
      <c r="E1295">
        <v>6.835</v>
      </c>
      <c r="F1295">
        <f t="shared" si="20"/>
        <v>6.835</v>
      </c>
      <c r="G1295" s="2" t="s">
        <v>67</v>
      </c>
      <c r="H1295" s="21">
        <v>44256</v>
      </c>
      <c r="I1295" s="18" t="s">
        <v>74</v>
      </c>
      <c r="J1295" s="2" t="s">
        <v>21</v>
      </c>
    </row>
    <row r="1296" spans="2:10" hidden="1" x14ac:dyDescent="0.3">
      <c r="B1296" s="5" t="s">
        <v>31</v>
      </c>
      <c r="C1296" t="s">
        <v>19</v>
      </c>
      <c r="D1296" s="2" t="s">
        <v>21</v>
      </c>
      <c r="E1296">
        <v>6.4790000000000001</v>
      </c>
      <c r="F1296">
        <f t="shared" si="20"/>
        <v>6.4790000000000001</v>
      </c>
      <c r="G1296" s="2" t="s">
        <v>67</v>
      </c>
      <c r="H1296" s="21">
        <v>44256</v>
      </c>
      <c r="I1296" s="18" t="s">
        <v>74</v>
      </c>
      <c r="J1296" s="2" t="s">
        <v>21</v>
      </c>
    </row>
    <row r="1297" spans="2:10" hidden="1" x14ac:dyDescent="0.3">
      <c r="B1297" s="5" t="s">
        <v>31</v>
      </c>
      <c r="C1297" t="s">
        <v>19</v>
      </c>
      <c r="D1297" s="2" t="s">
        <v>21</v>
      </c>
      <c r="E1297">
        <v>5.7789999999999999</v>
      </c>
      <c r="F1297">
        <f t="shared" si="20"/>
        <v>5.7789999999999999</v>
      </c>
      <c r="G1297" s="2" t="s">
        <v>67</v>
      </c>
      <c r="H1297" s="21">
        <v>44256</v>
      </c>
      <c r="I1297" s="18" t="s">
        <v>74</v>
      </c>
      <c r="J1297" s="2" t="s">
        <v>21</v>
      </c>
    </row>
    <row r="1298" spans="2:10" hidden="1" x14ac:dyDescent="0.3">
      <c r="B1298" s="5" t="s">
        <v>31</v>
      </c>
      <c r="C1298" t="s">
        <v>19</v>
      </c>
      <c r="D1298" s="2" t="s">
        <v>21</v>
      </c>
      <c r="E1298">
        <v>5.8310000000000004</v>
      </c>
      <c r="F1298">
        <f t="shared" si="20"/>
        <v>5.8310000000000004</v>
      </c>
      <c r="G1298" s="2" t="s">
        <v>67</v>
      </c>
      <c r="H1298" s="21">
        <v>44256</v>
      </c>
      <c r="I1298" s="18" t="s">
        <v>74</v>
      </c>
      <c r="J1298" s="2" t="s">
        <v>21</v>
      </c>
    </row>
    <row r="1299" spans="2:10" hidden="1" x14ac:dyDescent="0.3">
      <c r="B1299" s="5" t="s">
        <v>31</v>
      </c>
      <c r="C1299" t="s">
        <v>19</v>
      </c>
      <c r="D1299" s="2" t="s">
        <v>21</v>
      </c>
      <c r="E1299">
        <v>6.1669999999999998</v>
      </c>
      <c r="F1299">
        <f t="shared" si="20"/>
        <v>6.1669999999999998</v>
      </c>
      <c r="G1299" s="2" t="s">
        <v>67</v>
      </c>
      <c r="H1299" s="21">
        <v>44256</v>
      </c>
      <c r="I1299" s="18" t="s">
        <v>74</v>
      </c>
      <c r="J1299" s="2" t="s">
        <v>21</v>
      </c>
    </row>
    <row r="1300" spans="2:10" hidden="1" x14ac:dyDescent="0.3">
      <c r="B1300" s="5" t="s">
        <v>31</v>
      </c>
      <c r="C1300" t="s">
        <v>19</v>
      </c>
      <c r="D1300" s="2" t="s">
        <v>21</v>
      </c>
      <c r="E1300">
        <v>7.351</v>
      </c>
      <c r="F1300">
        <f t="shared" si="20"/>
        <v>7.351</v>
      </c>
      <c r="G1300" s="2" t="s">
        <v>67</v>
      </c>
      <c r="H1300" s="21">
        <v>44256</v>
      </c>
      <c r="I1300" s="18" t="s">
        <v>74</v>
      </c>
      <c r="J1300" s="2" t="s">
        <v>21</v>
      </c>
    </row>
    <row r="1301" spans="2:10" hidden="1" x14ac:dyDescent="0.3">
      <c r="B1301" s="5" t="s">
        <v>31</v>
      </c>
      <c r="C1301" t="s">
        <v>19</v>
      </c>
      <c r="D1301" s="2" t="s">
        <v>21</v>
      </c>
      <c r="E1301">
        <v>6.1509999999999998</v>
      </c>
      <c r="F1301">
        <f t="shared" si="20"/>
        <v>6.1509999999999998</v>
      </c>
      <c r="G1301" s="2" t="s">
        <v>67</v>
      </c>
      <c r="H1301" s="21">
        <v>44256</v>
      </c>
      <c r="I1301" s="18" t="s">
        <v>74</v>
      </c>
      <c r="J1301" s="2" t="s">
        <v>21</v>
      </c>
    </row>
    <row r="1302" spans="2:10" hidden="1" x14ac:dyDescent="0.3">
      <c r="B1302" s="5" t="s">
        <v>31</v>
      </c>
      <c r="C1302" t="s">
        <v>19</v>
      </c>
      <c r="D1302" s="2" t="s">
        <v>21</v>
      </c>
      <c r="E1302">
        <v>5.7169999999999996</v>
      </c>
      <c r="F1302">
        <f t="shared" si="20"/>
        <v>5.7169999999999996</v>
      </c>
      <c r="G1302" s="2" t="s">
        <v>67</v>
      </c>
      <c r="H1302" s="21">
        <v>44256</v>
      </c>
      <c r="I1302" s="18" t="s">
        <v>74</v>
      </c>
      <c r="J1302" s="2" t="s">
        <v>21</v>
      </c>
    </row>
    <row r="1303" spans="2:10" hidden="1" x14ac:dyDescent="0.3">
      <c r="B1303" s="5" t="s">
        <v>31</v>
      </c>
      <c r="C1303" t="s">
        <v>19</v>
      </c>
      <c r="D1303" s="2" t="s">
        <v>21</v>
      </c>
      <c r="E1303">
        <v>7.569</v>
      </c>
      <c r="F1303">
        <f t="shared" si="20"/>
        <v>7.569</v>
      </c>
      <c r="G1303" s="2" t="s">
        <v>67</v>
      </c>
      <c r="H1303" s="21">
        <v>44256</v>
      </c>
      <c r="I1303" s="18" t="s">
        <v>74</v>
      </c>
      <c r="J1303" s="2" t="s">
        <v>21</v>
      </c>
    </row>
    <row r="1304" spans="2:10" hidden="1" x14ac:dyDescent="0.3">
      <c r="B1304" s="5" t="s">
        <v>31</v>
      </c>
      <c r="C1304" t="s">
        <v>19</v>
      </c>
      <c r="D1304" s="2" t="s">
        <v>21</v>
      </c>
      <c r="E1304">
        <v>7.3730000000000002</v>
      </c>
      <c r="F1304">
        <f t="shared" si="20"/>
        <v>7.3730000000000002</v>
      </c>
      <c r="G1304" s="2" t="s">
        <v>67</v>
      </c>
      <c r="H1304" s="21">
        <v>44256</v>
      </c>
      <c r="I1304" s="18" t="s">
        <v>74</v>
      </c>
      <c r="J1304" s="2" t="s">
        <v>21</v>
      </c>
    </row>
    <row r="1305" spans="2:10" hidden="1" x14ac:dyDescent="0.3">
      <c r="B1305" s="5" t="s">
        <v>31</v>
      </c>
      <c r="C1305" t="s">
        <v>19</v>
      </c>
      <c r="D1305" s="2" t="s">
        <v>21</v>
      </c>
      <c r="E1305">
        <v>6.742</v>
      </c>
      <c r="F1305">
        <f t="shared" si="20"/>
        <v>6.742</v>
      </c>
      <c r="G1305" s="2" t="s">
        <v>67</v>
      </c>
      <c r="H1305" s="21">
        <v>44256</v>
      </c>
      <c r="I1305" s="18" t="s">
        <v>74</v>
      </c>
      <c r="J1305" s="2" t="s">
        <v>21</v>
      </c>
    </row>
    <row r="1306" spans="2:10" hidden="1" x14ac:dyDescent="0.3">
      <c r="B1306" s="5" t="s">
        <v>31</v>
      </c>
      <c r="C1306" t="s">
        <v>19</v>
      </c>
      <c r="D1306" s="2" t="s">
        <v>21</v>
      </c>
      <c r="E1306">
        <v>6.0410000000000004</v>
      </c>
      <c r="F1306">
        <f t="shared" si="20"/>
        <v>6.0410000000000004</v>
      </c>
      <c r="G1306" s="2" t="s">
        <v>67</v>
      </c>
      <c r="H1306" s="21">
        <v>44256</v>
      </c>
      <c r="I1306" s="18" t="s">
        <v>74</v>
      </c>
      <c r="J1306" s="2" t="s">
        <v>21</v>
      </c>
    </row>
    <row r="1307" spans="2:10" hidden="1" x14ac:dyDescent="0.3">
      <c r="B1307" s="5" t="s">
        <v>31</v>
      </c>
      <c r="C1307" t="s">
        <v>19</v>
      </c>
      <c r="D1307" s="2" t="s">
        <v>21</v>
      </c>
      <c r="E1307">
        <v>6.1289999999999996</v>
      </c>
      <c r="F1307">
        <f t="shared" si="20"/>
        <v>6.1289999999999996</v>
      </c>
      <c r="G1307" s="2" t="s">
        <v>67</v>
      </c>
      <c r="H1307" s="21">
        <v>44256</v>
      </c>
      <c r="I1307" s="18" t="s">
        <v>74</v>
      </c>
      <c r="J1307" s="2" t="s">
        <v>21</v>
      </c>
    </row>
    <row r="1308" spans="2:10" hidden="1" x14ac:dyDescent="0.3">
      <c r="B1308" s="5" t="s">
        <v>31</v>
      </c>
      <c r="C1308" t="s">
        <v>19</v>
      </c>
      <c r="D1308" s="2" t="s">
        <v>21</v>
      </c>
      <c r="E1308">
        <v>6.9649999999999999</v>
      </c>
      <c r="F1308">
        <f t="shared" si="20"/>
        <v>6.9649999999999999</v>
      </c>
      <c r="G1308" s="2" t="s">
        <v>67</v>
      </c>
      <c r="H1308" s="21">
        <v>44256</v>
      </c>
      <c r="I1308" s="18" t="s">
        <v>74</v>
      </c>
      <c r="J1308" s="2" t="s">
        <v>21</v>
      </c>
    </row>
    <row r="1309" spans="2:10" hidden="1" x14ac:dyDescent="0.3">
      <c r="B1309" s="5" t="s">
        <v>31</v>
      </c>
      <c r="C1309" t="s">
        <v>19</v>
      </c>
      <c r="D1309" s="2" t="s">
        <v>21</v>
      </c>
      <c r="E1309">
        <v>6.3449999999999998</v>
      </c>
      <c r="F1309">
        <f t="shared" si="20"/>
        <v>6.3449999999999998</v>
      </c>
      <c r="G1309" s="2" t="s">
        <v>67</v>
      </c>
      <c r="H1309" s="21">
        <v>44256</v>
      </c>
      <c r="I1309" s="18" t="s">
        <v>74</v>
      </c>
      <c r="J1309" s="2" t="s">
        <v>21</v>
      </c>
    </row>
    <row r="1310" spans="2:10" hidden="1" x14ac:dyDescent="0.3">
      <c r="B1310" s="5" t="s">
        <v>31</v>
      </c>
      <c r="C1310" t="s">
        <v>19</v>
      </c>
      <c r="D1310" s="2" t="s">
        <v>21</v>
      </c>
      <c r="E1310">
        <v>6.2140000000000004</v>
      </c>
      <c r="F1310">
        <f t="shared" ref="F1310:F1373" si="21">E1310</f>
        <v>6.2140000000000004</v>
      </c>
      <c r="G1310" s="2" t="s">
        <v>67</v>
      </c>
      <c r="H1310" s="21">
        <v>44256</v>
      </c>
      <c r="I1310" s="18" t="s">
        <v>74</v>
      </c>
      <c r="J1310" s="2" t="s">
        <v>21</v>
      </c>
    </row>
    <row r="1311" spans="2:10" hidden="1" x14ac:dyDescent="0.3">
      <c r="B1311" s="5" t="s">
        <v>31</v>
      </c>
      <c r="C1311" t="s">
        <v>19</v>
      </c>
      <c r="D1311" s="2" t="s">
        <v>21</v>
      </c>
      <c r="E1311">
        <v>6.899</v>
      </c>
      <c r="F1311">
        <f t="shared" si="21"/>
        <v>6.899</v>
      </c>
      <c r="G1311" s="2" t="s">
        <v>67</v>
      </c>
      <c r="H1311" s="21">
        <v>44256</v>
      </c>
      <c r="I1311" s="18" t="s">
        <v>74</v>
      </c>
      <c r="J1311" s="2" t="s">
        <v>21</v>
      </c>
    </row>
    <row r="1312" spans="2:10" hidden="1" x14ac:dyDescent="0.3">
      <c r="B1312" s="5" t="s">
        <v>31</v>
      </c>
      <c r="C1312" t="s">
        <v>19</v>
      </c>
      <c r="D1312" s="2" t="s">
        <v>21</v>
      </c>
      <c r="E1312">
        <v>6.2859999999999996</v>
      </c>
      <c r="F1312">
        <f t="shared" si="21"/>
        <v>6.2859999999999996</v>
      </c>
      <c r="G1312" s="2" t="s">
        <v>67</v>
      </c>
      <c r="H1312" s="21">
        <v>44256</v>
      </c>
      <c r="I1312" s="18" t="s">
        <v>74</v>
      </c>
      <c r="J1312" s="2" t="s">
        <v>21</v>
      </c>
    </row>
    <row r="1313" spans="2:10" hidden="1" x14ac:dyDescent="0.3">
      <c r="B1313" s="5" t="s">
        <v>31</v>
      </c>
      <c r="C1313" t="s">
        <v>19</v>
      </c>
      <c r="D1313" s="2" t="s">
        <v>21</v>
      </c>
      <c r="E1313">
        <v>6.8140000000000001</v>
      </c>
      <c r="F1313">
        <f t="shared" si="21"/>
        <v>6.8140000000000001</v>
      </c>
      <c r="G1313" s="2" t="s">
        <v>67</v>
      </c>
      <c r="H1313" s="21">
        <v>44256</v>
      </c>
      <c r="I1313" s="18" t="s">
        <v>74</v>
      </c>
      <c r="J1313" s="2" t="s">
        <v>21</v>
      </c>
    </row>
    <row r="1314" spans="2:10" hidden="1" x14ac:dyDescent="0.3">
      <c r="B1314" s="5" t="s">
        <v>31</v>
      </c>
      <c r="C1314" t="s">
        <v>19</v>
      </c>
      <c r="D1314" s="2" t="s">
        <v>21</v>
      </c>
      <c r="E1314">
        <v>6.4909999999999997</v>
      </c>
      <c r="F1314">
        <f t="shared" si="21"/>
        <v>6.4909999999999997</v>
      </c>
      <c r="G1314" s="2" t="s">
        <v>67</v>
      </c>
      <c r="H1314" s="21">
        <v>44256</v>
      </c>
      <c r="I1314" s="18" t="s">
        <v>74</v>
      </c>
      <c r="J1314" s="2" t="s">
        <v>21</v>
      </c>
    </row>
    <row r="1315" spans="2:10" hidden="1" x14ac:dyDescent="0.3">
      <c r="B1315" s="5" t="s">
        <v>31</v>
      </c>
      <c r="C1315" t="s">
        <v>19</v>
      </c>
      <c r="D1315" s="2" t="s">
        <v>21</v>
      </c>
      <c r="E1315">
        <v>6.6379999999999999</v>
      </c>
      <c r="F1315">
        <f t="shared" si="21"/>
        <v>6.6379999999999999</v>
      </c>
      <c r="G1315" s="2" t="s">
        <v>67</v>
      </c>
      <c r="H1315" s="21">
        <v>44256</v>
      </c>
      <c r="I1315" s="18" t="s">
        <v>74</v>
      </c>
      <c r="J1315" s="2" t="s">
        <v>21</v>
      </c>
    </row>
    <row r="1316" spans="2:10" hidden="1" x14ac:dyDescent="0.3">
      <c r="B1316" s="5" t="s">
        <v>31</v>
      </c>
      <c r="C1316" t="s">
        <v>19</v>
      </c>
      <c r="D1316" s="2" t="s">
        <v>21</v>
      </c>
      <c r="E1316">
        <v>9.9700000000000006</v>
      </c>
      <c r="F1316">
        <f t="shared" si="21"/>
        <v>9.9700000000000006</v>
      </c>
      <c r="G1316" s="2" t="s">
        <v>67</v>
      </c>
      <c r="H1316" s="21">
        <v>44256</v>
      </c>
      <c r="I1316" s="18" t="s">
        <v>74</v>
      </c>
      <c r="J1316" s="2" t="s">
        <v>21</v>
      </c>
    </row>
    <row r="1317" spans="2:10" hidden="1" x14ac:dyDescent="0.3">
      <c r="B1317" s="5" t="s">
        <v>31</v>
      </c>
      <c r="C1317" t="s">
        <v>19</v>
      </c>
      <c r="D1317" s="2" t="s">
        <v>21</v>
      </c>
      <c r="E1317">
        <v>10.763999999999999</v>
      </c>
      <c r="F1317">
        <f t="shared" si="21"/>
        <v>10.763999999999999</v>
      </c>
      <c r="G1317" s="2" t="s">
        <v>67</v>
      </c>
      <c r="H1317" s="21">
        <v>44256</v>
      </c>
      <c r="I1317" s="18" t="s">
        <v>74</v>
      </c>
      <c r="J1317" s="2" t="s">
        <v>21</v>
      </c>
    </row>
    <row r="1318" spans="2:10" hidden="1" x14ac:dyDescent="0.3">
      <c r="B1318" s="5" t="s">
        <v>31</v>
      </c>
      <c r="C1318" t="s">
        <v>19</v>
      </c>
      <c r="D1318" s="2" t="s">
        <v>21</v>
      </c>
      <c r="E1318">
        <v>10.64</v>
      </c>
      <c r="F1318">
        <f t="shared" si="21"/>
        <v>10.64</v>
      </c>
      <c r="G1318" s="2" t="s">
        <v>67</v>
      </c>
      <c r="H1318" s="21">
        <v>44256</v>
      </c>
      <c r="I1318" s="18" t="s">
        <v>74</v>
      </c>
      <c r="J1318" s="2" t="s">
        <v>21</v>
      </c>
    </row>
    <row r="1319" spans="2:10" hidden="1" x14ac:dyDescent="0.3">
      <c r="B1319" s="5" t="s">
        <v>31</v>
      </c>
      <c r="C1319" t="s">
        <v>19</v>
      </c>
      <c r="D1319" s="2" t="s">
        <v>21</v>
      </c>
      <c r="E1319">
        <v>10.414999999999999</v>
      </c>
      <c r="F1319">
        <f t="shared" si="21"/>
        <v>10.414999999999999</v>
      </c>
      <c r="G1319" s="2" t="s">
        <v>67</v>
      </c>
      <c r="H1319" s="21">
        <v>44256</v>
      </c>
      <c r="I1319" s="18" t="s">
        <v>74</v>
      </c>
      <c r="J1319" s="2" t="s">
        <v>21</v>
      </c>
    </row>
    <row r="1320" spans="2:10" hidden="1" x14ac:dyDescent="0.3">
      <c r="B1320" s="5" t="s">
        <v>31</v>
      </c>
      <c r="C1320" t="s">
        <v>19</v>
      </c>
      <c r="D1320" s="2" t="s">
        <v>21</v>
      </c>
      <c r="E1320">
        <v>12.034000000000001</v>
      </c>
      <c r="F1320">
        <f t="shared" si="21"/>
        <v>12.034000000000001</v>
      </c>
      <c r="G1320" s="2" t="s">
        <v>67</v>
      </c>
      <c r="H1320" s="21">
        <v>44256</v>
      </c>
      <c r="I1320" s="18" t="s">
        <v>74</v>
      </c>
      <c r="J1320" s="2" t="s">
        <v>21</v>
      </c>
    </row>
    <row r="1321" spans="2:10" hidden="1" x14ac:dyDescent="0.3">
      <c r="B1321" s="5" t="s">
        <v>31</v>
      </c>
      <c r="C1321" t="s">
        <v>19</v>
      </c>
      <c r="D1321" s="2" t="s">
        <v>21</v>
      </c>
      <c r="E1321">
        <v>12.983000000000001</v>
      </c>
      <c r="F1321">
        <f t="shared" si="21"/>
        <v>12.983000000000001</v>
      </c>
      <c r="G1321" s="2" t="s">
        <v>67</v>
      </c>
      <c r="H1321" s="21">
        <v>44256</v>
      </c>
      <c r="I1321" s="18" t="s">
        <v>74</v>
      </c>
      <c r="J1321" s="2" t="s">
        <v>21</v>
      </c>
    </row>
    <row r="1322" spans="2:10" hidden="1" x14ac:dyDescent="0.3">
      <c r="B1322" s="5" t="s">
        <v>31</v>
      </c>
      <c r="C1322" t="s">
        <v>19</v>
      </c>
      <c r="D1322" s="2" t="s">
        <v>21</v>
      </c>
      <c r="E1322">
        <v>41.484999999999999</v>
      </c>
      <c r="F1322">
        <f t="shared" si="21"/>
        <v>41.484999999999999</v>
      </c>
      <c r="G1322" s="2" t="s">
        <v>67</v>
      </c>
      <c r="H1322" s="21">
        <v>44256</v>
      </c>
      <c r="I1322" s="18" t="s">
        <v>74</v>
      </c>
      <c r="J1322" s="2" t="s">
        <v>21</v>
      </c>
    </row>
    <row r="1323" spans="2:10" hidden="1" x14ac:dyDescent="0.3">
      <c r="B1323" s="5" t="s">
        <v>31</v>
      </c>
      <c r="C1323" t="s">
        <v>15</v>
      </c>
      <c r="D1323" s="2" t="s">
        <v>21</v>
      </c>
      <c r="E1323">
        <v>15.223000000000001</v>
      </c>
      <c r="F1323">
        <f t="shared" si="21"/>
        <v>15.223000000000001</v>
      </c>
      <c r="G1323" s="2" t="s">
        <v>67</v>
      </c>
      <c r="H1323" s="21">
        <v>44256</v>
      </c>
      <c r="I1323" s="18" t="s">
        <v>74</v>
      </c>
      <c r="J1323" s="2" t="s">
        <v>21</v>
      </c>
    </row>
    <row r="1324" spans="2:10" hidden="1" x14ac:dyDescent="0.3">
      <c r="B1324" s="5" t="s">
        <v>31</v>
      </c>
      <c r="C1324" t="s">
        <v>15</v>
      </c>
      <c r="D1324" s="2" t="s">
        <v>21</v>
      </c>
      <c r="E1324">
        <v>14.866</v>
      </c>
      <c r="F1324">
        <f t="shared" si="21"/>
        <v>14.866</v>
      </c>
      <c r="G1324" s="2" t="s">
        <v>67</v>
      </c>
      <c r="H1324" s="21">
        <v>44256</v>
      </c>
      <c r="I1324" s="18" t="s">
        <v>74</v>
      </c>
      <c r="J1324" s="2" t="s">
        <v>21</v>
      </c>
    </row>
    <row r="1325" spans="2:10" hidden="1" x14ac:dyDescent="0.3">
      <c r="B1325" s="5" t="s">
        <v>31</v>
      </c>
      <c r="C1325" t="s">
        <v>15</v>
      </c>
      <c r="D1325" s="2" t="s">
        <v>21</v>
      </c>
      <c r="E1325">
        <v>11.319000000000001</v>
      </c>
      <c r="F1325">
        <f t="shared" si="21"/>
        <v>11.319000000000001</v>
      </c>
      <c r="G1325" s="2" t="s">
        <v>67</v>
      </c>
      <c r="H1325" s="21">
        <v>44256</v>
      </c>
      <c r="I1325" s="18" t="s">
        <v>74</v>
      </c>
      <c r="J1325" s="2" t="s">
        <v>21</v>
      </c>
    </row>
    <row r="1326" spans="2:10" hidden="1" x14ac:dyDescent="0.3">
      <c r="B1326" s="5" t="s">
        <v>31</v>
      </c>
      <c r="C1326" t="s">
        <v>15</v>
      </c>
      <c r="D1326" s="2" t="s">
        <v>21</v>
      </c>
      <c r="E1326">
        <v>29.071000000000002</v>
      </c>
      <c r="F1326">
        <f t="shared" si="21"/>
        <v>29.071000000000002</v>
      </c>
      <c r="G1326" s="2" t="s">
        <v>67</v>
      </c>
      <c r="H1326" s="21">
        <v>44256</v>
      </c>
      <c r="I1326" s="18" t="s">
        <v>74</v>
      </c>
      <c r="J1326" s="2" t="s">
        <v>21</v>
      </c>
    </row>
    <row r="1327" spans="2:10" hidden="1" x14ac:dyDescent="0.3">
      <c r="B1327" s="5" t="s">
        <v>31</v>
      </c>
      <c r="C1327" t="s">
        <v>15</v>
      </c>
      <c r="D1327" s="2" t="s">
        <v>21</v>
      </c>
      <c r="E1327">
        <v>6.9539999999999997</v>
      </c>
      <c r="F1327">
        <f t="shared" si="21"/>
        <v>6.9539999999999997</v>
      </c>
      <c r="G1327" s="2" t="s">
        <v>67</v>
      </c>
      <c r="H1327" s="21">
        <v>44256</v>
      </c>
      <c r="I1327" s="18" t="s">
        <v>74</v>
      </c>
      <c r="J1327" s="2" t="s">
        <v>21</v>
      </c>
    </row>
    <row r="1328" spans="2:10" hidden="1" x14ac:dyDescent="0.3">
      <c r="B1328" s="5" t="s">
        <v>31</v>
      </c>
      <c r="C1328" t="s">
        <v>15</v>
      </c>
      <c r="D1328" s="2" t="s">
        <v>21</v>
      </c>
      <c r="E1328">
        <v>6.1929999999999996</v>
      </c>
      <c r="F1328">
        <f t="shared" si="21"/>
        <v>6.1929999999999996</v>
      </c>
      <c r="G1328" s="2" t="s">
        <v>67</v>
      </c>
      <c r="H1328" s="21">
        <v>44256</v>
      </c>
      <c r="I1328" s="18" t="s">
        <v>74</v>
      </c>
      <c r="J1328" s="2" t="s">
        <v>21</v>
      </c>
    </row>
    <row r="1329" spans="2:10" hidden="1" x14ac:dyDescent="0.3">
      <c r="B1329" s="5" t="s">
        <v>31</v>
      </c>
      <c r="C1329" t="s">
        <v>15</v>
      </c>
      <c r="D1329" s="2" t="s">
        <v>21</v>
      </c>
      <c r="E1329">
        <v>6.7480000000000002</v>
      </c>
      <c r="F1329">
        <f t="shared" si="21"/>
        <v>6.7480000000000002</v>
      </c>
      <c r="G1329" s="2" t="s">
        <v>67</v>
      </c>
      <c r="H1329" s="21">
        <v>44256</v>
      </c>
      <c r="I1329" s="18" t="s">
        <v>74</v>
      </c>
      <c r="J1329" s="2" t="s">
        <v>21</v>
      </c>
    </row>
    <row r="1330" spans="2:10" hidden="1" x14ac:dyDescent="0.3">
      <c r="B1330" s="5" t="s">
        <v>31</v>
      </c>
      <c r="C1330" t="s">
        <v>15</v>
      </c>
      <c r="D1330" s="2" t="s">
        <v>21</v>
      </c>
      <c r="E1330">
        <v>6.63</v>
      </c>
      <c r="F1330">
        <f t="shared" si="21"/>
        <v>6.63</v>
      </c>
      <c r="G1330" s="2" t="s">
        <v>67</v>
      </c>
      <c r="H1330" s="21">
        <v>44256</v>
      </c>
      <c r="I1330" s="18" t="s">
        <v>74</v>
      </c>
      <c r="J1330" s="2" t="s">
        <v>21</v>
      </c>
    </row>
    <row r="1331" spans="2:10" hidden="1" x14ac:dyDescent="0.3">
      <c r="B1331" s="5" t="s">
        <v>31</v>
      </c>
      <c r="C1331" t="s">
        <v>15</v>
      </c>
      <c r="D1331" s="2" t="s">
        <v>21</v>
      </c>
      <c r="E1331">
        <v>5.4109999999999996</v>
      </c>
      <c r="F1331">
        <f t="shared" si="21"/>
        <v>5.4109999999999996</v>
      </c>
      <c r="G1331" s="2" t="s">
        <v>67</v>
      </c>
      <c r="H1331" s="21">
        <v>44256</v>
      </c>
      <c r="I1331" s="18" t="s">
        <v>74</v>
      </c>
      <c r="J1331" s="2" t="s">
        <v>21</v>
      </c>
    </row>
    <row r="1332" spans="2:10" hidden="1" x14ac:dyDescent="0.3">
      <c r="B1332" s="5" t="s">
        <v>31</v>
      </c>
      <c r="C1332" t="s">
        <v>15</v>
      </c>
      <c r="D1332" s="2" t="s">
        <v>21</v>
      </c>
      <c r="E1332">
        <v>7.6580000000000004</v>
      </c>
      <c r="F1332">
        <f t="shared" si="21"/>
        <v>7.6580000000000004</v>
      </c>
      <c r="G1332" s="2" t="s">
        <v>67</v>
      </c>
      <c r="H1332" s="21">
        <v>44256</v>
      </c>
      <c r="I1332" s="18" t="s">
        <v>74</v>
      </c>
      <c r="J1332" s="2" t="s">
        <v>21</v>
      </c>
    </row>
    <row r="1333" spans="2:10" hidden="1" x14ac:dyDescent="0.3">
      <c r="B1333" s="5" t="s">
        <v>31</v>
      </c>
      <c r="C1333" t="s">
        <v>15</v>
      </c>
      <c r="D1333" s="2" t="s">
        <v>21</v>
      </c>
      <c r="E1333">
        <v>4.9939999999999998</v>
      </c>
      <c r="F1333">
        <f t="shared" si="21"/>
        <v>4.9939999999999998</v>
      </c>
      <c r="G1333" s="2" t="s">
        <v>67</v>
      </c>
      <c r="H1333" s="21">
        <v>44256</v>
      </c>
      <c r="I1333" s="18" t="s">
        <v>74</v>
      </c>
      <c r="J1333" s="2" t="s">
        <v>21</v>
      </c>
    </row>
    <row r="1334" spans="2:10" hidden="1" x14ac:dyDescent="0.3">
      <c r="B1334" s="5" t="s">
        <v>31</v>
      </c>
      <c r="C1334" t="s">
        <v>15</v>
      </c>
      <c r="D1334" s="2" t="s">
        <v>21</v>
      </c>
      <c r="E1334">
        <v>7.0359999999999996</v>
      </c>
      <c r="F1334">
        <f t="shared" si="21"/>
        <v>7.0359999999999996</v>
      </c>
      <c r="G1334" s="2" t="s">
        <v>67</v>
      </c>
      <c r="H1334" s="21">
        <v>44256</v>
      </c>
      <c r="I1334" s="18" t="s">
        <v>74</v>
      </c>
      <c r="J1334" s="2" t="s">
        <v>21</v>
      </c>
    </row>
    <row r="1335" spans="2:10" hidden="1" x14ac:dyDescent="0.3">
      <c r="B1335" s="5" t="s">
        <v>31</v>
      </c>
      <c r="C1335" t="s">
        <v>15</v>
      </c>
      <c r="D1335" s="2" t="s">
        <v>21</v>
      </c>
      <c r="E1335">
        <v>7.3760000000000003</v>
      </c>
      <c r="F1335">
        <f t="shared" si="21"/>
        <v>7.3760000000000003</v>
      </c>
      <c r="G1335" s="2" t="s">
        <v>67</v>
      </c>
      <c r="H1335" s="21">
        <v>44256</v>
      </c>
      <c r="I1335" s="18" t="s">
        <v>74</v>
      </c>
      <c r="J1335" s="2" t="s">
        <v>21</v>
      </c>
    </row>
    <row r="1336" spans="2:10" hidden="1" x14ac:dyDescent="0.3">
      <c r="B1336" s="5" t="s">
        <v>31</v>
      </c>
      <c r="C1336" t="s">
        <v>15</v>
      </c>
      <c r="D1336" s="2" t="s">
        <v>21</v>
      </c>
      <c r="E1336">
        <v>7.0839999999999996</v>
      </c>
      <c r="F1336">
        <f t="shared" si="21"/>
        <v>7.0839999999999996</v>
      </c>
      <c r="G1336" s="2" t="s">
        <v>67</v>
      </c>
      <c r="H1336" s="21">
        <v>44256</v>
      </c>
      <c r="I1336" s="18" t="s">
        <v>74</v>
      </c>
      <c r="J1336" s="2" t="s">
        <v>21</v>
      </c>
    </row>
    <row r="1337" spans="2:10" hidden="1" x14ac:dyDescent="0.3">
      <c r="B1337" s="5" t="s">
        <v>31</v>
      </c>
      <c r="C1337" t="s">
        <v>15</v>
      </c>
      <c r="D1337" s="2" t="s">
        <v>21</v>
      </c>
      <c r="E1337">
        <v>8.4139999999999997</v>
      </c>
      <c r="F1337">
        <f t="shared" si="21"/>
        <v>8.4139999999999997</v>
      </c>
      <c r="G1337" s="2" t="s">
        <v>67</v>
      </c>
      <c r="H1337" s="21">
        <v>44256</v>
      </c>
      <c r="I1337" s="18" t="s">
        <v>74</v>
      </c>
      <c r="J1337" s="2" t="s">
        <v>21</v>
      </c>
    </row>
    <row r="1338" spans="2:10" hidden="1" x14ac:dyDescent="0.3">
      <c r="B1338" s="5" t="s">
        <v>31</v>
      </c>
      <c r="C1338" t="s">
        <v>15</v>
      </c>
      <c r="D1338" s="2" t="s">
        <v>21</v>
      </c>
      <c r="E1338">
        <v>6.7789999999999999</v>
      </c>
      <c r="F1338">
        <f t="shared" si="21"/>
        <v>6.7789999999999999</v>
      </c>
      <c r="G1338" s="2" t="s">
        <v>67</v>
      </c>
      <c r="H1338" s="21">
        <v>44256</v>
      </c>
      <c r="I1338" s="18" t="s">
        <v>74</v>
      </c>
      <c r="J1338" s="2" t="s">
        <v>21</v>
      </c>
    </row>
    <row r="1339" spans="2:10" hidden="1" x14ac:dyDescent="0.3">
      <c r="B1339" s="5" t="s">
        <v>31</v>
      </c>
      <c r="C1339" t="s">
        <v>15</v>
      </c>
      <c r="D1339" s="2" t="s">
        <v>21</v>
      </c>
      <c r="E1339">
        <v>9.657</v>
      </c>
      <c r="F1339">
        <f t="shared" si="21"/>
        <v>9.657</v>
      </c>
      <c r="G1339" s="2" t="s">
        <v>67</v>
      </c>
      <c r="H1339" s="21">
        <v>44256</v>
      </c>
      <c r="I1339" s="18" t="s">
        <v>74</v>
      </c>
      <c r="J1339" s="2" t="s">
        <v>21</v>
      </c>
    </row>
    <row r="1340" spans="2:10" hidden="1" x14ac:dyDescent="0.3">
      <c r="B1340" s="5" t="s">
        <v>31</v>
      </c>
      <c r="C1340" t="s">
        <v>15</v>
      </c>
      <c r="D1340" s="2" t="s">
        <v>21</v>
      </c>
      <c r="E1340">
        <v>7.6630000000000003</v>
      </c>
      <c r="F1340">
        <f t="shared" si="21"/>
        <v>7.6630000000000003</v>
      </c>
      <c r="G1340" s="2" t="s">
        <v>67</v>
      </c>
      <c r="H1340" s="21">
        <v>44256</v>
      </c>
      <c r="I1340" s="18" t="s">
        <v>74</v>
      </c>
      <c r="J1340" s="2" t="s">
        <v>21</v>
      </c>
    </row>
    <row r="1341" spans="2:10" hidden="1" x14ac:dyDescent="0.3">
      <c r="B1341" s="5" t="s">
        <v>31</v>
      </c>
      <c r="C1341" t="s">
        <v>15</v>
      </c>
      <c r="D1341" s="2" t="s">
        <v>21</v>
      </c>
      <c r="E1341">
        <v>6.2</v>
      </c>
      <c r="F1341">
        <f t="shared" si="21"/>
        <v>6.2</v>
      </c>
      <c r="G1341" s="2" t="s">
        <v>67</v>
      </c>
      <c r="H1341" s="21">
        <v>44256</v>
      </c>
      <c r="I1341" s="18" t="s">
        <v>74</v>
      </c>
      <c r="J1341" s="2" t="s">
        <v>21</v>
      </c>
    </row>
    <row r="1342" spans="2:10" hidden="1" x14ac:dyDescent="0.3">
      <c r="B1342" s="5" t="s">
        <v>31</v>
      </c>
      <c r="C1342" t="s">
        <v>15</v>
      </c>
      <c r="D1342" s="2" t="s">
        <v>21</v>
      </c>
      <c r="E1342">
        <v>7.6689999999999996</v>
      </c>
      <c r="F1342">
        <f t="shared" si="21"/>
        <v>7.6689999999999996</v>
      </c>
      <c r="G1342" s="2" t="s">
        <v>67</v>
      </c>
      <c r="H1342" s="21">
        <v>44256</v>
      </c>
      <c r="I1342" s="18" t="s">
        <v>74</v>
      </c>
      <c r="J1342" s="2" t="s">
        <v>21</v>
      </c>
    </row>
    <row r="1343" spans="2:10" hidden="1" x14ac:dyDescent="0.3">
      <c r="B1343" s="5" t="s">
        <v>31</v>
      </c>
      <c r="C1343" t="s">
        <v>15</v>
      </c>
      <c r="D1343" s="2" t="s">
        <v>21</v>
      </c>
      <c r="E1343">
        <v>7.7359999999999998</v>
      </c>
      <c r="F1343">
        <f t="shared" si="21"/>
        <v>7.7359999999999998</v>
      </c>
      <c r="G1343" s="2" t="s">
        <v>67</v>
      </c>
      <c r="H1343" s="21">
        <v>44256</v>
      </c>
      <c r="I1343" s="18" t="s">
        <v>74</v>
      </c>
      <c r="J1343" s="2" t="s">
        <v>21</v>
      </c>
    </row>
    <row r="1344" spans="2:10" hidden="1" x14ac:dyDescent="0.3">
      <c r="B1344" s="5" t="s">
        <v>31</v>
      </c>
      <c r="C1344" t="s">
        <v>15</v>
      </c>
      <c r="D1344" s="2" t="s">
        <v>21</v>
      </c>
      <c r="E1344">
        <v>6.4059999999999997</v>
      </c>
      <c r="F1344">
        <f t="shared" si="21"/>
        <v>6.4059999999999997</v>
      </c>
      <c r="G1344" s="2" t="s">
        <v>67</v>
      </c>
      <c r="H1344" s="21">
        <v>44256</v>
      </c>
      <c r="I1344" s="18" t="s">
        <v>74</v>
      </c>
      <c r="J1344" s="2" t="s">
        <v>21</v>
      </c>
    </row>
    <row r="1345" spans="2:10" hidden="1" x14ac:dyDescent="0.3">
      <c r="B1345" s="5" t="s">
        <v>31</v>
      </c>
      <c r="C1345" t="s">
        <v>15</v>
      </c>
      <c r="D1345" s="2" t="s">
        <v>21</v>
      </c>
      <c r="E1345">
        <v>6.548</v>
      </c>
      <c r="F1345">
        <f t="shared" si="21"/>
        <v>6.548</v>
      </c>
      <c r="G1345" s="2" t="s">
        <v>67</v>
      </c>
      <c r="H1345" s="21">
        <v>44256</v>
      </c>
      <c r="I1345" s="18" t="s">
        <v>74</v>
      </c>
      <c r="J1345" s="2" t="s">
        <v>21</v>
      </c>
    </row>
    <row r="1346" spans="2:10" hidden="1" x14ac:dyDescent="0.3">
      <c r="B1346" s="5" t="s">
        <v>31</v>
      </c>
      <c r="C1346" t="s">
        <v>15</v>
      </c>
      <c r="D1346" s="2" t="s">
        <v>21</v>
      </c>
      <c r="E1346">
        <v>6.702</v>
      </c>
      <c r="F1346">
        <f t="shared" si="21"/>
        <v>6.702</v>
      </c>
      <c r="G1346" s="2" t="s">
        <v>67</v>
      </c>
      <c r="H1346" s="21">
        <v>44256</v>
      </c>
      <c r="I1346" s="18" t="s">
        <v>74</v>
      </c>
      <c r="J1346" s="2" t="s">
        <v>21</v>
      </c>
    </row>
    <row r="1347" spans="2:10" hidden="1" x14ac:dyDescent="0.3">
      <c r="B1347" s="5" t="s">
        <v>31</v>
      </c>
      <c r="C1347" t="s">
        <v>15</v>
      </c>
      <c r="D1347" s="2" t="s">
        <v>21</v>
      </c>
      <c r="E1347">
        <v>6.8769999999999998</v>
      </c>
      <c r="F1347">
        <f t="shared" si="21"/>
        <v>6.8769999999999998</v>
      </c>
      <c r="G1347" s="2" t="s">
        <v>67</v>
      </c>
      <c r="H1347" s="21">
        <v>44256</v>
      </c>
      <c r="I1347" s="18" t="s">
        <v>74</v>
      </c>
      <c r="J1347" s="2" t="s">
        <v>21</v>
      </c>
    </row>
    <row r="1348" spans="2:10" hidden="1" x14ac:dyDescent="0.3">
      <c r="B1348" s="5" t="s">
        <v>31</v>
      </c>
      <c r="C1348" t="s">
        <v>15</v>
      </c>
      <c r="D1348" s="2" t="s">
        <v>21</v>
      </c>
      <c r="E1348">
        <v>6.2359999999999998</v>
      </c>
      <c r="F1348">
        <f t="shared" si="21"/>
        <v>6.2359999999999998</v>
      </c>
      <c r="G1348" s="2" t="s">
        <v>67</v>
      </c>
      <c r="H1348" s="21">
        <v>44256</v>
      </c>
      <c r="I1348" s="18" t="s">
        <v>74</v>
      </c>
      <c r="J1348" s="2" t="s">
        <v>21</v>
      </c>
    </row>
    <row r="1349" spans="2:10" hidden="1" x14ac:dyDescent="0.3">
      <c r="B1349" s="5" t="s">
        <v>31</v>
      </c>
      <c r="C1349" t="s">
        <v>15</v>
      </c>
      <c r="D1349" s="2" t="s">
        <v>21</v>
      </c>
      <c r="E1349">
        <v>6.1920000000000002</v>
      </c>
      <c r="F1349">
        <f t="shared" si="21"/>
        <v>6.1920000000000002</v>
      </c>
      <c r="G1349" s="2" t="s">
        <v>67</v>
      </c>
      <c r="H1349" s="21">
        <v>44256</v>
      </c>
      <c r="I1349" s="18" t="s">
        <v>74</v>
      </c>
      <c r="J1349" s="2" t="s">
        <v>21</v>
      </c>
    </row>
    <row r="1350" spans="2:10" hidden="1" x14ac:dyDescent="0.3">
      <c r="B1350" s="5" t="s">
        <v>31</v>
      </c>
      <c r="C1350" t="s">
        <v>15</v>
      </c>
      <c r="D1350" s="2" t="s">
        <v>21</v>
      </c>
      <c r="E1350">
        <v>5.9119999999999999</v>
      </c>
      <c r="F1350">
        <f t="shared" si="21"/>
        <v>5.9119999999999999</v>
      </c>
      <c r="G1350" s="2" t="s">
        <v>67</v>
      </c>
      <c r="H1350" s="21">
        <v>44256</v>
      </c>
      <c r="I1350" s="18" t="s">
        <v>74</v>
      </c>
      <c r="J1350" s="2" t="s">
        <v>21</v>
      </c>
    </row>
    <row r="1351" spans="2:10" hidden="1" x14ac:dyDescent="0.3">
      <c r="B1351" s="5" t="s">
        <v>31</v>
      </c>
      <c r="C1351" t="s">
        <v>15</v>
      </c>
      <c r="D1351" s="2" t="s">
        <v>21</v>
      </c>
      <c r="E1351">
        <v>6.0170000000000003</v>
      </c>
      <c r="F1351">
        <f t="shared" si="21"/>
        <v>6.0170000000000003</v>
      </c>
      <c r="G1351" s="2" t="s">
        <v>67</v>
      </c>
      <c r="H1351" s="21">
        <v>44256</v>
      </c>
      <c r="I1351" s="18" t="s">
        <v>74</v>
      </c>
      <c r="J1351" s="2" t="s">
        <v>21</v>
      </c>
    </row>
    <row r="1352" spans="2:10" hidden="1" x14ac:dyDescent="0.3">
      <c r="B1352" s="5" t="s">
        <v>31</v>
      </c>
      <c r="C1352" t="s">
        <v>15</v>
      </c>
      <c r="D1352" s="2" t="s">
        <v>21</v>
      </c>
      <c r="E1352">
        <v>5.34</v>
      </c>
      <c r="F1352">
        <f t="shared" si="21"/>
        <v>5.34</v>
      </c>
      <c r="G1352" s="2" t="s">
        <v>67</v>
      </c>
      <c r="H1352" s="21">
        <v>44256</v>
      </c>
      <c r="I1352" s="18" t="s">
        <v>74</v>
      </c>
      <c r="J1352" s="2" t="s">
        <v>21</v>
      </c>
    </row>
    <row r="1353" spans="2:10" hidden="1" x14ac:dyDescent="0.3">
      <c r="B1353" s="5" t="s">
        <v>31</v>
      </c>
      <c r="C1353" t="s">
        <v>15</v>
      </c>
      <c r="D1353" s="2" t="s">
        <v>21</v>
      </c>
      <c r="E1353">
        <v>5.2759999999999998</v>
      </c>
      <c r="F1353">
        <f t="shared" si="21"/>
        <v>5.2759999999999998</v>
      </c>
      <c r="G1353" s="2" t="s">
        <v>67</v>
      </c>
      <c r="H1353" s="21">
        <v>44256</v>
      </c>
      <c r="I1353" s="18" t="s">
        <v>74</v>
      </c>
      <c r="J1353" s="2" t="s">
        <v>21</v>
      </c>
    </row>
    <row r="1354" spans="2:10" hidden="1" x14ac:dyDescent="0.3">
      <c r="B1354" s="5" t="s">
        <v>31</v>
      </c>
      <c r="C1354" t="s">
        <v>15</v>
      </c>
      <c r="D1354" s="2" t="s">
        <v>21</v>
      </c>
      <c r="E1354">
        <v>5.391</v>
      </c>
      <c r="F1354">
        <f t="shared" si="21"/>
        <v>5.391</v>
      </c>
      <c r="G1354" s="2" t="s">
        <v>67</v>
      </c>
      <c r="H1354" s="21">
        <v>44256</v>
      </c>
      <c r="I1354" s="18" t="s">
        <v>74</v>
      </c>
      <c r="J1354" s="2" t="s">
        <v>21</v>
      </c>
    </row>
    <row r="1355" spans="2:10" hidden="1" x14ac:dyDescent="0.3">
      <c r="B1355" s="5" t="s">
        <v>31</v>
      </c>
      <c r="C1355" t="s">
        <v>15</v>
      </c>
      <c r="D1355" s="2" t="s">
        <v>21</v>
      </c>
      <c r="E1355">
        <v>6.0449999999999999</v>
      </c>
      <c r="F1355">
        <f t="shared" si="21"/>
        <v>6.0449999999999999</v>
      </c>
      <c r="G1355" s="2" t="s">
        <v>67</v>
      </c>
      <c r="H1355" s="21">
        <v>44256</v>
      </c>
      <c r="I1355" s="18" t="s">
        <v>74</v>
      </c>
      <c r="J1355" s="2" t="s">
        <v>21</v>
      </c>
    </row>
    <row r="1356" spans="2:10" hidden="1" x14ac:dyDescent="0.3">
      <c r="B1356" s="5" t="s">
        <v>31</v>
      </c>
      <c r="C1356" t="s">
        <v>15</v>
      </c>
      <c r="D1356" s="2" t="s">
        <v>21</v>
      </c>
      <c r="E1356">
        <v>4.8150000000000004</v>
      </c>
      <c r="F1356">
        <f t="shared" si="21"/>
        <v>4.8150000000000004</v>
      </c>
      <c r="G1356" s="2" t="s">
        <v>67</v>
      </c>
      <c r="H1356" s="21">
        <v>44256</v>
      </c>
      <c r="I1356" s="18" t="s">
        <v>74</v>
      </c>
      <c r="J1356" s="2" t="s">
        <v>21</v>
      </c>
    </row>
    <row r="1357" spans="2:10" hidden="1" x14ac:dyDescent="0.3">
      <c r="B1357" s="5" t="s">
        <v>31</v>
      </c>
      <c r="C1357" t="s">
        <v>15</v>
      </c>
      <c r="D1357" s="2" t="s">
        <v>21</v>
      </c>
      <c r="E1357">
        <v>4.7169999999999996</v>
      </c>
      <c r="F1357">
        <f t="shared" si="21"/>
        <v>4.7169999999999996</v>
      </c>
      <c r="G1357" s="2" t="s">
        <v>67</v>
      </c>
      <c r="H1357" s="21">
        <v>44256</v>
      </c>
      <c r="I1357" s="18" t="s">
        <v>74</v>
      </c>
      <c r="J1357" s="2" t="s">
        <v>21</v>
      </c>
    </row>
    <row r="1358" spans="2:10" hidden="1" x14ac:dyDescent="0.3">
      <c r="B1358" s="5" t="s">
        <v>31</v>
      </c>
      <c r="C1358" t="s">
        <v>15</v>
      </c>
      <c r="D1358" s="2" t="s">
        <v>21</v>
      </c>
      <c r="E1358">
        <v>5.5419999999999998</v>
      </c>
      <c r="F1358">
        <f t="shared" si="21"/>
        <v>5.5419999999999998</v>
      </c>
      <c r="G1358" s="2" t="s">
        <v>67</v>
      </c>
      <c r="H1358" s="21">
        <v>44256</v>
      </c>
      <c r="I1358" s="18" t="s">
        <v>74</v>
      </c>
      <c r="J1358" s="2" t="s">
        <v>21</v>
      </c>
    </row>
    <row r="1359" spans="2:10" hidden="1" x14ac:dyDescent="0.3">
      <c r="B1359" s="5" t="s">
        <v>31</v>
      </c>
      <c r="C1359" t="s">
        <v>15</v>
      </c>
      <c r="D1359" s="2" t="s">
        <v>21</v>
      </c>
      <c r="E1359">
        <v>3.9319999999999999</v>
      </c>
      <c r="F1359">
        <f t="shared" si="21"/>
        <v>3.9319999999999999</v>
      </c>
      <c r="G1359" s="2" t="s">
        <v>67</v>
      </c>
      <c r="H1359" s="21">
        <v>44256</v>
      </c>
      <c r="I1359" s="18" t="s">
        <v>74</v>
      </c>
      <c r="J1359" s="2" t="s">
        <v>21</v>
      </c>
    </row>
    <row r="1360" spans="2:10" hidden="1" x14ac:dyDescent="0.3">
      <c r="B1360" s="5" t="s">
        <v>31</v>
      </c>
      <c r="C1360" t="s">
        <v>15</v>
      </c>
      <c r="D1360" s="2" t="s">
        <v>21</v>
      </c>
      <c r="E1360">
        <v>6.6980000000000004</v>
      </c>
      <c r="F1360">
        <f t="shared" si="21"/>
        <v>6.6980000000000004</v>
      </c>
      <c r="G1360" s="2" t="s">
        <v>67</v>
      </c>
      <c r="H1360" s="21">
        <v>44256</v>
      </c>
      <c r="I1360" s="18" t="s">
        <v>74</v>
      </c>
      <c r="J1360" s="2" t="s">
        <v>21</v>
      </c>
    </row>
    <row r="1361" spans="2:10" hidden="1" x14ac:dyDescent="0.3">
      <c r="B1361" s="5" t="s">
        <v>31</v>
      </c>
      <c r="C1361" t="s">
        <v>15</v>
      </c>
      <c r="D1361" s="2" t="s">
        <v>21</v>
      </c>
      <c r="E1361">
        <v>5.9930000000000003</v>
      </c>
      <c r="F1361">
        <f t="shared" si="21"/>
        <v>5.9930000000000003</v>
      </c>
      <c r="G1361" s="2" t="s">
        <v>67</v>
      </c>
      <c r="H1361" s="21">
        <v>44256</v>
      </c>
      <c r="I1361" s="18" t="s">
        <v>74</v>
      </c>
      <c r="J1361" s="2" t="s">
        <v>21</v>
      </c>
    </row>
    <row r="1362" spans="2:10" hidden="1" x14ac:dyDescent="0.3">
      <c r="B1362" s="5" t="s">
        <v>31</v>
      </c>
      <c r="C1362" t="s">
        <v>15</v>
      </c>
      <c r="D1362" s="2" t="s">
        <v>21</v>
      </c>
      <c r="E1362">
        <v>3.2389999999999999</v>
      </c>
      <c r="F1362">
        <f t="shared" si="21"/>
        <v>3.2389999999999999</v>
      </c>
      <c r="G1362" s="2" t="s">
        <v>67</v>
      </c>
      <c r="H1362" s="21">
        <v>44256</v>
      </c>
      <c r="I1362" s="18" t="s">
        <v>74</v>
      </c>
      <c r="J1362" s="2" t="s">
        <v>21</v>
      </c>
    </row>
    <row r="1363" spans="2:10" hidden="1" x14ac:dyDescent="0.3">
      <c r="B1363" s="5" t="s">
        <v>31</v>
      </c>
      <c r="C1363" t="s">
        <v>15</v>
      </c>
      <c r="D1363" s="2" t="s">
        <v>21</v>
      </c>
      <c r="E1363">
        <v>5.6319999999999997</v>
      </c>
      <c r="F1363">
        <f t="shared" si="21"/>
        <v>5.6319999999999997</v>
      </c>
      <c r="G1363" s="2" t="s">
        <v>67</v>
      </c>
      <c r="H1363" s="21">
        <v>44256</v>
      </c>
      <c r="I1363" s="18" t="s">
        <v>74</v>
      </c>
      <c r="J1363" s="2" t="s">
        <v>21</v>
      </c>
    </row>
    <row r="1364" spans="2:10" hidden="1" x14ac:dyDescent="0.3">
      <c r="B1364" s="5" t="s">
        <v>31</v>
      </c>
      <c r="C1364" t="s">
        <v>15</v>
      </c>
      <c r="D1364" s="2" t="s">
        <v>21</v>
      </c>
      <c r="E1364">
        <v>7.7880000000000003</v>
      </c>
      <c r="F1364">
        <f t="shared" si="21"/>
        <v>7.7880000000000003</v>
      </c>
      <c r="G1364" s="2" t="s">
        <v>67</v>
      </c>
      <c r="H1364" s="21">
        <v>44256</v>
      </c>
      <c r="I1364" s="18" t="s">
        <v>74</v>
      </c>
      <c r="J1364" s="2" t="s">
        <v>21</v>
      </c>
    </row>
    <row r="1365" spans="2:10" hidden="1" x14ac:dyDescent="0.3">
      <c r="B1365" s="5" t="s">
        <v>31</v>
      </c>
      <c r="C1365" t="s">
        <v>15</v>
      </c>
      <c r="D1365" s="2" t="s">
        <v>21</v>
      </c>
      <c r="E1365">
        <v>6.9729999999999999</v>
      </c>
      <c r="F1365">
        <f t="shared" si="21"/>
        <v>6.9729999999999999</v>
      </c>
      <c r="G1365" s="2" t="s">
        <v>67</v>
      </c>
      <c r="H1365" s="21">
        <v>44256</v>
      </c>
      <c r="I1365" s="18" t="s">
        <v>74</v>
      </c>
      <c r="J1365" s="2" t="s">
        <v>21</v>
      </c>
    </row>
    <row r="1366" spans="2:10" hidden="1" x14ac:dyDescent="0.3">
      <c r="B1366" s="5" t="s">
        <v>31</v>
      </c>
      <c r="C1366" t="s">
        <v>15</v>
      </c>
      <c r="D1366" s="2" t="s">
        <v>21</v>
      </c>
      <c r="E1366">
        <v>10.646000000000001</v>
      </c>
      <c r="F1366">
        <f t="shared" si="21"/>
        <v>10.646000000000001</v>
      </c>
      <c r="G1366" s="2" t="s">
        <v>67</v>
      </c>
      <c r="H1366" s="21">
        <v>44256</v>
      </c>
      <c r="I1366" s="18" t="s">
        <v>74</v>
      </c>
      <c r="J1366" s="2" t="s">
        <v>21</v>
      </c>
    </row>
    <row r="1367" spans="2:10" hidden="1" x14ac:dyDescent="0.3">
      <c r="B1367" s="5" t="s">
        <v>31</v>
      </c>
      <c r="C1367" t="s">
        <v>15</v>
      </c>
      <c r="D1367" s="2" t="s">
        <v>21</v>
      </c>
      <c r="E1367">
        <v>9.3520000000000003</v>
      </c>
      <c r="F1367">
        <f t="shared" si="21"/>
        <v>9.3520000000000003</v>
      </c>
      <c r="G1367" s="2" t="s">
        <v>67</v>
      </c>
      <c r="H1367" s="21">
        <v>44256</v>
      </c>
      <c r="I1367" s="18" t="s">
        <v>74</v>
      </c>
      <c r="J1367" s="2" t="s">
        <v>21</v>
      </c>
    </row>
    <row r="1368" spans="2:10" hidden="1" x14ac:dyDescent="0.3">
      <c r="B1368" s="5" t="s">
        <v>31</v>
      </c>
      <c r="C1368" t="s">
        <v>15</v>
      </c>
      <c r="D1368" s="2" t="s">
        <v>21</v>
      </c>
      <c r="E1368">
        <v>11.21</v>
      </c>
      <c r="F1368">
        <f t="shared" si="21"/>
        <v>11.21</v>
      </c>
      <c r="G1368" s="2" t="s">
        <v>67</v>
      </c>
      <c r="H1368" s="21">
        <v>44256</v>
      </c>
      <c r="I1368" s="18" t="s">
        <v>74</v>
      </c>
      <c r="J1368" s="2" t="s">
        <v>21</v>
      </c>
    </row>
    <row r="1369" spans="2:10" hidden="1" x14ac:dyDescent="0.3">
      <c r="B1369" s="5" t="s">
        <v>31</v>
      </c>
      <c r="C1369" t="s">
        <v>15</v>
      </c>
      <c r="D1369" s="2" t="s">
        <v>21</v>
      </c>
      <c r="E1369">
        <v>11.445</v>
      </c>
      <c r="F1369">
        <f t="shared" si="21"/>
        <v>11.445</v>
      </c>
      <c r="G1369" s="2" t="s">
        <v>67</v>
      </c>
      <c r="H1369" s="21">
        <v>44256</v>
      </c>
      <c r="I1369" s="18" t="s">
        <v>74</v>
      </c>
      <c r="J1369" s="2" t="s">
        <v>21</v>
      </c>
    </row>
    <row r="1370" spans="2:10" hidden="1" x14ac:dyDescent="0.3">
      <c r="B1370" s="5" t="s">
        <v>31</v>
      </c>
      <c r="C1370" t="s">
        <v>15</v>
      </c>
      <c r="D1370" s="2" t="s">
        <v>21</v>
      </c>
      <c r="E1370">
        <v>10.321</v>
      </c>
      <c r="F1370">
        <f t="shared" si="21"/>
        <v>10.321</v>
      </c>
      <c r="G1370" s="2" t="s">
        <v>67</v>
      </c>
      <c r="H1370" s="21">
        <v>44256</v>
      </c>
      <c r="I1370" s="18" t="s">
        <v>74</v>
      </c>
      <c r="J1370" s="2" t="s">
        <v>21</v>
      </c>
    </row>
    <row r="1371" spans="2:10" hidden="1" x14ac:dyDescent="0.3">
      <c r="B1371" s="5" t="s">
        <v>31</v>
      </c>
      <c r="C1371" t="s">
        <v>15</v>
      </c>
      <c r="D1371" s="2" t="s">
        <v>21</v>
      </c>
      <c r="E1371">
        <v>12.273999999999999</v>
      </c>
      <c r="F1371">
        <f t="shared" si="21"/>
        <v>12.273999999999999</v>
      </c>
      <c r="G1371" s="2" t="s">
        <v>67</v>
      </c>
      <c r="H1371" s="21">
        <v>44256</v>
      </c>
      <c r="I1371" s="18" t="s">
        <v>74</v>
      </c>
      <c r="J1371" s="2" t="s">
        <v>21</v>
      </c>
    </row>
    <row r="1372" spans="2:10" hidden="1" x14ac:dyDescent="0.3">
      <c r="B1372" s="5" t="s">
        <v>31</v>
      </c>
      <c r="C1372" t="s">
        <v>15</v>
      </c>
      <c r="D1372" s="2" t="s">
        <v>21</v>
      </c>
      <c r="E1372">
        <v>11.782</v>
      </c>
      <c r="F1372">
        <f t="shared" si="21"/>
        <v>11.782</v>
      </c>
      <c r="G1372" s="2" t="s">
        <v>67</v>
      </c>
      <c r="H1372" s="21">
        <v>44256</v>
      </c>
      <c r="I1372" s="18" t="s">
        <v>74</v>
      </c>
      <c r="J1372" s="2" t="s">
        <v>21</v>
      </c>
    </row>
    <row r="1373" spans="2:10" hidden="1" x14ac:dyDescent="0.3">
      <c r="B1373" s="5" t="s">
        <v>31</v>
      </c>
      <c r="C1373" t="s">
        <v>15</v>
      </c>
      <c r="D1373" s="2" t="s">
        <v>21</v>
      </c>
      <c r="E1373">
        <v>10.138</v>
      </c>
      <c r="F1373">
        <f t="shared" si="21"/>
        <v>10.138</v>
      </c>
      <c r="G1373" s="2" t="s">
        <v>67</v>
      </c>
      <c r="H1373" s="21">
        <v>44256</v>
      </c>
      <c r="I1373" s="18" t="s">
        <v>74</v>
      </c>
      <c r="J1373" s="2" t="s">
        <v>21</v>
      </c>
    </row>
    <row r="1374" spans="2:10" hidden="1" x14ac:dyDescent="0.3">
      <c r="B1374" s="5" t="s">
        <v>31</v>
      </c>
      <c r="C1374" t="s">
        <v>15</v>
      </c>
      <c r="D1374" s="2" t="s">
        <v>21</v>
      </c>
      <c r="E1374">
        <v>11.173</v>
      </c>
      <c r="F1374">
        <f t="shared" ref="F1374:F1437" si="22">E1374</f>
        <v>11.173</v>
      </c>
      <c r="G1374" s="2" t="s">
        <v>67</v>
      </c>
      <c r="H1374" s="21">
        <v>44256</v>
      </c>
      <c r="I1374" s="18" t="s">
        <v>74</v>
      </c>
      <c r="J1374" s="2" t="s">
        <v>21</v>
      </c>
    </row>
    <row r="1375" spans="2:10" hidden="1" x14ac:dyDescent="0.3">
      <c r="B1375" s="5" t="s">
        <v>31</v>
      </c>
      <c r="C1375" t="s">
        <v>15</v>
      </c>
      <c r="D1375" s="2" t="s">
        <v>21</v>
      </c>
      <c r="E1375">
        <v>11.936</v>
      </c>
      <c r="F1375">
        <f t="shared" si="22"/>
        <v>11.936</v>
      </c>
      <c r="G1375" s="2" t="s">
        <v>67</v>
      </c>
      <c r="H1375" s="21">
        <v>44256</v>
      </c>
      <c r="I1375" s="18" t="s">
        <v>74</v>
      </c>
      <c r="J1375" s="2" t="s">
        <v>21</v>
      </c>
    </row>
    <row r="1376" spans="2:10" hidden="1" x14ac:dyDescent="0.3">
      <c r="B1376" s="5" t="s">
        <v>31</v>
      </c>
      <c r="C1376" t="s">
        <v>15</v>
      </c>
      <c r="D1376" s="2" t="s">
        <v>21</v>
      </c>
      <c r="E1376">
        <v>9.2080000000000002</v>
      </c>
      <c r="F1376">
        <f t="shared" si="22"/>
        <v>9.2080000000000002</v>
      </c>
      <c r="G1376" s="2" t="s">
        <v>67</v>
      </c>
      <c r="H1376" s="21">
        <v>44256</v>
      </c>
      <c r="I1376" s="18" t="s">
        <v>74</v>
      </c>
      <c r="J1376" s="2" t="s">
        <v>21</v>
      </c>
    </row>
    <row r="1377" spans="2:10" hidden="1" x14ac:dyDescent="0.3">
      <c r="B1377" s="5" t="s">
        <v>31</v>
      </c>
      <c r="C1377" t="s">
        <v>15</v>
      </c>
      <c r="D1377" s="2" t="s">
        <v>21</v>
      </c>
      <c r="E1377">
        <v>10.244</v>
      </c>
      <c r="F1377">
        <f t="shared" si="22"/>
        <v>10.244</v>
      </c>
      <c r="G1377" s="2" t="s">
        <v>67</v>
      </c>
      <c r="H1377" s="21">
        <v>44256</v>
      </c>
      <c r="I1377" s="18" t="s">
        <v>74</v>
      </c>
      <c r="J1377" s="2" t="s">
        <v>21</v>
      </c>
    </row>
    <row r="1378" spans="2:10" hidden="1" x14ac:dyDescent="0.3">
      <c r="B1378" s="5" t="s">
        <v>31</v>
      </c>
      <c r="C1378" t="s">
        <v>15</v>
      </c>
      <c r="D1378" s="2" t="s">
        <v>21</v>
      </c>
      <c r="E1378">
        <v>12.975</v>
      </c>
      <c r="F1378">
        <f t="shared" si="22"/>
        <v>12.975</v>
      </c>
      <c r="G1378" s="2" t="s">
        <v>67</v>
      </c>
      <c r="H1378" s="21">
        <v>44256</v>
      </c>
      <c r="I1378" s="18" t="s">
        <v>74</v>
      </c>
      <c r="J1378" s="2" t="s">
        <v>21</v>
      </c>
    </row>
    <row r="1379" spans="2:10" hidden="1" x14ac:dyDescent="0.3">
      <c r="B1379" s="5" t="s">
        <v>31</v>
      </c>
      <c r="C1379" t="s">
        <v>15</v>
      </c>
      <c r="D1379" s="2" t="s">
        <v>21</v>
      </c>
      <c r="E1379">
        <v>8.9619999999999997</v>
      </c>
      <c r="F1379">
        <f t="shared" si="22"/>
        <v>8.9619999999999997</v>
      </c>
      <c r="G1379" s="2" t="s">
        <v>67</v>
      </c>
      <c r="H1379" s="21">
        <v>44256</v>
      </c>
      <c r="I1379" s="18" t="s">
        <v>74</v>
      </c>
      <c r="J1379" s="2" t="s">
        <v>21</v>
      </c>
    </row>
    <row r="1380" spans="2:10" hidden="1" x14ac:dyDescent="0.3">
      <c r="B1380" s="5" t="s">
        <v>31</v>
      </c>
      <c r="C1380" t="s">
        <v>15</v>
      </c>
      <c r="D1380" s="2" t="s">
        <v>21</v>
      </c>
      <c r="E1380">
        <v>9.4789999999999992</v>
      </c>
      <c r="F1380">
        <f t="shared" si="22"/>
        <v>9.4789999999999992</v>
      </c>
      <c r="G1380" s="2" t="s">
        <v>67</v>
      </c>
      <c r="H1380" s="21">
        <v>44256</v>
      </c>
      <c r="I1380" s="18" t="s">
        <v>74</v>
      </c>
      <c r="J1380" s="2" t="s">
        <v>21</v>
      </c>
    </row>
    <row r="1381" spans="2:10" hidden="1" x14ac:dyDescent="0.3">
      <c r="B1381" s="5" t="s">
        <v>31</v>
      </c>
      <c r="C1381" t="s">
        <v>15</v>
      </c>
      <c r="D1381" s="2" t="s">
        <v>21</v>
      </c>
      <c r="E1381">
        <v>13.101000000000001</v>
      </c>
      <c r="F1381">
        <f t="shared" si="22"/>
        <v>13.101000000000001</v>
      </c>
      <c r="G1381" s="2" t="s">
        <v>67</v>
      </c>
      <c r="H1381" s="21">
        <v>44256</v>
      </c>
      <c r="I1381" s="18" t="s">
        <v>74</v>
      </c>
      <c r="J1381" s="2" t="s">
        <v>21</v>
      </c>
    </row>
    <row r="1382" spans="2:10" hidden="1" x14ac:dyDescent="0.3">
      <c r="B1382" s="5" t="s">
        <v>31</v>
      </c>
      <c r="C1382" t="s">
        <v>15</v>
      </c>
      <c r="D1382" s="2" t="s">
        <v>21</v>
      </c>
      <c r="E1382">
        <v>10.095000000000001</v>
      </c>
      <c r="F1382">
        <f t="shared" si="22"/>
        <v>10.095000000000001</v>
      </c>
      <c r="G1382" s="2" t="s">
        <v>67</v>
      </c>
      <c r="H1382" s="21">
        <v>44256</v>
      </c>
      <c r="I1382" s="18" t="s">
        <v>74</v>
      </c>
      <c r="J1382" s="2" t="s">
        <v>21</v>
      </c>
    </row>
    <row r="1383" spans="2:10" hidden="1" x14ac:dyDescent="0.3">
      <c r="B1383" s="5" t="s">
        <v>31</v>
      </c>
      <c r="C1383" t="s">
        <v>15</v>
      </c>
      <c r="D1383" s="2" t="s">
        <v>21</v>
      </c>
      <c r="E1383">
        <v>10.247</v>
      </c>
      <c r="F1383">
        <f t="shared" si="22"/>
        <v>10.247</v>
      </c>
      <c r="G1383" s="2" t="s">
        <v>67</v>
      </c>
      <c r="H1383" s="21">
        <v>44256</v>
      </c>
      <c r="I1383" s="18" t="s">
        <v>74</v>
      </c>
      <c r="J1383" s="2" t="s">
        <v>21</v>
      </c>
    </row>
    <row r="1384" spans="2:10" hidden="1" x14ac:dyDescent="0.3">
      <c r="B1384" s="5" t="s">
        <v>31</v>
      </c>
      <c r="C1384" t="s">
        <v>15</v>
      </c>
      <c r="D1384" s="2" t="s">
        <v>21</v>
      </c>
      <c r="E1384">
        <v>9.2799999999999994</v>
      </c>
      <c r="F1384">
        <f t="shared" si="22"/>
        <v>9.2799999999999994</v>
      </c>
      <c r="G1384" s="2" t="s">
        <v>67</v>
      </c>
      <c r="H1384" s="21">
        <v>44256</v>
      </c>
      <c r="I1384" s="18" t="s">
        <v>74</v>
      </c>
      <c r="J1384" s="2" t="s">
        <v>21</v>
      </c>
    </row>
    <row r="1385" spans="2:10" hidden="1" x14ac:dyDescent="0.3">
      <c r="B1385" s="5" t="s">
        <v>31</v>
      </c>
      <c r="C1385" t="s">
        <v>15</v>
      </c>
      <c r="D1385" s="2" t="s">
        <v>21</v>
      </c>
      <c r="E1385">
        <v>11.653</v>
      </c>
      <c r="F1385">
        <f t="shared" si="22"/>
        <v>11.653</v>
      </c>
      <c r="G1385" s="2" t="s">
        <v>67</v>
      </c>
      <c r="H1385" s="21">
        <v>44256</v>
      </c>
      <c r="I1385" s="18" t="s">
        <v>74</v>
      </c>
      <c r="J1385" s="2" t="s">
        <v>21</v>
      </c>
    </row>
    <row r="1386" spans="2:10" hidden="1" x14ac:dyDescent="0.3">
      <c r="B1386" s="5" t="s">
        <v>31</v>
      </c>
      <c r="C1386" t="s">
        <v>15</v>
      </c>
      <c r="D1386" s="2" t="s">
        <v>21</v>
      </c>
      <c r="E1386">
        <v>11.388</v>
      </c>
      <c r="F1386">
        <f t="shared" si="22"/>
        <v>11.388</v>
      </c>
      <c r="G1386" s="2" t="s">
        <v>67</v>
      </c>
      <c r="H1386" s="21">
        <v>44256</v>
      </c>
      <c r="I1386" s="18" t="s">
        <v>74</v>
      </c>
      <c r="J1386" s="2" t="s">
        <v>21</v>
      </c>
    </row>
    <row r="1387" spans="2:10" hidden="1" x14ac:dyDescent="0.3">
      <c r="B1387" s="5" t="s">
        <v>31</v>
      </c>
      <c r="C1387" t="s">
        <v>15</v>
      </c>
      <c r="D1387" s="2" t="s">
        <v>21</v>
      </c>
      <c r="E1387">
        <v>8.9789999999999992</v>
      </c>
      <c r="F1387">
        <f t="shared" si="22"/>
        <v>8.9789999999999992</v>
      </c>
      <c r="G1387" s="2" t="s">
        <v>67</v>
      </c>
      <c r="H1387" s="21">
        <v>44256</v>
      </c>
      <c r="I1387" s="18" t="s">
        <v>74</v>
      </c>
      <c r="J1387" s="2" t="s">
        <v>21</v>
      </c>
    </row>
    <row r="1388" spans="2:10" hidden="1" x14ac:dyDescent="0.3">
      <c r="B1388" s="5" t="s">
        <v>31</v>
      </c>
      <c r="C1388" t="s">
        <v>15</v>
      </c>
      <c r="D1388" s="2" t="s">
        <v>21</v>
      </c>
      <c r="E1388">
        <v>10.676</v>
      </c>
      <c r="F1388">
        <f t="shared" si="22"/>
        <v>10.676</v>
      </c>
      <c r="G1388" s="2" t="s">
        <v>67</v>
      </c>
      <c r="H1388" s="21">
        <v>44256</v>
      </c>
      <c r="I1388" s="18" t="s">
        <v>74</v>
      </c>
      <c r="J1388" s="2" t="s">
        <v>21</v>
      </c>
    </row>
    <row r="1389" spans="2:10" hidden="1" x14ac:dyDescent="0.3">
      <c r="B1389" s="5" t="s">
        <v>31</v>
      </c>
      <c r="C1389" t="s">
        <v>15</v>
      </c>
      <c r="D1389" s="2" t="s">
        <v>21</v>
      </c>
      <c r="E1389">
        <v>10.95</v>
      </c>
      <c r="F1389">
        <f t="shared" si="22"/>
        <v>10.95</v>
      </c>
      <c r="G1389" s="2" t="s">
        <v>67</v>
      </c>
      <c r="H1389" s="21">
        <v>44256</v>
      </c>
      <c r="I1389" s="18" t="s">
        <v>74</v>
      </c>
      <c r="J1389" s="2" t="s">
        <v>21</v>
      </c>
    </row>
    <row r="1390" spans="2:10" hidden="1" x14ac:dyDescent="0.3">
      <c r="B1390" s="5" t="s">
        <v>31</v>
      </c>
      <c r="C1390" t="s">
        <v>15</v>
      </c>
      <c r="D1390" s="2" t="s">
        <v>21</v>
      </c>
      <c r="E1390">
        <v>10.321</v>
      </c>
      <c r="F1390">
        <f t="shared" si="22"/>
        <v>10.321</v>
      </c>
      <c r="G1390" s="2" t="s">
        <v>67</v>
      </c>
      <c r="H1390" s="21">
        <v>44256</v>
      </c>
      <c r="I1390" s="18" t="s">
        <v>74</v>
      </c>
      <c r="J1390" s="2" t="s">
        <v>21</v>
      </c>
    </row>
    <row r="1391" spans="2:10" hidden="1" x14ac:dyDescent="0.3">
      <c r="B1391" s="5" t="s">
        <v>31</v>
      </c>
      <c r="C1391" t="s">
        <v>15</v>
      </c>
      <c r="D1391" s="2" t="s">
        <v>21</v>
      </c>
      <c r="E1391">
        <v>10.512</v>
      </c>
      <c r="F1391">
        <f t="shared" si="22"/>
        <v>10.512</v>
      </c>
      <c r="G1391" s="2" t="s">
        <v>67</v>
      </c>
      <c r="H1391" s="21">
        <v>44256</v>
      </c>
      <c r="I1391" s="18" t="s">
        <v>74</v>
      </c>
      <c r="J1391" s="2" t="s">
        <v>21</v>
      </c>
    </row>
    <row r="1392" spans="2:10" hidden="1" x14ac:dyDescent="0.3">
      <c r="B1392" s="5" t="s">
        <v>31</v>
      </c>
      <c r="C1392" t="s">
        <v>15</v>
      </c>
      <c r="D1392" s="2" t="s">
        <v>21</v>
      </c>
      <c r="E1392">
        <v>10.802</v>
      </c>
      <c r="F1392">
        <f t="shared" si="22"/>
        <v>10.802</v>
      </c>
      <c r="G1392" s="2" t="s">
        <v>67</v>
      </c>
      <c r="H1392" s="21">
        <v>44256</v>
      </c>
      <c r="I1392" s="18" t="s">
        <v>74</v>
      </c>
      <c r="J1392" s="2" t="s">
        <v>21</v>
      </c>
    </row>
    <row r="1393" spans="2:10" hidden="1" x14ac:dyDescent="0.3">
      <c r="B1393" s="5" t="s">
        <v>31</v>
      </c>
      <c r="C1393" t="s">
        <v>15</v>
      </c>
      <c r="D1393" s="2" t="s">
        <v>21</v>
      </c>
      <c r="E1393">
        <v>12.154999999999999</v>
      </c>
      <c r="F1393">
        <f t="shared" si="22"/>
        <v>12.154999999999999</v>
      </c>
      <c r="G1393" s="2" t="s">
        <v>67</v>
      </c>
      <c r="H1393" s="21">
        <v>44256</v>
      </c>
      <c r="I1393" s="18" t="s">
        <v>74</v>
      </c>
      <c r="J1393" s="2" t="s">
        <v>21</v>
      </c>
    </row>
    <row r="1394" spans="2:10" hidden="1" x14ac:dyDescent="0.3">
      <c r="B1394" s="5" t="s">
        <v>31</v>
      </c>
      <c r="C1394" t="s">
        <v>15</v>
      </c>
      <c r="D1394" s="2" t="s">
        <v>21</v>
      </c>
      <c r="E1394">
        <v>10.093</v>
      </c>
      <c r="F1394">
        <f t="shared" si="22"/>
        <v>10.093</v>
      </c>
      <c r="G1394" s="2" t="s">
        <v>67</v>
      </c>
      <c r="H1394" s="21">
        <v>44256</v>
      </c>
      <c r="I1394" s="18" t="s">
        <v>74</v>
      </c>
      <c r="J1394" s="2" t="s">
        <v>21</v>
      </c>
    </row>
    <row r="1395" spans="2:10" hidden="1" x14ac:dyDescent="0.3">
      <c r="B1395" s="5" t="s">
        <v>31</v>
      </c>
      <c r="C1395" t="s">
        <v>15</v>
      </c>
      <c r="D1395" s="2" t="s">
        <v>21</v>
      </c>
      <c r="E1395">
        <v>11.243</v>
      </c>
      <c r="F1395">
        <f t="shared" si="22"/>
        <v>11.243</v>
      </c>
      <c r="G1395" s="2" t="s">
        <v>67</v>
      </c>
      <c r="H1395" s="21">
        <v>44256</v>
      </c>
      <c r="I1395" s="18" t="s">
        <v>74</v>
      </c>
      <c r="J1395" s="2" t="s">
        <v>21</v>
      </c>
    </row>
    <row r="1396" spans="2:10" hidden="1" x14ac:dyDescent="0.3">
      <c r="B1396" s="5" t="s">
        <v>31</v>
      </c>
      <c r="C1396" t="s">
        <v>15</v>
      </c>
      <c r="D1396" s="2" t="s">
        <v>21</v>
      </c>
      <c r="E1396">
        <v>11.118</v>
      </c>
      <c r="F1396">
        <f t="shared" si="22"/>
        <v>11.118</v>
      </c>
      <c r="G1396" s="2" t="s">
        <v>67</v>
      </c>
      <c r="H1396" s="21">
        <v>44256</v>
      </c>
      <c r="I1396" s="18" t="s">
        <v>74</v>
      </c>
      <c r="J1396" s="2" t="s">
        <v>21</v>
      </c>
    </row>
    <row r="1397" spans="2:10" hidden="1" x14ac:dyDescent="0.3">
      <c r="B1397" s="5" t="s">
        <v>31</v>
      </c>
      <c r="C1397" t="s">
        <v>15</v>
      </c>
      <c r="D1397" s="2" t="s">
        <v>21</v>
      </c>
      <c r="E1397">
        <v>10.704000000000001</v>
      </c>
      <c r="F1397">
        <f t="shared" si="22"/>
        <v>10.704000000000001</v>
      </c>
      <c r="G1397" s="2" t="s">
        <v>67</v>
      </c>
      <c r="H1397" s="21">
        <v>44256</v>
      </c>
      <c r="I1397" s="18" t="s">
        <v>74</v>
      </c>
      <c r="J1397" s="2" t="s">
        <v>21</v>
      </c>
    </row>
    <row r="1398" spans="2:10" hidden="1" x14ac:dyDescent="0.3">
      <c r="B1398" s="5" t="s">
        <v>31</v>
      </c>
      <c r="C1398" t="s">
        <v>15</v>
      </c>
      <c r="D1398" s="2" t="s">
        <v>21</v>
      </c>
      <c r="E1398">
        <v>9.6240000000000006</v>
      </c>
      <c r="F1398">
        <f t="shared" si="22"/>
        <v>9.6240000000000006</v>
      </c>
      <c r="G1398" s="2" t="s">
        <v>67</v>
      </c>
      <c r="H1398" s="21">
        <v>44256</v>
      </c>
      <c r="I1398" s="18" t="s">
        <v>74</v>
      </c>
      <c r="J1398" s="2" t="s">
        <v>21</v>
      </c>
    </row>
    <row r="1399" spans="2:10" hidden="1" x14ac:dyDescent="0.3">
      <c r="B1399" s="5" t="s">
        <v>31</v>
      </c>
      <c r="C1399" t="s">
        <v>15</v>
      </c>
      <c r="D1399" s="2" t="s">
        <v>21</v>
      </c>
      <c r="E1399">
        <v>11.992000000000001</v>
      </c>
      <c r="F1399">
        <f t="shared" si="22"/>
        <v>11.992000000000001</v>
      </c>
      <c r="G1399" s="2" t="s">
        <v>67</v>
      </c>
      <c r="H1399" s="21">
        <v>44256</v>
      </c>
      <c r="I1399" s="18" t="s">
        <v>74</v>
      </c>
      <c r="J1399" s="2" t="s">
        <v>21</v>
      </c>
    </row>
    <row r="1400" spans="2:10" hidden="1" x14ac:dyDescent="0.3">
      <c r="B1400" s="5" t="s">
        <v>31</v>
      </c>
      <c r="C1400" t="s">
        <v>15</v>
      </c>
      <c r="D1400" s="2" t="s">
        <v>21</v>
      </c>
      <c r="E1400">
        <v>10.1</v>
      </c>
      <c r="F1400">
        <f t="shared" si="22"/>
        <v>10.1</v>
      </c>
      <c r="G1400" s="2" t="s">
        <v>67</v>
      </c>
      <c r="H1400" s="21">
        <v>44256</v>
      </c>
      <c r="I1400" s="18" t="s">
        <v>74</v>
      </c>
      <c r="J1400" s="2" t="s">
        <v>21</v>
      </c>
    </row>
    <row r="1401" spans="2:10" hidden="1" x14ac:dyDescent="0.3">
      <c r="B1401" s="5" t="s">
        <v>31</v>
      </c>
      <c r="C1401" t="s">
        <v>15</v>
      </c>
      <c r="D1401" s="2" t="s">
        <v>21</v>
      </c>
      <c r="E1401">
        <v>11.31</v>
      </c>
      <c r="F1401">
        <f t="shared" si="22"/>
        <v>11.31</v>
      </c>
      <c r="G1401" s="2" t="s">
        <v>67</v>
      </c>
      <c r="H1401" s="21">
        <v>44256</v>
      </c>
      <c r="I1401" s="18" t="s">
        <v>74</v>
      </c>
      <c r="J1401" s="2" t="s">
        <v>21</v>
      </c>
    </row>
    <row r="1402" spans="2:10" hidden="1" x14ac:dyDescent="0.3">
      <c r="B1402" s="5" t="s">
        <v>31</v>
      </c>
      <c r="C1402" t="s">
        <v>15</v>
      </c>
      <c r="D1402" s="2" t="s">
        <v>21</v>
      </c>
      <c r="E1402">
        <v>10.385</v>
      </c>
      <c r="F1402">
        <f t="shared" si="22"/>
        <v>10.385</v>
      </c>
      <c r="G1402" s="2" t="s">
        <v>67</v>
      </c>
      <c r="H1402" s="21">
        <v>44256</v>
      </c>
      <c r="I1402" s="18" t="s">
        <v>74</v>
      </c>
      <c r="J1402" s="2" t="s">
        <v>21</v>
      </c>
    </row>
    <row r="1403" spans="2:10" hidden="1" x14ac:dyDescent="0.3">
      <c r="B1403" s="5" t="s">
        <v>31</v>
      </c>
      <c r="C1403" t="s">
        <v>15</v>
      </c>
      <c r="D1403" s="2" t="s">
        <v>21</v>
      </c>
      <c r="E1403">
        <v>12.112</v>
      </c>
      <c r="F1403">
        <f t="shared" si="22"/>
        <v>12.112</v>
      </c>
      <c r="G1403" s="2" t="s">
        <v>67</v>
      </c>
      <c r="H1403" s="21">
        <v>44256</v>
      </c>
      <c r="I1403" s="18" t="s">
        <v>74</v>
      </c>
      <c r="J1403" s="2" t="s">
        <v>21</v>
      </c>
    </row>
    <row r="1404" spans="2:10" hidden="1" x14ac:dyDescent="0.3">
      <c r="B1404" s="5" t="s">
        <v>31</v>
      </c>
      <c r="C1404" t="s">
        <v>15</v>
      </c>
      <c r="D1404" s="2" t="s">
        <v>21</v>
      </c>
      <c r="E1404">
        <v>10.81</v>
      </c>
      <c r="F1404">
        <f t="shared" si="22"/>
        <v>10.81</v>
      </c>
      <c r="G1404" s="2" t="s">
        <v>67</v>
      </c>
      <c r="H1404" s="21">
        <v>44256</v>
      </c>
      <c r="I1404" s="18" t="s">
        <v>74</v>
      </c>
      <c r="J1404" s="2" t="s">
        <v>21</v>
      </c>
    </row>
    <row r="1405" spans="2:10" hidden="1" x14ac:dyDescent="0.3">
      <c r="B1405" s="5" t="s">
        <v>31</v>
      </c>
      <c r="C1405" t="s">
        <v>15</v>
      </c>
      <c r="D1405" s="2" t="s">
        <v>21</v>
      </c>
      <c r="E1405">
        <v>10.071</v>
      </c>
      <c r="F1405">
        <f t="shared" si="22"/>
        <v>10.071</v>
      </c>
      <c r="G1405" s="2" t="s">
        <v>67</v>
      </c>
      <c r="H1405" s="21">
        <v>44256</v>
      </c>
      <c r="I1405" s="18" t="s">
        <v>74</v>
      </c>
      <c r="J1405" s="2" t="s">
        <v>21</v>
      </c>
    </row>
    <row r="1406" spans="2:10" hidden="1" x14ac:dyDescent="0.3">
      <c r="B1406" s="5" t="s">
        <v>31</v>
      </c>
      <c r="C1406" t="s">
        <v>15</v>
      </c>
      <c r="D1406" s="2" t="s">
        <v>21</v>
      </c>
      <c r="E1406">
        <v>12.179</v>
      </c>
      <c r="F1406">
        <f t="shared" si="22"/>
        <v>12.179</v>
      </c>
      <c r="G1406" s="2" t="s">
        <v>67</v>
      </c>
      <c r="H1406" s="21">
        <v>44256</v>
      </c>
      <c r="I1406" s="18" t="s">
        <v>74</v>
      </c>
      <c r="J1406" s="2" t="s">
        <v>21</v>
      </c>
    </row>
    <row r="1407" spans="2:10" hidden="1" x14ac:dyDescent="0.3">
      <c r="B1407" s="5" t="s">
        <v>31</v>
      </c>
      <c r="C1407" t="s">
        <v>15</v>
      </c>
      <c r="D1407" s="2" t="s">
        <v>21</v>
      </c>
      <c r="E1407">
        <v>10.59</v>
      </c>
      <c r="F1407">
        <f t="shared" si="22"/>
        <v>10.59</v>
      </c>
      <c r="G1407" s="2" t="s">
        <v>67</v>
      </c>
      <c r="H1407" s="21">
        <v>44256</v>
      </c>
      <c r="I1407" s="18" t="s">
        <v>74</v>
      </c>
      <c r="J1407" s="2" t="s">
        <v>21</v>
      </c>
    </row>
    <row r="1408" spans="2:10" hidden="1" x14ac:dyDescent="0.3">
      <c r="B1408" s="5" t="s">
        <v>31</v>
      </c>
      <c r="C1408" t="s">
        <v>15</v>
      </c>
      <c r="D1408" s="2" t="s">
        <v>21</v>
      </c>
      <c r="E1408">
        <v>12.622</v>
      </c>
      <c r="F1408">
        <f t="shared" si="22"/>
        <v>12.622</v>
      </c>
      <c r="G1408" s="2" t="s">
        <v>67</v>
      </c>
      <c r="H1408" s="21">
        <v>44256</v>
      </c>
      <c r="I1408" s="18" t="s">
        <v>74</v>
      </c>
      <c r="J1408" s="2" t="s">
        <v>21</v>
      </c>
    </row>
    <row r="1409" spans="2:10" hidden="1" x14ac:dyDescent="0.3">
      <c r="B1409" s="5" t="s">
        <v>31</v>
      </c>
      <c r="C1409" t="s">
        <v>15</v>
      </c>
      <c r="D1409" s="2" t="s">
        <v>21</v>
      </c>
      <c r="E1409">
        <v>11.388999999999999</v>
      </c>
      <c r="F1409">
        <f t="shared" si="22"/>
        <v>11.388999999999999</v>
      </c>
      <c r="G1409" s="2" t="s">
        <v>67</v>
      </c>
      <c r="H1409" s="21">
        <v>44256</v>
      </c>
      <c r="I1409" s="18" t="s">
        <v>74</v>
      </c>
      <c r="J1409" s="2" t="s">
        <v>21</v>
      </c>
    </row>
    <row r="1410" spans="2:10" hidden="1" x14ac:dyDescent="0.3">
      <c r="B1410" s="5" t="s">
        <v>31</v>
      </c>
      <c r="C1410" t="s">
        <v>15</v>
      </c>
      <c r="D1410" s="2" t="s">
        <v>21</v>
      </c>
      <c r="E1410">
        <v>8.907</v>
      </c>
      <c r="F1410">
        <f t="shared" si="22"/>
        <v>8.907</v>
      </c>
      <c r="G1410" s="2" t="s">
        <v>67</v>
      </c>
      <c r="H1410" s="21">
        <v>44256</v>
      </c>
      <c r="I1410" s="18" t="s">
        <v>74</v>
      </c>
      <c r="J1410" s="2" t="s">
        <v>21</v>
      </c>
    </row>
    <row r="1411" spans="2:10" hidden="1" x14ac:dyDescent="0.3">
      <c r="B1411" s="5" t="s">
        <v>31</v>
      </c>
      <c r="C1411" t="s">
        <v>15</v>
      </c>
      <c r="D1411" s="2" t="s">
        <v>21</v>
      </c>
      <c r="E1411">
        <v>11.492000000000001</v>
      </c>
      <c r="F1411">
        <f t="shared" si="22"/>
        <v>11.492000000000001</v>
      </c>
      <c r="G1411" s="2" t="s">
        <v>67</v>
      </c>
      <c r="H1411" s="21">
        <v>44256</v>
      </c>
      <c r="I1411" s="18" t="s">
        <v>74</v>
      </c>
      <c r="J1411" s="2" t="s">
        <v>21</v>
      </c>
    </row>
    <row r="1412" spans="2:10" hidden="1" x14ac:dyDescent="0.3">
      <c r="B1412" s="5" t="s">
        <v>31</v>
      </c>
      <c r="C1412" t="s">
        <v>15</v>
      </c>
      <c r="D1412" s="2" t="s">
        <v>21</v>
      </c>
      <c r="E1412">
        <v>12.048</v>
      </c>
      <c r="F1412">
        <f t="shared" si="22"/>
        <v>12.048</v>
      </c>
      <c r="G1412" s="2" t="s">
        <v>67</v>
      </c>
      <c r="H1412" s="21">
        <v>44256</v>
      </c>
      <c r="I1412" s="18" t="s">
        <v>74</v>
      </c>
      <c r="J1412" s="2" t="s">
        <v>21</v>
      </c>
    </row>
    <row r="1413" spans="2:10" hidden="1" x14ac:dyDescent="0.3">
      <c r="B1413" s="5" t="s">
        <v>31</v>
      </c>
      <c r="C1413" t="s">
        <v>15</v>
      </c>
      <c r="D1413" s="2" t="s">
        <v>21</v>
      </c>
      <c r="E1413">
        <v>9.7309999999999999</v>
      </c>
      <c r="F1413">
        <f t="shared" si="22"/>
        <v>9.7309999999999999</v>
      </c>
      <c r="G1413" s="2" t="s">
        <v>67</v>
      </c>
      <c r="H1413" s="21">
        <v>44256</v>
      </c>
      <c r="I1413" s="18" t="s">
        <v>74</v>
      </c>
      <c r="J1413" s="2" t="s">
        <v>21</v>
      </c>
    </row>
    <row r="1414" spans="2:10" hidden="1" x14ac:dyDescent="0.3">
      <c r="B1414" s="5" t="s">
        <v>31</v>
      </c>
      <c r="C1414" t="s">
        <v>15</v>
      </c>
      <c r="D1414" s="2" t="s">
        <v>21</v>
      </c>
      <c r="E1414">
        <v>9.9019999999999992</v>
      </c>
      <c r="F1414">
        <f t="shared" si="22"/>
        <v>9.9019999999999992</v>
      </c>
      <c r="G1414" s="2" t="s">
        <v>67</v>
      </c>
      <c r="H1414" s="21">
        <v>44256</v>
      </c>
      <c r="I1414" s="18" t="s">
        <v>74</v>
      </c>
      <c r="J1414" s="2" t="s">
        <v>21</v>
      </c>
    </row>
    <row r="1415" spans="2:10" hidden="1" x14ac:dyDescent="0.3">
      <c r="B1415" s="5" t="s">
        <v>31</v>
      </c>
      <c r="C1415" t="s">
        <v>15</v>
      </c>
      <c r="D1415" s="2" t="s">
        <v>21</v>
      </c>
      <c r="E1415">
        <v>8.8170000000000002</v>
      </c>
      <c r="F1415">
        <f t="shared" si="22"/>
        <v>8.8170000000000002</v>
      </c>
      <c r="G1415" s="2" t="s">
        <v>67</v>
      </c>
      <c r="H1415" s="21">
        <v>44256</v>
      </c>
      <c r="I1415" s="18" t="s">
        <v>74</v>
      </c>
      <c r="J1415" s="2" t="s">
        <v>21</v>
      </c>
    </row>
    <row r="1416" spans="2:10" hidden="1" x14ac:dyDescent="0.3">
      <c r="B1416" s="5" t="s">
        <v>31</v>
      </c>
      <c r="C1416" t="s">
        <v>15</v>
      </c>
      <c r="D1416" s="2" t="s">
        <v>21</v>
      </c>
      <c r="E1416">
        <v>13.173999999999999</v>
      </c>
      <c r="F1416">
        <f t="shared" si="22"/>
        <v>13.173999999999999</v>
      </c>
      <c r="G1416" s="2" t="s">
        <v>67</v>
      </c>
      <c r="H1416" s="21">
        <v>44256</v>
      </c>
      <c r="I1416" s="18" t="s">
        <v>74</v>
      </c>
      <c r="J1416" s="2" t="s">
        <v>21</v>
      </c>
    </row>
    <row r="1417" spans="2:10" hidden="1" x14ac:dyDescent="0.3">
      <c r="B1417" s="5" t="s">
        <v>31</v>
      </c>
      <c r="C1417" t="s">
        <v>15</v>
      </c>
      <c r="D1417" s="2" t="s">
        <v>21</v>
      </c>
      <c r="E1417">
        <v>12.661</v>
      </c>
      <c r="F1417">
        <f t="shared" si="22"/>
        <v>12.661</v>
      </c>
      <c r="G1417" s="2" t="s">
        <v>67</v>
      </c>
      <c r="H1417" s="21">
        <v>44256</v>
      </c>
      <c r="I1417" s="18" t="s">
        <v>74</v>
      </c>
      <c r="J1417" s="2" t="s">
        <v>21</v>
      </c>
    </row>
    <row r="1418" spans="2:10" hidden="1" x14ac:dyDescent="0.3">
      <c r="B1418" s="5" t="s">
        <v>31</v>
      </c>
      <c r="C1418" t="s">
        <v>15</v>
      </c>
      <c r="D1418" s="2" t="s">
        <v>21</v>
      </c>
      <c r="E1418">
        <v>13.907999999999999</v>
      </c>
      <c r="F1418">
        <f t="shared" si="22"/>
        <v>13.907999999999999</v>
      </c>
      <c r="G1418" s="2" t="s">
        <v>67</v>
      </c>
      <c r="H1418" s="21">
        <v>44256</v>
      </c>
      <c r="I1418" s="18" t="s">
        <v>74</v>
      </c>
      <c r="J1418" s="2" t="s">
        <v>21</v>
      </c>
    </row>
    <row r="1419" spans="2:10" hidden="1" x14ac:dyDescent="0.3">
      <c r="B1419" s="5" t="s">
        <v>31</v>
      </c>
      <c r="C1419" t="s">
        <v>15</v>
      </c>
      <c r="D1419" s="2" t="s">
        <v>21</v>
      </c>
      <c r="E1419">
        <v>10.778</v>
      </c>
      <c r="F1419">
        <f t="shared" si="22"/>
        <v>10.778</v>
      </c>
      <c r="G1419" s="2" t="s">
        <v>67</v>
      </c>
      <c r="H1419" s="21">
        <v>44256</v>
      </c>
      <c r="I1419" s="18" t="s">
        <v>74</v>
      </c>
      <c r="J1419" s="2" t="s">
        <v>21</v>
      </c>
    </row>
    <row r="1420" spans="2:10" hidden="1" x14ac:dyDescent="0.3">
      <c r="B1420" s="5" t="s">
        <v>31</v>
      </c>
      <c r="C1420" t="s">
        <v>15</v>
      </c>
      <c r="D1420" s="2" t="s">
        <v>21</v>
      </c>
      <c r="E1420">
        <v>10.177</v>
      </c>
      <c r="F1420">
        <f t="shared" si="22"/>
        <v>10.177</v>
      </c>
      <c r="G1420" s="2" t="s">
        <v>67</v>
      </c>
      <c r="H1420" s="21">
        <v>44256</v>
      </c>
      <c r="I1420" s="18" t="s">
        <v>74</v>
      </c>
      <c r="J1420" s="2" t="s">
        <v>21</v>
      </c>
    </row>
    <row r="1421" spans="2:10" hidden="1" x14ac:dyDescent="0.3">
      <c r="B1421" s="5" t="s">
        <v>31</v>
      </c>
      <c r="C1421" t="s">
        <v>15</v>
      </c>
      <c r="D1421" s="2" t="s">
        <v>21</v>
      </c>
      <c r="E1421">
        <v>11.946</v>
      </c>
      <c r="F1421">
        <f t="shared" si="22"/>
        <v>11.946</v>
      </c>
      <c r="G1421" s="2" t="s">
        <v>67</v>
      </c>
      <c r="H1421" s="21">
        <v>44256</v>
      </c>
      <c r="I1421" s="18" t="s">
        <v>74</v>
      </c>
      <c r="J1421" s="2" t="s">
        <v>21</v>
      </c>
    </row>
    <row r="1422" spans="2:10" hidden="1" x14ac:dyDescent="0.3">
      <c r="B1422" s="5" t="s">
        <v>31</v>
      </c>
      <c r="C1422" t="s">
        <v>15</v>
      </c>
      <c r="D1422" s="2" t="s">
        <v>21</v>
      </c>
      <c r="E1422">
        <v>8.9619999999999997</v>
      </c>
      <c r="F1422">
        <f t="shared" si="22"/>
        <v>8.9619999999999997</v>
      </c>
      <c r="G1422" s="2" t="s">
        <v>67</v>
      </c>
      <c r="H1422" s="21">
        <v>44256</v>
      </c>
      <c r="I1422" s="18" t="s">
        <v>74</v>
      </c>
      <c r="J1422" s="2" t="s">
        <v>21</v>
      </c>
    </row>
    <row r="1423" spans="2:10" hidden="1" x14ac:dyDescent="0.3">
      <c r="B1423" s="5" t="s">
        <v>31</v>
      </c>
      <c r="C1423" t="s">
        <v>15</v>
      </c>
      <c r="D1423" s="2" t="s">
        <v>21</v>
      </c>
      <c r="E1423">
        <v>13.371</v>
      </c>
      <c r="F1423">
        <f t="shared" si="22"/>
        <v>13.371</v>
      </c>
      <c r="G1423" s="2" t="s">
        <v>67</v>
      </c>
      <c r="H1423" s="21">
        <v>44256</v>
      </c>
      <c r="I1423" s="18" t="s">
        <v>74</v>
      </c>
      <c r="J1423" s="2" t="s">
        <v>21</v>
      </c>
    </row>
    <row r="1424" spans="2:10" hidden="1" x14ac:dyDescent="0.3">
      <c r="B1424" s="5" t="s">
        <v>31</v>
      </c>
      <c r="C1424" t="s">
        <v>15</v>
      </c>
      <c r="D1424" s="2" t="s">
        <v>21</v>
      </c>
      <c r="E1424">
        <v>8.9149999999999991</v>
      </c>
      <c r="F1424">
        <f t="shared" si="22"/>
        <v>8.9149999999999991</v>
      </c>
      <c r="G1424" s="2" t="s">
        <v>67</v>
      </c>
      <c r="H1424" s="21">
        <v>44256</v>
      </c>
      <c r="I1424" s="18" t="s">
        <v>74</v>
      </c>
      <c r="J1424" s="2" t="s">
        <v>21</v>
      </c>
    </row>
    <row r="1425" spans="2:10" hidden="1" x14ac:dyDescent="0.3">
      <c r="B1425" s="5" t="s">
        <v>31</v>
      </c>
      <c r="C1425" t="s">
        <v>15</v>
      </c>
      <c r="D1425" s="2" t="s">
        <v>21</v>
      </c>
      <c r="E1425">
        <v>10.398</v>
      </c>
      <c r="F1425">
        <f t="shared" si="22"/>
        <v>10.398</v>
      </c>
      <c r="G1425" s="2" t="s">
        <v>67</v>
      </c>
      <c r="H1425" s="21">
        <v>44256</v>
      </c>
      <c r="I1425" s="18" t="s">
        <v>74</v>
      </c>
      <c r="J1425" s="2" t="s">
        <v>21</v>
      </c>
    </row>
    <row r="1426" spans="2:10" hidden="1" x14ac:dyDescent="0.3">
      <c r="B1426" s="5" t="s">
        <v>31</v>
      </c>
      <c r="C1426" t="s">
        <v>15</v>
      </c>
      <c r="D1426" s="2" t="s">
        <v>21</v>
      </c>
      <c r="E1426">
        <v>10.381</v>
      </c>
      <c r="F1426">
        <f t="shared" si="22"/>
        <v>10.381</v>
      </c>
      <c r="G1426" s="2" t="s">
        <v>67</v>
      </c>
      <c r="H1426" s="21">
        <v>44256</v>
      </c>
      <c r="I1426" s="18" t="s">
        <v>74</v>
      </c>
      <c r="J1426" s="2" t="s">
        <v>21</v>
      </c>
    </row>
    <row r="1427" spans="2:10" hidden="1" x14ac:dyDescent="0.3">
      <c r="B1427" s="5" t="s">
        <v>31</v>
      </c>
      <c r="C1427" t="s">
        <v>15</v>
      </c>
      <c r="D1427" s="2" t="s">
        <v>21</v>
      </c>
      <c r="E1427">
        <v>8.8610000000000007</v>
      </c>
      <c r="F1427">
        <f t="shared" si="22"/>
        <v>8.8610000000000007</v>
      </c>
      <c r="G1427" s="2" t="s">
        <v>67</v>
      </c>
      <c r="H1427" s="21">
        <v>44256</v>
      </c>
      <c r="I1427" s="18" t="s">
        <v>74</v>
      </c>
      <c r="J1427" s="2" t="s">
        <v>21</v>
      </c>
    </row>
    <row r="1428" spans="2:10" hidden="1" x14ac:dyDescent="0.3">
      <c r="B1428" s="5" t="s">
        <v>31</v>
      </c>
      <c r="C1428" t="s">
        <v>15</v>
      </c>
      <c r="D1428" s="2" t="s">
        <v>21</v>
      </c>
      <c r="E1428">
        <v>14.090999999999999</v>
      </c>
      <c r="F1428">
        <f t="shared" si="22"/>
        <v>14.090999999999999</v>
      </c>
      <c r="G1428" s="2" t="s">
        <v>67</v>
      </c>
      <c r="H1428" s="21">
        <v>44256</v>
      </c>
      <c r="I1428" s="18" t="s">
        <v>74</v>
      </c>
      <c r="J1428" s="2" t="s">
        <v>21</v>
      </c>
    </row>
    <row r="1429" spans="2:10" hidden="1" x14ac:dyDescent="0.3">
      <c r="B1429" s="5" t="s">
        <v>31</v>
      </c>
      <c r="C1429" t="s">
        <v>15</v>
      </c>
      <c r="D1429" s="2" t="s">
        <v>21</v>
      </c>
      <c r="E1429">
        <v>10.602</v>
      </c>
      <c r="F1429">
        <f t="shared" si="22"/>
        <v>10.602</v>
      </c>
      <c r="G1429" s="2" t="s">
        <v>67</v>
      </c>
      <c r="H1429" s="21">
        <v>44256</v>
      </c>
      <c r="I1429" s="18" t="s">
        <v>74</v>
      </c>
      <c r="J1429" s="2" t="s">
        <v>21</v>
      </c>
    </row>
    <row r="1430" spans="2:10" hidden="1" x14ac:dyDescent="0.3">
      <c r="B1430" s="5" t="s">
        <v>31</v>
      </c>
      <c r="C1430" t="s">
        <v>15</v>
      </c>
      <c r="D1430" s="2" t="s">
        <v>21</v>
      </c>
      <c r="E1430">
        <v>8.98</v>
      </c>
      <c r="F1430">
        <f t="shared" si="22"/>
        <v>8.98</v>
      </c>
      <c r="G1430" s="2" t="s">
        <v>67</v>
      </c>
      <c r="H1430" s="21">
        <v>44256</v>
      </c>
      <c r="I1430" s="18" t="s">
        <v>74</v>
      </c>
      <c r="J1430" s="2" t="s">
        <v>21</v>
      </c>
    </row>
    <row r="1431" spans="2:10" hidden="1" x14ac:dyDescent="0.3">
      <c r="B1431" s="5" t="s">
        <v>31</v>
      </c>
      <c r="C1431" t="s">
        <v>15</v>
      </c>
      <c r="D1431" s="2" t="s">
        <v>21</v>
      </c>
      <c r="E1431">
        <v>10.682</v>
      </c>
      <c r="F1431">
        <f t="shared" si="22"/>
        <v>10.682</v>
      </c>
      <c r="G1431" s="2" t="s">
        <v>67</v>
      </c>
      <c r="H1431" s="21">
        <v>44256</v>
      </c>
      <c r="I1431" s="18" t="s">
        <v>74</v>
      </c>
      <c r="J1431" s="2" t="s">
        <v>21</v>
      </c>
    </row>
    <row r="1432" spans="2:10" hidden="1" x14ac:dyDescent="0.3">
      <c r="B1432" s="5" t="s">
        <v>31</v>
      </c>
      <c r="C1432" t="s">
        <v>15</v>
      </c>
      <c r="D1432" s="2" t="s">
        <v>21</v>
      </c>
      <c r="E1432">
        <v>9.5419999999999998</v>
      </c>
      <c r="F1432">
        <f t="shared" si="22"/>
        <v>9.5419999999999998</v>
      </c>
      <c r="G1432" s="2" t="s">
        <v>67</v>
      </c>
      <c r="H1432" s="21">
        <v>44256</v>
      </c>
      <c r="I1432" s="18" t="s">
        <v>74</v>
      </c>
      <c r="J1432" s="2" t="s">
        <v>21</v>
      </c>
    </row>
    <row r="1433" spans="2:10" hidden="1" x14ac:dyDescent="0.3">
      <c r="B1433" s="5" t="s">
        <v>31</v>
      </c>
      <c r="C1433" t="s">
        <v>15</v>
      </c>
      <c r="D1433" s="2" t="s">
        <v>21</v>
      </c>
      <c r="E1433">
        <v>10.456</v>
      </c>
      <c r="F1433">
        <f t="shared" si="22"/>
        <v>10.456</v>
      </c>
      <c r="G1433" s="2" t="s">
        <v>67</v>
      </c>
      <c r="H1433" s="21">
        <v>44256</v>
      </c>
      <c r="I1433" s="18" t="s">
        <v>74</v>
      </c>
      <c r="J1433" s="2" t="s">
        <v>21</v>
      </c>
    </row>
    <row r="1434" spans="2:10" hidden="1" x14ac:dyDescent="0.3">
      <c r="B1434" s="5" t="s">
        <v>31</v>
      </c>
      <c r="C1434" t="s">
        <v>15</v>
      </c>
      <c r="D1434" s="2" t="s">
        <v>21</v>
      </c>
      <c r="E1434">
        <v>8.5950000000000006</v>
      </c>
      <c r="F1434">
        <f t="shared" si="22"/>
        <v>8.5950000000000006</v>
      </c>
      <c r="G1434" s="2" t="s">
        <v>67</v>
      </c>
      <c r="H1434" s="21">
        <v>44256</v>
      </c>
      <c r="I1434" s="18" t="s">
        <v>74</v>
      </c>
      <c r="J1434" s="2" t="s">
        <v>21</v>
      </c>
    </row>
    <row r="1435" spans="2:10" hidden="1" x14ac:dyDescent="0.3">
      <c r="B1435" s="5" t="s">
        <v>31</v>
      </c>
      <c r="C1435" t="s">
        <v>15</v>
      </c>
      <c r="D1435" s="2" t="s">
        <v>21</v>
      </c>
      <c r="E1435">
        <v>7.9909999999999997</v>
      </c>
      <c r="F1435">
        <f t="shared" si="22"/>
        <v>7.9909999999999997</v>
      </c>
      <c r="G1435" s="2" t="s">
        <v>67</v>
      </c>
      <c r="H1435" s="21">
        <v>44256</v>
      </c>
      <c r="I1435" s="18" t="s">
        <v>74</v>
      </c>
      <c r="J1435" s="2" t="s">
        <v>21</v>
      </c>
    </row>
    <row r="1436" spans="2:10" hidden="1" x14ac:dyDescent="0.3">
      <c r="B1436" s="5" t="s">
        <v>31</v>
      </c>
      <c r="C1436" t="s">
        <v>15</v>
      </c>
      <c r="D1436" s="2" t="s">
        <v>21</v>
      </c>
      <c r="E1436">
        <v>9.3740000000000006</v>
      </c>
      <c r="F1436">
        <f t="shared" si="22"/>
        <v>9.3740000000000006</v>
      </c>
      <c r="G1436" s="2" t="s">
        <v>67</v>
      </c>
      <c r="H1436" s="21">
        <v>44256</v>
      </c>
      <c r="I1436" s="18" t="s">
        <v>74</v>
      </c>
      <c r="J1436" s="2" t="s">
        <v>21</v>
      </c>
    </row>
    <row r="1437" spans="2:10" hidden="1" x14ac:dyDescent="0.3">
      <c r="B1437" s="5" t="s">
        <v>31</v>
      </c>
      <c r="C1437" t="s">
        <v>15</v>
      </c>
      <c r="D1437" s="2" t="s">
        <v>21</v>
      </c>
      <c r="E1437">
        <v>9.5670000000000002</v>
      </c>
      <c r="F1437">
        <f t="shared" si="22"/>
        <v>9.5670000000000002</v>
      </c>
      <c r="G1437" s="2" t="s">
        <v>67</v>
      </c>
      <c r="H1437" s="21">
        <v>44256</v>
      </c>
      <c r="I1437" s="18" t="s">
        <v>74</v>
      </c>
      <c r="J1437" s="2" t="s">
        <v>21</v>
      </c>
    </row>
    <row r="1438" spans="2:10" hidden="1" x14ac:dyDescent="0.3">
      <c r="B1438" s="5" t="s">
        <v>31</v>
      </c>
      <c r="C1438" t="s">
        <v>15</v>
      </c>
      <c r="D1438" s="2" t="s">
        <v>21</v>
      </c>
      <c r="E1438">
        <v>11.254</v>
      </c>
      <c r="F1438">
        <f t="shared" ref="F1438:F1501" si="23">E1438</f>
        <v>11.254</v>
      </c>
      <c r="G1438" s="2" t="s">
        <v>67</v>
      </c>
      <c r="H1438" s="21">
        <v>44256</v>
      </c>
      <c r="I1438" s="18" t="s">
        <v>74</v>
      </c>
      <c r="J1438" s="2" t="s">
        <v>21</v>
      </c>
    </row>
    <row r="1439" spans="2:10" hidden="1" x14ac:dyDescent="0.3">
      <c r="B1439" s="5" t="s">
        <v>31</v>
      </c>
      <c r="C1439" t="s">
        <v>15</v>
      </c>
      <c r="D1439" s="2" t="s">
        <v>21</v>
      </c>
      <c r="E1439">
        <v>11.943</v>
      </c>
      <c r="F1439">
        <f t="shared" si="23"/>
        <v>11.943</v>
      </c>
      <c r="G1439" s="2" t="s">
        <v>67</v>
      </c>
      <c r="H1439" s="21">
        <v>44256</v>
      </c>
      <c r="I1439" s="18" t="s">
        <v>74</v>
      </c>
      <c r="J1439" s="2" t="s">
        <v>21</v>
      </c>
    </row>
    <row r="1440" spans="2:10" hidden="1" x14ac:dyDescent="0.3">
      <c r="B1440" s="5" t="s">
        <v>31</v>
      </c>
      <c r="C1440" t="s">
        <v>15</v>
      </c>
      <c r="D1440" s="2" t="s">
        <v>21</v>
      </c>
      <c r="E1440">
        <v>9.6340000000000003</v>
      </c>
      <c r="F1440">
        <f t="shared" si="23"/>
        <v>9.6340000000000003</v>
      </c>
      <c r="G1440" s="2" t="s">
        <v>67</v>
      </c>
      <c r="H1440" s="21">
        <v>44256</v>
      </c>
      <c r="I1440" s="18" t="s">
        <v>74</v>
      </c>
      <c r="J1440" s="2" t="s">
        <v>21</v>
      </c>
    </row>
    <row r="1441" spans="2:10" hidden="1" x14ac:dyDescent="0.3">
      <c r="B1441" s="5" t="s">
        <v>31</v>
      </c>
      <c r="C1441" t="s">
        <v>15</v>
      </c>
      <c r="D1441" s="2" t="s">
        <v>21</v>
      </c>
      <c r="E1441">
        <v>8.859</v>
      </c>
      <c r="F1441">
        <f t="shared" si="23"/>
        <v>8.859</v>
      </c>
      <c r="G1441" s="2" t="s">
        <v>67</v>
      </c>
      <c r="H1441" s="21">
        <v>44256</v>
      </c>
      <c r="I1441" s="18" t="s">
        <v>74</v>
      </c>
      <c r="J1441" s="2" t="s">
        <v>21</v>
      </c>
    </row>
    <row r="1442" spans="2:10" hidden="1" x14ac:dyDescent="0.3">
      <c r="B1442" s="5" t="s">
        <v>31</v>
      </c>
      <c r="C1442" t="s">
        <v>15</v>
      </c>
      <c r="D1442" s="2" t="s">
        <v>21</v>
      </c>
      <c r="E1442">
        <v>11.701000000000001</v>
      </c>
      <c r="F1442">
        <f t="shared" si="23"/>
        <v>11.701000000000001</v>
      </c>
      <c r="G1442" s="2" t="s">
        <v>67</v>
      </c>
      <c r="H1442" s="21">
        <v>44256</v>
      </c>
      <c r="I1442" s="18" t="s">
        <v>74</v>
      </c>
      <c r="J1442" s="2" t="s">
        <v>21</v>
      </c>
    </row>
    <row r="1443" spans="2:10" hidden="1" x14ac:dyDescent="0.3">
      <c r="B1443" s="5" t="s">
        <v>31</v>
      </c>
      <c r="C1443" t="s">
        <v>15</v>
      </c>
      <c r="D1443" s="2" t="s">
        <v>21</v>
      </c>
      <c r="E1443">
        <v>12.859</v>
      </c>
      <c r="F1443">
        <f t="shared" si="23"/>
        <v>12.859</v>
      </c>
      <c r="G1443" s="2" t="s">
        <v>67</v>
      </c>
      <c r="H1443" s="21">
        <v>44256</v>
      </c>
      <c r="I1443" s="18" t="s">
        <v>74</v>
      </c>
      <c r="J1443" s="2" t="s">
        <v>21</v>
      </c>
    </row>
    <row r="1444" spans="2:10" hidden="1" x14ac:dyDescent="0.3">
      <c r="B1444" s="5" t="s">
        <v>31</v>
      </c>
      <c r="C1444" t="s">
        <v>38</v>
      </c>
      <c r="D1444" s="2" t="s">
        <v>21</v>
      </c>
      <c r="E1444">
        <v>15.1</v>
      </c>
      <c r="F1444">
        <f t="shared" si="23"/>
        <v>15.1</v>
      </c>
      <c r="G1444" s="2" t="s">
        <v>67</v>
      </c>
      <c r="H1444" s="21">
        <v>44256</v>
      </c>
      <c r="I1444" s="18" t="s">
        <v>74</v>
      </c>
    </row>
    <row r="1445" spans="2:10" hidden="1" x14ac:dyDescent="0.3">
      <c r="B1445" s="5" t="s">
        <v>31</v>
      </c>
      <c r="C1445" t="s">
        <v>38</v>
      </c>
      <c r="D1445" s="2" t="s">
        <v>21</v>
      </c>
      <c r="E1445">
        <v>17.2</v>
      </c>
      <c r="F1445">
        <f t="shared" si="23"/>
        <v>17.2</v>
      </c>
      <c r="G1445" s="2" t="s">
        <v>67</v>
      </c>
      <c r="H1445" s="21">
        <v>44256</v>
      </c>
      <c r="I1445" s="18" t="s">
        <v>74</v>
      </c>
    </row>
    <row r="1446" spans="2:10" hidden="1" x14ac:dyDescent="0.3">
      <c r="B1446" s="5" t="s">
        <v>31</v>
      </c>
      <c r="C1446" t="s">
        <v>38</v>
      </c>
      <c r="D1446" s="2" t="s">
        <v>21</v>
      </c>
      <c r="E1446">
        <v>16.2</v>
      </c>
      <c r="F1446">
        <f t="shared" si="23"/>
        <v>16.2</v>
      </c>
      <c r="G1446" s="2" t="s">
        <v>67</v>
      </c>
      <c r="H1446" s="21">
        <v>44256</v>
      </c>
      <c r="I1446" s="18" t="s">
        <v>74</v>
      </c>
    </row>
    <row r="1447" spans="2:10" hidden="1" x14ac:dyDescent="0.3">
      <c r="B1447" s="5" t="s">
        <v>31</v>
      </c>
      <c r="C1447" t="s">
        <v>38</v>
      </c>
      <c r="D1447" s="2" t="s">
        <v>21</v>
      </c>
      <c r="E1447">
        <v>27.68</v>
      </c>
      <c r="F1447">
        <f t="shared" si="23"/>
        <v>27.68</v>
      </c>
      <c r="G1447" s="2" t="s">
        <v>67</v>
      </c>
      <c r="H1447" s="21">
        <v>44256</v>
      </c>
      <c r="I1447" s="18" t="s">
        <v>74</v>
      </c>
    </row>
    <row r="1448" spans="2:10" hidden="1" x14ac:dyDescent="0.3">
      <c r="B1448" s="5" t="s">
        <v>31</v>
      </c>
      <c r="C1448" t="s">
        <v>38</v>
      </c>
      <c r="D1448" s="2" t="s">
        <v>21</v>
      </c>
      <c r="E1448">
        <v>25.4</v>
      </c>
      <c r="F1448">
        <f t="shared" si="23"/>
        <v>25.4</v>
      </c>
      <c r="G1448" s="2" t="s">
        <v>67</v>
      </c>
      <c r="H1448" s="21">
        <v>44256</v>
      </c>
      <c r="I1448" s="18" t="s">
        <v>74</v>
      </c>
    </row>
    <row r="1449" spans="2:10" hidden="1" x14ac:dyDescent="0.3">
      <c r="B1449" s="5" t="s">
        <v>31</v>
      </c>
      <c r="C1449" t="s">
        <v>38</v>
      </c>
      <c r="D1449" s="2" t="s">
        <v>21</v>
      </c>
      <c r="E1449">
        <v>15.2</v>
      </c>
      <c r="F1449">
        <f t="shared" si="23"/>
        <v>15.2</v>
      </c>
      <c r="G1449" s="2" t="s">
        <v>67</v>
      </c>
      <c r="H1449" s="21">
        <v>44256</v>
      </c>
      <c r="I1449" s="18" t="s">
        <v>74</v>
      </c>
    </row>
    <row r="1450" spans="2:10" hidden="1" x14ac:dyDescent="0.3">
      <c r="B1450" s="5" t="s">
        <v>31</v>
      </c>
      <c r="C1450" t="s">
        <v>38</v>
      </c>
      <c r="D1450" s="2" t="s">
        <v>21</v>
      </c>
      <c r="E1450">
        <v>18.2</v>
      </c>
      <c r="F1450">
        <f t="shared" si="23"/>
        <v>18.2</v>
      </c>
      <c r="G1450" s="2" t="s">
        <v>67</v>
      </c>
      <c r="H1450" s="21">
        <v>44256</v>
      </c>
      <c r="I1450" s="18" t="s">
        <v>74</v>
      </c>
    </row>
    <row r="1451" spans="2:10" hidden="1" x14ac:dyDescent="0.3">
      <c r="B1451" s="5" t="s">
        <v>31</v>
      </c>
      <c r="C1451" t="s">
        <v>38</v>
      </c>
      <c r="D1451" s="2" t="s">
        <v>21</v>
      </c>
      <c r="E1451">
        <v>35.46</v>
      </c>
      <c r="F1451">
        <f t="shared" si="23"/>
        <v>35.46</v>
      </c>
      <c r="G1451" s="2" t="s">
        <v>67</v>
      </c>
      <c r="H1451" s="21">
        <v>44256</v>
      </c>
      <c r="I1451" s="18" t="s">
        <v>74</v>
      </c>
    </row>
    <row r="1452" spans="2:10" hidden="1" x14ac:dyDescent="0.3">
      <c r="B1452" s="5" t="s">
        <v>31</v>
      </c>
      <c r="C1452" t="s">
        <v>38</v>
      </c>
      <c r="D1452" s="2" t="s">
        <v>21</v>
      </c>
      <c r="E1452">
        <v>13.286</v>
      </c>
      <c r="F1452">
        <f t="shared" si="23"/>
        <v>13.286</v>
      </c>
      <c r="G1452" s="2" t="s">
        <v>67</v>
      </c>
      <c r="H1452" s="21">
        <v>44256</v>
      </c>
      <c r="I1452" s="18" t="s">
        <v>74</v>
      </c>
    </row>
    <row r="1453" spans="2:10" hidden="1" x14ac:dyDescent="0.3">
      <c r="B1453" s="5" t="s">
        <v>31</v>
      </c>
      <c r="C1453" t="s">
        <v>38</v>
      </c>
      <c r="D1453" s="2" t="s">
        <v>21</v>
      </c>
      <c r="E1453">
        <v>10.263999999999999</v>
      </c>
      <c r="F1453">
        <f t="shared" si="23"/>
        <v>10.263999999999999</v>
      </c>
      <c r="G1453" s="2" t="s">
        <v>67</v>
      </c>
      <c r="H1453" s="21">
        <v>44256</v>
      </c>
      <c r="I1453" s="18" t="s">
        <v>74</v>
      </c>
    </row>
    <row r="1454" spans="2:10" hidden="1" x14ac:dyDescent="0.3">
      <c r="B1454" s="5" t="s">
        <v>31</v>
      </c>
      <c r="C1454" t="s">
        <v>38</v>
      </c>
      <c r="D1454" s="2" t="s">
        <v>21</v>
      </c>
      <c r="E1454">
        <v>14.233000000000001</v>
      </c>
      <c r="F1454">
        <f t="shared" si="23"/>
        <v>14.233000000000001</v>
      </c>
      <c r="G1454" s="2" t="s">
        <v>67</v>
      </c>
      <c r="H1454" s="21">
        <v>44256</v>
      </c>
      <c r="I1454" s="18" t="s">
        <v>74</v>
      </c>
    </row>
    <row r="1455" spans="2:10" hidden="1" x14ac:dyDescent="0.3">
      <c r="B1455" s="5" t="s">
        <v>31</v>
      </c>
      <c r="C1455" t="s">
        <v>38</v>
      </c>
      <c r="D1455" s="2" t="s">
        <v>21</v>
      </c>
      <c r="E1455">
        <v>15</v>
      </c>
      <c r="F1455">
        <f t="shared" si="23"/>
        <v>15</v>
      </c>
      <c r="G1455" s="2" t="s">
        <v>67</v>
      </c>
      <c r="H1455" s="21">
        <v>44256</v>
      </c>
      <c r="I1455" s="18" t="s">
        <v>74</v>
      </c>
    </row>
    <row r="1456" spans="2:10" hidden="1" x14ac:dyDescent="0.3">
      <c r="B1456" s="5" t="s">
        <v>31</v>
      </c>
      <c r="C1456" t="s">
        <v>38</v>
      </c>
      <c r="D1456" s="2" t="s">
        <v>21</v>
      </c>
      <c r="E1456">
        <v>16.760000000000002</v>
      </c>
      <c r="F1456">
        <f t="shared" si="23"/>
        <v>16.760000000000002</v>
      </c>
      <c r="G1456" s="2" t="s">
        <v>67</v>
      </c>
      <c r="H1456" s="21">
        <v>44256</v>
      </c>
      <c r="I1456" s="18" t="s">
        <v>74</v>
      </c>
    </row>
    <row r="1457" spans="2:9" hidden="1" x14ac:dyDescent="0.3">
      <c r="B1457" s="5" t="s">
        <v>31</v>
      </c>
      <c r="C1457" t="s">
        <v>38</v>
      </c>
      <c r="D1457" s="2" t="s">
        <v>21</v>
      </c>
      <c r="E1457">
        <v>13.532</v>
      </c>
      <c r="F1457">
        <f t="shared" si="23"/>
        <v>13.532</v>
      </c>
      <c r="G1457" s="2" t="s">
        <v>67</v>
      </c>
      <c r="H1457" s="21">
        <v>44256</v>
      </c>
      <c r="I1457" s="18" t="s">
        <v>74</v>
      </c>
    </row>
    <row r="1458" spans="2:9" hidden="1" x14ac:dyDescent="0.3">
      <c r="B1458" s="5" t="s">
        <v>31</v>
      </c>
      <c r="C1458" t="s">
        <v>38</v>
      </c>
      <c r="D1458" s="2" t="s">
        <v>21</v>
      </c>
      <c r="E1458">
        <v>14.345000000000001</v>
      </c>
      <c r="F1458">
        <f t="shared" si="23"/>
        <v>14.345000000000001</v>
      </c>
      <c r="G1458" s="2" t="s">
        <v>67</v>
      </c>
      <c r="H1458" s="21">
        <v>44256</v>
      </c>
      <c r="I1458" s="18" t="s">
        <v>74</v>
      </c>
    </row>
    <row r="1459" spans="2:9" hidden="1" x14ac:dyDescent="0.3">
      <c r="B1459" s="5" t="s">
        <v>31</v>
      </c>
      <c r="C1459" t="s">
        <v>38</v>
      </c>
      <c r="D1459" s="2" t="s">
        <v>21</v>
      </c>
      <c r="E1459">
        <v>15.522</v>
      </c>
      <c r="F1459">
        <f t="shared" si="23"/>
        <v>15.522</v>
      </c>
      <c r="G1459" s="2" t="s">
        <v>67</v>
      </c>
      <c r="H1459" s="21">
        <v>44256</v>
      </c>
      <c r="I1459" s="18" t="s">
        <v>74</v>
      </c>
    </row>
    <row r="1460" spans="2:9" hidden="1" x14ac:dyDescent="0.3">
      <c r="B1460" s="5" t="s">
        <v>31</v>
      </c>
      <c r="C1460" t="s">
        <v>38</v>
      </c>
      <c r="D1460" s="2" t="s">
        <v>21</v>
      </c>
      <c r="E1460">
        <v>7.968</v>
      </c>
      <c r="F1460">
        <f t="shared" si="23"/>
        <v>7.968</v>
      </c>
      <c r="G1460" s="2" t="s">
        <v>67</v>
      </c>
      <c r="H1460" s="21">
        <v>44256</v>
      </c>
      <c r="I1460" s="18" t="s">
        <v>74</v>
      </c>
    </row>
    <row r="1461" spans="2:9" hidden="1" x14ac:dyDescent="0.3">
      <c r="B1461" s="5" t="s">
        <v>31</v>
      </c>
      <c r="C1461" t="s">
        <v>38</v>
      </c>
      <c r="D1461" s="2" t="s">
        <v>21</v>
      </c>
      <c r="E1461">
        <v>8.6829999999999998</v>
      </c>
      <c r="F1461">
        <f t="shared" si="23"/>
        <v>8.6829999999999998</v>
      </c>
      <c r="G1461" s="2" t="s">
        <v>67</v>
      </c>
      <c r="H1461" s="21">
        <v>44256</v>
      </c>
      <c r="I1461" s="18" t="s">
        <v>74</v>
      </c>
    </row>
    <row r="1462" spans="2:9" hidden="1" x14ac:dyDescent="0.3">
      <c r="B1462" s="5" t="s">
        <v>31</v>
      </c>
      <c r="C1462" t="s">
        <v>38</v>
      </c>
      <c r="D1462" s="2" t="s">
        <v>21</v>
      </c>
      <c r="E1462">
        <v>11.016</v>
      </c>
      <c r="F1462">
        <f t="shared" si="23"/>
        <v>11.016</v>
      </c>
      <c r="G1462" s="2" t="s">
        <v>67</v>
      </c>
      <c r="H1462" s="21">
        <v>44256</v>
      </c>
      <c r="I1462" s="18" t="s">
        <v>74</v>
      </c>
    </row>
    <row r="1463" spans="2:9" hidden="1" x14ac:dyDescent="0.3">
      <c r="B1463" s="5" t="s">
        <v>31</v>
      </c>
      <c r="C1463" t="s">
        <v>38</v>
      </c>
      <c r="D1463" s="2" t="s">
        <v>21</v>
      </c>
      <c r="E1463">
        <v>9.2490000000000006</v>
      </c>
      <c r="F1463">
        <f t="shared" si="23"/>
        <v>9.2490000000000006</v>
      </c>
      <c r="G1463" s="2" t="s">
        <v>67</v>
      </c>
      <c r="H1463" s="21">
        <v>44256</v>
      </c>
      <c r="I1463" s="18" t="s">
        <v>74</v>
      </c>
    </row>
    <row r="1464" spans="2:9" hidden="1" x14ac:dyDescent="0.3">
      <c r="B1464" s="5" t="s">
        <v>31</v>
      </c>
      <c r="C1464" t="s">
        <v>38</v>
      </c>
      <c r="D1464" s="2" t="s">
        <v>21</v>
      </c>
      <c r="E1464">
        <v>13.176</v>
      </c>
      <c r="F1464">
        <f t="shared" si="23"/>
        <v>13.176</v>
      </c>
      <c r="G1464" s="2" t="s">
        <v>67</v>
      </c>
      <c r="H1464" s="21">
        <v>44256</v>
      </c>
      <c r="I1464" s="18" t="s">
        <v>74</v>
      </c>
    </row>
    <row r="1465" spans="2:9" hidden="1" x14ac:dyDescent="0.3">
      <c r="B1465" s="5" t="s">
        <v>31</v>
      </c>
      <c r="C1465" t="s">
        <v>38</v>
      </c>
      <c r="D1465" s="2" t="s">
        <v>21</v>
      </c>
      <c r="E1465">
        <v>11.692</v>
      </c>
      <c r="F1465">
        <f t="shared" si="23"/>
        <v>11.692</v>
      </c>
      <c r="G1465" s="2" t="s">
        <v>67</v>
      </c>
      <c r="H1465" s="21">
        <v>44256</v>
      </c>
      <c r="I1465" s="18" t="s">
        <v>74</v>
      </c>
    </row>
    <row r="1466" spans="2:9" hidden="1" x14ac:dyDescent="0.3">
      <c r="B1466" s="5" t="s">
        <v>31</v>
      </c>
      <c r="C1466" t="s">
        <v>38</v>
      </c>
      <c r="D1466" s="2" t="s">
        <v>21</v>
      </c>
      <c r="E1466">
        <v>10.651</v>
      </c>
      <c r="F1466">
        <f t="shared" si="23"/>
        <v>10.651</v>
      </c>
      <c r="G1466" s="2" t="s">
        <v>67</v>
      </c>
      <c r="H1466" s="21">
        <v>44256</v>
      </c>
      <c r="I1466" s="18" t="s">
        <v>74</v>
      </c>
    </row>
    <row r="1467" spans="2:9" hidden="1" x14ac:dyDescent="0.3">
      <c r="B1467" s="5" t="s">
        <v>31</v>
      </c>
      <c r="C1467" t="s">
        <v>38</v>
      </c>
      <c r="D1467" s="2" t="s">
        <v>21</v>
      </c>
      <c r="E1467">
        <v>9.9420000000000002</v>
      </c>
      <c r="F1467">
        <f t="shared" si="23"/>
        <v>9.9420000000000002</v>
      </c>
      <c r="G1467" s="2" t="s">
        <v>67</v>
      </c>
      <c r="H1467" s="21">
        <v>44256</v>
      </c>
      <c r="I1467" s="18" t="s">
        <v>74</v>
      </c>
    </row>
    <row r="1468" spans="2:9" hidden="1" x14ac:dyDescent="0.3">
      <c r="B1468" s="5" t="s">
        <v>31</v>
      </c>
      <c r="C1468" t="s">
        <v>38</v>
      </c>
      <c r="D1468" s="2" t="s">
        <v>21</v>
      </c>
      <c r="E1468">
        <v>9.6489999999999991</v>
      </c>
      <c r="F1468">
        <f t="shared" si="23"/>
        <v>9.6489999999999991</v>
      </c>
      <c r="G1468" s="2" t="s">
        <v>67</v>
      </c>
      <c r="H1468" s="21">
        <v>44256</v>
      </c>
      <c r="I1468" s="18" t="s">
        <v>74</v>
      </c>
    </row>
    <row r="1469" spans="2:9" hidden="1" x14ac:dyDescent="0.3">
      <c r="B1469" s="5" t="s">
        <v>31</v>
      </c>
      <c r="C1469" t="s">
        <v>38</v>
      </c>
      <c r="D1469" s="2" t="s">
        <v>21</v>
      </c>
      <c r="E1469">
        <v>11.689</v>
      </c>
      <c r="F1469">
        <f t="shared" si="23"/>
        <v>11.689</v>
      </c>
      <c r="G1469" s="2" t="s">
        <v>67</v>
      </c>
      <c r="H1469" s="21">
        <v>44256</v>
      </c>
      <c r="I1469" s="18" t="s">
        <v>74</v>
      </c>
    </row>
    <row r="1470" spans="2:9" hidden="1" x14ac:dyDescent="0.3">
      <c r="B1470" s="5" t="s">
        <v>31</v>
      </c>
      <c r="C1470" t="s">
        <v>38</v>
      </c>
      <c r="D1470" s="2" t="s">
        <v>21</v>
      </c>
      <c r="E1470">
        <v>8.6809999999999992</v>
      </c>
      <c r="F1470">
        <f t="shared" si="23"/>
        <v>8.6809999999999992</v>
      </c>
      <c r="G1470" s="2" t="s">
        <v>67</v>
      </c>
      <c r="H1470" s="21">
        <v>44256</v>
      </c>
      <c r="I1470" s="18" t="s">
        <v>74</v>
      </c>
    </row>
    <row r="1471" spans="2:9" hidden="1" x14ac:dyDescent="0.3">
      <c r="B1471" s="5" t="s">
        <v>31</v>
      </c>
      <c r="C1471" t="s">
        <v>38</v>
      </c>
      <c r="D1471" s="2" t="s">
        <v>21</v>
      </c>
      <c r="E1471">
        <v>11.925000000000001</v>
      </c>
      <c r="F1471">
        <f t="shared" si="23"/>
        <v>11.925000000000001</v>
      </c>
      <c r="G1471" s="2" t="s">
        <v>67</v>
      </c>
      <c r="H1471" s="21">
        <v>44256</v>
      </c>
      <c r="I1471" s="18" t="s">
        <v>74</v>
      </c>
    </row>
    <row r="1472" spans="2:9" hidden="1" x14ac:dyDescent="0.3">
      <c r="B1472" s="5" t="s">
        <v>31</v>
      </c>
      <c r="C1472" t="s">
        <v>38</v>
      </c>
      <c r="D1472" s="2" t="s">
        <v>21</v>
      </c>
      <c r="E1472">
        <v>8.8879999999999999</v>
      </c>
      <c r="F1472">
        <f t="shared" si="23"/>
        <v>8.8879999999999999</v>
      </c>
      <c r="G1472" s="2" t="s">
        <v>67</v>
      </c>
      <c r="H1472" s="21">
        <v>44256</v>
      </c>
      <c r="I1472" s="18" t="s">
        <v>74</v>
      </c>
    </row>
    <row r="1473" spans="2:9" hidden="1" x14ac:dyDescent="0.3">
      <c r="B1473" s="5" t="s">
        <v>31</v>
      </c>
      <c r="C1473" t="s">
        <v>38</v>
      </c>
      <c r="D1473" s="2" t="s">
        <v>21</v>
      </c>
      <c r="E1473">
        <v>9.3719999999999999</v>
      </c>
      <c r="F1473">
        <f t="shared" si="23"/>
        <v>9.3719999999999999</v>
      </c>
      <c r="G1473" s="2" t="s">
        <v>67</v>
      </c>
      <c r="H1473" s="21">
        <v>44256</v>
      </c>
      <c r="I1473" s="18" t="s">
        <v>74</v>
      </c>
    </row>
    <row r="1474" spans="2:9" hidden="1" x14ac:dyDescent="0.3">
      <c r="B1474" s="5" t="s">
        <v>31</v>
      </c>
      <c r="C1474" t="s">
        <v>38</v>
      </c>
      <c r="D1474" s="2" t="s">
        <v>21</v>
      </c>
      <c r="E1474">
        <v>8.3520000000000003</v>
      </c>
      <c r="F1474">
        <f t="shared" si="23"/>
        <v>8.3520000000000003</v>
      </c>
      <c r="G1474" s="2" t="s">
        <v>67</v>
      </c>
      <c r="H1474" s="21">
        <v>44256</v>
      </c>
      <c r="I1474" s="18" t="s">
        <v>74</v>
      </c>
    </row>
    <row r="1475" spans="2:9" hidden="1" x14ac:dyDescent="0.3">
      <c r="B1475" s="5" t="s">
        <v>31</v>
      </c>
      <c r="C1475" t="s">
        <v>38</v>
      </c>
      <c r="D1475" s="2" t="s">
        <v>21</v>
      </c>
      <c r="E1475">
        <v>8.5310000000000006</v>
      </c>
      <c r="F1475">
        <f t="shared" si="23"/>
        <v>8.5310000000000006</v>
      </c>
      <c r="G1475" s="2" t="s">
        <v>67</v>
      </c>
      <c r="H1475" s="21">
        <v>44256</v>
      </c>
      <c r="I1475" s="18" t="s">
        <v>74</v>
      </c>
    </row>
    <row r="1476" spans="2:9" hidden="1" x14ac:dyDescent="0.3">
      <c r="B1476" s="5" t="s">
        <v>31</v>
      </c>
      <c r="C1476" t="s">
        <v>38</v>
      </c>
      <c r="D1476" s="2" t="s">
        <v>21</v>
      </c>
      <c r="E1476">
        <v>10.025</v>
      </c>
      <c r="F1476">
        <f t="shared" si="23"/>
        <v>10.025</v>
      </c>
      <c r="G1476" s="2" t="s">
        <v>67</v>
      </c>
      <c r="H1476" s="21">
        <v>44256</v>
      </c>
      <c r="I1476" s="18" t="s">
        <v>74</v>
      </c>
    </row>
    <row r="1477" spans="2:9" hidden="1" x14ac:dyDescent="0.3">
      <c r="B1477" s="5" t="s">
        <v>31</v>
      </c>
      <c r="C1477" t="s">
        <v>38</v>
      </c>
      <c r="D1477" s="2" t="s">
        <v>21</v>
      </c>
      <c r="E1477">
        <v>11.36</v>
      </c>
      <c r="F1477">
        <f t="shared" si="23"/>
        <v>11.36</v>
      </c>
      <c r="G1477" s="2" t="s">
        <v>67</v>
      </c>
      <c r="H1477" s="21">
        <v>44256</v>
      </c>
      <c r="I1477" s="18" t="s">
        <v>74</v>
      </c>
    </row>
    <row r="1478" spans="2:9" hidden="1" x14ac:dyDescent="0.3">
      <c r="B1478" s="5" t="s">
        <v>31</v>
      </c>
      <c r="C1478" t="s">
        <v>38</v>
      </c>
      <c r="D1478" s="2" t="s">
        <v>21</v>
      </c>
      <c r="E1478">
        <v>13.206</v>
      </c>
      <c r="F1478">
        <f t="shared" si="23"/>
        <v>13.206</v>
      </c>
      <c r="G1478" s="2" t="s">
        <v>67</v>
      </c>
      <c r="H1478" s="21">
        <v>44256</v>
      </c>
      <c r="I1478" s="18" t="s">
        <v>74</v>
      </c>
    </row>
    <row r="1479" spans="2:9" hidden="1" x14ac:dyDescent="0.3">
      <c r="B1479" s="5" t="s">
        <v>31</v>
      </c>
      <c r="C1479" t="s">
        <v>38</v>
      </c>
      <c r="D1479" s="2" t="s">
        <v>21</v>
      </c>
      <c r="E1479">
        <v>11.234</v>
      </c>
      <c r="F1479">
        <f t="shared" si="23"/>
        <v>11.234</v>
      </c>
      <c r="G1479" s="2" t="s">
        <v>67</v>
      </c>
      <c r="H1479" s="21">
        <v>44256</v>
      </c>
      <c r="I1479" s="18" t="s">
        <v>74</v>
      </c>
    </row>
    <row r="1480" spans="2:9" hidden="1" x14ac:dyDescent="0.3">
      <c r="B1480" s="5" t="s">
        <v>31</v>
      </c>
      <c r="C1480" t="s">
        <v>38</v>
      </c>
      <c r="D1480" s="2" t="s">
        <v>21</v>
      </c>
      <c r="E1480">
        <v>13.993</v>
      </c>
      <c r="F1480">
        <f t="shared" si="23"/>
        <v>13.993</v>
      </c>
      <c r="G1480" s="2" t="s">
        <v>67</v>
      </c>
      <c r="H1480" s="21">
        <v>44256</v>
      </c>
      <c r="I1480" s="18" t="s">
        <v>74</v>
      </c>
    </row>
    <row r="1481" spans="2:9" hidden="1" x14ac:dyDescent="0.3">
      <c r="B1481" s="5" t="s">
        <v>31</v>
      </c>
      <c r="C1481" t="s">
        <v>38</v>
      </c>
      <c r="D1481" s="2" t="s">
        <v>21</v>
      </c>
      <c r="E1481">
        <v>10.295</v>
      </c>
      <c r="F1481">
        <f t="shared" si="23"/>
        <v>10.295</v>
      </c>
      <c r="G1481" s="2" t="s">
        <v>67</v>
      </c>
      <c r="H1481" s="21">
        <v>44256</v>
      </c>
      <c r="I1481" s="18" t="s">
        <v>74</v>
      </c>
    </row>
    <row r="1482" spans="2:9" hidden="1" x14ac:dyDescent="0.3">
      <c r="B1482" s="5" t="s">
        <v>31</v>
      </c>
      <c r="C1482" t="s">
        <v>38</v>
      </c>
      <c r="D1482" s="2" t="s">
        <v>21</v>
      </c>
      <c r="E1482">
        <v>11.023999999999999</v>
      </c>
      <c r="F1482">
        <f t="shared" si="23"/>
        <v>11.023999999999999</v>
      </c>
      <c r="G1482" s="2" t="s">
        <v>67</v>
      </c>
      <c r="H1482" s="21">
        <v>44256</v>
      </c>
      <c r="I1482" s="18" t="s">
        <v>74</v>
      </c>
    </row>
    <row r="1483" spans="2:9" hidden="1" x14ac:dyDescent="0.3">
      <c r="B1483" s="5" t="s">
        <v>31</v>
      </c>
      <c r="C1483" t="s">
        <v>38</v>
      </c>
      <c r="D1483" s="2" t="s">
        <v>21</v>
      </c>
      <c r="E1483">
        <v>11.734</v>
      </c>
      <c r="F1483">
        <f t="shared" si="23"/>
        <v>11.734</v>
      </c>
      <c r="G1483" s="2" t="s">
        <v>67</v>
      </c>
      <c r="H1483" s="21">
        <v>44256</v>
      </c>
      <c r="I1483" s="18" t="s">
        <v>74</v>
      </c>
    </row>
    <row r="1484" spans="2:9" hidden="1" x14ac:dyDescent="0.3">
      <c r="B1484" s="5" t="s">
        <v>31</v>
      </c>
      <c r="C1484" t="s">
        <v>38</v>
      </c>
      <c r="D1484" s="2" t="s">
        <v>21</v>
      </c>
      <c r="E1484">
        <v>14.807</v>
      </c>
      <c r="F1484">
        <f t="shared" si="23"/>
        <v>14.807</v>
      </c>
      <c r="G1484" s="2" t="s">
        <v>67</v>
      </c>
      <c r="H1484" s="21">
        <v>44256</v>
      </c>
      <c r="I1484" s="18" t="s">
        <v>74</v>
      </c>
    </row>
    <row r="1485" spans="2:9" hidden="1" x14ac:dyDescent="0.3">
      <c r="B1485" s="5" t="s">
        <v>31</v>
      </c>
      <c r="C1485" t="s">
        <v>38</v>
      </c>
      <c r="D1485" s="2" t="s">
        <v>21</v>
      </c>
      <c r="E1485">
        <v>12.651999999999999</v>
      </c>
      <c r="F1485">
        <f t="shared" si="23"/>
        <v>12.651999999999999</v>
      </c>
      <c r="G1485" s="2" t="s">
        <v>67</v>
      </c>
      <c r="H1485" s="21">
        <v>44256</v>
      </c>
      <c r="I1485" s="18" t="s">
        <v>74</v>
      </c>
    </row>
    <row r="1486" spans="2:9" hidden="1" x14ac:dyDescent="0.3">
      <c r="B1486" s="5" t="s">
        <v>31</v>
      </c>
      <c r="C1486" t="s">
        <v>38</v>
      </c>
      <c r="D1486" s="2" t="s">
        <v>21</v>
      </c>
      <c r="E1486">
        <v>12.178000000000001</v>
      </c>
      <c r="F1486">
        <f t="shared" si="23"/>
        <v>12.178000000000001</v>
      </c>
      <c r="G1486" s="2" t="s">
        <v>67</v>
      </c>
      <c r="H1486" s="21">
        <v>44256</v>
      </c>
      <c r="I1486" s="18" t="s">
        <v>74</v>
      </c>
    </row>
    <row r="1487" spans="2:9" hidden="1" x14ac:dyDescent="0.3">
      <c r="B1487" s="5" t="s">
        <v>31</v>
      </c>
      <c r="C1487" t="s">
        <v>38</v>
      </c>
      <c r="D1487" s="2" t="s">
        <v>21</v>
      </c>
      <c r="E1487">
        <v>12.406000000000001</v>
      </c>
      <c r="F1487">
        <f t="shared" si="23"/>
        <v>12.406000000000001</v>
      </c>
      <c r="G1487" s="2" t="s">
        <v>67</v>
      </c>
      <c r="H1487" s="21">
        <v>44256</v>
      </c>
      <c r="I1487" s="18" t="s">
        <v>74</v>
      </c>
    </row>
    <row r="1488" spans="2:9" hidden="1" x14ac:dyDescent="0.3">
      <c r="B1488" s="5" t="s">
        <v>31</v>
      </c>
      <c r="C1488" t="s">
        <v>38</v>
      </c>
      <c r="D1488" s="2" t="s">
        <v>21</v>
      </c>
      <c r="E1488">
        <v>12.178000000000001</v>
      </c>
      <c r="F1488">
        <f t="shared" si="23"/>
        <v>12.178000000000001</v>
      </c>
      <c r="G1488" s="2" t="s">
        <v>67</v>
      </c>
      <c r="H1488" s="21">
        <v>44256</v>
      </c>
      <c r="I1488" s="18" t="s">
        <v>74</v>
      </c>
    </row>
    <row r="1489" spans="2:9" hidden="1" x14ac:dyDescent="0.3">
      <c r="B1489" s="5" t="s">
        <v>31</v>
      </c>
      <c r="C1489" t="s">
        <v>38</v>
      </c>
      <c r="D1489" s="2" t="s">
        <v>21</v>
      </c>
      <c r="E1489">
        <v>12.000999999999999</v>
      </c>
      <c r="F1489">
        <f t="shared" si="23"/>
        <v>12.000999999999999</v>
      </c>
      <c r="G1489" s="2" t="s">
        <v>67</v>
      </c>
      <c r="H1489" s="21">
        <v>44256</v>
      </c>
      <c r="I1489" s="18" t="s">
        <v>74</v>
      </c>
    </row>
    <row r="1490" spans="2:9" hidden="1" x14ac:dyDescent="0.3">
      <c r="B1490" s="5" t="s">
        <v>31</v>
      </c>
      <c r="C1490" t="s">
        <v>38</v>
      </c>
      <c r="D1490" s="2" t="s">
        <v>21</v>
      </c>
      <c r="E1490">
        <v>12.531000000000001</v>
      </c>
      <c r="F1490">
        <f t="shared" si="23"/>
        <v>12.531000000000001</v>
      </c>
      <c r="G1490" s="2" t="s">
        <v>67</v>
      </c>
      <c r="H1490" s="21">
        <v>44256</v>
      </c>
      <c r="I1490" s="18" t="s">
        <v>74</v>
      </c>
    </row>
    <row r="1491" spans="2:9" hidden="1" x14ac:dyDescent="0.3">
      <c r="B1491" s="5" t="s">
        <v>31</v>
      </c>
      <c r="C1491" t="s">
        <v>38</v>
      </c>
      <c r="D1491" s="2" t="s">
        <v>21</v>
      </c>
      <c r="E1491">
        <v>15.734</v>
      </c>
      <c r="F1491">
        <f t="shared" si="23"/>
        <v>15.734</v>
      </c>
      <c r="G1491" s="2" t="s">
        <v>67</v>
      </c>
      <c r="H1491" s="21">
        <v>44256</v>
      </c>
      <c r="I1491" s="18" t="s">
        <v>74</v>
      </c>
    </row>
    <row r="1492" spans="2:9" hidden="1" x14ac:dyDescent="0.3">
      <c r="B1492" s="5" t="s">
        <v>31</v>
      </c>
      <c r="C1492" t="s">
        <v>38</v>
      </c>
      <c r="D1492" s="2" t="s">
        <v>21</v>
      </c>
      <c r="E1492">
        <v>12.798999999999999</v>
      </c>
      <c r="F1492">
        <f t="shared" si="23"/>
        <v>12.798999999999999</v>
      </c>
      <c r="G1492" s="2" t="s">
        <v>67</v>
      </c>
      <c r="H1492" s="21">
        <v>44256</v>
      </c>
      <c r="I1492" s="18" t="s">
        <v>74</v>
      </c>
    </row>
    <row r="1493" spans="2:9" hidden="1" x14ac:dyDescent="0.3">
      <c r="B1493" s="5" t="s">
        <v>31</v>
      </c>
      <c r="C1493" t="s">
        <v>38</v>
      </c>
      <c r="D1493" s="2" t="s">
        <v>21</v>
      </c>
      <c r="E1493">
        <v>15.648</v>
      </c>
      <c r="F1493">
        <f t="shared" si="23"/>
        <v>15.648</v>
      </c>
      <c r="G1493" s="2" t="s">
        <v>67</v>
      </c>
      <c r="H1493" s="21">
        <v>44256</v>
      </c>
      <c r="I1493" s="18" t="s">
        <v>74</v>
      </c>
    </row>
    <row r="1494" spans="2:9" hidden="1" x14ac:dyDescent="0.3">
      <c r="B1494" s="5" t="s">
        <v>31</v>
      </c>
      <c r="C1494" t="s">
        <v>38</v>
      </c>
      <c r="D1494" s="2" t="s">
        <v>21</v>
      </c>
      <c r="E1494">
        <v>12.382999999999999</v>
      </c>
      <c r="F1494">
        <f t="shared" si="23"/>
        <v>12.382999999999999</v>
      </c>
      <c r="G1494" s="2" t="s">
        <v>67</v>
      </c>
      <c r="H1494" s="21">
        <v>44256</v>
      </c>
      <c r="I1494" s="18" t="s">
        <v>74</v>
      </c>
    </row>
    <row r="1495" spans="2:9" hidden="1" x14ac:dyDescent="0.3">
      <c r="B1495" s="5" t="s">
        <v>31</v>
      </c>
      <c r="C1495" t="s">
        <v>38</v>
      </c>
      <c r="D1495" s="2" t="s">
        <v>21</v>
      </c>
      <c r="E1495">
        <v>12.680999999999999</v>
      </c>
      <c r="F1495">
        <f t="shared" si="23"/>
        <v>12.680999999999999</v>
      </c>
      <c r="G1495" s="2" t="s">
        <v>67</v>
      </c>
      <c r="H1495" s="21">
        <v>44256</v>
      </c>
      <c r="I1495" s="18" t="s">
        <v>74</v>
      </c>
    </row>
    <row r="1496" spans="2:9" hidden="1" x14ac:dyDescent="0.3">
      <c r="B1496" s="5" t="s">
        <v>31</v>
      </c>
      <c r="C1496" t="s">
        <v>38</v>
      </c>
      <c r="D1496" s="2" t="s">
        <v>21</v>
      </c>
      <c r="E1496">
        <v>13.041</v>
      </c>
      <c r="F1496">
        <f t="shared" si="23"/>
        <v>13.041</v>
      </c>
      <c r="G1496" s="2" t="s">
        <v>67</v>
      </c>
      <c r="H1496" s="21">
        <v>44256</v>
      </c>
      <c r="I1496" s="18" t="s">
        <v>74</v>
      </c>
    </row>
    <row r="1497" spans="2:9" hidden="1" x14ac:dyDescent="0.3">
      <c r="B1497" s="5" t="s">
        <v>31</v>
      </c>
      <c r="C1497" t="s">
        <v>38</v>
      </c>
      <c r="D1497" s="2" t="s">
        <v>21</v>
      </c>
      <c r="E1497">
        <v>14.06</v>
      </c>
      <c r="F1497">
        <f t="shared" si="23"/>
        <v>14.06</v>
      </c>
      <c r="G1497" s="2" t="s">
        <v>67</v>
      </c>
      <c r="H1497" s="21">
        <v>44256</v>
      </c>
      <c r="I1497" s="18" t="s">
        <v>74</v>
      </c>
    </row>
    <row r="1498" spans="2:9" hidden="1" x14ac:dyDescent="0.3">
      <c r="B1498" s="5" t="s">
        <v>31</v>
      </c>
      <c r="C1498" t="s">
        <v>38</v>
      </c>
      <c r="D1498" s="2" t="s">
        <v>21</v>
      </c>
      <c r="E1498">
        <v>11.994</v>
      </c>
      <c r="F1498">
        <f t="shared" si="23"/>
        <v>11.994</v>
      </c>
      <c r="G1498" s="2" t="s">
        <v>67</v>
      </c>
      <c r="H1498" s="21">
        <v>44256</v>
      </c>
      <c r="I1498" s="18" t="s">
        <v>74</v>
      </c>
    </row>
    <row r="1499" spans="2:9" hidden="1" x14ac:dyDescent="0.3">
      <c r="B1499" s="5" t="s">
        <v>31</v>
      </c>
      <c r="C1499" t="s">
        <v>38</v>
      </c>
      <c r="D1499" s="2" t="s">
        <v>21</v>
      </c>
      <c r="E1499">
        <v>12.382999999999999</v>
      </c>
      <c r="F1499">
        <f t="shared" si="23"/>
        <v>12.382999999999999</v>
      </c>
      <c r="G1499" s="2" t="s">
        <v>67</v>
      </c>
      <c r="H1499" s="21">
        <v>44256</v>
      </c>
      <c r="I1499" s="18" t="s">
        <v>74</v>
      </c>
    </row>
    <row r="1500" spans="2:9" hidden="1" x14ac:dyDescent="0.3">
      <c r="B1500" s="5" t="s">
        <v>31</v>
      </c>
      <c r="C1500" t="s">
        <v>38</v>
      </c>
      <c r="D1500" s="2" t="s">
        <v>21</v>
      </c>
      <c r="E1500">
        <v>13.557</v>
      </c>
      <c r="F1500">
        <f t="shared" si="23"/>
        <v>13.557</v>
      </c>
      <c r="G1500" s="2" t="s">
        <v>67</v>
      </c>
      <c r="H1500" s="21">
        <v>44256</v>
      </c>
      <c r="I1500" s="18" t="s">
        <v>74</v>
      </c>
    </row>
    <row r="1501" spans="2:9" hidden="1" x14ac:dyDescent="0.3">
      <c r="B1501" s="5" t="s">
        <v>31</v>
      </c>
      <c r="C1501" t="s">
        <v>38</v>
      </c>
      <c r="D1501" s="2" t="s">
        <v>21</v>
      </c>
      <c r="E1501">
        <v>14.06</v>
      </c>
      <c r="F1501">
        <f t="shared" si="23"/>
        <v>14.06</v>
      </c>
      <c r="G1501" s="2" t="s">
        <v>67</v>
      </c>
      <c r="H1501" s="21">
        <v>44256</v>
      </c>
      <c r="I1501" s="18" t="s">
        <v>74</v>
      </c>
    </row>
    <row r="1502" spans="2:9" hidden="1" x14ac:dyDescent="0.3">
      <c r="B1502" s="5" t="s">
        <v>31</v>
      </c>
      <c r="C1502" t="s">
        <v>38</v>
      </c>
      <c r="D1502" s="2" t="s">
        <v>21</v>
      </c>
      <c r="E1502">
        <v>14.324</v>
      </c>
      <c r="F1502">
        <f t="shared" ref="F1502:F1565" si="24">E1502</f>
        <v>14.324</v>
      </c>
      <c r="G1502" s="2" t="s">
        <v>67</v>
      </c>
      <c r="H1502" s="21">
        <v>44256</v>
      </c>
      <c r="I1502" s="18" t="s">
        <v>74</v>
      </c>
    </row>
    <row r="1503" spans="2:9" hidden="1" x14ac:dyDescent="0.3">
      <c r="B1503" s="5" t="s">
        <v>31</v>
      </c>
      <c r="C1503" t="s">
        <v>38</v>
      </c>
      <c r="D1503" s="2" t="s">
        <v>21</v>
      </c>
      <c r="E1503">
        <v>11.375</v>
      </c>
      <c r="F1503">
        <f t="shared" si="24"/>
        <v>11.375</v>
      </c>
      <c r="G1503" s="2" t="s">
        <v>67</v>
      </c>
      <c r="H1503" s="21">
        <v>44256</v>
      </c>
      <c r="I1503" s="18" t="s">
        <v>74</v>
      </c>
    </row>
    <row r="1504" spans="2:9" hidden="1" x14ac:dyDescent="0.3">
      <c r="B1504" s="5" t="s">
        <v>31</v>
      </c>
      <c r="C1504" t="s">
        <v>38</v>
      </c>
      <c r="D1504" s="2" t="s">
        <v>21</v>
      </c>
      <c r="E1504">
        <v>14.601000000000001</v>
      </c>
      <c r="F1504">
        <f t="shared" si="24"/>
        <v>14.601000000000001</v>
      </c>
      <c r="G1504" s="2" t="s">
        <v>67</v>
      </c>
      <c r="H1504" s="21">
        <v>44256</v>
      </c>
      <c r="I1504" s="18" t="s">
        <v>74</v>
      </c>
    </row>
    <row r="1505" spans="2:9" hidden="1" x14ac:dyDescent="0.3">
      <c r="B1505" s="5" t="s">
        <v>31</v>
      </c>
      <c r="C1505" t="s">
        <v>38</v>
      </c>
      <c r="D1505" s="2" t="s">
        <v>21</v>
      </c>
      <c r="E1505">
        <v>14.077999999999999</v>
      </c>
      <c r="F1505">
        <f t="shared" si="24"/>
        <v>14.077999999999999</v>
      </c>
      <c r="G1505" s="2" t="s">
        <v>67</v>
      </c>
      <c r="H1505" s="21">
        <v>44256</v>
      </c>
      <c r="I1505" s="18" t="s">
        <v>74</v>
      </c>
    </row>
    <row r="1506" spans="2:9" hidden="1" x14ac:dyDescent="0.3">
      <c r="B1506" s="5" t="s">
        <v>31</v>
      </c>
      <c r="C1506" t="s">
        <v>38</v>
      </c>
      <c r="D1506" s="2" t="s">
        <v>21</v>
      </c>
      <c r="E1506">
        <v>12.276</v>
      </c>
      <c r="F1506">
        <f t="shared" si="24"/>
        <v>12.276</v>
      </c>
      <c r="G1506" s="2" t="s">
        <v>67</v>
      </c>
      <c r="H1506" s="21">
        <v>44256</v>
      </c>
      <c r="I1506" s="18" t="s">
        <v>74</v>
      </c>
    </row>
    <row r="1507" spans="2:9" hidden="1" x14ac:dyDescent="0.3">
      <c r="B1507" s="5" t="s">
        <v>31</v>
      </c>
      <c r="C1507" t="s">
        <v>38</v>
      </c>
      <c r="D1507" s="2" t="s">
        <v>21</v>
      </c>
      <c r="E1507">
        <v>15.896000000000001</v>
      </c>
      <c r="F1507">
        <f t="shared" si="24"/>
        <v>15.896000000000001</v>
      </c>
      <c r="G1507" s="2" t="s">
        <v>67</v>
      </c>
      <c r="H1507" s="21">
        <v>44256</v>
      </c>
      <c r="I1507" s="18" t="s">
        <v>74</v>
      </c>
    </row>
    <row r="1508" spans="2:9" hidden="1" x14ac:dyDescent="0.3">
      <c r="B1508" s="5" t="s">
        <v>31</v>
      </c>
      <c r="C1508" t="s">
        <v>38</v>
      </c>
      <c r="D1508" s="2" t="s">
        <v>21</v>
      </c>
      <c r="E1508">
        <v>11.407999999999999</v>
      </c>
      <c r="F1508">
        <f t="shared" si="24"/>
        <v>11.407999999999999</v>
      </c>
      <c r="G1508" s="2" t="s">
        <v>67</v>
      </c>
      <c r="H1508" s="21">
        <v>44256</v>
      </c>
      <c r="I1508" s="18" t="s">
        <v>74</v>
      </c>
    </row>
    <row r="1509" spans="2:9" hidden="1" x14ac:dyDescent="0.3">
      <c r="B1509" s="5" t="s">
        <v>31</v>
      </c>
      <c r="C1509" t="s">
        <v>38</v>
      </c>
      <c r="D1509" s="2" t="s">
        <v>21</v>
      </c>
      <c r="E1509">
        <v>16</v>
      </c>
      <c r="F1509">
        <f t="shared" si="24"/>
        <v>16</v>
      </c>
      <c r="G1509" s="2" t="s">
        <v>67</v>
      </c>
      <c r="H1509" s="21">
        <v>44256</v>
      </c>
      <c r="I1509" s="18" t="s">
        <v>74</v>
      </c>
    </row>
    <row r="1510" spans="2:9" hidden="1" x14ac:dyDescent="0.3">
      <c r="B1510" s="5" t="s">
        <v>31</v>
      </c>
      <c r="C1510" t="s">
        <v>38</v>
      </c>
      <c r="D1510" s="2" t="s">
        <v>21</v>
      </c>
      <c r="E1510">
        <v>12.897</v>
      </c>
      <c r="F1510">
        <f t="shared" si="24"/>
        <v>12.897</v>
      </c>
      <c r="G1510" s="2" t="s">
        <v>67</v>
      </c>
      <c r="H1510" s="21">
        <v>44256</v>
      </c>
      <c r="I1510" s="18" t="s">
        <v>74</v>
      </c>
    </row>
    <row r="1511" spans="2:9" hidden="1" x14ac:dyDescent="0.3">
      <c r="B1511" s="5" t="s">
        <v>31</v>
      </c>
      <c r="C1511" t="s">
        <v>38</v>
      </c>
      <c r="D1511" s="2" t="s">
        <v>21</v>
      </c>
      <c r="E1511">
        <v>14.316000000000001</v>
      </c>
      <c r="F1511">
        <f t="shared" si="24"/>
        <v>14.316000000000001</v>
      </c>
      <c r="G1511" s="2" t="s">
        <v>67</v>
      </c>
      <c r="H1511" s="21">
        <v>44256</v>
      </c>
      <c r="I1511" s="18" t="s">
        <v>74</v>
      </c>
    </row>
    <row r="1512" spans="2:9" hidden="1" x14ac:dyDescent="0.3">
      <c r="B1512" s="5" t="s">
        <v>31</v>
      </c>
      <c r="C1512" t="s">
        <v>38</v>
      </c>
      <c r="D1512" s="2" t="s">
        <v>21</v>
      </c>
      <c r="E1512">
        <v>13.423999999999999</v>
      </c>
      <c r="F1512">
        <f t="shared" si="24"/>
        <v>13.423999999999999</v>
      </c>
      <c r="G1512" s="2" t="s">
        <v>67</v>
      </c>
      <c r="H1512" s="21">
        <v>44256</v>
      </c>
      <c r="I1512" s="18" t="s">
        <v>74</v>
      </c>
    </row>
    <row r="1513" spans="2:9" hidden="1" x14ac:dyDescent="0.3">
      <c r="B1513" s="5" t="s">
        <v>31</v>
      </c>
      <c r="C1513" t="s">
        <v>38</v>
      </c>
      <c r="D1513" s="2" t="s">
        <v>21</v>
      </c>
      <c r="E1513">
        <v>13.606</v>
      </c>
      <c r="F1513">
        <f t="shared" si="24"/>
        <v>13.606</v>
      </c>
      <c r="G1513" s="2" t="s">
        <v>67</v>
      </c>
      <c r="H1513" s="21">
        <v>44256</v>
      </c>
      <c r="I1513" s="18" t="s">
        <v>74</v>
      </c>
    </row>
    <row r="1514" spans="2:9" hidden="1" x14ac:dyDescent="0.3">
      <c r="B1514" s="5" t="s">
        <v>31</v>
      </c>
      <c r="C1514" t="s">
        <v>38</v>
      </c>
      <c r="D1514" s="2" t="s">
        <v>21</v>
      </c>
      <c r="E1514">
        <v>13.125</v>
      </c>
      <c r="F1514">
        <f t="shared" si="24"/>
        <v>13.125</v>
      </c>
      <c r="G1514" s="2" t="s">
        <v>67</v>
      </c>
      <c r="H1514" s="21">
        <v>44256</v>
      </c>
      <c r="I1514" s="18" t="s">
        <v>74</v>
      </c>
    </row>
    <row r="1515" spans="2:9" hidden="1" x14ac:dyDescent="0.3">
      <c r="B1515" s="5" t="s">
        <v>31</v>
      </c>
      <c r="C1515" t="s">
        <v>38</v>
      </c>
      <c r="D1515" s="2" t="s">
        <v>21</v>
      </c>
      <c r="E1515">
        <v>12.648</v>
      </c>
      <c r="F1515">
        <f t="shared" si="24"/>
        <v>12.648</v>
      </c>
      <c r="G1515" s="2" t="s">
        <v>67</v>
      </c>
      <c r="H1515" s="21">
        <v>44256</v>
      </c>
      <c r="I1515" s="18" t="s">
        <v>74</v>
      </c>
    </row>
    <row r="1516" spans="2:9" hidden="1" x14ac:dyDescent="0.3">
      <c r="B1516" s="5" t="s">
        <v>31</v>
      </c>
      <c r="C1516" t="s">
        <v>38</v>
      </c>
      <c r="D1516" s="2" t="s">
        <v>21</v>
      </c>
      <c r="E1516">
        <v>13.125</v>
      </c>
      <c r="F1516">
        <f t="shared" si="24"/>
        <v>13.125</v>
      </c>
      <c r="G1516" s="2" t="s">
        <v>67</v>
      </c>
      <c r="H1516" s="21">
        <v>44256</v>
      </c>
      <c r="I1516" s="18" t="s">
        <v>74</v>
      </c>
    </row>
    <row r="1517" spans="2:9" hidden="1" x14ac:dyDescent="0.3">
      <c r="B1517" s="5" t="s">
        <v>31</v>
      </c>
      <c r="C1517" t="s">
        <v>38</v>
      </c>
      <c r="D1517" s="2" t="s">
        <v>21</v>
      </c>
      <c r="E1517">
        <v>10.183</v>
      </c>
      <c r="F1517">
        <f t="shared" si="24"/>
        <v>10.183</v>
      </c>
      <c r="G1517" s="2" t="s">
        <v>67</v>
      </c>
      <c r="H1517" s="21">
        <v>44256</v>
      </c>
      <c r="I1517" s="18" t="s">
        <v>74</v>
      </c>
    </row>
    <row r="1518" spans="2:9" hidden="1" x14ac:dyDescent="0.3">
      <c r="B1518" s="5" t="s">
        <v>31</v>
      </c>
      <c r="C1518" t="s">
        <v>38</v>
      </c>
      <c r="D1518" s="2" t="s">
        <v>21</v>
      </c>
      <c r="E1518">
        <v>11.144</v>
      </c>
      <c r="F1518">
        <f t="shared" si="24"/>
        <v>11.144</v>
      </c>
      <c r="G1518" s="2" t="s">
        <v>67</v>
      </c>
      <c r="H1518" s="21">
        <v>44256</v>
      </c>
      <c r="I1518" s="18" t="s">
        <v>74</v>
      </c>
    </row>
    <row r="1519" spans="2:9" hidden="1" x14ac:dyDescent="0.3">
      <c r="B1519" s="5" t="s">
        <v>31</v>
      </c>
      <c r="C1519" t="s">
        <v>38</v>
      </c>
      <c r="D1519" s="2" t="s">
        <v>21</v>
      </c>
      <c r="E1519">
        <v>12.792</v>
      </c>
      <c r="F1519">
        <f t="shared" si="24"/>
        <v>12.792</v>
      </c>
      <c r="G1519" s="2" t="s">
        <v>67</v>
      </c>
      <c r="H1519" s="21">
        <v>44256</v>
      </c>
      <c r="I1519" s="18" t="s">
        <v>74</v>
      </c>
    </row>
    <row r="1520" spans="2:9" hidden="1" x14ac:dyDescent="0.3">
      <c r="B1520" s="5" t="s">
        <v>31</v>
      </c>
      <c r="C1520" t="s">
        <v>38</v>
      </c>
      <c r="D1520" s="2" t="s">
        <v>21</v>
      </c>
      <c r="E1520">
        <v>10.657999999999999</v>
      </c>
      <c r="F1520">
        <f t="shared" si="24"/>
        <v>10.657999999999999</v>
      </c>
      <c r="G1520" s="2" t="s">
        <v>67</v>
      </c>
      <c r="H1520" s="21">
        <v>44256</v>
      </c>
      <c r="I1520" s="18" t="s">
        <v>74</v>
      </c>
    </row>
    <row r="1521" spans="2:9" hidden="1" x14ac:dyDescent="0.3">
      <c r="B1521" s="5" t="s">
        <v>31</v>
      </c>
      <c r="C1521" t="s">
        <v>38</v>
      </c>
      <c r="D1521" s="2" t="s">
        <v>21</v>
      </c>
      <c r="E1521">
        <v>11.811999999999999</v>
      </c>
      <c r="F1521">
        <f t="shared" si="24"/>
        <v>11.811999999999999</v>
      </c>
      <c r="G1521" s="2" t="s">
        <v>67</v>
      </c>
      <c r="H1521" s="21">
        <v>44256</v>
      </c>
      <c r="I1521" s="18" t="s">
        <v>74</v>
      </c>
    </row>
    <row r="1522" spans="2:9" hidden="1" x14ac:dyDescent="0.3">
      <c r="B1522" s="5" t="s">
        <v>31</v>
      </c>
      <c r="C1522" t="s">
        <v>38</v>
      </c>
      <c r="D1522" s="2" t="s">
        <v>21</v>
      </c>
      <c r="E1522">
        <v>11.73</v>
      </c>
      <c r="F1522">
        <f t="shared" si="24"/>
        <v>11.73</v>
      </c>
      <c r="G1522" s="2" t="s">
        <v>67</v>
      </c>
      <c r="H1522" s="21">
        <v>44256</v>
      </c>
      <c r="I1522" s="18" t="s">
        <v>74</v>
      </c>
    </row>
    <row r="1523" spans="2:9" hidden="1" x14ac:dyDescent="0.3">
      <c r="B1523" s="5" t="s">
        <v>31</v>
      </c>
      <c r="C1523" t="s">
        <v>38</v>
      </c>
      <c r="D1523" s="2" t="s">
        <v>21</v>
      </c>
      <c r="E1523">
        <v>11.879</v>
      </c>
      <c r="F1523">
        <f t="shared" si="24"/>
        <v>11.879</v>
      </c>
      <c r="G1523" s="2" t="s">
        <v>67</v>
      </c>
      <c r="H1523" s="21">
        <v>44256</v>
      </c>
      <c r="I1523" s="18" t="s">
        <v>74</v>
      </c>
    </row>
    <row r="1524" spans="2:9" hidden="1" x14ac:dyDescent="0.3">
      <c r="B1524" s="5" t="s">
        <v>31</v>
      </c>
      <c r="C1524" t="s">
        <v>38</v>
      </c>
      <c r="D1524" s="2" t="s">
        <v>21</v>
      </c>
      <c r="E1524">
        <v>9.891</v>
      </c>
      <c r="F1524">
        <f t="shared" si="24"/>
        <v>9.891</v>
      </c>
      <c r="G1524" s="2" t="s">
        <v>67</v>
      </c>
      <c r="H1524" s="21">
        <v>44256</v>
      </c>
      <c r="I1524" s="18" t="s">
        <v>74</v>
      </c>
    </row>
    <row r="1525" spans="2:9" hidden="1" x14ac:dyDescent="0.3">
      <c r="B1525" s="5" t="s">
        <v>31</v>
      </c>
      <c r="C1525" t="s">
        <v>38</v>
      </c>
      <c r="D1525" s="2" t="s">
        <v>21</v>
      </c>
      <c r="E1525">
        <v>13.215</v>
      </c>
      <c r="F1525">
        <f t="shared" si="24"/>
        <v>13.215</v>
      </c>
      <c r="G1525" s="2" t="s">
        <v>67</v>
      </c>
      <c r="H1525" s="21">
        <v>44256</v>
      </c>
      <c r="I1525" s="18" t="s">
        <v>74</v>
      </c>
    </row>
    <row r="1526" spans="2:9" hidden="1" x14ac:dyDescent="0.3">
      <c r="B1526" s="5" t="s">
        <v>31</v>
      </c>
      <c r="C1526" t="s">
        <v>38</v>
      </c>
      <c r="D1526" s="2" t="s">
        <v>21</v>
      </c>
      <c r="E1526">
        <v>12.138</v>
      </c>
      <c r="F1526">
        <f t="shared" si="24"/>
        <v>12.138</v>
      </c>
      <c r="G1526" s="2" t="s">
        <v>67</v>
      </c>
      <c r="H1526" s="21">
        <v>44256</v>
      </c>
      <c r="I1526" s="18" t="s">
        <v>74</v>
      </c>
    </row>
    <row r="1527" spans="2:9" hidden="1" x14ac:dyDescent="0.3">
      <c r="B1527" s="5" t="s">
        <v>31</v>
      </c>
      <c r="C1527" t="s">
        <v>38</v>
      </c>
      <c r="D1527" s="2" t="s">
        <v>21</v>
      </c>
      <c r="E1527">
        <v>10.292</v>
      </c>
      <c r="F1527">
        <f t="shared" si="24"/>
        <v>10.292</v>
      </c>
      <c r="G1527" s="2" t="s">
        <v>67</v>
      </c>
      <c r="H1527" s="21">
        <v>44256</v>
      </c>
      <c r="I1527" s="18" t="s">
        <v>74</v>
      </c>
    </row>
    <row r="1528" spans="2:9" hidden="1" x14ac:dyDescent="0.3">
      <c r="B1528" s="5" t="s">
        <v>31</v>
      </c>
      <c r="C1528" t="s">
        <v>38</v>
      </c>
      <c r="D1528" s="2" t="s">
        <v>21</v>
      </c>
      <c r="E1528">
        <v>10.901</v>
      </c>
      <c r="F1528">
        <f t="shared" si="24"/>
        <v>10.901</v>
      </c>
      <c r="G1528" s="2" t="s">
        <v>67</v>
      </c>
      <c r="H1528" s="21">
        <v>44256</v>
      </c>
      <c r="I1528" s="18" t="s">
        <v>74</v>
      </c>
    </row>
    <row r="1529" spans="2:9" hidden="1" x14ac:dyDescent="0.3">
      <c r="B1529" s="5" t="s">
        <v>31</v>
      </c>
      <c r="C1529" t="s">
        <v>38</v>
      </c>
      <c r="D1529" s="2" t="s">
        <v>21</v>
      </c>
      <c r="E1529">
        <v>14.603999999999999</v>
      </c>
      <c r="F1529">
        <f t="shared" si="24"/>
        <v>14.603999999999999</v>
      </c>
      <c r="G1529" s="2" t="s">
        <v>67</v>
      </c>
      <c r="H1529" s="21">
        <v>44256</v>
      </c>
      <c r="I1529" s="18" t="s">
        <v>74</v>
      </c>
    </row>
    <row r="1530" spans="2:9" hidden="1" x14ac:dyDescent="0.3">
      <c r="B1530" s="5" t="s">
        <v>31</v>
      </c>
      <c r="C1530" t="s">
        <v>38</v>
      </c>
      <c r="D1530" s="2" t="s">
        <v>21</v>
      </c>
      <c r="E1530">
        <v>11.646000000000001</v>
      </c>
      <c r="F1530">
        <f t="shared" si="24"/>
        <v>11.646000000000001</v>
      </c>
      <c r="G1530" s="2" t="s">
        <v>67</v>
      </c>
      <c r="H1530" s="21">
        <v>44256</v>
      </c>
      <c r="I1530" s="18" t="s">
        <v>74</v>
      </c>
    </row>
    <row r="1531" spans="2:9" hidden="1" x14ac:dyDescent="0.3">
      <c r="B1531" s="5" t="s">
        <v>31</v>
      </c>
      <c r="C1531" t="s">
        <v>38</v>
      </c>
      <c r="D1531" s="2" t="s">
        <v>21</v>
      </c>
      <c r="E1531">
        <v>11.785</v>
      </c>
      <c r="F1531">
        <f t="shared" si="24"/>
        <v>11.785</v>
      </c>
      <c r="G1531" s="2" t="s">
        <v>67</v>
      </c>
      <c r="H1531" s="21">
        <v>44256</v>
      </c>
      <c r="I1531" s="18" t="s">
        <v>74</v>
      </c>
    </row>
    <row r="1532" spans="2:9" hidden="1" x14ac:dyDescent="0.3">
      <c r="B1532" s="5" t="s">
        <v>31</v>
      </c>
      <c r="C1532" t="s">
        <v>38</v>
      </c>
      <c r="D1532" s="2" t="s">
        <v>21</v>
      </c>
      <c r="E1532">
        <v>10.356</v>
      </c>
      <c r="F1532">
        <f t="shared" si="24"/>
        <v>10.356</v>
      </c>
      <c r="G1532" s="2" t="s">
        <v>67</v>
      </c>
      <c r="H1532" s="21">
        <v>44256</v>
      </c>
      <c r="I1532" s="18" t="s">
        <v>74</v>
      </c>
    </row>
    <row r="1533" spans="2:9" hidden="1" x14ac:dyDescent="0.3">
      <c r="B1533" s="5" t="s">
        <v>31</v>
      </c>
      <c r="C1533" t="s">
        <v>38</v>
      </c>
      <c r="D1533" s="2" t="s">
        <v>21</v>
      </c>
      <c r="E1533">
        <v>12.127000000000001</v>
      </c>
      <c r="F1533">
        <f t="shared" si="24"/>
        <v>12.127000000000001</v>
      </c>
      <c r="G1533" s="2" t="s">
        <v>67</v>
      </c>
      <c r="H1533" s="21">
        <v>44256</v>
      </c>
      <c r="I1533" s="18" t="s">
        <v>74</v>
      </c>
    </row>
    <row r="1534" spans="2:9" hidden="1" x14ac:dyDescent="0.3">
      <c r="B1534" s="5" t="s">
        <v>31</v>
      </c>
      <c r="C1534" t="s">
        <v>38</v>
      </c>
      <c r="D1534" s="2" t="s">
        <v>21</v>
      </c>
      <c r="E1534">
        <v>9.5489999999999995</v>
      </c>
      <c r="F1534">
        <f t="shared" si="24"/>
        <v>9.5489999999999995</v>
      </c>
      <c r="G1534" s="2" t="s">
        <v>67</v>
      </c>
      <c r="H1534" s="21">
        <v>44256</v>
      </c>
      <c r="I1534" s="18" t="s">
        <v>74</v>
      </c>
    </row>
    <row r="1535" spans="2:9" hidden="1" x14ac:dyDescent="0.3">
      <c r="B1535" s="5" t="s">
        <v>31</v>
      </c>
      <c r="C1535" t="s">
        <v>38</v>
      </c>
      <c r="D1535" s="2" t="s">
        <v>21</v>
      </c>
      <c r="E1535">
        <v>14.231</v>
      </c>
      <c r="F1535">
        <f t="shared" si="24"/>
        <v>14.231</v>
      </c>
      <c r="G1535" s="2" t="s">
        <v>67</v>
      </c>
      <c r="H1535" s="21">
        <v>44256</v>
      </c>
      <c r="I1535" s="18" t="s">
        <v>74</v>
      </c>
    </row>
    <row r="1536" spans="2:9" hidden="1" x14ac:dyDescent="0.3">
      <c r="B1536" s="5" t="s">
        <v>31</v>
      </c>
      <c r="C1536" t="s">
        <v>38</v>
      </c>
      <c r="D1536" s="2" t="s">
        <v>21</v>
      </c>
      <c r="E1536">
        <v>14.967000000000001</v>
      </c>
      <c r="F1536">
        <f t="shared" si="24"/>
        <v>14.967000000000001</v>
      </c>
      <c r="G1536" s="2" t="s">
        <v>67</v>
      </c>
      <c r="H1536" s="21">
        <v>44256</v>
      </c>
      <c r="I1536" s="18" t="s">
        <v>74</v>
      </c>
    </row>
    <row r="1537" spans="2:9" hidden="1" x14ac:dyDescent="0.3">
      <c r="B1537" s="5" t="s">
        <v>31</v>
      </c>
      <c r="C1537" t="s">
        <v>38</v>
      </c>
      <c r="D1537" s="2" t="s">
        <v>21</v>
      </c>
      <c r="E1537">
        <v>11.685</v>
      </c>
      <c r="F1537">
        <f t="shared" si="24"/>
        <v>11.685</v>
      </c>
      <c r="G1537" s="2" t="s">
        <v>67</v>
      </c>
      <c r="H1537" s="21">
        <v>44256</v>
      </c>
      <c r="I1537" s="18" t="s">
        <v>74</v>
      </c>
    </row>
    <row r="1538" spans="2:9" hidden="1" x14ac:dyDescent="0.3">
      <c r="B1538" s="5" t="s">
        <v>31</v>
      </c>
      <c r="C1538" t="s">
        <v>38</v>
      </c>
      <c r="D1538" s="2" t="s">
        <v>21</v>
      </c>
      <c r="E1538">
        <v>12.688000000000001</v>
      </c>
      <c r="F1538">
        <f t="shared" si="24"/>
        <v>12.688000000000001</v>
      </c>
      <c r="G1538" s="2" t="s">
        <v>67</v>
      </c>
      <c r="H1538" s="21">
        <v>44256</v>
      </c>
      <c r="I1538" s="18" t="s">
        <v>74</v>
      </c>
    </row>
    <row r="1539" spans="2:9" hidden="1" x14ac:dyDescent="0.3">
      <c r="B1539" s="5" t="s">
        <v>31</v>
      </c>
      <c r="C1539" t="s">
        <v>38</v>
      </c>
      <c r="D1539" s="2" t="s">
        <v>21</v>
      </c>
      <c r="E1539">
        <v>8.391</v>
      </c>
      <c r="F1539">
        <f t="shared" si="24"/>
        <v>8.391</v>
      </c>
      <c r="G1539" s="2" t="s">
        <v>67</v>
      </c>
      <c r="H1539" s="21">
        <v>44256</v>
      </c>
      <c r="I1539" s="18" t="s">
        <v>74</v>
      </c>
    </row>
    <row r="1540" spans="2:9" hidden="1" x14ac:dyDescent="0.3">
      <c r="B1540" s="5" t="s">
        <v>31</v>
      </c>
      <c r="C1540" t="s">
        <v>38</v>
      </c>
      <c r="D1540" s="2" t="s">
        <v>21</v>
      </c>
      <c r="E1540">
        <v>9.9130000000000003</v>
      </c>
      <c r="F1540">
        <f t="shared" si="24"/>
        <v>9.9130000000000003</v>
      </c>
      <c r="G1540" s="2" t="s">
        <v>67</v>
      </c>
      <c r="H1540" s="21">
        <v>44256</v>
      </c>
      <c r="I1540" s="18" t="s">
        <v>74</v>
      </c>
    </row>
    <row r="1541" spans="2:9" hidden="1" x14ac:dyDescent="0.3">
      <c r="B1541" s="5" t="s">
        <v>31</v>
      </c>
      <c r="C1541" t="s">
        <v>38</v>
      </c>
      <c r="D1541" s="2" t="s">
        <v>21</v>
      </c>
      <c r="E1541">
        <v>9.5809999999999995</v>
      </c>
      <c r="F1541">
        <f t="shared" si="24"/>
        <v>9.5809999999999995</v>
      </c>
      <c r="G1541" s="2" t="s">
        <v>67</v>
      </c>
      <c r="H1541" s="21">
        <v>44256</v>
      </c>
      <c r="I1541" s="18" t="s">
        <v>74</v>
      </c>
    </row>
    <row r="1542" spans="2:9" hidden="1" x14ac:dyDescent="0.3">
      <c r="B1542" s="5" t="s">
        <v>31</v>
      </c>
      <c r="C1542" t="s">
        <v>38</v>
      </c>
      <c r="D1542" s="2" t="s">
        <v>21</v>
      </c>
      <c r="E1542">
        <v>10.669</v>
      </c>
      <c r="F1542">
        <f t="shared" si="24"/>
        <v>10.669</v>
      </c>
      <c r="G1542" s="2" t="s">
        <v>67</v>
      </c>
      <c r="H1542" s="21">
        <v>44256</v>
      </c>
      <c r="I1542" s="18" t="s">
        <v>74</v>
      </c>
    </row>
    <row r="1543" spans="2:9" hidden="1" x14ac:dyDescent="0.3">
      <c r="B1543" s="5" t="s">
        <v>31</v>
      </c>
      <c r="C1543" t="s">
        <v>38</v>
      </c>
      <c r="D1543" s="2" t="s">
        <v>21</v>
      </c>
      <c r="E1543">
        <v>11.784000000000001</v>
      </c>
      <c r="F1543">
        <f t="shared" si="24"/>
        <v>11.784000000000001</v>
      </c>
      <c r="G1543" s="2" t="s">
        <v>67</v>
      </c>
      <c r="H1543" s="21">
        <v>44256</v>
      </c>
      <c r="I1543" s="18" t="s">
        <v>74</v>
      </c>
    </row>
    <row r="1544" spans="2:9" hidden="1" x14ac:dyDescent="0.3">
      <c r="B1544" s="5" t="s">
        <v>31</v>
      </c>
      <c r="C1544" t="s">
        <v>38</v>
      </c>
      <c r="D1544" s="2" t="s">
        <v>21</v>
      </c>
      <c r="E1544">
        <v>10.738</v>
      </c>
      <c r="F1544">
        <f t="shared" si="24"/>
        <v>10.738</v>
      </c>
      <c r="G1544" s="2" t="s">
        <v>67</v>
      </c>
      <c r="H1544" s="21">
        <v>44256</v>
      </c>
      <c r="I1544" s="18" t="s">
        <v>74</v>
      </c>
    </row>
    <row r="1545" spans="2:9" hidden="1" x14ac:dyDescent="0.3">
      <c r="B1545" s="5" t="s">
        <v>31</v>
      </c>
      <c r="C1545" t="s">
        <v>38</v>
      </c>
      <c r="D1545" s="2" t="s">
        <v>21</v>
      </c>
      <c r="E1545">
        <v>9.7509999999999994</v>
      </c>
      <c r="F1545">
        <f t="shared" si="24"/>
        <v>9.7509999999999994</v>
      </c>
      <c r="G1545" s="2" t="s">
        <v>67</v>
      </c>
      <c r="H1545" s="21">
        <v>44256</v>
      </c>
      <c r="I1545" s="18" t="s">
        <v>74</v>
      </c>
    </row>
    <row r="1546" spans="2:9" hidden="1" x14ac:dyDescent="0.3">
      <c r="B1546" s="5" t="s">
        <v>31</v>
      </c>
      <c r="C1546" t="s">
        <v>38</v>
      </c>
      <c r="D1546" s="2" t="s">
        <v>21</v>
      </c>
      <c r="E1546">
        <v>9.7859999999999996</v>
      </c>
      <c r="F1546">
        <f t="shared" si="24"/>
        <v>9.7859999999999996</v>
      </c>
      <c r="G1546" s="2" t="s">
        <v>67</v>
      </c>
      <c r="H1546" s="21">
        <v>44256</v>
      </c>
      <c r="I1546" s="18" t="s">
        <v>74</v>
      </c>
    </row>
    <row r="1547" spans="2:9" hidden="1" x14ac:dyDescent="0.3">
      <c r="B1547" s="5" t="s">
        <v>31</v>
      </c>
      <c r="C1547" t="s">
        <v>38</v>
      </c>
      <c r="D1547" s="2" t="s">
        <v>21</v>
      </c>
      <c r="E1547">
        <v>8.2360000000000007</v>
      </c>
      <c r="F1547">
        <f t="shared" si="24"/>
        <v>8.2360000000000007</v>
      </c>
      <c r="G1547" s="2" t="s">
        <v>67</v>
      </c>
      <c r="H1547" s="21">
        <v>44256</v>
      </c>
      <c r="I1547" s="18" t="s">
        <v>74</v>
      </c>
    </row>
    <row r="1548" spans="2:9" hidden="1" x14ac:dyDescent="0.3">
      <c r="B1548" s="5" t="s">
        <v>31</v>
      </c>
      <c r="C1548" t="s">
        <v>38</v>
      </c>
      <c r="D1548" s="2" t="s">
        <v>21</v>
      </c>
      <c r="E1548">
        <v>8.9049999999999994</v>
      </c>
      <c r="F1548">
        <f t="shared" si="24"/>
        <v>8.9049999999999994</v>
      </c>
      <c r="G1548" s="2" t="s">
        <v>67</v>
      </c>
      <c r="H1548" s="21">
        <v>44256</v>
      </c>
      <c r="I1548" s="18" t="s">
        <v>74</v>
      </c>
    </row>
    <row r="1549" spans="2:9" hidden="1" x14ac:dyDescent="0.3">
      <c r="B1549" s="5" t="s">
        <v>31</v>
      </c>
      <c r="C1549" t="s">
        <v>38</v>
      </c>
      <c r="D1549" s="2" t="s">
        <v>21</v>
      </c>
      <c r="E1549">
        <v>8.7789999999999999</v>
      </c>
      <c r="F1549">
        <f t="shared" si="24"/>
        <v>8.7789999999999999</v>
      </c>
      <c r="G1549" s="2" t="s">
        <v>67</v>
      </c>
      <c r="H1549" s="21">
        <v>44256</v>
      </c>
      <c r="I1549" s="18" t="s">
        <v>74</v>
      </c>
    </row>
    <row r="1550" spans="2:9" hidden="1" x14ac:dyDescent="0.3">
      <c r="B1550" s="5" t="s">
        <v>31</v>
      </c>
      <c r="C1550" t="s">
        <v>38</v>
      </c>
      <c r="D1550" s="2" t="s">
        <v>21</v>
      </c>
      <c r="E1550">
        <v>10.654999999999999</v>
      </c>
      <c r="F1550">
        <f t="shared" si="24"/>
        <v>10.654999999999999</v>
      </c>
      <c r="G1550" s="2" t="s">
        <v>67</v>
      </c>
      <c r="H1550" s="21">
        <v>44256</v>
      </c>
      <c r="I1550" s="18" t="s">
        <v>74</v>
      </c>
    </row>
    <row r="1551" spans="2:9" hidden="1" x14ac:dyDescent="0.3">
      <c r="B1551" s="5" t="s">
        <v>31</v>
      </c>
      <c r="C1551" t="s">
        <v>38</v>
      </c>
      <c r="D1551" s="2" t="s">
        <v>21</v>
      </c>
      <c r="E1551">
        <v>8.9239999999999995</v>
      </c>
      <c r="F1551">
        <f t="shared" si="24"/>
        <v>8.9239999999999995</v>
      </c>
      <c r="G1551" s="2" t="s">
        <v>67</v>
      </c>
      <c r="H1551" s="21">
        <v>44256</v>
      </c>
      <c r="I1551" s="18" t="s">
        <v>74</v>
      </c>
    </row>
    <row r="1552" spans="2:9" hidden="1" x14ac:dyDescent="0.3">
      <c r="B1552" s="5" t="s">
        <v>31</v>
      </c>
      <c r="C1552" t="s">
        <v>38</v>
      </c>
      <c r="D1552" s="2" t="s">
        <v>21</v>
      </c>
      <c r="E1552">
        <v>8.8130000000000006</v>
      </c>
      <c r="F1552">
        <f t="shared" si="24"/>
        <v>8.8130000000000006</v>
      </c>
      <c r="G1552" s="2" t="s">
        <v>67</v>
      </c>
      <c r="H1552" s="21">
        <v>44256</v>
      </c>
      <c r="I1552" s="18" t="s">
        <v>74</v>
      </c>
    </row>
    <row r="1553" spans="2:9" hidden="1" x14ac:dyDescent="0.3">
      <c r="B1553" s="5" t="s">
        <v>31</v>
      </c>
      <c r="C1553" t="s">
        <v>38</v>
      </c>
      <c r="D1553" s="2" t="s">
        <v>21</v>
      </c>
      <c r="E1553">
        <v>13.955</v>
      </c>
      <c r="F1553">
        <f t="shared" si="24"/>
        <v>13.955</v>
      </c>
      <c r="G1553" s="2" t="s">
        <v>67</v>
      </c>
      <c r="H1553" s="21">
        <v>44256</v>
      </c>
      <c r="I1553" s="18" t="s">
        <v>74</v>
      </c>
    </row>
    <row r="1554" spans="2:9" hidden="1" x14ac:dyDescent="0.3">
      <c r="B1554" s="5" t="s">
        <v>31</v>
      </c>
      <c r="C1554" t="s">
        <v>38</v>
      </c>
      <c r="D1554" s="2" t="s">
        <v>21</v>
      </c>
      <c r="E1554">
        <v>10.063000000000001</v>
      </c>
      <c r="F1554">
        <f t="shared" si="24"/>
        <v>10.063000000000001</v>
      </c>
      <c r="G1554" s="2" t="s">
        <v>67</v>
      </c>
      <c r="H1554" s="21">
        <v>44256</v>
      </c>
      <c r="I1554" s="18" t="s">
        <v>74</v>
      </c>
    </row>
    <row r="1555" spans="2:9" hidden="1" x14ac:dyDescent="0.3">
      <c r="B1555" s="5" t="s">
        <v>31</v>
      </c>
      <c r="C1555" t="s">
        <v>38</v>
      </c>
      <c r="D1555" s="2" t="s">
        <v>21</v>
      </c>
      <c r="E1555">
        <v>14.246</v>
      </c>
      <c r="F1555">
        <f t="shared" si="24"/>
        <v>14.246</v>
      </c>
      <c r="G1555" s="2" t="s">
        <v>67</v>
      </c>
      <c r="H1555" s="21">
        <v>44256</v>
      </c>
      <c r="I1555" s="18" t="s">
        <v>74</v>
      </c>
    </row>
    <row r="1556" spans="2:9" hidden="1" x14ac:dyDescent="0.3">
      <c r="B1556" s="5" t="s">
        <v>31</v>
      </c>
      <c r="C1556" t="s">
        <v>38</v>
      </c>
      <c r="D1556" s="2" t="s">
        <v>21</v>
      </c>
      <c r="E1556">
        <v>12.225</v>
      </c>
      <c r="F1556">
        <f t="shared" si="24"/>
        <v>12.225</v>
      </c>
      <c r="G1556" s="2" t="s">
        <v>67</v>
      </c>
      <c r="H1556" s="21">
        <v>44256</v>
      </c>
      <c r="I1556" s="18" t="s">
        <v>74</v>
      </c>
    </row>
    <row r="1557" spans="2:9" hidden="1" x14ac:dyDescent="0.3">
      <c r="B1557" s="5" t="s">
        <v>31</v>
      </c>
      <c r="C1557" t="s">
        <v>38</v>
      </c>
      <c r="D1557" s="2" t="s">
        <v>21</v>
      </c>
      <c r="E1557">
        <v>11.79</v>
      </c>
      <c r="F1557">
        <f t="shared" si="24"/>
        <v>11.79</v>
      </c>
      <c r="G1557" s="2" t="s">
        <v>67</v>
      </c>
      <c r="H1557" s="21">
        <v>44256</v>
      </c>
      <c r="I1557" s="18" t="s">
        <v>74</v>
      </c>
    </row>
    <row r="1558" spans="2:9" hidden="1" x14ac:dyDescent="0.3">
      <c r="B1558" s="5" t="s">
        <v>31</v>
      </c>
      <c r="C1558" t="s">
        <v>38</v>
      </c>
      <c r="D1558" s="2" t="s">
        <v>21</v>
      </c>
      <c r="E1558">
        <v>14.111000000000001</v>
      </c>
      <c r="F1558">
        <f t="shared" si="24"/>
        <v>14.111000000000001</v>
      </c>
      <c r="G1558" s="2" t="s">
        <v>67</v>
      </c>
      <c r="H1558" s="21">
        <v>44256</v>
      </c>
      <c r="I1558" s="18" t="s">
        <v>74</v>
      </c>
    </row>
    <row r="1559" spans="2:9" hidden="1" x14ac:dyDescent="0.3">
      <c r="B1559" s="5" t="s">
        <v>31</v>
      </c>
      <c r="C1559" t="s">
        <v>38</v>
      </c>
      <c r="D1559" s="2" t="s">
        <v>21</v>
      </c>
      <c r="E1559">
        <v>12.898</v>
      </c>
      <c r="F1559">
        <f t="shared" si="24"/>
        <v>12.898</v>
      </c>
      <c r="G1559" s="2" t="s">
        <v>67</v>
      </c>
      <c r="H1559" s="21">
        <v>44256</v>
      </c>
      <c r="I1559" s="18" t="s">
        <v>74</v>
      </c>
    </row>
    <row r="1560" spans="2:9" hidden="1" x14ac:dyDescent="0.3">
      <c r="B1560" s="5" t="s">
        <v>31</v>
      </c>
      <c r="C1560" t="s">
        <v>38</v>
      </c>
      <c r="D1560" s="2" t="s">
        <v>21</v>
      </c>
      <c r="E1560">
        <v>14.093</v>
      </c>
      <c r="F1560">
        <f t="shared" si="24"/>
        <v>14.093</v>
      </c>
      <c r="G1560" s="2" t="s">
        <v>67</v>
      </c>
      <c r="H1560" s="21">
        <v>44256</v>
      </c>
      <c r="I1560" s="18" t="s">
        <v>74</v>
      </c>
    </row>
    <row r="1561" spans="2:9" hidden="1" x14ac:dyDescent="0.3">
      <c r="B1561" s="5" t="s">
        <v>31</v>
      </c>
      <c r="C1561" t="s">
        <v>37</v>
      </c>
      <c r="D1561" s="2" t="s">
        <v>21</v>
      </c>
      <c r="E1561">
        <v>16.343</v>
      </c>
      <c r="F1561">
        <f t="shared" si="24"/>
        <v>16.343</v>
      </c>
      <c r="G1561" s="2" t="s">
        <v>67</v>
      </c>
      <c r="H1561" s="21">
        <v>44256</v>
      </c>
      <c r="I1561" s="18" t="s">
        <v>74</v>
      </c>
    </row>
    <row r="1562" spans="2:9" hidden="1" x14ac:dyDescent="0.3">
      <c r="B1562" s="5" t="s">
        <v>31</v>
      </c>
      <c r="C1562" t="s">
        <v>37</v>
      </c>
      <c r="D1562" s="2" t="s">
        <v>21</v>
      </c>
      <c r="E1562">
        <v>28.408999999999999</v>
      </c>
      <c r="F1562">
        <f t="shared" si="24"/>
        <v>28.408999999999999</v>
      </c>
      <c r="G1562" s="2" t="s">
        <v>67</v>
      </c>
      <c r="H1562" s="21">
        <v>44256</v>
      </c>
      <c r="I1562" s="18" t="s">
        <v>74</v>
      </c>
    </row>
    <row r="1563" spans="2:9" hidden="1" x14ac:dyDescent="0.3">
      <c r="B1563" s="5" t="s">
        <v>31</v>
      </c>
      <c r="C1563" t="s">
        <v>37</v>
      </c>
      <c r="D1563" s="2" t="s">
        <v>21</v>
      </c>
      <c r="E1563">
        <v>14.5</v>
      </c>
      <c r="F1563">
        <f t="shared" si="24"/>
        <v>14.5</v>
      </c>
      <c r="G1563" s="2" t="s">
        <v>67</v>
      </c>
      <c r="H1563" s="21">
        <v>44256</v>
      </c>
      <c r="I1563" s="18" t="s">
        <v>74</v>
      </c>
    </row>
    <row r="1564" spans="2:9" hidden="1" x14ac:dyDescent="0.3">
      <c r="B1564" s="5" t="s">
        <v>31</v>
      </c>
      <c r="C1564" t="s">
        <v>37</v>
      </c>
      <c r="D1564" s="2" t="s">
        <v>21</v>
      </c>
      <c r="E1564">
        <v>16.399999999999999</v>
      </c>
      <c r="F1564">
        <f t="shared" si="24"/>
        <v>16.399999999999999</v>
      </c>
      <c r="G1564" s="2" t="s">
        <v>67</v>
      </c>
      <c r="H1564" s="21">
        <v>44256</v>
      </c>
      <c r="I1564" s="18" t="s">
        <v>74</v>
      </c>
    </row>
    <row r="1565" spans="2:9" hidden="1" x14ac:dyDescent="0.3">
      <c r="B1565" s="5" t="s">
        <v>31</v>
      </c>
      <c r="C1565" t="s">
        <v>37</v>
      </c>
      <c r="D1565" s="2" t="s">
        <v>21</v>
      </c>
      <c r="E1565">
        <v>7.125</v>
      </c>
      <c r="F1565">
        <f t="shared" si="24"/>
        <v>7.125</v>
      </c>
      <c r="G1565" s="2" t="s">
        <v>67</v>
      </c>
      <c r="H1565" s="21">
        <v>44256</v>
      </c>
      <c r="I1565" s="18" t="s">
        <v>74</v>
      </c>
    </row>
    <row r="1566" spans="2:9" hidden="1" x14ac:dyDescent="0.3">
      <c r="B1566" s="5" t="s">
        <v>31</v>
      </c>
      <c r="C1566" t="s">
        <v>37</v>
      </c>
      <c r="D1566" s="2" t="s">
        <v>21</v>
      </c>
      <c r="E1566">
        <v>6.57</v>
      </c>
      <c r="F1566">
        <f t="shared" ref="F1566:F1587" si="25">E1566</f>
        <v>6.57</v>
      </c>
      <c r="G1566" s="2" t="s">
        <v>67</v>
      </c>
      <c r="H1566" s="21">
        <v>44256</v>
      </c>
      <c r="I1566" s="18" t="s">
        <v>74</v>
      </c>
    </row>
    <row r="1567" spans="2:9" hidden="1" x14ac:dyDescent="0.3">
      <c r="B1567" s="5" t="s">
        <v>31</v>
      </c>
      <c r="C1567" t="s">
        <v>37</v>
      </c>
      <c r="D1567" s="2" t="s">
        <v>21</v>
      </c>
      <c r="E1567">
        <v>6.1230000000000002</v>
      </c>
      <c r="F1567">
        <f t="shared" si="25"/>
        <v>6.1230000000000002</v>
      </c>
      <c r="G1567" s="2" t="s">
        <v>67</v>
      </c>
      <c r="H1567" s="21">
        <v>44256</v>
      </c>
      <c r="I1567" s="18" t="s">
        <v>74</v>
      </c>
    </row>
    <row r="1568" spans="2:9" hidden="1" x14ac:dyDescent="0.3">
      <c r="B1568" s="5" t="s">
        <v>31</v>
      </c>
      <c r="C1568" t="s">
        <v>37</v>
      </c>
      <c r="D1568" s="2" t="s">
        <v>21</v>
      </c>
      <c r="E1568">
        <v>6.36</v>
      </c>
      <c r="F1568">
        <f t="shared" si="25"/>
        <v>6.36</v>
      </c>
      <c r="G1568" s="2" t="s">
        <v>67</v>
      </c>
      <c r="H1568" s="21">
        <v>44256</v>
      </c>
      <c r="I1568" s="18" t="s">
        <v>74</v>
      </c>
    </row>
    <row r="1569" spans="2:9" hidden="1" x14ac:dyDescent="0.3">
      <c r="B1569" s="5" t="s">
        <v>31</v>
      </c>
      <c r="C1569" t="s">
        <v>37</v>
      </c>
      <c r="D1569" s="2" t="s">
        <v>21</v>
      </c>
      <c r="E1569">
        <v>6.524</v>
      </c>
      <c r="F1569">
        <f t="shared" si="25"/>
        <v>6.524</v>
      </c>
      <c r="G1569" s="2" t="s">
        <v>67</v>
      </c>
      <c r="H1569" s="21">
        <v>44256</v>
      </c>
      <c r="I1569" s="18" t="s">
        <v>74</v>
      </c>
    </row>
    <row r="1570" spans="2:9" hidden="1" x14ac:dyDescent="0.3">
      <c r="B1570" s="5" t="s">
        <v>31</v>
      </c>
      <c r="C1570" t="s">
        <v>37</v>
      </c>
      <c r="D1570" s="2" t="s">
        <v>21</v>
      </c>
      <c r="E1570">
        <v>6.2750000000000004</v>
      </c>
      <c r="F1570">
        <f t="shared" si="25"/>
        <v>6.2750000000000004</v>
      </c>
      <c r="G1570" s="2" t="s">
        <v>67</v>
      </c>
      <c r="H1570" s="21">
        <v>44256</v>
      </c>
      <c r="I1570" s="18" t="s">
        <v>74</v>
      </c>
    </row>
    <row r="1571" spans="2:9" hidden="1" x14ac:dyDescent="0.3">
      <c r="B1571" s="5" t="s">
        <v>31</v>
      </c>
      <c r="C1571" t="s">
        <v>37</v>
      </c>
      <c r="D1571" s="2" t="s">
        <v>21</v>
      </c>
      <c r="E1571">
        <v>9.2710000000000008</v>
      </c>
      <c r="F1571">
        <f t="shared" si="25"/>
        <v>9.2710000000000008</v>
      </c>
      <c r="G1571" s="2" t="s">
        <v>67</v>
      </c>
      <c r="H1571" s="21">
        <v>44256</v>
      </c>
      <c r="I1571" s="18" t="s">
        <v>74</v>
      </c>
    </row>
    <row r="1572" spans="2:9" hidden="1" x14ac:dyDescent="0.3">
      <c r="B1572" s="5" t="s">
        <v>31</v>
      </c>
      <c r="C1572" t="s">
        <v>37</v>
      </c>
      <c r="D1572" s="2" t="s">
        <v>21</v>
      </c>
      <c r="E1572">
        <v>11.726000000000001</v>
      </c>
      <c r="F1572">
        <f t="shared" si="25"/>
        <v>11.726000000000001</v>
      </c>
      <c r="G1572" s="2" t="s">
        <v>67</v>
      </c>
      <c r="H1572" s="21">
        <v>44256</v>
      </c>
      <c r="I1572" s="18" t="s">
        <v>74</v>
      </c>
    </row>
    <row r="1573" spans="2:9" hidden="1" x14ac:dyDescent="0.3">
      <c r="B1573" s="5" t="s">
        <v>31</v>
      </c>
      <c r="C1573" t="s">
        <v>37</v>
      </c>
      <c r="D1573" s="2" t="s">
        <v>21</v>
      </c>
      <c r="E1573">
        <v>6.3479999999999999</v>
      </c>
      <c r="F1573">
        <f t="shared" si="25"/>
        <v>6.3479999999999999</v>
      </c>
      <c r="G1573" s="2" t="s">
        <v>67</v>
      </c>
      <c r="H1573" s="21">
        <v>44256</v>
      </c>
      <c r="I1573" s="18" t="s">
        <v>74</v>
      </c>
    </row>
    <row r="1574" spans="2:9" hidden="1" x14ac:dyDescent="0.3">
      <c r="B1574" s="5" t="s">
        <v>31</v>
      </c>
      <c r="C1574" t="s">
        <v>37</v>
      </c>
      <c r="D1574" s="2" t="s">
        <v>21</v>
      </c>
      <c r="E1574">
        <v>8.952</v>
      </c>
      <c r="F1574">
        <f t="shared" si="25"/>
        <v>8.952</v>
      </c>
      <c r="G1574" s="2" t="s">
        <v>67</v>
      </c>
      <c r="H1574" s="21">
        <v>44256</v>
      </c>
      <c r="I1574" s="18" t="s">
        <v>74</v>
      </c>
    </row>
    <row r="1575" spans="2:9" hidden="1" x14ac:dyDescent="0.3">
      <c r="B1575" s="5" t="s">
        <v>31</v>
      </c>
      <c r="C1575" t="s">
        <v>37</v>
      </c>
      <c r="D1575" s="2" t="s">
        <v>21</v>
      </c>
      <c r="E1575">
        <v>12.228</v>
      </c>
      <c r="F1575">
        <f t="shared" si="25"/>
        <v>12.228</v>
      </c>
      <c r="G1575" s="2" t="s">
        <v>67</v>
      </c>
      <c r="H1575" s="21">
        <v>44256</v>
      </c>
      <c r="I1575" s="18" t="s">
        <v>74</v>
      </c>
    </row>
    <row r="1576" spans="2:9" hidden="1" x14ac:dyDescent="0.3">
      <c r="B1576" s="5" t="s">
        <v>31</v>
      </c>
      <c r="C1576" t="s">
        <v>37</v>
      </c>
      <c r="D1576" s="2" t="s">
        <v>21</v>
      </c>
      <c r="E1576">
        <v>6.4080000000000004</v>
      </c>
      <c r="F1576">
        <f t="shared" si="25"/>
        <v>6.4080000000000004</v>
      </c>
      <c r="G1576" s="2" t="s">
        <v>67</v>
      </c>
      <c r="H1576" s="21">
        <v>44256</v>
      </c>
      <c r="I1576" s="18" t="s">
        <v>74</v>
      </c>
    </row>
    <row r="1577" spans="2:9" hidden="1" x14ac:dyDescent="0.3">
      <c r="B1577" s="5" t="s">
        <v>31</v>
      </c>
      <c r="C1577" t="s">
        <v>37</v>
      </c>
      <c r="D1577" s="2" t="s">
        <v>21</v>
      </c>
      <c r="E1577">
        <v>6.7649999999999997</v>
      </c>
      <c r="F1577">
        <f t="shared" si="25"/>
        <v>6.7649999999999997</v>
      </c>
      <c r="G1577" s="2" t="s">
        <v>67</v>
      </c>
      <c r="H1577" s="21">
        <v>44256</v>
      </c>
      <c r="I1577" s="18" t="s">
        <v>74</v>
      </c>
    </row>
    <row r="1578" spans="2:9" hidden="1" x14ac:dyDescent="0.3">
      <c r="B1578" s="5" t="s">
        <v>31</v>
      </c>
      <c r="C1578" t="s">
        <v>37</v>
      </c>
      <c r="D1578" s="2" t="s">
        <v>21</v>
      </c>
      <c r="E1578">
        <v>5.9480000000000004</v>
      </c>
      <c r="F1578">
        <f t="shared" si="25"/>
        <v>5.9480000000000004</v>
      </c>
      <c r="G1578" s="2" t="s">
        <v>67</v>
      </c>
      <c r="H1578" s="21">
        <v>44256</v>
      </c>
      <c r="I1578" s="18" t="s">
        <v>74</v>
      </c>
    </row>
    <row r="1579" spans="2:9" hidden="1" x14ac:dyDescent="0.3">
      <c r="B1579" s="5" t="s">
        <v>31</v>
      </c>
      <c r="C1579" t="s">
        <v>37</v>
      </c>
      <c r="D1579" s="2" t="s">
        <v>21</v>
      </c>
      <c r="E1579">
        <v>5.891</v>
      </c>
      <c r="F1579">
        <f t="shared" si="25"/>
        <v>5.891</v>
      </c>
      <c r="G1579" s="2" t="s">
        <v>67</v>
      </c>
      <c r="H1579" s="21">
        <v>44256</v>
      </c>
      <c r="I1579" s="18" t="s">
        <v>74</v>
      </c>
    </row>
    <row r="1580" spans="2:9" hidden="1" x14ac:dyDescent="0.3">
      <c r="B1580" s="5" t="s">
        <v>31</v>
      </c>
      <c r="C1580" t="s">
        <v>37</v>
      </c>
      <c r="D1580" s="2" t="s">
        <v>21</v>
      </c>
      <c r="E1580">
        <v>6.2069999999999999</v>
      </c>
      <c r="F1580">
        <f t="shared" si="25"/>
        <v>6.2069999999999999</v>
      </c>
      <c r="G1580" s="2" t="s">
        <v>67</v>
      </c>
      <c r="H1580" s="21">
        <v>44256</v>
      </c>
      <c r="I1580" s="18" t="s">
        <v>74</v>
      </c>
    </row>
    <row r="1581" spans="2:9" hidden="1" x14ac:dyDescent="0.3">
      <c r="B1581" s="5" t="s">
        <v>31</v>
      </c>
      <c r="C1581" t="s">
        <v>37</v>
      </c>
      <c r="D1581" s="2" t="s">
        <v>21</v>
      </c>
      <c r="E1581">
        <v>5.6059999999999999</v>
      </c>
      <c r="F1581">
        <f t="shared" si="25"/>
        <v>5.6059999999999999</v>
      </c>
      <c r="G1581" s="2" t="s">
        <v>67</v>
      </c>
      <c r="H1581" s="21">
        <v>44256</v>
      </c>
      <c r="I1581" s="18" t="s">
        <v>74</v>
      </c>
    </row>
    <row r="1582" spans="2:9" hidden="1" x14ac:dyDescent="0.3">
      <c r="B1582" s="5" t="s">
        <v>31</v>
      </c>
      <c r="C1582" t="s">
        <v>37</v>
      </c>
      <c r="D1582" s="2" t="s">
        <v>21</v>
      </c>
      <c r="E1582">
        <v>5.72</v>
      </c>
      <c r="F1582">
        <f t="shared" si="25"/>
        <v>5.72</v>
      </c>
      <c r="G1582" s="2" t="s">
        <v>67</v>
      </c>
      <c r="H1582" s="21">
        <v>44256</v>
      </c>
      <c r="I1582" s="18" t="s">
        <v>74</v>
      </c>
    </row>
    <row r="1583" spans="2:9" hidden="1" x14ac:dyDescent="0.3">
      <c r="B1583" s="5" t="s">
        <v>31</v>
      </c>
      <c r="C1583" t="s">
        <v>37</v>
      </c>
      <c r="D1583" s="2" t="s">
        <v>21</v>
      </c>
      <c r="E1583">
        <v>5.2089999999999996</v>
      </c>
      <c r="F1583">
        <f t="shared" si="25"/>
        <v>5.2089999999999996</v>
      </c>
      <c r="G1583" s="2" t="s">
        <v>67</v>
      </c>
      <c r="H1583" s="21">
        <v>44256</v>
      </c>
      <c r="I1583" s="18" t="s">
        <v>74</v>
      </c>
    </row>
    <row r="1584" spans="2:9" hidden="1" x14ac:dyDescent="0.3">
      <c r="B1584" s="5" t="s">
        <v>31</v>
      </c>
      <c r="C1584" t="s">
        <v>37</v>
      </c>
      <c r="D1584" s="2" t="s">
        <v>21</v>
      </c>
      <c r="E1584">
        <v>5.6760000000000002</v>
      </c>
      <c r="F1584">
        <f t="shared" si="25"/>
        <v>5.6760000000000002</v>
      </c>
      <c r="G1584" s="2" t="s">
        <v>67</v>
      </c>
      <c r="H1584" s="21">
        <v>44256</v>
      </c>
      <c r="I1584" s="18" t="s">
        <v>74</v>
      </c>
    </row>
    <row r="1585" spans="2:9" hidden="1" x14ac:dyDescent="0.3">
      <c r="B1585" s="5" t="s">
        <v>31</v>
      </c>
      <c r="C1585" t="s">
        <v>37</v>
      </c>
      <c r="D1585" s="2" t="s">
        <v>21</v>
      </c>
      <c r="E1585">
        <v>5.4909999999999997</v>
      </c>
      <c r="F1585">
        <f t="shared" si="25"/>
        <v>5.4909999999999997</v>
      </c>
      <c r="G1585" s="2" t="s">
        <v>67</v>
      </c>
      <c r="H1585" s="21">
        <v>44256</v>
      </c>
      <c r="I1585" s="18" t="s">
        <v>74</v>
      </c>
    </row>
    <row r="1586" spans="2:9" hidden="1" x14ac:dyDescent="0.3">
      <c r="B1586" s="5" t="s">
        <v>31</v>
      </c>
      <c r="C1586" t="s">
        <v>37</v>
      </c>
      <c r="D1586" s="2" t="s">
        <v>21</v>
      </c>
      <c r="E1586">
        <v>5.6980000000000004</v>
      </c>
      <c r="F1586">
        <f t="shared" si="25"/>
        <v>5.6980000000000004</v>
      </c>
      <c r="G1586" s="2" t="s">
        <v>67</v>
      </c>
      <c r="H1586" s="21">
        <v>44256</v>
      </c>
      <c r="I1586" s="18" t="s">
        <v>74</v>
      </c>
    </row>
    <row r="1587" spans="2:9" hidden="1" x14ac:dyDescent="0.3">
      <c r="B1587" s="5" t="s">
        <v>31</v>
      </c>
      <c r="C1587" t="s">
        <v>37</v>
      </c>
      <c r="D1587" s="2" t="s">
        <v>21</v>
      </c>
      <c r="E1587">
        <v>5.7240000000000002</v>
      </c>
      <c r="F1587">
        <f t="shared" si="25"/>
        <v>5.7240000000000002</v>
      </c>
      <c r="G1587" s="2" t="s">
        <v>67</v>
      </c>
      <c r="H1587" s="21">
        <v>44256</v>
      </c>
      <c r="I1587" s="18" t="s">
        <v>74</v>
      </c>
    </row>
    <row r="1588" spans="2:9" hidden="1" x14ac:dyDescent="0.3">
      <c r="B1588" s="5" t="s">
        <v>31</v>
      </c>
      <c r="C1588" t="s">
        <v>37</v>
      </c>
      <c r="D1588" s="2" t="s">
        <v>21</v>
      </c>
      <c r="E1588">
        <v>0.127</v>
      </c>
      <c r="F1588">
        <v>12.7</v>
      </c>
      <c r="G1588" s="2" t="s">
        <v>67</v>
      </c>
      <c r="H1588" s="21">
        <v>44256</v>
      </c>
      <c r="I1588" s="18" t="s">
        <v>74</v>
      </c>
    </row>
    <row r="1589" spans="2:9" hidden="1" x14ac:dyDescent="0.3">
      <c r="B1589" s="5" t="s">
        <v>31</v>
      </c>
      <c r="C1589" t="s">
        <v>37</v>
      </c>
      <c r="D1589" s="2" t="s">
        <v>21</v>
      </c>
      <c r="E1589">
        <v>5.8209999999999997</v>
      </c>
      <c r="F1589">
        <f t="shared" ref="F1589:F1620" si="26">E1589</f>
        <v>5.8209999999999997</v>
      </c>
      <c r="G1589" s="2" t="s">
        <v>67</v>
      </c>
      <c r="H1589" s="21">
        <v>44256</v>
      </c>
      <c r="I1589" s="18" t="s">
        <v>74</v>
      </c>
    </row>
    <row r="1590" spans="2:9" hidden="1" x14ac:dyDescent="0.3">
      <c r="B1590" s="5" t="s">
        <v>31</v>
      </c>
      <c r="C1590" t="s">
        <v>37</v>
      </c>
      <c r="D1590" s="2" t="s">
        <v>21</v>
      </c>
      <c r="E1590">
        <v>7.1890000000000001</v>
      </c>
      <c r="F1590">
        <f t="shared" si="26"/>
        <v>7.1890000000000001</v>
      </c>
      <c r="G1590" s="2" t="s">
        <v>67</v>
      </c>
      <c r="H1590" s="21">
        <v>44256</v>
      </c>
      <c r="I1590" s="18" t="s">
        <v>74</v>
      </c>
    </row>
    <row r="1591" spans="2:9" hidden="1" x14ac:dyDescent="0.3">
      <c r="B1591" s="5" t="s">
        <v>31</v>
      </c>
      <c r="C1591" t="s">
        <v>37</v>
      </c>
      <c r="D1591" s="2" t="s">
        <v>21</v>
      </c>
      <c r="E1591">
        <v>6.2270000000000003</v>
      </c>
      <c r="F1591">
        <f t="shared" si="26"/>
        <v>6.2270000000000003</v>
      </c>
      <c r="G1591" s="2" t="s">
        <v>67</v>
      </c>
      <c r="H1591" s="21">
        <v>44256</v>
      </c>
      <c r="I1591" s="18" t="s">
        <v>74</v>
      </c>
    </row>
    <row r="1592" spans="2:9" hidden="1" x14ac:dyDescent="0.3">
      <c r="B1592" s="5" t="s">
        <v>31</v>
      </c>
      <c r="C1592" t="s">
        <v>37</v>
      </c>
      <c r="D1592" s="2" t="s">
        <v>21</v>
      </c>
      <c r="E1592">
        <v>5.84</v>
      </c>
      <c r="F1592">
        <f t="shared" si="26"/>
        <v>5.84</v>
      </c>
      <c r="G1592" s="2" t="s">
        <v>67</v>
      </c>
      <c r="H1592" s="21">
        <v>44256</v>
      </c>
      <c r="I1592" s="18" t="s">
        <v>74</v>
      </c>
    </row>
    <row r="1593" spans="2:9" hidden="1" x14ac:dyDescent="0.3">
      <c r="B1593" s="5" t="s">
        <v>31</v>
      </c>
      <c r="C1593" t="s">
        <v>37</v>
      </c>
      <c r="D1593" s="2" t="s">
        <v>21</v>
      </c>
      <c r="E1593">
        <v>6.9710000000000001</v>
      </c>
      <c r="F1593">
        <f t="shared" si="26"/>
        <v>6.9710000000000001</v>
      </c>
      <c r="G1593" s="2" t="s">
        <v>67</v>
      </c>
      <c r="H1593" s="21">
        <v>44256</v>
      </c>
      <c r="I1593" s="18" t="s">
        <v>74</v>
      </c>
    </row>
    <row r="1594" spans="2:9" hidden="1" x14ac:dyDescent="0.3">
      <c r="B1594" s="5" t="s">
        <v>31</v>
      </c>
      <c r="C1594" t="s">
        <v>37</v>
      </c>
      <c r="D1594" s="2" t="s">
        <v>21</v>
      </c>
      <c r="E1594">
        <v>6.03</v>
      </c>
      <c r="F1594">
        <f t="shared" si="26"/>
        <v>6.03</v>
      </c>
      <c r="G1594" s="2" t="s">
        <v>67</v>
      </c>
      <c r="H1594" s="21">
        <v>44256</v>
      </c>
      <c r="I1594" s="18" t="s">
        <v>74</v>
      </c>
    </row>
    <row r="1595" spans="2:9" hidden="1" x14ac:dyDescent="0.3">
      <c r="B1595" s="5" t="s">
        <v>31</v>
      </c>
      <c r="C1595" t="s">
        <v>37</v>
      </c>
      <c r="D1595" s="2" t="s">
        <v>21</v>
      </c>
      <c r="E1595">
        <v>5.6959999999999997</v>
      </c>
      <c r="F1595">
        <f t="shared" si="26"/>
        <v>5.6959999999999997</v>
      </c>
      <c r="G1595" s="2" t="s">
        <v>67</v>
      </c>
      <c r="H1595" s="21">
        <v>44256</v>
      </c>
      <c r="I1595" s="18" t="s">
        <v>74</v>
      </c>
    </row>
    <row r="1596" spans="2:9" hidden="1" x14ac:dyDescent="0.3">
      <c r="B1596" s="5" t="s">
        <v>31</v>
      </c>
      <c r="C1596" t="s">
        <v>37</v>
      </c>
      <c r="D1596" s="2" t="s">
        <v>21</v>
      </c>
      <c r="E1596">
        <v>5.8070000000000004</v>
      </c>
      <c r="F1596">
        <f t="shared" si="26"/>
        <v>5.8070000000000004</v>
      </c>
      <c r="G1596" s="2" t="s">
        <v>67</v>
      </c>
      <c r="H1596" s="21">
        <v>44256</v>
      </c>
      <c r="I1596" s="18" t="s">
        <v>74</v>
      </c>
    </row>
    <row r="1597" spans="2:9" hidden="1" x14ac:dyDescent="0.3">
      <c r="B1597" s="5" t="s">
        <v>31</v>
      </c>
      <c r="C1597" t="s">
        <v>37</v>
      </c>
      <c r="D1597" s="2" t="s">
        <v>21</v>
      </c>
      <c r="E1597">
        <v>5.2519999999999998</v>
      </c>
      <c r="F1597">
        <f t="shared" si="26"/>
        <v>5.2519999999999998</v>
      </c>
      <c r="G1597" s="2" t="s">
        <v>67</v>
      </c>
      <c r="H1597" s="21">
        <v>44256</v>
      </c>
      <c r="I1597" s="18" t="s">
        <v>74</v>
      </c>
    </row>
    <row r="1598" spans="2:9" hidden="1" x14ac:dyDescent="0.3">
      <c r="B1598" s="5" t="s">
        <v>31</v>
      </c>
      <c r="C1598" t="s">
        <v>37</v>
      </c>
      <c r="D1598" s="2" t="s">
        <v>21</v>
      </c>
      <c r="E1598">
        <v>5.5259999999999998</v>
      </c>
      <c r="F1598">
        <f t="shared" si="26"/>
        <v>5.5259999999999998</v>
      </c>
      <c r="G1598" s="2" t="s">
        <v>67</v>
      </c>
      <c r="H1598" s="21">
        <v>44256</v>
      </c>
      <c r="I1598" s="18" t="s">
        <v>74</v>
      </c>
    </row>
    <row r="1599" spans="2:9" hidden="1" x14ac:dyDescent="0.3">
      <c r="B1599" s="5" t="s">
        <v>31</v>
      </c>
      <c r="C1599" t="s">
        <v>37</v>
      </c>
      <c r="D1599" s="2" t="s">
        <v>21</v>
      </c>
      <c r="E1599">
        <v>5.3209999999999997</v>
      </c>
      <c r="F1599">
        <f t="shared" si="26"/>
        <v>5.3209999999999997</v>
      </c>
      <c r="G1599" s="2" t="s">
        <v>67</v>
      </c>
      <c r="H1599" s="21">
        <v>44256</v>
      </c>
      <c r="I1599" s="18" t="s">
        <v>74</v>
      </c>
    </row>
    <row r="1600" spans="2:9" hidden="1" x14ac:dyDescent="0.3">
      <c r="B1600" s="5" t="s">
        <v>31</v>
      </c>
      <c r="C1600" t="s">
        <v>37</v>
      </c>
      <c r="D1600" s="2" t="s">
        <v>21</v>
      </c>
      <c r="E1600">
        <v>6.0170000000000003</v>
      </c>
      <c r="F1600">
        <f t="shared" si="26"/>
        <v>6.0170000000000003</v>
      </c>
      <c r="G1600" s="2" t="s">
        <v>67</v>
      </c>
      <c r="H1600" s="21">
        <v>44256</v>
      </c>
      <c r="I1600" s="18" t="s">
        <v>74</v>
      </c>
    </row>
    <row r="1601" spans="2:9" hidden="1" x14ac:dyDescent="0.3">
      <c r="B1601" s="5" t="s">
        <v>31</v>
      </c>
      <c r="C1601" t="s">
        <v>37</v>
      </c>
      <c r="D1601" s="2" t="s">
        <v>21</v>
      </c>
      <c r="E1601">
        <v>6.1740000000000004</v>
      </c>
      <c r="F1601">
        <f t="shared" si="26"/>
        <v>6.1740000000000004</v>
      </c>
      <c r="G1601" s="2" t="s">
        <v>67</v>
      </c>
      <c r="H1601" s="21">
        <v>44256</v>
      </c>
      <c r="I1601" s="18" t="s">
        <v>74</v>
      </c>
    </row>
    <row r="1602" spans="2:9" hidden="1" x14ac:dyDescent="0.3">
      <c r="B1602" s="5" t="s">
        <v>31</v>
      </c>
      <c r="C1602" t="s">
        <v>37</v>
      </c>
      <c r="D1602" s="2" t="s">
        <v>21</v>
      </c>
      <c r="E1602">
        <v>5.5650000000000004</v>
      </c>
      <c r="F1602">
        <f t="shared" si="26"/>
        <v>5.5650000000000004</v>
      </c>
      <c r="G1602" s="2" t="s">
        <v>67</v>
      </c>
      <c r="H1602" s="21">
        <v>44256</v>
      </c>
      <c r="I1602" s="18" t="s">
        <v>74</v>
      </c>
    </row>
    <row r="1603" spans="2:9" hidden="1" x14ac:dyDescent="0.3">
      <c r="B1603" s="5" t="s">
        <v>31</v>
      </c>
      <c r="C1603" t="s">
        <v>37</v>
      </c>
      <c r="D1603" s="2" t="s">
        <v>21</v>
      </c>
      <c r="E1603">
        <v>5.484</v>
      </c>
      <c r="F1603">
        <f t="shared" si="26"/>
        <v>5.484</v>
      </c>
      <c r="G1603" s="2" t="s">
        <v>67</v>
      </c>
      <c r="H1603" s="21">
        <v>44256</v>
      </c>
      <c r="I1603" s="18" t="s">
        <v>74</v>
      </c>
    </row>
    <row r="1604" spans="2:9" hidden="1" x14ac:dyDescent="0.3">
      <c r="B1604" s="5" t="s">
        <v>31</v>
      </c>
      <c r="C1604" t="s">
        <v>37</v>
      </c>
      <c r="D1604" s="2" t="s">
        <v>21</v>
      </c>
      <c r="E1604">
        <v>7.11</v>
      </c>
      <c r="F1604">
        <f t="shared" si="26"/>
        <v>7.11</v>
      </c>
      <c r="G1604" s="2" t="s">
        <v>67</v>
      </c>
      <c r="H1604" s="21">
        <v>44256</v>
      </c>
      <c r="I1604" s="18" t="s">
        <v>74</v>
      </c>
    </row>
    <row r="1605" spans="2:9" hidden="1" x14ac:dyDescent="0.3">
      <c r="B1605" s="5" t="s">
        <v>31</v>
      </c>
      <c r="C1605" t="s">
        <v>37</v>
      </c>
      <c r="D1605" s="2" t="s">
        <v>21</v>
      </c>
      <c r="E1605">
        <v>5.8840000000000003</v>
      </c>
      <c r="F1605">
        <f t="shared" si="26"/>
        <v>5.8840000000000003</v>
      </c>
      <c r="G1605" s="2" t="s">
        <v>67</v>
      </c>
      <c r="H1605" s="21">
        <v>44256</v>
      </c>
      <c r="I1605" s="18" t="s">
        <v>74</v>
      </c>
    </row>
    <row r="1606" spans="2:9" hidden="1" x14ac:dyDescent="0.3">
      <c r="B1606" s="5" t="s">
        <v>31</v>
      </c>
      <c r="C1606" t="s">
        <v>37</v>
      </c>
      <c r="D1606" s="2" t="s">
        <v>21</v>
      </c>
      <c r="E1606">
        <v>5.8490000000000002</v>
      </c>
      <c r="F1606">
        <f t="shared" si="26"/>
        <v>5.8490000000000002</v>
      </c>
      <c r="G1606" s="2" t="s">
        <v>67</v>
      </c>
      <c r="H1606" s="21">
        <v>44256</v>
      </c>
      <c r="I1606" s="18" t="s">
        <v>74</v>
      </c>
    </row>
    <row r="1607" spans="2:9" hidden="1" x14ac:dyDescent="0.3">
      <c r="B1607" s="5" t="s">
        <v>31</v>
      </c>
      <c r="C1607" t="s">
        <v>37</v>
      </c>
      <c r="D1607" s="2" t="s">
        <v>21</v>
      </c>
      <c r="E1607">
        <v>5.5209999999999999</v>
      </c>
      <c r="F1607">
        <f t="shared" si="26"/>
        <v>5.5209999999999999</v>
      </c>
      <c r="G1607" s="2" t="s">
        <v>67</v>
      </c>
      <c r="H1607" s="21">
        <v>44256</v>
      </c>
      <c r="I1607" s="18" t="s">
        <v>74</v>
      </c>
    </row>
    <row r="1608" spans="2:9" hidden="1" x14ac:dyDescent="0.3">
      <c r="B1608" s="5" t="s">
        <v>31</v>
      </c>
      <c r="C1608" t="s">
        <v>37</v>
      </c>
      <c r="D1608" s="2" t="s">
        <v>21</v>
      </c>
      <c r="E1608">
        <v>6.0220000000000002</v>
      </c>
      <c r="F1608">
        <f t="shared" si="26"/>
        <v>6.0220000000000002</v>
      </c>
      <c r="G1608" s="2" t="s">
        <v>67</v>
      </c>
      <c r="H1608" s="21">
        <v>44256</v>
      </c>
      <c r="I1608" s="18" t="s">
        <v>74</v>
      </c>
    </row>
    <row r="1609" spans="2:9" hidden="1" x14ac:dyDescent="0.3">
      <c r="B1609" s="5" t="s">
        <v>31</v>
      </c>
      <c r="C1609" t="s">
        <v>37</v>
      </c>
      <c r="D1609" s="2" t="s">
        <v>21</v>
      </c>
      <c r="E1609">
        <v>5.3879999999999999</v>
      </c>
      <c r="F1609">
        <f t="shared" si="26"/>
        <v>5.3879999999999999</v>
      </c>
      <c r="G1609" s="2" t="s">
        <v>67</v>
      </c>
      <c r="H1609" s="21">
        <v>44256</v>
      </c>
      <c r="I1609" s="18" t="s">
        <v>74</v>
      </c>
    </row>
    <row r="1610" spans="2:9" hidden="1" x14ac:dyDescent="0.3">
      <c r="B1610" s="5" t="s">
        <v>31</v>
      </c>
      <c r="C1610" t="s">
        <v>37</v>
      </c>
      <c r="D1610" s="2" t="s">
        <v>21</v>
      </c>
      <c r="E1610">
        <v>6.0629999999999997</v>
      </c>
      <c r="F1610">
        <f t="shared" si="26"/>
        <v>6.0629999999999997</v>
      </c>
      <c r="G1610" s="2" t="s">
        <v>67</v>
      </c>
      <c r="H1610" s="21">
        <v>44256</v>
      </c>
      <c r="I1610" s="18" t="s">
        <v>74</v>
      </c>
    </row>
    <row r="1611" spans="2:9" hidden="1" x14ac:dyDescent="0.3">
      <c r="B1611" s="5" t="s">
        <v>31</v>
      </c>
      <c r="C1611" t="s">
        <v>37</v>
      </c>
      <c r="D1611" s="2" t="s">
        <v>21</v>
      </c>
      <c r="E1611">
        <v>5.8529999999999998</v>
      </c>
      <c r="F1611">
        <f t="shared" si="26"/>
        <v>5.8529999999999998</v>
      </c>
      <c r="G1611" s="2" t="s">
        <v>67</v>
      </c>
      <c r="H1611" s="21">
        <v>44256</v>
      </c>
      <c r="I1611" s="18" t="s">
        <v>74</v>
      </c>
    </row>
    <row r="1612" spans="2:9" hidden="1" x14ac:dyDescent="0.3">
      <c r="B1612" s="5" t="s">
        <v>31</v>
      </c>
      <c r="C1612" t="s">
        <v>37</v>
      </c>
      <c r="D1612" s="2" t="s">
        <v>21</v>
      </c>
      <c r="E1612">
        <v>5.0730000000000004</v>
      </c>
      <c r="F1612">
        <f t="shared" si="26"/>
        <v>5.0730000000000004</v>
      </c>
      <c r="G1612" s="2" t="s">
        <v>67</v>
      </c>
      <c r="H1612" s="21">
        <v>44256</v>
      </c>
      <c r="I1612" s="18" t="s">
        <v>74</v>
      </c>
    </row>
    <row r="1613" spans="2:9" hidden="1" x14ac:dyDescent="0.3">
      <c r="B1613" s="5" t="s">
        <v>31</v>
      </c>
      <c r="C1613" t="s">
        <v>37</v>
      </c>
      <c r="D1613" s="2" t="s">
        <v>21</v>
      </c>
      <c r="E1613">
        <v>5.65</v>
      </c>
      <c r="F1613">
        <f t="shared" si="26"/>
        <v>5.65</v>
      </c>
      <c r="G1613" s="2" t="s">
        <v>67</v>
      </c>
      <c r="H1613" s="21">
        <v>44256</v>
      </c>
      <c r="I1613" s="18" t="s">
        <v>74</v>
      </c>
    </row>
    <row r="1614" spans="2:9" hidden="1" x14ac:dyDescent="0.3">
      <c r="B1614" s="5" t="s">
        <v>31</v>
      </c>
      <c r="C1614" t="s">
        <v>37</v>
      </c>
      <c r="D1614" s="2" t="s">
        <v>21</v>
      </c>
      <c r="E1614">
        <v>6.6070000000000002</v>
      </c>
      <c r="F1614">
        <f t="shared" si="26"/>
        <v>6.6070000000000002</v>
      </c>
      <c r="G1614" s="2" t="s">
        <v>67</v>
      </c>
      <c r="H1614" s="21">
        <v>44256</v>
      </c>
      <c r="I1614" s="18" t="s">
        <v>74</v>
      </c>
    </row>
    <row r="1615" spans="2:9" hidden="1" x14ac:dyDescent="0.3">
      <c r="B1615" s="5" t="s">
        <v>31</v>
      </c>
      <c r="C1615" t="s">
        <v>37</v>
      </c>
      <c r="D1615" s="2" t="s">
        <v>21</v>
      </c>
      <c r="E1615">
        <v>5.6139999999999999</v>
      </c>
      <c r="F1615">
        <f t="shared" si="26"/>
        <v>5.6139999999999999</v>
      </c>
      <c r="G1615" s="2" t="s">
        <v>67</v>
      </c>
      <c r="H1615" s="21">
        <v>44256</v>
      </c>
      <c r="I1615" s="18" t="s">
        <v>74</v>
      </c>
    </row>
    <row r="1616" spans="2:9" hidden="1" x14ac:dyDescent="0.3">
      <c r="B1616" s="5" t="s">
        <v>31</v>
      </c>
      <c r="C1616" t="s">
        <v>37</v>
      </c>
      <c r="D1616" s="2" t="s">
        <v>21</v>
      </c>
      <c r="E1616">
        <v>5.891</v>
      </c>
      <c r="F1616">
        <f t="shared" si="26"/>
        <v>5.891</v>
      </c>
      <c r="G1616" s="2" t="s">
        <v>67</v>
      </c>
      <c r="H1616" s="21">
        <v>44256</v>
      </c>
      <c r="I1616" s="18" t="s">
        <v>74</v>
      </c>
    </row>
    <row r="1617" spans="2:9" hidden="1" x14ac:dyDescent="0.3">
      <c r="B1617" s="5" t="s">
        <v>31</v>
      </c>
      <c r="C1617" t="s">
        <v>37</v>
      </c>
      <c r="D1617" s="2" t="s">
        <v>21</v>
      </c>
      <c r="E1617">
        <v>6.76</v>
      </c>
      <c r="F1617">
        <f t="shared" si="26"/>
        <v>6.76</v>
      </c>
      <c r="G1617" s="2" t="s">
        <v>67</v>
      </c>
      <c r="H1617" s="21">
        <v>44256</v>
      </c>
      <c r="I1617" s="18" t="s">
        <v>74</v>
      </c>
    </row>
    <row r="1618" spans="2:9" hidden="1" x14ac:dyDescent="0.3">
      <c r="B1618" s="5" t="s">
        <v>31</v>
      </c>
      <c r="C1618" t="s">
        <v>37</v>
      </c>
      <c r="D1618" s="2" t="s">
        <v>21</v>
      </c>
      <c r="E1618">
        <v>5.1619999999999999</v>
      </c>
      <c r="F1618">
        <f t="shared" si="26"/>
        <v>5.1619999999999999</v>
      </c>
      <c r="G1618" s="2" t="s">
        <v>67</v>
      </c>
      <c r="H1618" s="21">
        <v>44256</v>
      </c>
      <c r="I1618" s="18" t="s">
        <v>74</v>
      </c>
    </row>
    <row r="1619" spans="2:9" hidden="1" x14ac:dyDescent="0.3">
      <c r="B1619" s="5" t="s">
        <v>31</v>
      </c>
      <c r="C1619" t="s">
        <v>37</v>
      </c>
      <c r="D1619" s="2" t="s">
        <v>21</v>
      </c>
      <c r="E1619">
        <v>6.2389999999999999</v>
      </c>
      <c r="F1619">
        <f t="shared" si="26"/>
        <v>6.2389999999999999</v>
      </c>
      <c r="G1619" s="2" t="s">
        <v>67</v>
      </c>
      <c r="H1619" s="21">
        <v>44256</v>
      </c>
      <c r="I1619" s="18" t="s">
        <v>74</v>
      </c>
    </row>
    <row r="1620" spans="2:9" hidden="1" x14ac:dyDescent="0.3">
      <c r="B1620" s="5" t="s">
        <v>31</v>
      </c>
      <c r="C1620" t="s">
        <v>37</v>
      </c>
      <c r="D1620" s="2" t="s">
        <v>21</v>
      </c>
      <c r="E1620">
        <v>9.51</v>
      </c>
      <c r="F1620">
        <f t="shared" si="26"/>
        <v>9.51</v>
      </c>
      <c r="G1620" s="2" t="s">
        <v>67</v>
      </c>
      <c r="H1620" s="21">
        <v>44256</v>
      </c>
      <c r="I1620" s="18" t="s">
        <v>74</v>
      </c>
    </row>
    <row r="1621" spans="2:9" hidden="1" x14ac:dyDescent="0.3">
      <c r="B1621" s="5" t="s">
        <v>31</v>
      </c>
      <c r="C1621" t="s">
        <v>37</v>
      </c>
      <c r="D1621" s="2" t="s">
        <v>21</v>
      </c>
      <c r="E1621">
        <v>6.7380000000000004</v>
      </c>
      <c r="F1621">
        <f t="shared" ref="F1621:F1649" si="27">E1621</f>
        <v>6.7380000000000004</v>
      </c>
      <c r="G1621" s="2" t="s">
        <v>67</v>
      </c>
      <c r="H1621" s="21">
        <v>44256</v>
      </c>
      <c r="I1621" s="18" t="s">
        <v>74</v>
      </c>
    </row>
    <row r="1622" spans="2:9" hidden="1" x14ac:dyDescent="0.3">
      <c r="B1622" s="5" t="s">
        <v>31</v>
      </c>
      <c r="C1622" t="s">
        <v>37</v>
      </c>
      <c r="D1622" s="2" t="s">
        <v>21</v>
      </c>
      <c r="E1622">
        <v>5.63</v>
      </c>
      <c r="F1622">
        <f t="shared" si="27"/>
        <v>5.63</v>
      </c>
      <c r="G1622" s="2" t="s">
        <v>67</v>
      </c>
      <c r="H1622" s="21">
        <v>44256</v>
      </c>
      <c r="I1622" s="18" t="s">
        <v>74</v>
      </c>
    </row>
    <row r="1623" spans="2:9" hidden="1" x14ac:dyDescent="0.3">
      <c r="B1623" s="5" t="s">
        <v>31</v>
      </c>
      <c r="C1623" t="s">
        <v>37</v>
      </c>
      <c r="D1623" s="2" t="s">
        <v>21</v>
      </c>
      <c r="E1623">
        <v>7.9020000000000001</v>
      </c>
      <c r="F1623">
        <f t="shared" si="27"/>
        <v>7.9020000000000001</v>
      </c>
      <c r="G1623" s="2" t="s">
        <v>67</v>
      </c>
      <c r="H1623" s="21">
        <v>44256</v>
      </c>
      <c r="I1623" s="18" t="s">
        <v>74</v>
      </c>
    </row>
    <row r="1624" spans="2:9" hidden="1" x14ac:dyDescent="0.3">
      <c r="B1624" s="5" t="s">
        <v>31</v>
      </c>
      <c r="C1624" t="s">
        <v>37</v>
      </c>
      <c r="D1624" s="2" t="s">
        <v>21</v>
      </c>
      <c r="E1624">
        <v>6.7549999999999999</v>
      </c>
      <c r="F1624">
        <f t="shared" si="27"/>
        <v>6.7549999999999999</v>
      </c>
      <c r="G1624" s="2" t="s">
        <v>67</v>
      </c>
      <c r="H1624" s="21">
        <v>44256</v>
      </c>
      <c r="I1624" s="18" t="s">
        <v>74</v>
      </c>
    </row>
    <row r="1625" spans="2:9" hidden="1" x14ac:dyDescent="0.3">
      <c r="B1625" s="5" t="s">
        <v>31</v>
      </c>
      <c r="C1625" t="s">
        <v>37</v>
      </c>
      <c r="D1625" s="2" t="s">
        <v>21</v>
      </c>
      <c r="E1625">
        <v>6.1879999999999997</v>
      </c>
      <c r="F1625">
        <f t="shared" si="27"/>
        <v>6.1879999999999997</v>
      </c>
      <c r="G1625" s="2" t="s">
        <v>67</v>
      </c>
      <c r="H1625" s="21">
        <v>44256</v>
      </c>
      <c r="I1625" s="18" t="s">
        <v>74</v>
      </c>
    </row>
    <row r="1626" spans="2:9" hidden="1" x14ac:dyDescent="0.3">
      <c r="B1626" s="5" t="s">
        <v>31</v>
      </c>
      <c r="C1626" t="s">
        <v>37</v>
      </c>
      <c r="D1626" s="2" t="s">
        <v>21</v>
      </c>
      <c r="E1626">
        <v>5.87</v>
      </c>
      <c r="F1626">
        <f t="shared" si="27"/>
        <v>5.87</v>
      </c>
      <c r="G1626" s="2" t="s">
        <v>67</v>
      </c>
      <c r="H1626" s="21">
        <v>44256</v>
      </c>
      <c r="I1626" s="18" t="s">
        <v>74</v>
      </c>
    </row>
    <row r="1627" spans="2:9" hidden="1" x14ac:dyDescent="0.3">
      <c r="B1627" s="5" t="s">
        <v>31</v>
      </c>
      <c r="C1627" t="s">
        <v>37</v>
      </c>
      <c r="D1627" s="2" t="s">
        <v>21</v>
      </c>
      <c r="E1627">
        <v>7.2039999999999997</v>
      </c>
      <c r="F1627">
        <f t="shared" si="27"/>
        <v>7.2039999999999997</v>
      </c>
      <c r="G1627" s="2" t="s">
        <v>67</v>
      </c>
      <c r="H1627" s="21">
        <v>44256</v>
      </c>
      <c r="I1627" s="18" t="s">
        <v>74</v>
      </c>
    </row>
    <row r="1628" spans="2:9" hidden="1" x14ac:dyDescent="0.3">
      <c r="B1628" s="5" t="s">
        <v>31</v>
      </c>
      <c r="C1628" t="s">
        <v>37</v>
      </c>
      <c r="D1628" s="2" t="s">
        <v>21</v>
      </c>
      <c r="E1628">
        <v>5.4649999999999999</v>
      </c>
      <c r="F1628">
        <f t="shared" si="27"/>
        <v>5.4649999999999999</v>
      </c>
      <c r="G1628" s="2" t="s">
        <v>67</v>
      </c>
      <c r="H1628" s="21">
        <v>44256</v>
      </c>
      <c r="I1628" s="18" t="s">
        <v>74</v>
      </c>
    </row>
    <row r="1629" spans="2:9" hidden="1" x14ac:dyDescent="0.3">
      <c r="B1629" s="5" t="s">
        <v>31</v>
      </c>
      <c r="C1629" t="s">
        <v>37</v>
      </c>
      <c r="D1629" s="2" t="s">
        <v>21</v>
      </c>
      <c r="E1629">
        <v>6.1710000000000003</v>
      </c>
      <c r="F1629">
        <f t="shared" si="27"/>
        <v>6.1710000000000003</v>
      </c>
      <c r="G1629" s="2" t="s">
        <v>67</v>
      </c>
      <c r="H1629" s="21">
        <v>44256</v>
      </c>
      <c r="I1629" s="18" t="s">
        <v>74</v>
      </c>
    </row>
    <row r="1630" spans="2:9" hidden="1" x14ac:dyDescent="0.3">
      <c r="B1630" s="5" t="s">
        <v>31</v>
      </c>
      <c r="C1630" t="s">
        <v>37</v>
      </c>
      <c r="D1630" s="2" t="s">
        <v>21</v>
      </c>
      <c r="E1630">
        <v>5.5709999999999997</v>
      </c>
      <c r="F1630">
        <f t="shared" si="27"/>
        <v>5.5709999999999997</v>
      </c>
      <c r="G1630" s="2" t="s">
        <v>67</v>
      </c>
      <c r="H1630" s="21">
        <v>44256</v>
      </c>
      <c r="I1630" s="18" t="s">
        <v>74</v>
      </c>
    </row>
    <row r="1631" spans="2:9" hidden="1" x14ac:dyDescent="0.3">
      <c r="B1631" s="5" t="s">
        <v>31</v>
      </c>
      <c r="C1631" t="s">
        <v>37</v>
      </c>
      <c r="D1631" s="2" t="s">
        <v>21</v>
      </c>
      <c r="E1631">
        <v>5.6630000000000003</v>
      </c>
      <c r="F1631">
        <f t="shared" si="27"/>
        <v>5.6630000000000003</v>
      </c>
      <c r="G1631" s="2" t="s">
        <v>67</v>
      </c>
      <c r="H1631" s="21">
        <v>44256</v>
      </c>
      <c r="I1631" s="18" t="s">
        <v>74</v>
      </c>
    </row>
    <row r="1632" spans="2:9" hidden="1" x14ac:dyDescent="0.3">
      <c r="B1632" s="5" t="s">
        <v>31</v>
      </c>
      <c r="C1632" t="s">
        <v>37</v>
      </c>
      <c r="D1632" s="2" t="s">
        <v>21</v>
      </c>
      <c r="E1632">
        <v>14.093</v>
      </c>
      <c r="F1632">
        <f t="shared" si="27"/>
        <v>14.093</v>
      </c>
      <c r="G1632" s="2" t="s">
        <v>67</v>
      </c>
      <c r="H1632" s="21">
        <v>44256</v>
      </c>
      <c r="I1632" s="18" t="s">
        <v>74</v>
      </c>
    </row>
    <row r="1633" spans="2:9" hidden="1" x14ac:dyDescent="0.3">
      <c r="B1633" s="5" t="s">
        <v>31</v>
      </c>
      <c r="C1633" t="s">
        <v>37</v>
      </c>
      <c r="D1633" s="2" t="s">
        <v>21</v>
      </c>
      <c r="E1633">
        <v>12.275</v>
      </c>
      <c r="F1633">
        <f t="shared" si="27"/>
        <v>12.275</v>
      </c>
      <c r="G1633" s="2" t="s">
        <v>67</v>
      </c>
      <c r="H1633" s="21">
        <v>44256</v>
      </c>
      <c r="I1633" s="18" t="s">
        <v>74</v>
      </c>
    </row>
    <row r="1634" spans="2:9" hidden="1" x14ac:dyDescent="0.3">
      <c r="B1634" s="5" t="s">
        <v>31</v>
      </c>
      <c r="C1634" t="s">
        <v>37</v>
      </c>
      <c r="D1634" s="2" t="s">
        <v>21</v>
      </c>
      <c r="E1634">
        <v>13.467000000000001</v>
      </c>
      <c r="F1634">
        <f t="shared" si="27"/>
        <v>13.467000000000001</v>
      </c>
      <c r="G1634" s="2" t="s">
        <v>67</v>
      </c>
      <c r="H1634" s="21">
        <v>44256</v>
      </c>
      <c r="I1634" s="18" t="s">
        <v>74</v>
      </c>
    </row>
    <row r="1635" spans="2:9" hidden="1" x14ac:dyDescent="0.3">
      <c r="B1635" s="5" t="s">
        <v>31</v>
      </c>
      <c r="C1635" t="s">
        <v>37</v>
      </c>
      <c r="D1635" s="2" t="s">
        <v>21</v>
      </c>
      <c r="E1635">
        <v>15.788</v>
      </c>
      <c r="F1635">
        <f t="shared" si="27"/>
        <v>15.788</v>
      </c>
      <c r="G1635" s="2" t="s">
        <v>67</v>
      </c>
      <c r="H1635" s="21">
        <v>44256</v>
      </c>
      <c r="I1635" s="18" t="s">
        <v>74</v>
      </c>
    </row>
    <row r="1636" spans="2:9" hidden="1" x14ac:dyDescent="0.3">
      <c r="B1636" s="5" t="s">
        <v>31</v>
      </c>
      <c r="C1636" t="s">
        <v>37</v>
      </c>
      <c r="D1636" s="2" t="s">
        <v>21</v>
      </c>
      <c r="E1636">
        <v>19.576000000000001</v>
      </c>
      <c r="F1636">
        <f t="shared" si="27"/>
        <v>19.576000000000001</v>
      </c>
      <c r="G1636" s="2" t="s">
        <v>67</v>
      </c>
      <c r="H1636" s="21">
        <v>44256</v>
      </c>
      <c r="I1636" s="18" t="s">
        <v>74</v>
      </c>
    </row>
    <row r="1637" spans="2:9" hidden="1" x14ac:dyDescent="0.3">
      <c r="B1637" s="5" t="s">
        <v>31</v>
      </c>
      <c r="C1637" t="s">
        <v>37</v>
      </c>
      <c r="D1637" s="2" t="s">
        <v>21</v>
      </c>
      <c r="E1637">
        <v>10.831</v>
      </c>
      <c r="F1637">
        <f t="shared" si="27"/>
        <v>10.831</v>
      </c>
      <c r="G1637" s="2" t="s">
        <v>67</v>
      </c>
      <c r="H1637" s="21">
        <v>44256</v>
      </c>
      <c r="I1637" s="18" t="s">
        <v>74</v>
      </c>
    </row>
    <row r="1638" spans="2:9" hidden="1" x14ac:dyDescent="0.3">
      <c r="B1638" s="5" t="s">
        <v>31</v>
      </c>
      <c r="C1638" t="s">
        <v>37</v>
      </c>
      <c r="D1638" s="2" t="s">
        <v>21</v>
      </c>
      <c r="E1638">
        <v>11.673</v>
      </c>
      <c r="F1638">
        <f t="shared" si="27"/>
        <v>11.673</v>
      </c>
      <c r="G1638" s="2" t="s">
        <v>67</v>
      </c>
      <c r="H1638" s="21">
        <v>44256</v>
      </c>
      <c r="I1638" s="18" t="s">
        <v>74</v>
      </c>
    </row>
    <row r="1639" spans="2:9" hidden="1" x14ac:dyDescent="0.3">
      <c r="B1639" s="5" t="s">
        <v>31</v>
      </c>
      <c r="C1639" t="s">
        <v>37</v>
      </c>
      <c r="D1639" s="2" t="s">
        <v>21</v>
      </c>
      <c r="E1639">
        <v>10.537000000000001</v>
      </c>
      <c r="F1639">
        <f t="shared" si="27"/>
        <v>10.537000000000001</v>
      </c>
      <c r="G1639" s="2" t="s">
        <v>67</v>
      </c>
      <c r="H1639" s="21">
        <v>44256</v>
      </c>
      <c r="I1639" s="18" t="s">
        <v>74</v>
      </c>
    </row>
    <row r="1640" spans="2:9" hidden="1" x14ac:dyDescent="0.3">
      <c r="B1640" s="5" t="s">
        <v>31</v>
      </c>
      <c r="C1640" t="s">
        <v>37</v>
      </c>
      <c r="D1640" s="2" t="s">
        <v>21</v>
      </c>
      <c r="E1640">
        <v>9.2729999999999997</v>
      </c>
      <c r="F1640">
        <f t="shared" si="27"/>
        <v>9.2729999999999997</v>
      </c>
      <c r="G1640" s="2" t="s">
        <v>67</v>
      </c>
      <c r="H1640" s="21">
        <v>44256</v>
      </c>
      <c r="I1640" s="18" t="s">
        <v>74</v>
      </c>
    </row>
    <row r="1641" spans="2:9" hidden="1" x14ac:dyDescent="0.3">
      <c r="B1641" s="5" t="s">
        <v>31</v>
      </c>
      <c r="C1641" t="s">
        <v>37</v>
      </c>
      <c r="D1641" s="2" t="s">
        <v>21</v>
      </c>
      <c r="E1641">
        <v>9.5419999999999998</v>
      </c>
      <c r="F1641">
        <f t="shared" si="27"/>
        <v>9.5419999999999998</v>
      </c>
      <c r="G1641" s="2" t="s">
        <v>67</v>
      </c>
      <c r="H1641" s="21">
        <v>44256</v>
      </c>
      <c r="I1641" s="18" t="s">
        <v>74</v>
      </c>
    </row>
    <row r="1642" spans="2:9" hidden="1" x14ac:dyDescent="0.3">
      <c r="B1642" s="5" t="s">
        <v>31</v>
      </c>
      <c r="C1642" t="s">
        <v>37</v>
      </c>
      <c r="D1642" s="2" t="s">
        <v>21</v>
      </c>
      <c r="E1642">
        <v>10.632999999999999</v>
      </c>
      <c r="F1642">
        <f t="shared" si="27"/>
        <v>10.632999999999999</v>
      </c>
      <c r="G1642" s="2" t="s">
        <v>67</v>
      </c>
      <c r="H1642" s="21">
        <v>44256</v>
      </c>
      <c r="I1642" s="18" t="s">
        <v>74</v>
      </c>
    </row>
    <row r="1643" spans="2:9" hidden="1" x14ac:dyDescent="0.3">
      <c r="B1643" s="5" t="s">
        <v>31</v>
      </c>
      <c r="C1643" t="s">
        <v>37</v>
      </c>
      <c r="D1643" s="2" t="s">
        <v>21</v>
      </c>
      <c r="E1643">
        <v>9.9130000000000003</v>
      </c>
      <c r="F1643">
        <f t="shared" si="27"/>
        <v>9.9130000000000003</v>
      </c>
      <c r="G1643" s="2" t="s">
        <v>67</v>
      </c>
      <c r="H1643" s="21">
        <v>44256</v>
      </c>
      <c r="I1643" s="18" t="s">
        <v>74</v>
      </c>
    </row>
    <row r="1644" spans="2:9" hidden="1" x14ac:dyDescent="0.3">
      <c r="B1644" s="5" t="s">
        <v>31</v>
      </c>
      <c r="C1644" t="s">
        <v>37</v>
      </c>
      <c r="D1644" s="2" t="s">
        <v>21</v>
      </c>
      <c r="E1644">
        <v>9.782</v>
      </c>
      <c r="F1644">
        <f t="shared" si="27"/>
        <v>9.782</v>
      </c>
      <c r="G1644" s="2" t="s">
        <v>67</v>
      </c>
      <c r="H1644" s="21">
        <v>44256</v>
      </c>
      <c r="I1644" s="18" t="s">
        <v>74</v>
      </c>
    </row>
    <row r="1645" spans="2:9" hidden="1" x14ac:dyDescent="0.3">
      <c r="B1645" s="5" t="s">
        <v>31</v>
      </c>
      <c r="C1645" t="s">
        <v>37</v>
      </c>
      <c r="D1645" s="2" t="s">
        <v>21</v>
      </c>
      <c r="E1645">
        <v>10.635</v>
      </c>
      <c r="F1645">
        <f t="shared" si="27"/>
        <v>10.635</v>
      </c>
      <c r="G1645" s="2" t="s">
        <v>67</v>
      </c>
      <c r="H1645" s="21">
        <v>44256</v>
      </c>
      <c r="I1645" s="18" t="s">
        <v>74</v>
      </c>
    </row>
    <row r="1646" spans="2:9" hidden="1" x14ac:dyDescent="0.3">
      <c r="B1646" s="5" t="s">
        <v>31</v>
      </c>
      <c r="C1646" t="s">
        <v>37</v>
      </c>
      <c r="D1646" s="2" t="s">
        <v>21</v>
      </c>
      <c r="E1646">
        <v>10.997999999999999</v>
      </c>
      <c r="F1646">
        <f t="shared" si="27"/>
        <v>10.997999999999999</v>
      </c>
      <c r="G1646" s="2" t="s">
        <v>67</v>
      </c>
      <c r="H1646" s="21">
        <v>44256</v>
      </c>
      <c r="I1646" s="18" t="s">
        <v>74</v>
      </c>
    </row>
    <row r="1647" spans="2:9" hidden="1" x14ac:dyDescent="0.3">
      <c r="B1647" s="5" t="s">
        <v>31</v>
      </c>
      <c r="C1647" t="s">
        <v>37</v>
      </c>
      <c r="D1647" s="2" t="s">
        <v>21</v>
      </c>
      <c r="E1647">
        <v>26.811</v>
      </c>
      <c r="F1647">
        <f t="shared" si="27"/>
        <v>26.811</v>
      </c>
      <c r="G1647" s="2" t="s">
        <v>67</v>
      </c>
      <c r="H1647" s="21">
        <v>44256</v>
      </c>
      <c r="I1647" s="18" t="s">
        <v>74</v>
      </c>
    </row>
    <row r="1648" spans="2:9" hidden="1" x14ac:dyDescent="0.3">
      <c r="B1648" s="5" t="s">
        <v>31</v>
      </c>
      <c r="C1648" t="s">
        <v>37</v>
      </c>
      <c r="D1648" s="2" t="s">
        <v>21</v>
      </c>
      <c r="E1648">
        <v>15.297000000000001</v>
      </c>
      <c r="F1648">
        <f t="shared" si="27"/>
        <v>15.297000000000001</v>
      </c>
      <c r="G1648" s="2" t="s">
        <v>67</v>
      </c>
      <c r="H1648" s="21">
        <v>44256</v>
      </c>
      <c r="I1648" s="18" t="s">
        <v>74</v>
      </c>
    </row>
    <row r="1649" spans="2:9" hidden="1" x14ac:dyDescent="0.3">
      <c r="B1649" s="5" t="s">
        <v>31</v>
      </c>
      <c r="C1649" t="s">
        <v>37</v>
      </c>
      <c r="D1649" s="2" t="s">
        <v>21</v>
      </c>
      <c r="E1649">
        <v>16.8</v>
      </c>
      <c r="F1649">
        <f t="shared" si="27"/>
        <v>16.8</v>
      </c>
      <c r="G1649" s="2" t="s">
        <v>67</v>
      </c>
      <c r="H1649" s="21">
        <v>44256</v>
      </c>
      <c r="I1649" s="18" t="s">
        <v>74</v>
      </c>
    </row>
    <row r="1650" spans="2:9" hidden="1" x14ac:dyDescent="0.3">
      <c r="B1650" s="5" t="s">
        <v>35</v>
      </c>
      <c r="C1650" t="s">
        <v>19</v>
      </c>
      <c r="D1650" s="2" t="s">
        <v>21</v>
      </c>
      <c r="F1650">
        <v>23.944355122826121</v>
      </c>
      <c r="G1650" t="s">
        <v>43</v>
      </c>
      <c r="H1650" s="21">
        <v>44501</v>
      </c>
      <c r="I1650" s="18" t="s">
        <v>71</v>
      </c>
    </row>
    <row r="1651" spans="2:9" hidden="1" x14ac:dyDescent="0.3">
      <c r="B1651" s="5" t="s">
        <v>35</v>
      </c>
      <c r="C1651" t="s">
        <v>19</v>
      </c>
      <c r="D1651" s="2" t="s">
        <v>21</v>
      </c>
      <c r="F1651">
        <v>19.491193109150721</v>
      </c>
      <c r="G1651" t="s">
        <v>42</v>
      </c>
      <c r="H1651" s="21">
        <v>44501</v>
      </c>
      <c r="I1651" s="18" t="s">
        <v>71</v>
      </c>
    </row>
    <row r="1652" spans="2:9" hidden="1" x14ac:dyDescent="0.3">
      <c r="B1652" s="5" t="s">
        <v>35</v>
      </c>
      <c r="C1652" t="s">
        <v>19</v>
      </c>
      <c r="D1652" s="2" t="s">
        <v>21</v>
      </c>
      <c r="F1652">
        <v>19.95717004175069</v>
      </c>
      <c r="G1652" t="s">
        <v>42</v>
      </c>
      <c r="H1652" s="21">
        <v>44501</v>
      </c>
      <c r="I1652" s="18" t="s">
        <v>71</v>
      </c>
    </row>
    <row r="1653" spans="2:9" hidden="1" x14ac:dyDescent="0.3">
      <c r="B1653" s="5" t="s">
        <v>35</v>
      </c>
      <c r="C1653" t="s">
        <v>19</v>
      </c>
      <c r="D1653" s="2" t="s">
        <v>21</v>
      </c>
      <c r="F1653">
        <v>18.687532258064515</v>
      </c>
      <c r="G1653" t="s">
        <v>42</v>
      </c>
      <c r="H1653" s="21">
        <v>44501</v>
      </c>
      <c r="I1653" s="18" t="s">
        <v>71</v>
      </c>
    </row>
    <row r="1654" spans="2:9" hidden="1" x14ac:dyDescent="0.3">
      <c r="B1654" s="5" t="s">
        <v>35</v>
      </c>
      <c r="C1654" t="s">
        <v>19</v>
      </c>
      <c r="D1654" s="2" t="s">
        <v>21</v>
      </c>
      <c r="F1654">
        <v>16.391090090090092</v>
      </c>
      <c r="G1654" t="s">
        <v>42</v>
      </c>
      <c r="H1654" s="21">
        <v>44501</v>
      </c>
      <c r="I1654" s="18" t="s">
        <v>71</v>
      </c>
    </row>
    <row r="1655" spans="2:9" hidden="1" x14ac:dyDescent="0.3">
      <c r="B1655" s="5" t="s">
        <v>35</v>
      </c>
      <c r="C1655" t="s">
        <v>19</v>
      </c>
      <c r="D1655" s="2" t="s">
        <v>21</v>
      </c>
      <c r="F1655">
        <v>15.067020006216159</v>
      </c>
      <c r="G1655" t="s">
        <v>42</v>
      </c>
      <c r="H1655" s="21">
        <v>44501</v>
      </c>
      <c r="I1655" s="18" t="s">
        <v>71</v>
      </c>
    </row>
    <row r="1656" spans="2:9" hidden="1" x14ac:dyDescent="0.3">
      <c r="B1656" s="5" t="s">
        <v>35</v>
      </c>
      <c r="C1656" t="s">
        <v>19</v>
      </c>
      <c r="D1656" s="2" t="s">
        <v>21</v>
      </c>
      <c r="F1656">
        <v>11.00719989920141</v>
      </c>
      <c r="G1656" t="s">
        <v>42</v>
      </c>
      <c r="H1656" s="21">
        <v>44501</v>
      </c>
      <c r="I1656" s="18" t="s">
        <v>71</v>
      </c>
    </row>
    <row r="1657" spans="2:9" hidden="1" x14ac:dyDescent="0.3">
      <c r="B1657" s="5" t="s">
        <v>35</v>
      </c>
      <c r="C1657" t="s">
        <v>19</v>
      </c>
      <c r="D1657" s="2" t="s">
        <v>21</v>
      </c>
      <c r="F1657">
        <v>10.44762444052216</v>
      </c>
      <c r="G1657" t="s">
        <v>42</v>
      </c>
      <c r="H1657" s="21">
        <v>44501</v>
      </c>
      <c r="I1657" s="18" t="s">
        <v>71</v>
      </c>
    </row>
    <row r="1658" spans="2:9" hidden="1" x14ac:dyDescent="0.3">
      <c r="B1658" s="5" t="s">
        <v>35</v>
      </c>
      <c r="C1658" t="s">
        <v>19</v>
      </c>
      <c r="D1658" s="2" t="s">
        <v>21</v>
      </c>
      <c r="F1658">
        <v>10.234860265695117</v>
      </c>
      <c r="G1658" t="s">
        <v>42</v>
      </c>
      <c r="H1658" s="21">
        <v>44501</v>
      </c>
      <c r="I1658" s="18" t="s">
        <v>71</v>
      </c>
    </row>
    <row r="1659" spans="2:9" hidden="1" x14ac:dyDescent="0.3">
      <c r="B1659" s="5" t="s">
        <v>35</v>
      </c>
      <c r="C1659" t="s">
        <v>19</v>
      </c>
      <c r="D1659" s="2" t="s">
        <v>21</v>
      </c>
      <c r="F1659">
        <v>9.8254361370716516</v>
      </c>
      <c r="G1659" t="s">
        <v>42</v>
      </c>
      <c r="H1659" s="21">
        <v>44501</v>
      </c>
      <c r="I1659" s="18" t="s">
        <v>71</v>
      </c>
    </row>
    <row r="1660" spans="2:9" hidden="1" x14ac:dyDescent="0.3">
      <c r="B1660" s="5" t="s">
        <v>35</v>
      </c>
      <c r="C1660" t="s">
        <v>19</v>
      </c>
      <c r="D1660" s="2" t="s">
        <v>21</v>
      </c>
      <c r="F1660">
        <v>8.2183028696036455</v>
      </c>
      <c r="G1660" t="s">
        <v>42</v>
      </c>
      <c r="H1660" s="21">
        <v>44501</v>
      </c>
      <c r="I1660" s="18" t="s">
        <v>71</v>
      </c>
    </row>
    <row r="1661" spans="2:9" hidden="1" x14ac:dyDescent="0.3">
      <c r="B1661" s="5" t="s">
        <v>35</v>
      </c>
      <c r="C1661" t="s">
        <v>19</v>
      </c>
      <c r="D1661" s="2" t="s">
        <v>21</v>
      </c>
      <c r="F1661">
        <v>7.5062629950808875</v>
      </c>
      <c r="G1661" t="s">
        <v>42</v>
      </c>
      <c r="H1661" s="21">
        <v>44501</v>
      </c>
      <c r="I1661" s="18" t="s">
        <v>71</v>
      </c>
    </row>
    <row r="1662" spans="2:9" hidden="1" x14ac:dyDescent="0.3">
      <c r="B1662" s="5" t="s">
        <v>35</v>
      </c>
      <c r="C1662" t="s">
        <v>19</v>
      </c>
      <c r="D1662" s="2" t="s">
        <v>21</v>
      </c>
      <c r="F1662">
        <v>9.7138003231111405</v>
      </c>
      <c r="G1662" t="s">
        <v>42</v>
      </c>
      <c r="H1662" s="21">
        <v>44501</v>
      </c>
      <c r="I1662" s="18" t="s">
        <v>71</v>
      </c>
    </row>
    <row r="1663" spans="2:9" hidden="1" x14ac:dyDescent="0.3">
      <c r="B1663" s="5" t="s">
        <v>35</v>
      </c>
      <c r="C1663" t="s">
        <v>19</v>
      </c>
      <c r="D1663" s="2" t="s">
        <v>21</v>
      </c>
      <c r="F1663">
        <v>10.017553773373034</v>
      </c>
      <c r="G1663" t="s">
        <v>42</v>
      </c>
      <c r="H1663" s="21">
        <v>44501</v>
      </c>
      <c r="I1663" s="18" t="s">
        <v>71</v>
      </c>
    </row>
    <row r="1664" spans="2:9" hidden="1" x14ac:dyDescent="0.3">
      <c r="B1664" s="5" t="s">
        <v>35</v>
      </c>
      <c r="C1664" t="s">
        <v>19</v>
      </c>
      <c r="D1664" s="2" t="s">
        <v>21</v>
      </c>
      <c r="F1664">
        <v>7.7711779067324498</v>
      </c>
      <c r="G1664" t="s">
        <v>42</v>
      </c>
      <c r="H1664" s="21">
        <v>44501</v>
      </c>
      <c r="I1664" s="18" t="s">
        <v>71</v>
      </c>
    </row>
    <row r="1665" spans="2:9" hidden="1" x14ac:dyDescent="0.3">
      <c r="B1665" s="5" t="s">
        <v>35</v>
      </c>
      <c r="C1665" t="s">
        <v>19</v>
      </c>
      <c r="D1665" s="2" t="s">
        <v>21</v>
      </c>
      <c r="F1665">
        <v>9.0830163801409824</v>
      </c>
      <c r="G1665" t="s">
        <v>42</v>
      </c>
      <c r="H1665" s="21">
        <v>44501</v>
      </c>
      <c r="I1665" s="18" t="s">
        <v>71</v>
      </c>
    </row>
    <row r="1666" spans="2:9" hidden="1" x14ac:dyDescent="0.3">
      <c r="B1666" s="5" t="s">
        <v>35</v>
      </c>
      <c r="C1666" t="s">
        <v>19</v>
      </c>
      <c r="D1666" s="2" t="s">
        <v>21</v>
      </c>
      <c r="F1666">
        <v>7.7641578463121146</v>
      </c>
      <c r="G1666" t="s">
        <v>42</v>
      </c>
      <c r="H1666" s="21">
        <v>44501</v>
      </c>
      <c r="I1666" s="18" t="s">
        <v>71</v>
      </c>
    </row>
    <row r="1667" spans="2:9" hidden="1" x14ac:dyDescent="0.3">
      <c r="B1667" s="5" t="s">
        <v>35</v>
      </c>
      <c r="C1667" t="s">
        <v>19</v>
      </c>
      <c r="D1667" s="2" t="s">
        <v>21</v>
      </c>
      <c r="F1667">
        <v>7.4502039367397659</v>
      </c>
      <c r="G1667" t="s">
        <v>42</v>
      </c>
      <c r="H1667" s="21">
        <v>44501</v>
      </c>
      <c r="I1667" s="18" t="s">
        <v>71</v>
      </c>
    </row>
    <row r="1668" spans="2:9" hidden="1" x14ac:dyDescent="0.3">
      <c r="B1668" s="5" t="s">
        <v>35</v>
      </c>
      <c r="C1668" t="s">
        <v>19</v>
      </c>
      <c r="D1668" s="2" t="s">
        <v>21</v>
      </c>
      <c r="F1668">
        <v>6.4580136633993321</v>
      </c>
      <c r="G1668" t="s">
        <v>42</v>
      </c>
      <c r="H1668" s="21">
        <v>44501</v>
      </c>
      <c r="I1668" s="18" t="s">
        <v>71</v>
      </c>
    </row>
    <row r="1669" spans="2:9" hidden="1" x14ac:dyDescent="0.3">
      <c r="B1669" s="5" t="s">
        <v>35</v>
      </c>
      <c r="C1669" t="s">
        <v>19</v>
      </c>
      <c r="D1669" s="2" t="s">
        <v>21</v>
      </c>
      <c r="F1669">
        <v>6.718038440083169</v>
      </c>
      <c r="G1669" t="s">
        <v>42</v>
      </c>
      <c r="H1669" s="21">
        <v>44501</v>
      </c>
      <c r="I1669" s="18" t="s">
        <v>71</v>
      </c>
    </row>
    <row r="1670" spans="2:9" hidden="1" x14ac:dyDescent="0.3">
      <c r="B1670" s="5" t="s">
        <v>35</v>
      </c>
      <c r="C1670" t="s">
        <v>19</v>
      </c>
      <c r="D1670" s="2" t="s">
        <v>21</v>
      </c>
      <c r="F1670">
        <v>7.9122238884904332</v>
      </c>
      <c r="G1670" t="s">
        <v>42</v>
      </c>
      <c r="H1670" s="21">
        <v>44501</v>
      </c>
      <c r="I1670" s="18" t="s">
        <v>71</v>
      </c>
    </row>
    <row r="1671" spans="2:9" hidden="1" x14ac:dyDescent="0.3">
      <c r="B1671" s="5" t="s">
        <v>35</v>
      </c>
      <c r="C1671" t="s">
        <v>19</v>
      </c>
      <c r="D1671" s="2" t="s">
        <v>21</v>
      </c>
      <c r="F1671">
        <v>6.8573601964747573</v>
      </c>
      <c r="G1671" t="s">
        <v>42</v>
      </c>
      <c r="H1671" s="21">
        <v>44501</v>
      </c>
      <c r="I1671" s="18" t="s">
        <v>71</v>
      </c>
    </row>
    <row r="1672" spans="2:9" hidden="1" x14ac:dyDescent="0.3">
      <c r="B1672" s="5" t="s">
        <v>35</v>
      </c>
      <c r="C1672" t="s">
        <v>19</v>
      </c>
      <c r="D1672" s="2" t="s">
        <v>21</v>
      </c>
      <c r="F1672">
        <v>6.3603225380704282</v>
      </c>
      <c r="G1672" t="s">
        <v>42</v>
      </c>
      <c r="H1672" s="21">
        <v>44501</v>
      </c>
      <c r="I1672" s="18" t="s">
        <v>71</v>
      </c>
    </row>
    <row r="1673" spans="2:9" hidden="1" x14ac:dyDescent="0.3">
      <c r="B1673" s="5" t="s">
        <v>35</v>
      </c>
      <c r="C1673" t="s">
        <v>19</v>
      </c>
      <c r="D1673" s="2" t="s">
        <v>21</v>
      </c>
      <c r="F1673">
        <v>6.2877200480161894</v>
      </c>
      <c r="G1673" t="s">
        <v>42</v>
      </c>
      <c r="H1673" s="21">
        <v>44501</v>
      </c>
      <c r="I1673" s="18" t="s">
        <v>71</v>
      </c>
    </row>
    <row r="1674" spans="2:9" hidden="1" x14ac:dyDescent="0.3">
      <c r="B1674" s="5" t="s">
        <v>35</v>
      </c>
      <c r="C1674" t="s">
        <v>19</v>
      </c>
      <c r="D1674" s="2" t="s">
        <v>21</v>
      </c>
      <c r="F1674">
        <v>6.5168528027251069</v>
      </c>
      <c r="G1674" t="s">
        <v>42</v>
      </c>
      <c r="H1674" s="21">
        <v>44501</v>
      </c>
      <c r="I1674" s="18" t="s">
        <v>71</v>
      </c>
    </row>
    <row r="1675" spans="2:9" hidden="1" x14ac:dyDescent="0.3">
      <c r="B1675" s="5" t="s">
        <v>35</v>
      </c>
      <c r="C1675" t="s">
        <v>19</v>
      </c>
      <c r="D1675" s="2" t="s">
        <v>21</v>
      </c>
      <c r="F1675">
        <v>6.1866095165071364</v>
      </c>
      <c r="G1675" t="s">
        <v>42</v>
      </c>
      <c r="H1675" s="21">
        <v>44501</v>
      </c>
      <c r="I1675" s="18" t="s">
        <v>71</v>
      </c>
    </row>
    <row r="1676" spans="2:9" hidden="1" x14ac:dyDescent="0.3">
      <c r="B1676" s="5" t="s">
        <v>35</v>
      </c>
      <c r="C1676" t="s">
        <v>19</v>
      </c>
      <c r="D1676" s="2" t="s">
        <v>21</v>
      </c>
      <c r="F1676">
        <v>5.9680730047199155</v>
      </c>
      <c r="G1676" t="s">
        <v>42</v>
      </c>
      <c r="H1676" s="21">
        <v>44501</v>
      </c>
      <c r="I1676" s="18" t="s">
        <v>71</v>
      </c>
    </row>
    <row r="1677" spans="2:9" hidden="1" x14ac:dyDescent="0.3">
      <c r="B1677" s="5" t="s">
        <v>35</v>
      </c>
      <c r="C1677" t="s">
        <v>19</v>
      </c>
      <c r="D1677" s="2" t="s">
        <v>21</v>
      </c>
      <c r="F1677">
        <v>6.740989108369523</v>
      </c>
      <c r="G1677" t="s">
        <v>42</v>
      </c>
      <c r="H1677" s="21">
        <v>44501</v>
      </c>
      <c r="I1677" s="18" t="s">
        <v>71</v>
      </c>
    </row>
    <row r="1678" spans="2:9" hidden="1" x14ac:dyDescent="0.3">
      <c r="B1678" s="5" t="s">
        <v>35</v>
      </c>
      <c r="C1678" t="s">
        <v>19</v>
      </c>
      <c r="D1678" s="2" t="s">
        <v>21</v>
      </c>
      <c r="F1678">
        <v>8.5523118789790917</v>
      </c>
      <c r="G1678" t="s">
        <v>42</v>
      </c>
      <c r="H1678" s="21">
        <v>44501</v>
      </c>
      <c r="I1678" s="18" t="s">
        <v>71</v>
      </c>
    </row>
    <row r="1679" spans="2:9" hidden="1" x14ac:dyDescent="0.3">
      <c r="B1679" s="5" t="s">
        <v>35</v>
      </c>
      <c r="C1679" t="s">
        <v>19</v>
      </c>
      <c r="D1679" s="2" t="s">
        <v>21</v>
      </c>
      <c r="F1679">
        <v>6.4760013323864172</v>
      </c>
      <c r="G1679" t="s">
        <v>42</v>
      </c>
      <c r="H1679" s="21">
        <v>44501</v>
      </c>
      <c r="I1679" s="18" t="s">
        <v>71</v>
      </c>
    </row>
    <row r="1680" spans="2:9" hidden="1" x14ac:dyDescent="0.3">
      <c r="B1680" s="5" t="s">
        <v>35</v>
      </c>
      <c r="C1680" t="s">
        <v>19</v>
      </c>
      <c r="D1680" s="2" t="s">
        <v>21</v>
      </c>
      <c r="F1680">
        <v>6.8064834425848293</v>
      </c>
      <c r="G1680" t="s">
        <v>42</v>
      </c>
      <c r="H1680" s="21">
        <v>44501</v>
      </c>
      <c r="I1680" s="18" t="s">
        <v>71</v>
      </c>
    </row>
    <row r="1681" spans="2:9" hidden="1" x14ac:dyDescent="0.3">
      <c r="B1681" s="5" t="s">
        <v>35</v>
      </c>
      <c r="C1681" t="s">
        <v>19</v>
      </c>
      <c r="D1681" s="2" t="s">
        <v>21</v>
      </c>
      <c r="F1681">
        <v>1.2341354886150093</v>
      </c>
      <c r="G1681" t="s">
        <v>42</v>
      </c>
      <c r="H1681" s="21">
        <v>44501</v>
      </c>
      <c r="I1681" s="18" t="s">
        <v>71</v>
      </c>
    </row>
    <row r="1682" spans="2:9" hidden="1" x14ac:dyDescent="0.3">
      <c r="B1682" s="5" t="s">
        <v>35</v>
      </c>
      <c r="C1682" t="s">
        <v>19</v>
      </c>
      <c r="D1682" s="2" t="s">
        <v>21</v>
      </c>
      <c r="F1682">
        <v>4.593930436924504</v>
      </c>
      <c r="G1682" t="s">
        <v>42</v>
      </c>
      <c r="H1682" s="21">
        <v>44501</v>
      </c>
      <c r="I1682" s="18" t="s">
        <v>71</v>
      </c>
    </row>
    <row r="1683" spans="2:9" hidden="1" x14ac:dyDescent="0.3">
      <c r="B1683" s="5" t="s">
        <v>35</v>
      </c>
      <c r="C1683" t="s">
        <v>19</v>
      </c>
      <c r="D1683" s="2" t="s">
        <v>21</v>
      </c>
      <c r="F1683">
        <v>4.1335115515854914</v>
      </c>
      <c r="G1683" t="s">
        <v>42</v>
      </c>
      <c r="H1683" s="21">
        <v>44501</v>
      </c>
      <c r="I1683" s="18" t="s">
        <v>71</v>
      </c>
    </row>
    <row r="1684" spans="2:9" hidden="1" x14ac:dyDescent="0.3">
      <c r="B1684" s="5" t="s">
        <v>35</v>
      </c>
      <c r="C1684" t="s">
        <v>19</v>
      </c>
      <c r="D1684" s="2" t="s">
        <v>21</v>
      </c>
      <c r="F1684">
        <v>3.4992429346605527</v>
      </c>
      <c r="G1684" t="s">
        <v>42</v>
      </c>
      <c r="H1684" s="21">
        <v>44501</v>
      </c>
      <c r="I1684" s="18" t="s">
        <v>71</v>
      </c>
    </row>
    <row r="1685" spans="2:9" hidden="1" x14ac:dyDescent="0.3">
      <c r="B1685" s="5" t="s">
        <v>35</v>
      </c>
      <c r="C1685" t="s">
        <v>19</v>
      </c>
      <c r="D1685" s="2" t="s">
        <v>21</v>
      </c>
      <c r="F1685">
        <v>4.3354922373635301</v>
      </c>
      <c r="G1685" t="s">
        <v>42</v>
      </c>
      <c r="H1685" s="21">
        <v>44501</v>
      </c>
      <c r="I1685" s="18" t="s">
        <v>71</v>
      </c>
    </row>
    <row r="1686" spans="2:9" hidden="1" x14ac:dyDescent="0.3">
      <c r="B1686" s="5" t="s">
        <v>35</v>
      </c>
      <c r="C1686" t="s">
        <v>19</v>
      </c>
      <c r="D1686" s="2" t="s">
        <v>21</v>
      </c>
      <c r="F1686">
        <v>8.7885867872175503</v>
      </c>
      <c r="G1686" t="s">
        <v>42</v>
      </c>
      <c r="H1686" s="21">
        <v>44501</v>
      </c>
      <c r="I1686" s="18" t="s">
        <v>71</v>
      </c>
    </row>
    <row r="1687" spans="2:9" hidden="1" x14ac:dyDescent="0.3">
      <c r="B1687" s="5" t="s">
        <v>35</v>
      </c>
      <c r="C1687" t="s">
        <v>19</v>
      </c>
      <c r="D1687" s="2" t="s">
        <v>21</v>
      </c>
      <c r="F1687">
        <v>5.4347221316641683</v>
      </c>
      <c r="G1687" t="s">
        <v>42</v>
      </c>
      <c r="H1687" s="21">
        <v>44501</v>
      </c>
      <c r="I1687" s="18" t="s">
        <v>71</v>
      </c>
    </row>
    <row r="1688" spans="2:9" hidden="1" x14ac:dyDescent="0.3">
      <c r="B1688" s="5" t="s">
        <v>35</v>
      </c>
      <c r="C1688" t="s">
        <v>19</v>
      </c>
      <c r="D1688" s="2" t="s">
        <v>21</v>
      </c>
      <c r="F1688">
        <v>4.4516311316859012</v>
      </c>
      <c r="G1688" t="s">
        <v>42</v>
      </c>
      <c r="H1688" s="21">
        <v>44501</v>
      </c>
      <c r="I1688" s="18" t="s">
        <v>71</v>
      </c>
    </row>
    <row r="1689" spans="2:9" hidden="1" x14ac:dyDescent="0.3">
      <c r="B1689" s="5" t="s">
        <v>35</v>
      </c>
      <c r="C1689" t="s">
        <v>19</v>
      </c>
      <c r="D1689" s="2" t="s">
        <v>21</v>
      </c>
      <c r="F1689">
        <v>5.3484529061891006</v>
      </c>
      <c r="G1689" t="s">
        <v>43</v>
      </c>
      <c r="H1689" s="21">
        <v>44501</v>
      </c>
      <c r="I1689" s="18" t="s">
        <v>71</v>
      </c>
    </row>
    <row r="1690" spans="2:9" hidden="1" x14ac:dyDescent="0.3">
      <c r="B1690" s="5" t="s">
        <v>35</v>
      </c>
      <c r="C1690" t="s">
        <v>19</v>
      </c>
      <c r="D1690" s="2" t="s">
        <v>21</v>
      </c>
      <c r="F1690">
        <v>1.4013822781508771</v>
      </c>
      <c r="G1690" t="s">
        <v>43</v>
      </c>
      <c r="H1690" s="21">
        <v>44501</v>
      </c>
      <c r="I1690" s="18" t="s">
        <v>71</v>
      </c>
    </row>
    <row r="1691" spans="2:9" hidden="1" x14ac:dyDescent="0.3">
      <c r="B1691" s="5" t="s">
        <v>35</v>
      </c>
      <c r="C1691" t="s">
        <v>19</v>
      </c>
      <c r="D1691" s="2" t="s">
        <v>21</v>
      </c>
      <c r="F1691">
        <v>8.4942948425376539</v>
      </c>
      <c r="G1691" t="s">
        <v>43</v>
      </c>
      <c r="H1691" s="21">
        <v>44501</v>
      </c>
      <c r="I1691" s="18" t="s">
        <v>71</v>
      </c>
    </row>
    <row r="1692" spans="2:9" hidden="1" x14ac:dyDescent="0.3">
      <c r="B1692" s="5" t="s">
        <v>35</v>
      </c>
      <c r="C1692" t="s">
        <v>19</v>
      </c>
      <c r="D1692" s="2" t="s">
        <v>21</v>
      </c>
      <c r="F1692">
        <v>1.3286170698311275</v>
      </c>
      <c r="G1692" t="s">
        <v>43</v>
      </c>
      <c r="H1692" s="21">
        <v>44501</v>
      </c>
      <c r="I1692" s="18" t="s">
        <v>71</v>
      </c>
    </row>
    <row r="1693" spans="2:9" hidden="1" x14ac:dyDescent="0.3">
      <c r="B1693" s="5" t="s">
        <v>35</v>
      </c>
      <c r="C1693" t="s">
        <v>19</v>
      </c>
      <c r="D1693" s="2" t="s">
        <v>21</v>
      </c>
      <c r="F1693">
        <v>8.5190497924409403</v>
      </c>
      <c r="G1693" t="s">
        <v>43</v>
      </c>
      <c r="H1693" s="21">
        <v>44501</v>
      </c>
      <c r="I1693" s="18" t="s">
        <v>71</v>
      </c>
    </row>
    <row r="1694" spans="2:9" hidden="1" x14ac:dyDescent="0.3">
      <c r="B1694" s="5" t="s">
        <v>35</v>
      </c>
      <c r="C1694" t="s">
        <v>19</v>
      </c>
      <c r="D1694" s="2" t="s">
        <v>21</v>
      </c>
      <c r="F1694">
        <v>6.140326086956521</v>
      </c>
      <c r="G1694" t="s">
        <v>43</v>
      </c>
      <c r="H1694" s="21">
        <v>44501</v>
      </c>
      <c r="I1694" s="18" t="s">
        <v>71</v>
      </c>
    </row>
    <row r="1695" spans="2:9" hidden="1" x14ac:dyDescent="0.3">
      <c r="B1695" s="5" t="s">
        <v>35</v>
      </c>
      <c r="C1695" t="s">
        <v>19</v>
      </c>
      <c r="D1695" s="2" t="s">
        <v>21</v>
      </c>
      <c r="F1695">
        <v>1.7299347826086957</v>
      </c>
      <c r="G1695" t="s">
        <v>43</v>
      </c>
      <c r="H1695" s="21">
        <v>44501</v>
      </c>
      <c r="I1695" s="18" t="s">
        <v>71</v>
      </c>
    </row>
    <row r="1696" spans="2:9" hidden="1" x14ac:dyDescent="0.3">
      <c r="B1696" s="5" t="s">
        <v>35</v>
      </c>
      <c r="C1696" t="s">
        <v>19</v>
      </c>
      <c r="D1696" s="2" t="s">
        <v>21</v>
      </c>
      <c r="F1696">
        <v>20.257885869565218</v>
      </c>
      <c r="G1696" t="s">
        <v>43</v>
      </c>
      <c r="H1696" s="21">
        <v>44501</v>
      </c>
      <c r="I1696" s="18" t="s">
        <v>71</v>
      </c>
    </row>
    <row r="1697" spans="2:9" hidden="1" x14ac:dyDescent="0.3">
      <c r="B1697" s="5" t="s">
        <v>35</v>
      </c>
      <c r="C1697" t="s">
        <v>19</v>
      </c>
      <c r="D1697" s="2" t="s">
        <v>21</v>
      </c>
      <c r="F1697">
        <v>8.8023425273865428</v>
      </c>
      <c r="G1697" t="s">
        <v>43</v>
      </c>
      <c r="H1697" s="21">
        <v>44501</v>
      </c>
      <c r="I1697" s="18" t="s">
        <v>71</v>
      </c>
    </row>
    <row r="1698" spans="2:9" hidden="1" x14ac:dyDescent="0.3">
      <c r="B1698" s="5" t="s">
        <v>35</v>
      </c>
      <c r="C1698" t="s">
        <v>19</v>
      </c>
      <c r="D1698" s="2" t="s">
        <v>21</v>
      </c>
      <c r="F1698">
        <v>8.3797295129629266</v>
      </c>
      <c r="G1698" t="s">
        <v>43</v>
      </c>
      <c r="H1698" s="21">
        <v>44501</v>
      </c>
      <c r="I1698" s="18" t="s">
        <v>71</v>
      </c>
    </row>
    <row r="1699" spans="2:9" hidden="1" x14ac:dyDescent="0.3">
      <c r="B1699" s="5" t="s">
        <v>35</v>
      </c>
      <c r="C1699" t="s">
        <v>19</v>
      </c>
      <c r="D1699" s="2" t="s">
        <v>21</v>
      </c>
      <c r="F1699">
        <v>6.4323844282238447</v>
      </c>
      <c r="G1699" t="s">
        <v>43</v>
      </c>
      <c r="H1699" s="21">
        <v>44501</v>
      </c>
      <c r="I1699" s="18" t="s">
        <v>71</v>
      </c>
    </row>
    <row r="1700" spans="2:9" hidden="1" x14ac:dyDescent="0.3">
      <c r="B1700" s="5" t="s">
        <v>35</v>
      </c>
      <c r="C1700" t="s">
        <v>19</v>
      </c>
      <c r="D1700" s="2" t="s">
        <v>21</v>
      </c>
      <c r="F1700">
        <v>5.915612327656123</v>
      </c>
      <c r="G1700" t="s">
        <v>43</v>
      </c>
      <c r="H1700" s="21">
        <v>44501</v>
      </c>
      <c r="I1700" s="18" t="s">
        <v>71</v>
      </c>
    </row>
    <row r="1701" spans="2:9" hidden="1" x14ac:dyDescent="0.3">
      <c r="B1701" s="5" t="s">
        <v>35</v>
      </c>
      <c r="C1701" t="s">
        <v>19</v>
      </c>
      <c r="D1701" s="2" t="s">
        <v>21</v>
      </c>
      <c r="F1701">
        <v>5.6050364963503654</v>
      </c>
      <c r="G1701" t="s">
        <v>43</v>
      </c>
      <c r="H1701" s="21">
        <v>44501</v>
      </c>
      <c r="I1701" s="18" t="s">
        <v>71</v>
      </c>
    </row>
    <row r="1702" spans="2:9" hidden="1" x14ac:dyDescent="0.3">
      <c r="B1702" s="5" t="s">
        <v>35</v>
      </c>
      <c r="C1702" t="s">
        <v>19</v>
      </c>
      <c r="D1702" s="2" t="s">
        <v>21</v>
      </c>
      <c r="F1702">
        <v>5.7697080291970799</v>
      </c>
      <c r="G1702" t="s">
        <v>43</v>
      </c>
      <c r="H1702" s="21">
        <v>44501</v>
      </c>
      <c r="I1702" s="18" t="s">
        <v>71</v>
      </c>
    </row>
    <row r="1703" spans="2:9" hidden="1" x14ac:dyDescent="0.3">
      <c r="B1703" s="5" t="s">
        <v>35</v>
      </c>
      <c r="C1703" t="s">
        <v>19</v>
      </c>
      <c r="D1703" s="2" t="s">
        <v>21</v>
      </c>
      <c r="F1703">
        <v>5.8163584752635851</v>
      </c>
      <c r="G1703" t="s">
        <v>43</v>
      </c>
      <c r="H1703" s="21">
        <v>44501</v>
      </c>
      <c r="I1703" s="18" t="s">
        <v>71</v>
      </c>
    </row>
    <row r="1704" spans="2:9" hidden="1" x14ac:dyDescent="0.3">
      <c r="B1704" s="5" t="s">
        <v>35</v>
      </c>
      <c r="C1704" t="s">
        <v>19</v>
      </c>
      <c r="D1704" s="2" t="s">
        <v>21</v>
      </c>
      <c r="F1704">
        <v>6.1574452554744523</v>
      </c>
      <c r="G1704" t="s">
        <v>43</v>
      </c>
      <c r="H1704" s="21">
        <v>44501</v>
      </c>
      <c r="I1704" s="18" t="s">
        <v>71</v>
      </c>
    </row>
    <row r="1705" spans="2:9" hidden="1" x14ac:dyDescent="0.3">
      <c r="B1705" s="5" t="s">
        <v>35</v>
      </c>
      <c r="C1705" t="s">
        <v>19</v>
      </c>
      <c r="D1705" s="2" t="s">
        <v>21</v>
      </c>
      <c r="F1705">
        <v>6.1800973236009735</v>
      </c>
      <c r="G1705" t="s">
        <v>43</v>
      </c>
      <c r="H1705" s="21">
        <v>44501</v>
      </c>
      <c r="I1705" s="18" t="s">
        <v>71</v>
      </c>
    </row>
    <row r="1706" spans="2:9" hidden="1" x14ac:dyDescent="0.3">
      <c r="B1706" s="5" t="s">
        <v>35</v>
      </c>
      <c r="C1706" t="s">
        <v>19</v>
      </c>
      <c r="D1706" s="2" t="s">
        <v>21</v>
      </c>
      <c r="F1706">
        <v>6.3243957826439576</v>
      </c>
      <c r="G1706" t="s">
        <v>43</v>
      </c>
      <c r="H1706" s="21">
        <v>44501</v>
      </c>
      <c r="I1706" s="18" t="s">
        <v>71</v>
      </c>
    </row>
    <row r="1707" spans="2:9" hidden="1" x14ac:dyDescent="0.3">
      <c r="B1707" s="5" t="s">
        <v>35</v>
      </c>
      <c r="C1707" t="s">
        <v>19</v>
      </c>
      <c r="D1707" s="2" t="s">
        <v>21</v>
      </c>
      <c r="F1707">
        <v>6.4488321167883207</v>
      </c>
      <c r="G1707" t="s">
        <v>43</v>
      </c>
      <c r="H1707" s="21">
        <v>44501</v>
      </c>
      <c r="I1707" s="18" t="s">
        <v>71</v>
      </c>
    </row>
    <row r="1708" spans="2:9" hidden="1" x14ac:dyDescent="0.3">
      <c r="B1708" s="5" t="s">
        <v>35</v>
      </c>
      <c r="C1708" t="s">
        <v>19</v>
      </c>
      <c r="D1708" s="2" t="s">
        <v>21</v>
      </c>
      <c r="F1708">
        <v>6.4094241686942421</v>
      </c>
      <c r="G1708" t="s">
        <v>43</v>
      </c>
      <c r="H1708" s="21">
        <v>44501</v>
      </c>
      <c r="I1708" s="18" t="s">
        <v>71</v>
      </c>
    </row>
    <row r="1709" spans="2:9" hidden="1" x14ac:dyDescent="0.3">
      <c r="B1709" s="5" t="s">
        <v>35</v>
      </c>
      <c r="C1709" t="s">
        <v>19</v>
      </c>
      <c r="D1709" s="2" t="s">
        <v>21</v>
      </c>
      <c r="F1709">
        <v>6.0601540957015407</v>
      </c>
      <c r="G1709" t="s">
        <v>43</v>
      </c>
      <c r="H1709" s="21">
        <v>44501</v>
      </c>
      <c r="I1709" s="18" t="s">
        <v>71</v>
      </c>
    </row>
    <row r="1710" spans="2:9" hidden="1" x14ac:dyDescent="0.3">
      <c r="B1710" s="5" t="s">
        <v>35</v>
      </c>
      <c r="C1710" t="s">
        <v>19</v>
      </c>
      <c r="D1710" s="2" t="s">
        <v>21</v>
      </c>
      <c r="F1710">
        <v>6.3515328467153287</v>
      </c>
      <c r="G1710" t="s">
        <v>43</v>
      </c>
      <c r="H1710" s="21">
        <v>44501</v>
      </c>
      <c r="I1710" s="18" t="s">
        <v>71</v>
      </c>
    </row>
    <row r="1711" spans="2:9" hidden="1" x14ac:dyDescent="0.3">
      <c r="B1711" s="5" t="s">
        <v>35</v>
      </c>
      <c r="C1711" t="s">
        <v>19</v>
      </c>
      <c r="D1711" s="2" t="s">
        <v>21</v>
      </c>
      <c r="F1711">
        <v>6.8613544201135444</v>
      </c>
      <c r="G1711" t="s">
        <v>43</v>
      </c>
      <c r="H1711" s="21">
        <v>44501</v>
      </c>
      <c r="I1711" s="18" t="s">
        <v>71</v>
      </c>
    </row>
    <row r="1712" spans="2:9" hidden="1" x14ac:dyDescent="0.3">
      <c r="B1712" s="5" t="s">
        <v>35</v>
      </c>
      <c r="C1712" t="s">
        <v>19</v>
      </c>
      <c r="D1712" s="2" t="s">
        <v>21</v>
      </c>
      <c r="F1712">
        <v>6.2841605839416061</v>
      </c>
      <c r="G1712" t="s">
        <v>43</v>
      </c>
      <c r="H1712" s="21">
        <v>44501</v>
      </c>
      <c r="I1712" s="18" t="s">
        <v>71</v>
      </c>
    </row>
    <row r="1713" spans="2:9" hidden="1" x14ac:dyDescent="0.3">
      <c r="B1713" s="5" t="s">
        <v>35</v>
      </c>
      <c r="C1713" t="s">
        <v>19</v>
      </c>
      <c r="D1713" s="2" t="s">
        <v>21</v>
      </c>
      <c r="F1713">
        <v>6.3073803730738041</v>
      </c>
      <c r="G1713" t="s">
        <v>43</v>
      </c>
      <c r="H1713" s="21">
        <v>44501</v>
      </c>
      <c r="I1713" s="18" t="s">
        <v>71</v>
      </c>
    </row>
    <row r="1714" spans="2:9" hidden="1" x14ac:dyDescent="0.3">
      <c r="B1714" s="5" t="s">
        <v>35</v>
      </c>
      <c r="C1714" t="s">
        <v>19</v>
      </c>
      <c r="D1714" s="2" t="s">
        <v>21</v>
      </c>
      <c r="F1714">
        <v>6.7306974858069752</v>
      </c>
      <c r="G1714" t="s">
        <v>43</v>
      </c>
      <c r="H1714" s="21">
        <v>44501</v>
      </c>
      <c r="I1714" s="18" t="s">
        <v>71</v>
      </c>
    </row>
    <row r="1715" spans="2:9" hidden="1" x14ac:dyDescent="0.3">
      <c r="B1715" s="5" t="s">
        <v>35</v>
      </c>
      <c r="C1715" t="s">
        <v>19</v>
      </c>
      <c r="D1715" s="2" t="s">
        <v>21</v>
      </c>
      <c r="F1715">
        <v>5.9919789132197891</v>
      </c>
      <c r="G1715" t="s">
        <v>43</v>
      </c>
      <c r="H1715" s="21">
        <v>44501</v>
      </c>
      <c r="I1715" s="18" t="s">
        <v>71</v>
      </c>
    </row>
    <row r="1716" spans="2:9" hidden="1" x14ac:dyDescent="0.3">
      <c r="B1716" s="5" t="s">
        <v>35</v>
      </c>
      <c r="C1716" t="s">
        <v>19</v>
      </c>
      <c r="D1716" s="2" t="s">
        <v>21</v>
      </c>
      <c r="F1716">
        <v>6.3109002433090025</v>
      </c>
      <c r="G1716" t="s">
        <v>43</v>
      </c>
      <c r="H1716" s="21">
        <v>44501</v>
      </c>
      <c r="I1716" s="18" t="s">
        <v>71</v>
      </c>
    </row>
    <row r="1717" spans="2:9" hidden="1" x14ac:dyDescent="0.3">
      <c r="B1717" s="5" t="s">
        <v>35</v>
      </c>
      <c r="C1717" t="s">
        <v>19</v>
      </c>
      <c r="D1717" s="2" t="s">
        <v>21</v>
      </c>
      <c r="F1717">
        <v>6.0643065693430662</v>
      </c>
      <c r="G1717" t="s">
        <v>43</v>
      </c>
      <c r="H1717" s="21">
        <v>44501</v>
      </c>
      <c r="I1717" s="18" t="s">
        <v>71</v>
      </c>
    </row>
    <row r="1718" spans="2:9" hidden="1" x14ac:dyDescent="0.3">
      <c r="B1718" s="5" t="s">
        <v>35</v>
      </c>
      <c r="C1718" t="s">
        <v>19</v>
      </c>
      <c r="D1718" s="2" t="s">
        <v>21</v>
      </c>
      <c r="F1718">
        <v>6.4646958637469583</v>
      </c>
      <c r="G1718" t="s">
        <v>43</v>
      </c>
      <c r="H1718" s="21">
        <v>44501</v>
      </c>
      <c r="I1718" s="18" t="s">
        <v>71</v>
      </c>
    </row>
    <row r="1719" spans="2:9" hidden="1" x14ac:dyDescent="0.3">
      <c r="B1719" s="5" t="s">
        <v>35</v>
      </c>
      <c r="C1719" t="s">
        <v>19</v>
      </c>
      <c r="D1719" s="2" t="s">
        <v>21</v>
      </c>
      <c r="F1719">
        <v>6.1330251419302515</v>
      </c>
      <c r="G1719" t="s">
        <v>43</v>
      </c>
      <c r="H1719" s="21">
        <v>44501</v>
      </c>
      <c r="I1719" s="18" t="s">
        <v>71</v>
      </c>
    </row>
    <row r="1720" spans="2:9" hidden="1" x14ac:dyDescent="0.3">
      <c r="B1720" s="5" t="s">
        <v>35</v>
      </c>
      <c r="C1720" t="s">
        <v>19</v>
      </c>
      <c r="D1720" s="2" t="s">
        <v>21</v>
      </c>
      <c r="F1720">
        <v>6.4520924574209246</v>
      </c>
      <c r="G1720" t="s">
        <v>43</v>
      </c>
      <c r="H1720" s="21">
        <v>44501</v>
      </c>
      <c r="I1720" s="18" t="s">
        <v>71</v>
      </c>
    </row>
    <row r="1721" spans="2:9" hidden="1" x14ac:dyDescent="0.3">
      <c r="B1721" s="5" t="s">
        <v>35</v>
      </c>
      <c r="C1721" t="s">
        <v>19</v>
      </c>
      <c r="D1721" s="2" t="s">
        <v>21</v>
      </c>
      <c r="F1721">
        <v>6.3737631792376321</v>
      </c>
      <c r="G1721" t="s">
        <v>43</v>
      </c>
      <c r="H1721" s="21">
        <v>44501</v>
      </c>
      <c r="I1721" s="18" t="s">
        <v>71</v>
      </c>
    </row>
    <row r="1722" spans="2:9" hidden="1" x14ac:dyDescent="0.3">
      <c r="B1722" s="5" t="s">
        <v>35</v>
      </c>
      <c r="C1722" t="s">
        <v>19</v>
      </c>
      <c r="D1722" s="2" t="s">
        <v>21</v>
      </c>
      <c r="F1722">
        <v>6.1437307380373083</v>
      </c>
      <c r="G1722" t="s">
        <v>43</v>
      </c>
      <c r="H1722" s="21">
        <v>44501</v>
      </c>
      <c r="I1722" s="18" t="s">
        <v>71</v>
      </c>
    </row>
    <row r="1723" spans="2:9" hidden="1" x14ac:dyDescent="0.3">
      <c r="B1723" s="5" t="s">
        <v>35</v>
      </c>
      <c r="C1723" t="s">
        <v>19</v>
      </c>
      <c r="D1723" s="2" t="s">
        <v>21</v>
      </c>
      <c r="F1723">
        <v>6.3689781021897804</v>
      </c>
      <c r="G1723" t="s">
        <v>43</v>
      </c>
      <c r="H1723" s="21">
        <v>44501</v>
      </c>
      <c r="I1723" s="18" t="s">
        <v>71</v>
      </c>
    </row>
    <row r="1724" spans="2:9" hidden="1" x14ac:dyDescent="0.3">
      <c r="B1724" s="5" t="s">
        <v>35</v>
      </c>
      <c r="C1724" t="s">
        <v>19</v>
      </c>
      <c r="D1724" s="2" t="s">
        <v>21</v>
      </c>
      <c r="F1724">
        <v>6.0146553122465534</v>
      </c>
      <c r="G1724" t="s">
        <v>43</v>
      </c>
      <c r="H1724" s="21">
        <v>44501</v>
      </c>
      <c r="I1724" s="18" t="s">
        <v>71</v>
      </c>
    </row>
    <row r="1725" spans="2:9" hidden="1" x14ac:dyDescent="0.3">
      <c r="B1725" s="5" t="s">
        <v>35</v>
      </c>
      <c r="C1725" t="s">
        <v>19</v>
      </c>
      <c r="D1725" s="2" t="s">
        <v>21</v>
      </c>
      <c r="F1725">
        <v>6.1029845904298465</v>
      </c>
      <c r="G1725" t="s">
        <v>43</v>
      </c>
      <c r="H1725" s="21">
        <v>44501</v>
      </c>
      <c r="I1725" s="18" t="s">
        <v>71</v>
      </c>
    </row>
    <row r="1726" spans="2:9" hidden="1" x14ac:dyDescent="0.3">
      <c r="B1726" s="5" t="s">
        <v>35</v>
      </c>
      <c r="C1726" t="s">
        <v>19</v>
      </c>
      <c r="D1726" s="2" t="s">
        <v>21</v>
      </c>
      <c r="F1726">
        <v>5.827088402270884</v>
      </c>
      <c r="G1726" t="s">
        <v>43</v>
      </c>
      <c r="H1726" s="21">
        <v>44501</v>
      </c>
      <c r="I1726" s="18" t="s">
        <v>71</v>
      </c>
    </row>
    <row r="1727" spans="2:9" hidden="1" x14ac:dyDescent="0.3">
      <c r="B1727" s="5" t="s">
        <v>35</v>
      </c>
      <c r="C1727" t="s">
        <v>19</v>
      </c>
      <c r="D1727" s="2" t="s">
        <v>21</v>
      </c>
      <c r="F1727">
        <v>6.6996593673965936</v>
      </c>
      <c r="G1727" t="s">
        <v>43</v>
      </c>
      <c r="H1727" s="21">
        <v>44501</v>
      </c>
      <c r="I1727" s="18" t="s">
        <v>71</v>
      </c>
    </row>
    <row r="1728" spans="2:9" hidden="1" x14ac:dyDescent="0.3">
      <c r="B1728" s="5" t="s">
        <v>35</v>
      </c>
      <c r="C1728" t="s">
        <v>19</v>
      </c>
      <c r="D1728" s="2" t="s">
        <v>21</v>
      </c>
      <c r="F1728">
        <v>6.5700648824006498</v>
      </c>
      <c r="G1728" t="s">
        <v>43</v>
      </c>
      <c r="H1728" s="21">
        <v>44501</v>
      </c>
      <c r="I1728" s="18" t="s">
        <v>71</v>
      </c>
    </row>
    <row r="1729" spans="2:9" hidden="1" x14ac:dyDescent="0.3">
      <c r="B1729" s="5" t="s">
        <v>35</v>
      </c>
      <c r="C1729" t="s">
        <v>19</v>
      </c>
      <c r="D1729" s="2" t="s">
        <v>21</v>
      </c>
      <c r="F1729">
        <v>6.0982806163828061</v>
      </c>
      <c r="G1729" t="s">
        <v>43</v>
      </c>
      <c r="H1729" s="21">
        <v>44501</v>
      </c>
      <c r="I1729" s="18" t="s">
        <v>71</v>
      </c>
    </row>
    <row r="1730" spans="2:9" hidden="1" x14ac:dyDescent="0.3">
      <c r="B1730" s="5" t="s">
        <v>35</v>
      </c>
      <c r="C1730" t="s">
        <v>19</v>
      </c>
      <c r="D1730" s="2" t="s">
        <v>21</v>
      </c>
      <c r="F1730">
        <v>6.156488240064883</v>
      </c>
      <c r="G1730" t="s">
        <v>43</v>
      </c>
      <c r="H1730" s="21">
        <v>44501</v>
      </c>
      <c r="I1730" s="18" t="s">
        <v>71</v>
      </c>
    </row>
    <row r="1731" spans="2:9" hidden="1" x14ac:dyDescent="0.3">
      <c r="B1731" s="5" t="s">
        <v>35</v>
      </c>
      <c r="C1731" t="s">
        <v>19</v>
      </c>
      <c r="D1731" s="2" t="s">
        <v>21</v>
      </c>
      <c r="F1731">
        <v>5.5233252230332521</v>
      </c>
      <c r="G1731" t="s">
        <v>43</v>
      </c>
      <c r="H1731" s="21">
        <v>44501</v>
      </c>
      <c r="I1731" s="18" t="s">
        <v>71</v>
      </c>
    </row>
    <row r="1732" spans="2:9" hidden="1" x14ac:dyDescent="0.3">
      <c r="B1732" s="5" t="s">
        <v>35</v>
      </c>
      <c r="C1732" t="s">
        <v>19</v>
      </c>
      <c r="D1732" s="2" t="s">
        <v>21</v>
      </c>
      <c r="F1732">
        <v>6.0174128142741283</v>
      </c>
      <c r="G1732" t="s">
        <v>43</v>
      </c>
      <c r="H1732" s="21">
        <v>44501</v>
      </c>
      <c r="I1732" s="18" t="s">
        <v>71</v>
      </c>
    </row>
    <row r="1733" spans="2:9" hidden="1" x14ac:dyDescent="0.3">
      <c r="B1733" s="5" t="s">
        <v>35</v>
      </c>
      <c r="C1733" t="s">
        <v>19</v>
      </c>
      <c r="D1733" s="2" t="s">
        <v>21</v>
      </c>
      <c r="F1733">
        <v>5.9286050283860501</v>
      </c>
      <c r="G1733" t="s">
        <v>43</v>
      </c>
      <c r="H1733" s="21">
        <v>44501</v>
      </c>
      <c r="I1733" s="18" t="s">
        <v>71</v>
      </c>
    </row>
    <row r="1734" spans="2:9" hidden="1" x14ac:dyDescent="0.3">
      <c r="B1734" s="5" t="s">
        <v>35</v>
      </c>
      <c r="C1734" t="s">
        <v>19</v>
      </c>
      <c r="D1734" s="2" t="s">
        <v>21</v>
      </c>
      <c r="F1734">
        <v>5.9734225466342261</v>
      </c>
      <c r="G1734" t="s">
        <v>43</v>
      </c>
      <c r="H1734" s="21">
        <v>44501</v>
      </c>
      <c r="I1734" s="18" t="s">
        <v>71</v>
      </c>
    </row>
    <row r="1735" spans="2:9" hidden="1" x14ac:dyDescent="0.3">
      <c r="B1735" s="5" t="s">
        <v>35</v>
      </c>
      <c r="C1735" t="s">
        <v>19</v>
      </c>
      <c r="D1735" s="2" t="s">
        <v>21</v>
      </c>
      <c r="F1735">
        <v>6.1420437956204381</v>
      </c>
      <c r="G1735" t="s">
        <v>43</v>
      </c>
      <c r="H1735" s="21">
        <v>44501</v>
      </c>
      <c r="I1735" s="18" t="s">
        <v>71</v>
      </c>
    </row>
    <row r="1736" spans="2:9" hidden="1" x14ac:dyDescent="0.3">
      <c r="B1736" s="5" t="s">
        <v>35</v>
      </c>
      <c r="C1736" t="s">
        <v>19</v>
      </c>
      <c r="D1736" s="2" t="s">
        <v>21</v>
      </c>
      <c r="F1736">
        <v>6.2781265206812646</v>
      </c>
      <c r="G1736" t="s">
        <v>43</v>
      </c>
      <c r="H1736" s="21">
        <v>44501</v>
      </c>
      <c r="I1736" s="18" t="s">
        <v>71</v>
      </c>
    </row>
    <row r="1737" spans="2:9" hidden="1" x14ac:dyDescent="0.3">
      <c r="B1737" s="5" t="s">
        <v>35</v>
      </c>
      <c r="C1737" t="s">
        <v>19</v>
      </c>
      <c r="D1737" s="2" t="s">
        <v>21</v>
      </c>
      <c r="F1737">
        <v>9.7372067578975425</v>
      </c>
      <c r="G1737" t="s">
        <v>43</v>
      </c>
      <c r="H1737" s="21">
        <v>44501</v>
      </c>
      <c r="I1737" s="18" t="s">
        <v>71</v>
      </c>
    </row>
    <row r="1738" spans="2:9" hidden="1" x14ac:dyDescent="0.3">
      <c r="B1738" s="5" t="s">
        <v>35</v>
      </c>
      <c r="C1738" t="s">
        <v>19</v>
      </c>
      <c r="D1738" s="2" t="s">
        <v>21</v>
      </c>
      <c r="F1738">
        <v>15.932743589743591</v>
      </c>
      <c r="G1738" t="s">
        <v>43</v>
      </c>
      <c r="H1738" s="21">
        <v>44501</v>
      </c>
      <c r="I1738" s="18" t="s">
        <v>71</v>
      </c>
    </row>
    <row r="1739" spans="2:9" hidden="1" x14ac:dyDescent="0.3">
      <c r="B1739" s="5" t="s">
        <v>35</v>
      </c>
      <c r="C1739" t="s">
        <v>19</v>
      </c>
      <c r="D1739" s="2" t="s">
        <v>21</v>
      </c>
      <c r="F1739">
        <v>15.545179468064113</v>
      </c>
      <c r="G1739" t="s">
        <v>43</v>
      </c>
      <c r="H1739" s="21">
        <v>44501</v>
      </c>
      <c r="I1739" s="18" t="s">
        <v>71</v>
      </c>
    </row>
    <row r="1740" spans="2:9" hidden="1" x14ac:dyDescent="0.3">
      <c r="B1740" s="5" t="s">
        <v>35</v>
      </c>
      <c r="C1740" t="s">
        <v>19</v>
      </c>
      <c r="D1740" s="2" t="s">
        <v>21</v>
      </c>
      <c r="F1740">
        <v>15.191749561417719</v>
      </c>
      <c r="G1740" t="s">
        <v>43</v>
      </c>
      <c r="H1740" s="21">
        <v>44501</v>
      </c>
      <c r="I1740" s="18" t="s">
        <v>71</v>
      </c>
    </row>
    <row r="1741" spans="2:9" hidden="1" x14ac:dyDescent="0.3">
      <c r="B1741" s="5" t="s">
        <v>35</v>
      </c>
      <c r="C1741" t="s">
        <v>36</v>
      </c>
      <c r="D1741" s="2" t="s">
        <v>21</v>
      </c>
      <c r="F1741">
        <v>15.903222879266798</v>
      </c>
      <c r="G1741" t="s">
        <v>43</v>
      </c>
      <c r="H1741" s="21">
        <v>44501</v>
      </c>
      <c r="I1741" s="18" t="s">
        <v>71</v>
      </c>
    </row>
    <row r="1742" spans="2:9" hidden="1" x14ac:dyDescent="0.3">
      <c r="B1742" s="5" t="s">
        <v>35</v>
      </c>
      <c r="C1742" t="s">
        <v>36</v>
      </c>
      <c r="D1742" s="2" t="s">
        <v>21</v>
      </c>
      <c r="F1742">
        <v>16.530380337684495</v>
      </c>
      <c r="G1742" t="s">
        <v>43</v>
      </c>
      <c r="H1742" s="21">
        <v>44501</v>
      </c>
      <c r="I1742" s="18" t="s">
        <v>71</v>
      </c>
    </row>
    <row r="1743" spans="2:9" hidden="1" x14ac:dyDescent="0.3">
      <c r="B1743" s="5" t="s">
        <v>35</v>
      </c>
      <c r="C1743" t="s">
        <v>36</v>
      </c>
      <c r="D1743" s="2" t="s">
        <v>21</v>
      </c>
      <c r="F1743">
        <v>16.207147389945238</v>
      </c>
      <c r="G1743" t="s">
        <v>43</v>
      </c>
      <c r="H1743" s="21">
        <v>44501</v>
      </c>
      <c r="I1743" s="18" t="s">
        <v>71</v>
      </c>
    </row>
    <row r="1744" spans="2:9" hidden="1" x14ac:dyDescent="0.3">
      <c r="B1744" s="5" t="s">
        <v>35</v>
      </c>
      <c r="C1744" t="s">
        <v>36</v>
      </c>
      <c r="D1744" s="2" t="s">
        <v>21</v>
      </c>
      <c r="F1744">
        <v>15.010476215658796</v>
      </c>
      <c r="G1744" t="s">
        <v>43</v>
      </c>
      <c r="H1744" s="21">
        <v>44501</v>
      </c>
      <c r="I1744" s="18" t="s">
        <v>71</v>
      </c>
    </row>
    <row r="1745" spans="2:9" hidden="1" x14ac:dyDescent="0.3">
      <c r="B1745" s="5" t="s">
        <v>35</v>
      </c>
      <c r="C1745" t="s">
        <v>36</v>
      </c>
      <c r="D1745" s="2" t="s">
        <v>21</v>
      </c>
      <c r="F1745">
        <v>15.863446153846153</v>
      </c>
      <c r="G1745" t="s">
        <v>43</v>
      </c>
      <c r="H1745" s="21">
        <v>44501</v>
      </c>
      <c r="I1745" s="18" t="s">
        <v>71</v>
      </c>
    </row>
    <row r="1746" spans="2:9" hidden="1" x14ac:dyDescent="0.3">
      <c r="B1746" s="5" t="s">
        <v>35</v>
      </c>
      <c r="C1746" t="s">
        <v>36</v>
      </c>
      <c r="D1746" s="2" t="s">
        <v>21</v>
      </c>
      <c r="F1746">
        <v>17.397507751333979</v>
      </c>
      <c r="G1746" t="s">
        <v>43</v>
      </c>
      <c r="H1746" s="21">
        <v>44501</v>
      </c>
      <c r="I1746" s="18" t="s">
        <v>71</v>
      </c>
    </row>
    <row r="1747" spans="2:9" hidden="1" x14ac:dyDescent="0.3">
      <c r="B1747" s="5" t="s">
        <v>35</v>
      </c>
      <c r="C1747" t="s">
        <v>36</v>
      </c>
      <c r="D1747" s="2" t="s">
        <v>21</v>
      </c>
      <c r="F1747">
        <v>15.838743163564319</v>
      </c>
      <c r="G1747" t="s">
        <v>43</v>
      </c>
      <c r="H1747" s="21">
        <v>44501</v>
      </c>
      <c r="I1747" s="18" t="s">
        <v>71</v>
      </c>
    </row>
    <row r="1748" spans="2:9" hidden="1" x14ac:dyDescent="0.3">
      <c r="B1748" s="5" t="s">
        <v>35</v>
      </c>
      <c r="C1748" t="s">
        <v>5</v>
      </c>
      <c r="D1748" s="2" t="s">
        <v>21</v>
      </c>
      <c r="F1748">
        <v>15.903222879266798</v>
      </c>
      <c r="G1748" t="s">
        <v>43</v>
      </c>
      <c r="H1748" s="21">
        <v>44501</v>
      </c>
      <c r="I1748" s="18" t="s">
        <v>71</v>
      </c>
    </row>
    <row r="1749" spans="2:9" hidden="1" x14ac:dyDescent="0.3">
      <c r="B1749" s="5" t="s">
        <v>35</v>
      </c>
      <c r="C1749" t="s">
        <v>5</v>
      </c>
      <c r="D1749" s="2" t="s">
        <v>21</v>
      </c>
      <c r="F1749">
        <v>16.530380337684495</v>
      </c>
      <c r="G1749" t="s">
        <v>43</v>
      </c>
      <c r="H1749" s="21">
        <v>44501</v>
      </c>
      <c r="I1749" s="18" t="s">
        <v>71</v>
      </c>
    </row>
    <row r="1750" spans="2:9" hidden="1" x14ac:dyDescent="0.3">
      <c r="B1750" s="5" t="s">
        <v>35</v>
      </c>
      <c r="C1750" t="s">
        <v>5</v>
      </c>
      <c r="D1750" s="2" t="s">
        <v>21</v>
      </c>
      <c r="F1750">
        <v>16.207147389945238</v>
      </c>
      <c r="G1750" t="s">
        <v>43</v>
      </c>
      <c r="H1750" s="21">
        <v>44501</v>
      </c>
      <c r="I1750" s="18" t="s">
        <v>71</v>
      </c>
    </row>
    <row r="1751" spans="2:9" hidden="1" x14ac:dyDescent="0.3">
      <c r="B1751" s="5" t="s">
        <v>35</v>
      </c>
      <c r="C1751" t="s">
        <v>5</v>
      </c>
      <c r="D1751" s="2" t="s">
        <v>21</v>
      </c>
      <c r="F1751">
        <v>15.010476215658796</v>
      </c>
      <c r="G1751" t="s">
        <v>43</v>
      </c>
      <c r="H1751" s="21">
        <v>44501</v>
      </c>
      <c r="I1751" s="18" t="s">
        <v>71</v>
      </c>
    </row>
    <row r="1752" spans="2:9" hidden="1" x14ac:dyDescent="0.3">
      <c r="B1752" s="5" t="s">
        <v>35</v>
      </c>
      <c r="C1752" t="s">
        <v>5</v>
      </c>
      <c r="D1752" s="2" t="s">
        <v>21</v>
      </c>
      <c r="F1752">
        <v>15.863446153846153</v>
      </c>
      <c r="G1752" t="s">
        <v>43</v>
      </c>
      <c r="H1752" s="21">
        <v>44501</v>
      </c>
      <c r="I1752" s="18" t="s">
        <v>71</v>
      </c>
    </row>
    <row r="1753" spans="2:9" hidden="1" x14ac:dyDescent="0.3">
      <c r="B1753" s="5" t="s">
        <v>35</v>
      </c>
      <c r="C1753" t="s">
        <v>5</v>
      </c>
      <c r="D1753" s="2" t="s">
        <v>21</v>
      </c>
      <c r="F1753">
        <v>17.397507751333979</v>
      </c>
      <c r="G1753" t="s">
        <v>43</v>
      </c>
      <c r="H1753" s="21">
        <v>44501</v>
      </c>
      <c r="I1753" s="18" t="s">
        <v>71</v>
      </c>
    </row>
    <row r="1754" spans="2:9" hidden="1" x14ac:dyDescent="0.3">
      <c r="B1754" s="5" t="s">
        <v>35</v>
      </c>
      <c r="C1754" t="s">
        <v>5</v>
      </c>
      <c r="D1754" s="2" t="s">
        <v>21</v>
      </c>
      <c r="F1754">
        <v>15.838743163564319</v>
      </c>
      <c r="G1754" t="s">
        <v>42</v>
      </c>
      <c r="H1754" s="21">
        <v>44501</v>
      </c>
      <c r="I1754" s="18" t="s">
        <v>71</v>
      </c>
    </row>
    <row r="1755" spans="2:9" hidden="1" x14ac:dyDescent="0.3">
      <c r="B1755" s="5" t="s">
        <v>35</v>
      </c>
      <c r="C1755" t="s">
        <v>5</v>
      </c>
      <c r="D1755" s="2" t="s">
        <v>21</v>
      </c>
      <c r="F1755">
        <v>17.651500417516676</v>
      </c>
      <c r="G1755" t="s">
        <v>42</v>
      </c>
      <c r="H1755" s="21">
        <v>44501</v>
      </c>
      <c r="I1755" s="18" t="s">
        <v>71</v>
      </c>
    </row>
    <row r="1756" spans="2:9" hidden="1" x14ac:dyDescent="0.3">
      <c r="B1756" s="5" t="s">
        <v>35</v>
      </c>
      <c r="C1756" t="s">
        <v>5</v>
      </c>
      <c r="D1756" s="2" t="s">
        <v>21</v>
      </c>
      <c r="F1756">
        <v>20.503881183079134</v>
      </c>
      <c r="G1756" t="s">
        <v>42</v>
      </c>
      <c r="H1756" s="21">
        <v>44501</v>
      </c>
      <c r="I1756" s="18" t="s">
        <v>71</v>
      </c>
    </row>
    <row r="1757" spans="2:9" hidden="1" x14ac:dyDescent="0.3">
      <c r="B1757" s="5" t="s">
        <v>35</v>
      </c>
      <c r="C1757" t="s">
        <v>5</v>
      </c>
      <c r="D1757" s="2" t="s">
        <v>21</v>
      </c>
      <c r="F1757">
        <v>15.76932009270368</v>
      </c>
      <c r="G1757" t="s">
        <v>42</v>
      </c>
      <c r="H1757" s="21">
        <v>44501</v>
      </c>
      <c r="I1757" s="18" t="s">
        <v>71</v>
      </c>
    </row>
    <row r="1758" spans="2:9" hidden="1" x14ac:dyDescent="0.3">
      <c r="B1758" s="5" t="s">
        <v>35</v>
      </c>
      <c r="C1758" t="s">
        <v>5</v>
      </c>
      <c r="D1758" s="2" t="s">
        <v>21</v>
      </c>
      <c r="F1758">
        <v>5.0588730875513912</v>
      </c>
      <c r="G1758" t="s">
        <v>42</v>
      </c>
      <c r="H1758" s="21">
        <v>44501</v>
      </c>
      <c r="I1758" s="18" t="s">
        <v>71</v>
      </c>
    </row>
    <row r="1759" spans="2:9" hidden="1" x14ac:dyDescent="0.3">
      <c r="B1759" s="5" t="s">
        <v>35</v>
      </c>
      <c r="C1759" t="s">
        <v>5</v>
      </c>
      <c r="D1759" s="2" t="s">
        <v>21</v>
      </c>
      <c r="F1759">
        <v>5.278594055402035</v>
      </c>
      <c r="G1759" t="s">
        <v>42</v>
      </c>
      <c r="H1759" s="21">
        <v>44501</v>
      </c>
      <c r="I1759" s="18" t="s">
        <v>71</v>
      </c>
    </row>
    <row r="1760" spans="2:9" hidden="1" x14ac:dyDescent="0.3">
      <c r="B1760" s="5" t="s">
        <v>35</v>
      </c>
      <c r="C1760" t="s">
        <v>5</v>
      </c>
      <c r="D1760" s="2" t="s">
        <v>21</v>
      </c>
      <c r="F1760">
        <v>7.9407674507425128</v>
      </c>
      <c r="G1760" t="s">
        <v>42</v>
      </c>
      <c r="H1760" s="21">
        <v>44501</v>
      </c>
      <c r="I1760" s="18" t="s">
        <v>71</v>
      </c>
    </row>
    <row r="1761" spans="2:9" hidden="1" x14ac:dyDescent="0.3">
      <c r="B1761" s="5" t="s">
        <v>35</v>
      </c>
      <c r="C1761" t="s">
        <v>5</v>
      </c>
      <c r="D1761" s="2" t="s">
        <v>21</v>
      </c>
      <c r="F1761">
        <v>7.7367841657118461</v>
      </c>
      <c r="G1761" t="s">
        <v>42</v>
      </c>
      <c r="H1761" s="21">
        <v>44501</v>
      </c>
      <c r="I1761" s="18" t="s">
        <v>71</v>
      </c>
    </row>
    <row r="1762" spans="2:9" hidden="1" x14ac:dyDescent="0.3">
      <c r="B1762" s="5" t="s">
        <v>35</v>
      </c>
      <c r="C1762" t="s">
        <v>5</v>
      </c>
      <c r="D1762" s="2" t="s">
        <v>21</v>
      </c>
      <c r="F1762">
        <v>7.8637415470333174</v>
      </c>
      <c r="G1762" t="s">
        <v>42</v>
      </c>
      <c r="H1762" s="21">
        <v>44501</v>
      </c>
      <c r="I1762" s="18" t="s">
        <v>71</v>
      </c>
    </row>
    <row r="1763" spans="2:9" hidden="1" x14ac:dyDescent="0.3">
      <c r="B1763" s="5" t="s">
        <v>35</v>
      </c>
      <c r="C1763" t="s">
        <v>5</v>
      </c>
      <c r="D1763" s="2" t="s">
        <v>21</v>
      </c>
      <c r="F1763">
        <v>8.0750263979690402</v>
      </c>
      <c r="G1763" t="s">
        <v>42</v>
      </c>
      <c r="H1763" s="21">
        <v>44501</v>
      </c>
      <c r="I1763" s="18" t="s">
        <v>71</v>
      </c>
    </row>
    <row r="1764" spans="2:9" hidden="1" x14ac:dyDescent="0.3">
      <c r="B1764" s="5" t="s">
        <v>35</v>
      </c>
      <c r="C1764" t="s">
        <v>5</v>
      </c>
      <c r="D1764" s="2" t="s">
        <v>21</v>
      </c>
      <c r="F1764">
        <v>6.0637482869403065</v>
      </c>
      <c r="G1764" t="s">
        <v>42</v>
      </c>
      <c r="H1764" s="21">
        <v>44501</v>
      </c>
      <c r="I1764" s="18" t="s">
        <v>71</v>
      </c>
    </row>
    <row r="1765" spans="2:9" hidden="1" x14ac:dyDescent="0.3">
      <c r="B1765" s="5" t="s">
        <v>35</v>
      </c>
      <c r="C1765" t="s">
        <v>5</v>
      </c>
      <c r="D1765" s="2" t="s">
        <v>21</v>
      </c>
      <c r="F1765">
        <v>7.2696636786412343</v>
      </c>
      <c r="G1765" t="s">
        <v>42</v>
      </c>
      <c r="H1765" s="21">
        <v>44501</v>
      </c>
      <c r="I1765" s="18" t="s">
        <v>71</v>
      </c>
    </row>
    <row r="1766" spans="2:9" hidden="1" x14ac:dyDescent="0.3">
      <c r="B1766" s="5" t="s">
        <v>35</v>
      </c>
      <c r="C1766" t="s">
        <v>5</v>
      </c>
      <c r="D1766" s="2" t="s">
        <v>21</v>
      </c>
      <c r="F1766">
        <v>8.2434117409179759</v>
      </c>
      <c r="G1766" t="s">
        <v>42</v>
      </c>
      <c r="H1766" s="21">
        <v>44501</v>
      </c>
      <c r="I1766" s="18" t="s">
        <v>71</v>
      </c>
    </row>
    <row r="1767" spans="2:9" hidden="1" x14ac:dyDescent="0.3">
      <c r="B1767" s="5" t="s">
        <v>35</v>
      </c>
      <c r="C1767" t="s">
        <v>5</v>
      </c>
      <c r="D1767" s="2" t="s">
        <v>21</v>
      </c>
      <c r="F1767">
        <v>6.5595583114286358</v>
      </c>
      <c r="G1767" t="s">
        <v>42</v>
      </c>
      <c r="H1767" s="21">
        <v>44501</v>
      </c>
      <c r="I1767" s="18" t="s">
        <v>71</v>
      </c>
    </row>
    <row r="1768" spans="2:9" hidden="1" x14ac:dyDescent="0.3">
      <c r="B1768" s="5" t="s">
        <v>35</v>
      </c>
      <c r="C1768" t="s">
        <v>5</v>
      </c>
      <c r="D1768" s="2" t="s">
        <v>21</v>
      </c>
      <c r="F1768">
        <v>6.7651704073150452</v>
      </c>
      <c r="G1768" t="s">
        <v>42</v>
      </c>
      <c r="H1768" s="21">
        <v>44501</v>
      </c>
      <c r="I1768" s="18" t="s">
        <v>71</v>
      </c>
    </row>
    <row r="1769" spans="2:9" hidden="1" x14ac:dyDescent="0.3">
      <c r="B1769" s="5" t="s">
        <v>35</v>
      </c>
      <c r="C1769" t="s">
        <v>5</v>
      </c>
      <c r="D1769" s="2" t="s">
        <v>21</v>
      </c>
      <c r="F1769">
        <v>6.6721709240412483</v>
      </c>
      <c r="G1769" t="s">
        <v>42</v>
      </c>
      <c r="H1769" s="21">
        <v>44501</v>
      </c>
      <c r="I1769" s="18" t="s">
        <v>71</v>
      </c>
    </row>
    <row r="1770" spans="2:9" hidden="1" x14ac:dyDescent="0.3">
      <c r="B1770" s="5" t="s">
        <v>35</v>
      </c>
      <c r="C1770" t="s">
        <v>5</v>
      </c>
      <c r="D1770" s="2" t="s">
        <v>21</v>
      </c>
      <c r="F1770">
        <v>7.9684347689335215</v>
      </c>
      <c r="G1770" t="s">
        <v>42</v>
      </c>
      <c r="H1770" s="21">
        <v>44501</v>
      </c>
      <c r="I1770" s="18" t="s">
        <v>71</v>
      </c>
    </row>
    <row r="1771" spans="2:9" hidden="1" x14ac:dyDescent="0.3">
      <c r="B1771" s="5" t="s">
        <v>35</v>
      </c>
      <c r="C1771" t="s">
        <v>5</v>
      </c>
      <c r="D1771" s="2" t="s">
        <v>21</v>
      </c>
      <c r="F1771">
        <v>5.645098964300959</v>
      </c>
      <c r="G1771" t="s">
        <v>42</v>
      </c>
      <c r="H1771" s="21">
        <v>44501</v>
      </c>
      <c r="I1771" s="18" t="s">
        <v>71</v>
      </c>
    </row>
    <row r="1772" spans="2:9" hidden="1" x14ac:dyDescent="0.3">
      <c r="B1772" s="5" t="s">
        <v>35</v>
      </c>
      <c r="C1772" t="s">
        <v>5</v>
      </c>
      <c r="D1772" s="2" t="s">
        <v>21</v>
      </c>
      <c r="F1772">
        <v>4.8602143290422593</v>
      </c>
      <c r="G1772" t="s">
        <v>42</v>
      </c>
      <c r="H1772" s="21">
        <v>44501</v>
      </c>
      <c r="I1772" s="18" t="s">
        <v>71</v>
      </c>
    </row>
    <row r="1773" spans="2:9" hidden="1" x14ac:dyDescent="0.3">
      <c r="B1773" s="5" t="s">
        <v>35</v>
      </c>
      <c r="C1773" t="s">
        <v>5</v>
      </c>
      <c r="D1773" s="2" t="s">
        <v>21</v>
      </c>
      <c r="F1773">
        <v>4.4565051335624899</v>
      </c>
      <c r="G1773" t="s">
        <v>42</v>
      </c>
      <c r="H1773" s="21">
        <v>44501</v>
      </c>
      <c r="I1773" s="18" t="s">
        <v>71</v>
      </c>
    </row>
    <row r="1774" spans="2:9" hidden="1" x14ac:dyDescent="0.3">
      <c r="B1774" s="5" t="s">
        <v>35</v>
      </c>
      <c r="C1774" t="s">
        <v>5</v>
      </c>
      <c r="D1774" s="2" t="s">
        <v>21</v>
      </c>
      <c r="F1774">
        <v>5.4966862123969351</v>
      </c>
      <c r="G1774" t="s">
        <v>42</v>
      </c>
      <c r="H1774" s="21">
        <v>44501</v>
      </c>
      <c r="I1774" s="18" t="s">
        <v>71</v>
      </c>
    </row>
    <row r="1775" spans="2:9" hidden="1" x14ac:dyDescent="0.3">
      <c r="B1775" s="5" t="s">
        <v>35</v>
      </c>
      <c r="C1775" t="s">
        <v>5</v>
      </c>
      <c r="D1775" s="2" t="s">
        <v>21</v>
      </c>
      <c r="F1775">
        <v>6.1690481004695465</v>
      </c>
      <c r="G1775" t="s">
        <v>42</v>
      </c>
      <c r="H1775" s="21">
        <v>44501</v>
      </c>
      <c r="I1775" s="18" t="s">
        <v>71</v>
      </c>
    </row>
    <row r="1776" spans="2:9" hidden="1" x14ac:dyDescent="0.3">
      <c r="B1776" s="5" t="s">
        <v>35</v>
      </c>
      <c r="C1776" t="s">
        <v>5</v>
      </c>
      <c r="D1776" s="2" t="s">
        <v>21</v>
      </c>
      <c r="F1776">
        <v>6.8321313832535777</v>
      </c>
      <c r="G1776" t="s">
        <v>42</v>
      </c>
      <c r="H1776" s="21">
        <v>44501</v>
      </c>
      <c r="I1776" s="18" t="s">
        <v>71</v>
      </c>
    </row>
    <row r="1777" spans="2:9" hidden="1" x14ac:dyDescent="0.3">
      <c r="B1777" s="5" t="s">
        <v>35</v>
      </c>
      <c r="C1777" t="s">
        <v>5</v>
      </c>
      <c r="D1777" s="2" t="s">
        <v>21</v>
      </c>
      <c r="F1777">
        <v>6.2553413762890075</v>
      </c>
      <c r="G1777" t="s">
        <v>42</v>
      </c>
      <c r="H1777" s="21">
        <v>44501</v>
      </c>
      <c r="I1777" s="18" t="s">
        <v>71</v>
      </c>
    </row>
    <row r="1778" spans="2:9" hidden="1" x14ac:dyDescent="0.3">
      <c r="B1778" s="5" t="s">
        <v>35</v>
      </c>
      <c r="C1778" t="s">
        <v>5</v>
      </c>
      <c r="D1778" s="2" t="s">
        <v>21</v>
      </c>
      <c r="F1778">
        <v>6.1044011592640022</v>
      </c>
      <c r="G1778" t="s">
        <v>42</v>
      </c>
      <c r="H1778" s="21">
        <v>44501</v>
      </c>
      <c r="I1778" s="18" t="s">
        <v>71</v>
      </c>
    </row>
    <row r="1779" spans="2:9" hidden="1" x14ac:dyDescent="0.3">
      <c r="B1779" s="5" t="s">
        <v>35</v>
      </c>
      <c r="C1779" t="s">
        <v>5</v>
      </c>
      <c r="D1779" s="2" t="s">
        <v>21</v>
      </c>
      <c r="F1779">
        <v>6.1242164858124957</v>
      </c>
      <c r="G1779" t="s">
        <v>42</v>
      </c>
      <c r="H1779" s="21">
        <v>44501</v>
      </c>
      <c r="I1779" s="18" t="s">
        <v>71</v>
      </c>
    </row>
    <row r="1780" spans="2:9" hidden="1" x14ac:dyDescent="0.3">
      <c r="B1780" s="5" t="s">
        <v>35</v>
      </c>
      <c r="C1780" t="s">
        <v>5</v>
      </c>
      <c r="D1780" s="2" t="s">
        <v>21</v>
      </c>
      <c r="F1780">
        <v>5.8497113073172926</v>
      </c>
      <c r="G1780" t="s">
        <v>42</v>
      </c>
      <c r="H1780" s="21">
        <v>44501</v>
      </c>
      <c r="I1780" s="18" t="s">
        <v>71</v>
      </c>
    </row>
    <row r="1781" spans="2:9" hidden="1" x14ac:dyDescent="0.3">
      <c r="B1781" s="5" t="s">
        <v>35</v>
      </c>
      <c r="C1781" t="s">
        <v>5</v>
      </c>
      <c r="D1781" s="2" t="s">
        <v>21</v>
      </c>
      <c r="F1781">
        <v>5.8414212217204735</v>
      </c>
      <c r="G1781" t="s">
        <v>42</v>
      </c>
      <c r="H1781" s="21">
        <v>44501</v>
      </c>
      <c r="I1781" s="18" t="s">
        <v>71</v>
      </c>
    </row>
    <row r="1782" spans="2:9" hidden="1" x14ac:dyDescent="0.3">
      <c r="B1782" s="5" t="s">
        <v>35</v>
      </c>
      <c r="C1782" t="s">
        <v>5</v>
      </c>
      <c r="D1782" s="2" t="s">
        <v>21</v>
      </c>
      <c r="F1782">
        <v>7.1505133562490162</v>
      </c>
      <c r="G1782" t="s">
        <v>42</v>
      </c>
      <c r="H1782" s="21">
        <v>44501</v>
      </c>
      <c r="I1782" s="18" t="s">
        <v>71</v>
      </c>
    </row>
    <row r="1783" spans="2:9" hidden="1" x14ac:dyDescent="0.3">
      <c r="B1783" s="5" t="s">
        <v>35</v>
      </c>
      <c r="C1783" t="s">
        <v>5</v>
      </c>
      <c r="D1783" s="2" t="s">
        <v>21</v>
      </c>
      <c r="F1783">
        <v>4.0474377120262401</v>
      </c>
      <c r="G1783" t="s">
        <v>42</v>
      </c>
      <c r="H1783" s="21">
        <v>44501</v>
      </c>
      <c r="I1783" s="18" t="s">
        <v>71</v>
      </c>
    </row>
    <row r="1784" spans="2:9" hidden="1" x14ac:dyDescent="0.3">
      <c r="B1784" s="5" t="s">
        <v>35</v>
      </c>
      <c r="C1784" t="s">
        <v>5</v>
      </c>
      <c r="D1784" s="2" t="s">
        <v>21</v>
      </c>
      <c r="F1784">
        <v>5.4414976073330186</v>
      </c>
      <c r="G1784" t="s">
        <v>42</v>
      </c>
      <c r="H1784" s="21">
        <v>44501</v>
      </c>
      <c r="I1784" s="18" t="s">
        <v>71</v>
      </c>
    </row>
    <row r="1785" spans="2:9" hidden="1" x14ac:dyDescent="0.3">
      <c r="B1785" s="5" t="s">
        <v>35</v>
      </c>
      <c r="C1785" t="s">
        <v>5</v>
      </c>
      <c r="D1785" s="2" t="s">
        <v>21</v>
      </c>
      <c r="F1785">
        <v>5.0934712767630472</v>
      </c>
      <c r="G1785" t="s">
        <v>42</v>
      </c>
      <c r="H1785" s="21">
        <v>44501</v>
      </c>
      <c r="I1785" s="18" t="s">
        <v>71</v>
      </c>
    </row>
    <row r="1786" spans="2:9" hidden="1" x14ac:dyDescent="0.3">
      <c r="B1786" s="5" t="s">
        <v>35</v>
      </c>
      <c r="C1786" t="s">
        <v>5</v>
      </c>
      <c r="D1786" s="2" t="s">
        <v>21</v>
      </c>
      <c r="F1786">
        <v>7.1455707577902094</v>
      </c>
      <c r="G1786" t="s">
        <v>42</v>
      </c>
      <c r="H1786" s="21">
        <v>44501</v>
      </c>
      <c r="I1786" s="18" t="s">
        <v>71</v>
      </c>
    </row>
    <row r="1787" spans="2:9" hidden="1" x14ac:dyDescent="0.3">
      <c r="B1787" s="5" t="s">
        <v>35</v>
      </c>
      <c r="C1787" t="s">
        <v>5</v>
      </c>
      <c r="D1787" s="2" t="s">
        <v>21</v>
      </c>
      <c r="F1787">
        <v>7.4444743995866185</v>
      </c>
      <c r="G1787" t="s">
        <v>42</v>
      </c>
      <c r="H1787" s="21">
        <v>44501</v>
      </c>
      <c r="I1787" s="18" t="s">
        <v>71</v>
      </c>
    </row>
    <row r="1788" spans="2:9" hidden="1" x14ac:dyDescent="0.3">
      <c r="B1788" s="5" t="s">
        <v>35</v>
      </c>
      <c r="C1788" t="s">
        <v>5</v>
      </c>
      <c r="D1788" s="2" t="s">
        <v>21</v>
      </c>
      <c r="F1788">
        <v>4.9501471546359328</v>
      </c>
      <c r="G1788" t="s">
        <v>42</v>
      </c>
      <c r="H1788" s="21">
        <v>44501</v>
      </c>
      <c r="I1788" s="18" t="s">
        <v>71</v>
      </c>
    </row>
    <row r="1789" spans="2:9" hidden="1" x14ac:dyDescent="0.3">
      <c r="B1789" s="5" t="s">
        <v>35</v>
      </c>
      <c r="C1789" t="s">
        <v>5</v>
      </c>
      <c r="D1789" s="2" t="s">
        <v>21</v>
      </c>
      <c r="F1789">
        <v>3.8192806272606767</v>
      </c>
      <c r="G1789" t="s">
        <v>42</v>
      </c>
      <c r="H1789" s="21">
        <v>44501</v>
      </c>
      <c r="I1789" s="18" t="s">
        <v>71</v>
      </c>
    </row>
    <row r="1790" spans="2:9" hidden="1" x14ac:dyDescent="0.3">
      <c r="B1790" s="5" t="s">
        <v>35</v>
      </c>
      <c r="C1790" t="s">
        <v>5</v>
      </c>
      <c r="D1790" s="2" t="s">
        <v>21</v>
      </c>
      <c r="F1790">
        <v>5.9355440228258178</v>
      </c>
      <c r="G1790" t="s">
        <v>42</v>
      </c>
      <c r="H1790" s="21">
        <v>44501</v>
      </c>
      <c r="I1790" s="18" t="s">
        <v>71</v>
      </c>
    </row>
    <row r="1791" spans="2:9" hidden="1" x14ac:dyDescent="0.3">
      <c r="B1791" s="5" t="s">
        <v>35</v>
      </c>
      <c r="C1791" t="s">
        <v>5</v>
      </c>
      <c r="D1791" s="2" t="s">
        <v>21</v>
      </c>
      <c r="F1791">
        <v>6.934499337242479</v>
      </c>
      <c r="G1791" t="s">
        <v>42</v>
      </c>
      <c r="H1791" s="21">
        <v>44501</v>
      </c>
      <c r="I1791" s="18" t="s">
        <v>71</v>
      </c>
    </row>
    <row r="1792" spans="2:9" hidden="1" x14ac:dyDescent="0.3">
      <c r="B1792" s="5" t="s">
        <v>35</v>
      </c>
      <c r="C1792" t="s">
        <v>5</v>
      </c>
      <c r="D1792" s="2" t="s">
        <v>21</v>
      </c>
      <c r="F1792">
        <v>4.7145087731122644</v>
      </c>
      <c r="G1792" t="s">
        <v>42</v>
      </c>
      <c r="H1792" s="21">
        <v>44501</v>
      </c>
      <c r="I1792" s="18" t="s">
        <v>71</v>
      </c>
    </row>
    <row r="1793" spans="2:9" hidden="1" x14ac:dyDescent="0.3">
      <c r="B1793" s="5" t="s">
        <v>35</v>
      </c>
      <c r="C1793" t="s">
        <v>5</v>
      </c>
      <c r="D1793" s="2" t="s">
        <v>21</v>
      </c>
      <c r="F1793">
        <v>5.6681157466693621</v>
      </c>
      <c r="G1793" t="s">
        <v>42</v>
      </c>
      <c r="H1793" s="21">
        <v>44501</v>
      </c>
      <c r="I1793" s="18" t="s">
        <v>71</v>
      </c>
    </row>
    <row r="1794" spans="2:9" hidden="1" x14ac:dyDescent="0.3">
      <c r="B1794" s="5" t="s">
        <v>35</v>
      </c>
      <c r="C1794" t="s">
        <v>5</v>
      </c>
      <c r="D1794" s="2" t="s">
        <v>21</v>
      </c>
      <c r="F1794">
        <v>6.6721709240412483</v>
      </c>
      <c r="G1794" t="s">
        <v>42</v>
      </c>
      <c r="H1794" s="21">
        <v>44501</v>
      </c>
      <c r="I1794" s="18" t="s">
        <v>71</v>
      </c>
    </row>
    <row r="1795" spans="2:9" hidden="1" x14ac:dyDescent="0.3">
      <c r="B1795" s="5" t="s">
        <v>35</v>
      </c>
      <c r="C1795" t="s">
        <v>5</v>
      </c>
      <c r="D1795" s="2" t="s">
        <v>21</v>
      </c>
      <c r="F1795">
        <v>6.0236683067107011</v>
      </c>
      <c r="G1795" t="s">
        <v>42</v>
      </c>
      <c r="H1795" s="21">
        <v>44501</v>
      </c>
      <c r="I1795" s="18" t="s">
        <v>71</v>
      </c>
    </row>
    <row r="1796" spans="2:9" hidden="1" x14ac:dyDescent="0.3">
      <c r="B1796" s="5" t="s">
        <v>35</v>
      </c>
      <c r="C1796" t="s">
        <v>5</v>
      </c>
      <c r="D1796" s="2" t="s">
        <v>21</v>
      </c>
      <c r="F1796">
        <v>6.9963829165824176</v>
      </c>
      <c r="G1796" t="s">
        <v>42</v>
      </c>
      <c r="H1796" s="21">
        <v>44501</v>
      </c>
      <c r="I1796" s="18" t="s">
        <v>71</v>
      </c>
    </row>
    <row r="1797" spans="2:9" hidden="1" x14ac:dyDescent="0.3">
      <c r="B1797" s="5" t="s">
        <v>35</v>
      </c>
      <c r="C1797" t="s">
        <v>5</v>
      </c>
      <c r="D1797" s="2" t="s">
        <v>21</v>
      </c>
      <c r="F1797">
        <v>6.3861405045943691</v>
      </c>
      <c r="G1797" t="s">
        <v>42</v>
      </c>
      <c r="H1797" s="21">
        <v>44501</v>
      </c>
      <c r="I1797" s="18" t="s">
        <v>71</v>
      </c>
    </row>
    <row r="1798" spans="2:9" hidden="1" x14ac:dyDescent="0.3">
      <c r="B1798" s="5" t="s">
        <v>35</v>
      </c>
      <c r="C1798" t="s">
        <v>5</v>
      </c>
      <c r="D1798" s="2" t="s">
        <v>21</v>
      </c>
      <c r="F1798">
        <v>5.3333782660465952</v>
      </c>
      <c r="G1798" t="s">
        <v>42</v>
      </c>
      <c r="H1798" s="21">
        <v>44501</v>
      </c>
      <c r="I1798" s="18" t="s">
        <v>71</v>
      </c>
    </row>
    <row r="1799" spans="2:9" hidden="1" x14ac:dyDescent="0.3">
      <c r="B1799" s="5" t="s">
        <v>35</v>
      </c>
      <c r="C1799" t="s">
        <v>5</v>
      </c>
      <c r="D1799" s="2" t="s">
        <v>21</v>
      </c>
      <c r="F1799">
        <v>4.7800094358697844</v>
      </c>
      <c r="G1799" t="s">
        <v>42</v>
      </c>
      <c r="H1799" s="21">
        <v>44501</v>
      </c>
      <c r="I1799" s="18" t="s">
        <v>71</v>
      </c>
    </row>
    <row r="1800" spans="2:9" hidden="1" x14ac:dyDescent="0.3">
      <c r="B1800" s="5" t="s">
        <v>35</v>
      </c>
      <c r="C1800" t="s">
        <v>5</v>
      </c>
      <c r="D1800" s="2" t="s">
        <v>21</v>
      </c>
      <c r="F1800">
        <v>4.96399766349891</v>
      </c>
      <c r="G1800" t="s">
        <v>42</v>
      </c>
      <c r="H1800" s="21">
        <v>44501</v>
      </c>
      <c r="I1800" s="18" t="s">
        <v>71</v>
      </c>
    </row>
    <row r="1801" spans="2:9" hidden="1" x14ac:dyDescent="0.3">
      <c r="B1801" s="5" t="s">
        <v>35</v>
      </c>
      <c r="C1801" t="s">
        <v>5</v>
      </c>
      <c r="D1801" s="2" t="s">
        <v>21</v>
      </c>
      <c r="F1801">
        <v>5.0004717934892495</v>
      </c>
      <c r="G1801" t="s">
        <v>42</v>
      </c>
      <c r="H1801" s="21">
        <v>44501</v>
      </c>
      <c r="I1801" s="18" t="s">
        <v>71</v>
      </c>
    </row>
    <row r="1802" spans="2:9" hidden="1" x14ac:dyDescent="0.3">
      <c r="B1802" s="5" t="s">
        <v>35</v>
      </c>
      <c r="C1802" t="s">
        <v>5</v>
      </c>
      <c r="D1802" s="2" t="s">
        <v>21</v>
      </c>
      <c r="F1802">
        <v>4.3649547302913883</v>
      </c>
      <c r="G1802" t="s">
        <v>42</v>
      </c>
      <c r="H1802" s="21">
        <v>44501</v>
      </c>
      <c r="I1802" s="18" t="s">
        <v>71</v>
      </c>
    </row>
    <row r="1803" spans="2:9" hidden="1" x14ac:dyDescent="0.3">
      <c r="B1803" s="5" t="s">
        <v>35</v>
      </c>
      <c r="C1803" t="s">
        <v>5</v>
      </c>
      <c r="D1803" s="2" t="s">
        <v>21</v>
      </c>
      <c r="F1803">
        <v>6.552324144593471</v>
      </c>
      <c r="G1803" t="s">
        <v>42</v>
      </c>
      <c r="H1803" s="21">
        <v>44501</v>
      </c>
      <c r="I1803" s="18" t="s">
        <v>71</v>
      </c>
    </row>
    <row r="1804" spans="2:9" hidden="1" x14ac:dyDescent="0.3">
      <c r="B1804" s="5" t="s">
        <v>35</v>
      </c>
      <c r="C1804" t="s">
        <v>5</v>
      </c>
      <c r="D1804" s="2" t="s">
        <v>21</v>
      </c>
      <c r="F1804">
        <v>5.2245737008829272</v>
      </c>
      <c r="G1804" t="s">
        <v>42</v>
      </c>
      <c r="H1804" s="21">
        <v>44501</v>
      </c>
      <c r="I1804" s="18" t="s">
        <v>71</v>
      </c>
    </row>
    <row r="1805" spans="2:9" hidden="1" x14ac:dyDescent="0.3">
      <c r="B1805" s="5" t="s">
        <v>35</v>
      </c>
      <c r="C1805" t="s">
        <v>5</v>
      </c>
      <c r="D1805" s="2" t="s">
        <v>21</v>
      </c>
      <c r="F1805">
        <v>5.7513872975219602</v>
      </c>
      <c r="G1805" t="s">
        <v>42</v>
      </c>
      <c r="H1805" s="21">
        <v>44501</v>
      </c>
      <c r="I1805" s="18" t="s">
        <v>71</v>
      </c>
    </row>
    <row r="1806" spans="2:9" hidden="1" x14ac:dyDescent="0.3">
      <c r="B1806" s="5" t="s">
        <v>35</v>
      </c>
      <c r="C1806" t="s">
        <v>5</v>
      </c>
      <c r="D1806" s="2" t="s">
        <v>21</v>
      </c>
      <c r="F1806">
        <v>6.0412369975960996</v>
      </c>
      <c r="G1806" t="s">
        <v>42</v>
      </c>
      <c r="H1806" s="21">
        <v>44501</v>
      </c>
      <c r="I1806" s="18" t="s">
        <v>71</v>
      </c>
    </row>
    <row r="1807" spans="2:9" hidden="1" x14ac:dyDescent="0.3">
      <c r="B1807" s="5" t="s">
        <v>35</v>
      </c>
      <c r="C1807" t="s">
        <v>5</v>
      </c>
      <c r="D1807" s="2" t="s">
        <v>21</v>
      </c>
      <c r="F1807">
        <v>5.6782593066882345</v>
      </c>
      <c r="G1807" t="s">
        <v>42</v>
      </c>
      <c r="H1807" s="21">
        <v>44501</v>
      </c>
      <c r="I1807" s="18" t="s">
        <v>71</v>
      </c>
    </row>
    <row r="1808" spans="2:9" hidden="1" x14ac:dyDescent="0.3">
      <c r="B1808" s="5" t="s">
        <v>35</v>
      </c>
      <c r="C1808" t="s">
        <v>5</v>
      </c>
      <c r="D1808" s="2" t="s">
        <v>21</v>
      </c>
      <c r="F1808">
        <v>6.3932511064680639</v>
      </c>
      <c r="G1808" t="s">
        <v>42</v>
      </c>
      <c r="H1808" s="21">
        <v>44501</v>
      </c>
      <c r="I1808" s="18" t="s">
        <v>71</v>
      </c>
    </row>
    <row r="1809" spans="2:9" hidden="1" x14ac:dyDescent="0.3">
      <c r="B1809" s="5" t="s">
        <v>35</v>
      </c>
      <c r="C1809" t="s">
        <v>5</v>
      </c>
      <c r="D1809" s="2" t="s">
        <v>21</v>
      </c>
      <c r="F1809">
        <v>6.4121677787513187</v>
      </c>
      <c r="G1809" t="s">
        <v>42</v>
      </c>
      <c r="H1809" s="21">
        <v>44501</v>
      </c>
      <c r="I1809" s="18" t="s">
        <v>71</v>
      </c>
    </row>
    <row r="1810" spans="2:9" hidden="1" x14ac:dyDescent="0.3">
      <c r="B1810" s="5" t="s">
        <v>35</v>
      </c>
      <c r="C1810" t="s">
        <v>5</v>
      </c>
      <c r="D1810" s="2" t="s">
        <v>21</v>
      </c>
      <c r="F1810">
        <v>4.9682662712587895</v>
      </c>
      <c r="G1810" t="s">
        <v>42</v>
      </c>
      <c r="H1810" s="21">
        <v>44501</v>
      </c>
      <c r="I1810" s="18" t="s">
        <v>71</v>
      </c>
    </row>
    <row r="1811" spans="2:9" hidden="1" x14ac:dyDescent="0.3">
      <c r="B1811" s="5" t="s">
        <v>35</v>
      </c>
      <c r="C1811" t="s">
        <v>5</v>
      </c>
      <c r="D1811" s="2" t="s">
        <v>21</v>
      </c>
      <c r="F1811">
        <v>9.2451921858125754</v>
      </c>
      <c r="G1811" t="s">
        <v>42</v>
      </c>
      <c r="H1811" s="21">
        <v>44501</v>
      </c>
      <c r="I1811" s="18" t="s">
        <v>71</v>
      </c>
    </row>
    <row r="1812" spans="2:9" hidden="1" x14ac:dyDescent="0.3">
      <c r="B1812" s="5" t="s">
        <v>35</v>
      </c>
      <c r="C1812" t="s">
        <v>5</v>
      </c>
      <c r="D1812" s="2" t="s">
        <v>21</v>
      </c>
      <c r="F1812">
        <v>1.8537777178674932</v>
      </c>
      <c r="G1812" t="s">
        <v>42</v>
      </c>
      <c r="H1812" s="21">
        <v>44501</v>
      </c>
      <c r="I1812" s="18" t="s">
        <v>71</v>
      </c>
    </row>
    <row r="1813" spans="2:9" hidden="1" x14ac:dyDescent="0.3">
      <c r="B1813" s="5" t="s">
        <v>35</v>
      </c>
      <c r="C1813" t="s">
        <v>5</v>
      </c>
      <c r="D1813" s="2" t="s">
        <v>21</v>
      </c>
      <c r="F1813">
        <v>12.691375757575759</v>
      </c>
      <c r="G1813" t="s">
        <v>42</v>
      </c>
      <c r="H1813" s="21">
        <v>44501</v>
      </c>
      <c r="I1813" s="18" t="s">
        <v>71</v>
      </c>
    </row>
    <row r="1814" spans="2:9" hidden="1" x14ac:dyDescent="0.3">
      <c r="B1814" s="5" t="s">
        <v>35</v>
      </c>
      <c r="C1814" t="s">
        <v>5</v>
      </c>
      <c r="D1814" s="2" t="s">
        <v>21</v>
      </c>
      <c r="F1814">
        <v>11.004684848484848</v>
      </c>
      <c r="G1814" t="s">
        <v>42</v>
      </c>
      <c r="H1814" s="21">
        <v>44501</v>
      </c>
      <c r="I1814" s="18" t="s">
        <v>71</v>
      </c>
    </row>
    <row r="1815" spans="2:9" hidden="1" x14ac:dyDescent="0.3">
      <c r="B1815" s="5" t="s">
        <v>35</v>
      </c>
      <c r="C1815" t="s">
        <v>5</v>
      </c>
      <c r="D1815" s="2" t="s">
        <v>21</v>
      </c>
      <c r="F1815">
        <v>12.982278787878789</v>
      </c>
      <c r="G1815" t="s">
        <v>42</v>
      </c>
      <c r="H1815" s="21">
        <v>44501</v>
      </c>
      <c r="I1815" s="18" t="s">
        <v>71</v>
      </c>
    </row>
    <row r="1816" spans="2:9" hidden="1" x14ac:dyDescent="0.3">
      <c r="B1816" s="5" t="s">
        <v>35</v>
      </c>
      <c r="C1816" t="s">
        <v>5</v>
      </c>
      <c r="D1816" s="2" t="s">
        <v>21</v>
      </c>
      <c r="F1816">
        <v>2.5957403787827729</v>
      </c>
      <c r="G1816" t="s">
        <v>42</v>
      </c>
      <c r="H1816" s="21">
        <v>44501</v>
      </c>
      <c r="I1816" s="18" t="s">
        <v>71</v>
      </c>
    </row>
    <row r="1817" spans="2:9" hidden="1" x14ac:dyDescent="0.3">
      <c r="B1817" s="5" t="s">
        <v>35</v>
      </c>
      <c r="C1817" t="s">
        <v>5</v>
      </c>
      <c r="D1817" s="2" t="s">
        <v>21</v>
      </c>
      <c r="F1817">
        <v>16.08807415677823</v>
      </c>
      <c r="G1817" t="s">
        <v>42</v>
      </c>
      <c r="H1817" s="21">
        <v>44501</v>
      </c>
      <c r="I1817" s="18" t="s">
        <v>71</v>
      </c>
    </row>
    <row r="1818" spans="2:9" hidden="1" x14ac:dyDescent="0.3">
      <c r="B1818" s="5" t="s">
        <v>35</v>
      </c>
      <c r="C1818" t="s">
        <v>5</v>
      </c>
      <c r="D1818" s="2" t="s">
        <v>21</v>
      </c>
      <c r="F1818">
        <v>17.089415458937196</v>
      </c>
      <c r="G1818" t="s">
        <v>42</v>
      </c>
      <c r="H1818" s="21">
        <v>44501</v>
      </c>
      <c r="I1818" s="18" t="s">
        <v>71</v>
      </c>
    </row>
    <row r="1819" spans="2:9" hidden="1" x14ac:dyDescent="0.3">
      <c r="B1819" s="5" t="s">
        <v>35</v>
      </c>
      <c r="C1819" t="s">
        <v>5</v>
      </c>
      <c r="D1819" s="2" t="s">
        <v>21</v>
      </c>
      <c r="F1819">
        <v>8.7039863204018388</v>
      </c>
      <c r="G1819" t="s">
        <v>42</v>
      </c>
      <c r="H1819" s="21">
        <v>44501</v>
      </c>
      <c r="I1819" s="18" t="s">
        <v>71</v>
      </c>
    </row>
    <row r="1820" spans="2:9" hidden="1" x14ac:dyDescent="0.3">
      <c r="B1820" s="5" t="s">
        <v>35</v>
      </c>
      <c r="C1820" t="s">
        <v>5</v>
      </c>
      <c r="D1820" s="2" t="s">
        <v>21</v>
      </c>
      <c r="F1820">
        <v>8.5243090909090906</v>
      </c>
      <c r="G1820" t="s">
        <v>42</v>
      </c>
      <c r="H1820" s="21">
        <v>44501</v>
      </c>
      <c r="I1820" s="18" t="s">
        <v>71</v>
      </c>
    </row>
    <row r="1821" spans="2:9" hidden="1" x14ac:dyDescent="0.3">
      <c r="B1821" s="5" t="s">
        <v>35</v>
      </c>
      <c r="C1821" t="s">
        <v>5</v>
      </c>
      <c r="D1821" s="2" t="s">
        <v>21</v>
      </c>
      <c r="F1821">
        <v>8.0046484848484845</v>
      </c>
      <c r="G1821" t="s">
        <v>42</v>
      </c>
      <c r="H1821" s="21">
        <v>44501</v>
      </c>
      <c r="I1821" s="18" t="s">
        <v>71</v>
      </c>
    </row>
    <row r="1822" spans="2:9" hidden="1" x14ac:dyDescent="0.3">
      <c r="B1822" s="5" t="s">
        <v>35</v>
      </c>
      <c r="C1822" t="s">
        <v>5</v>
      </c>
      <c r="D1822" s="2" t="s">
        <v>21</v>
      </c>
      <c r="F1822">
        <v>7.5677636363636367</v>
      </c>
      <c r="G1822" t="s">
        <v>42</v>
      </c>
      <c r="H1822" s="21">
        <v>44501</v>
      </c>
      <c r="I1822" s="18" t="s">
        <v>71</v>
      </c>
    </row>
    <row r="1823" spans="2:9" hidden="1" x14ac:dyDescent="0.3">
      <c r="B1823" s="5" t="s">
        <v>35</v>
      </c>
      <c r="C1823" t="s">
        <v>5</v>
      </c>
      <c r="D1823" s="2" t="s">
        <v>21</v>
      </c>
      <c r="F1823">
        <v>7.5722424242424244</v>
      </c>
      <c r="G1823" t="s">
        <v>42</v>
      </c>
      <c r="H1823" s="21">
        <v>44501</v>
      </c>
      <c r="I1823" s="18" t="s">
        <v>71</v>
      </c>
    </row>
    <row r="1824" spans="2:9" hidden="1" x14ac:dyDescent="0.3">
      <c r="B1824" s="5" t="s">
        <v>35</v>
      </c>
      <c r="C1824" t="s">
        <v>5</v>
      </c>
      <c r="D1824" s="2" t="s">
        <v>21</v>
      </c>
      <c r="F1824">
        <v>8.1389757575757571</v>
      </c>
      <c r="G1824" t="s">
        <v>42</v>
      </c>
      <c r="H1824" s="21">
        <v>44501</v>
      </c>
      <c r="I1824" s="18" t="s">
        <v>71</v>
      </c>
    </row>
    <row r="1825" spans="2:9" hidden="1" x14ac:dyDescent="0.3">
      <c r="B1825" s="5" t="s">
        <v>35</v>
      </c>
      <c r="C1825" t="s">
        <v>5</v>
      </c>
      <c r="D1825" s="2" t="s">
        <v>21</v>
      </c>
      <c r="F1825">
        <v>6.8273878787878788</v>
      </c>
      <c r="G1825" t="s">
        <v>42</v>
      </c>
      <c r="H1825" s="21">
        <v>44501</v>
      </c>
      <c r="I1825" s="18" t="s">
        <v>71</v>
      </c>
    </row>
    <row r="1826" spans="2:9" hidden="1" x14ac:dyDescent="0.3">
      <c r="B1826" s="5" t="s">
        <v>35</v>
      </c>
      <c r="C1826" t="s">
        <v>5</v>
      </c>
      <c r="D1826" s="2" t="s">
        <v>21</v>
      </c>
      <c r="F1826">
        <v>7.1094606060606056</v>
      </c>
      <c r="G1826" t="s">
        <v>42</v>
      </c>
      <c r="H1826" s="21">
        <v>44501</v>
      </c>
      <c r="I1826" s="18" t="s">
        <v>71</v>
      </c>
    </row>
    <row r="1827" spans="2:9" hidden="1" x14ac:dyDescent="0.3">
      <c r="B1827" s="5" t="s">
        <v>35</v>
      </c>
      <c r="C1827" t="s">
        <v>5</v>
      </c>
      <c r="D1827" s="2" t="s">
        <v>21</v>
      </c>
      <c r="F1827">
        <v>9.7261397849462359</v>
      </c>
      <c r="G1827" t="s">
        <v>42</v>
      </c>
      <c r="H1827" s="21">
        <v>44501</v>
      </c>
      <c r="I1827" s="18" t="s">
        <v>71</v>
      </c>
    </row>
    <row r="1828" spans="2:9" hidden="1" x14ac:dyDescent="0.3">
      <c r="B1828" s="5" t="s">
        <v>35</v>
      </c>
      <c r="C1828" t="s">
        <v>5</v>
      </c>
      <c r="D1828" s="2" t="s">
        <v>21</v>
      </c>
      <c r="F1828">
        <v>11.729811827956988</v>
      </c>
      <c r="G1828" t="s">
        <v>42</v>
      </c>
      <c r="H1828" s="21">
        <v>44501</v>
      </c>
      <c r="I1828" s="18" t="s">
        <v>71</v>
      </c>
    </row>
    <row r="1829" spans="2:9" hidden="1" x14ac:dyDescent="0.3">
      <c r="B1829" s="5" t="s">
        <v>35</v>
      </c>
      <c r="C1829" t="s">
        <v>5</v>
      </c>
      <c r="D1829" s="2" t="s">
        <v>21</v>
      </c>
      <c r="F1829">
        <v>10.033827956989247</v>
      </c>
      <c r="G1829" t="s">
        <v>42</v>
      </c>
      <c r="H1829" s="21">
        <v>44501</v>
      </c>
      <c r="I1829" s="18" t="s">
        <v>71</v>
      </c>
    </row>
    <row r="1830" spans="2:9" hidden="1" x14ac:dyDescent="0.3">
      <c r="B1830" s="5" t="s">
        <v>35</v>
      </c>
      <c r="C1830" t="s">
        <v>5</v>
      </c>
      <c r="D1830" s="2" t="s">
        <v>21</v>
      </c>
      <c r="F1830">
        <v>8.6018675701350666</v>
      </c>
      <c r="G1830" t="s">
        <v>42</v>
      </c>
      <c r="H1830" s="21">
        <v>44501</v>
      </c>
      <c r="I1830" s="18" t="s">
        <v>71</v>
      </c>
    </row>
    <row r="1831" spans="2:9" hidden="1" x14ac:dyDescent="0.3">
      <c r="B1831" s="5" t="s">
        <v>35</v>
      </c>
      <c r="C1831" t="s">
        <v>5</v>
      </c>
      <c r="D1831" s="2" t="s">
        <v>21</v>
      </c>
      <c r="F1831">
        <v>8.056887848063278</v>
      </c>
      <c r="G1831" t="s">
        <v>42</v>
      </c>
      <c r="H1831" s="21">
        <v>44501</v>
      </c>
      <c r="I1831" s="18" t="s">
        <v>71</v>
      </c>
    </row>
    <row r="1832" spans="2:9" hidden="1" x14ac:dyDescent="0.3">
      <c r="B1832" s="5" t="s">
        <v>35</v>
      </c>
      <c r="C1832" t="s">
        <v>5</v>
      </c>
      <c r="D1832" s="2" t="s">
        <v>21</v>
      </c>
      <c r="F1832">
        <v>11.341948084632753</v>
      </c>
      <c r="G1832" t="s">
        <v>42</v>
      </c>
      <c r="H1832" s="21">
        <v>44501</v>
      </c>
      <c r="I1832" s="18" t="s">
        <v>71</v>
      </c>
    </row>
    <row r="1833" spans="2:9" hidden="1" x14ac:dyDescent="0.3">
      <c r="B1833" s="5" t="s">
        <v>35</v>
      </c>
      <c r="C1833" t="s">
        <v>5</v>
      </c>
      <c r="D1833" s="2" t="s">
        <v>21</v>
      </c>
      <c r="F1833">
        <v>15.149012234957256</v>
      </c>
      <c r="G1833" t="s">
        <v>42</v>
      </c>
      <c r="H1833" s="21">
        <v>44501</v>
      </c>
      <c r="I1833" s="18" t="s">
        <v>71</v>
      </c>
    </row>
    <row r="1834" spans="2:9" hidden="1" x14ac:dyDescent="0.3">
      <c r="B1834" s="5" t="s">
        <v>35</v>
      </c>
      <c r="C1834" t="s">
        <v>5</v>
      </c>
      <c r="D1834" s="2" t="s">
        <v>21</v>
      </c>
      <c r="F1834">
        <v>18.174602779795247</v>
      </c>
      <c r="G1834" t="s">
        <v>42</v>
      </c>
      <c r="H1834" s="21">
        <v>44501</v>
      </c>
      <c r="I1834" s="18" t="s">
        <v>71</v>
      </c>
    </row>
    <row r="1835" spans="2:9" hidden="1" x14ac:dyDescent="0.3">
      <c r="B1835" s="5" t="s">
        <v>35</v>
      </c>
      <c r="C1835" t="s">
        <v>5</v>
      </c>
      <c r="D1835" s="2" t="s">
        <v>21</v>
      </c>
      <c r="F1835">
        <v>14.700081474652968</v>
      </c>
      <c r="G1835" t="s">
        <v>42</v>
      </c>
      <c r="H1835" s="21">
        <v>44501</v>
      </c>
      <c r="I1835" s="18" t="s">
        <v>71</v>
      </c>
    </row>
    <row r="1836" spans="2:9" hidden="1" x14ac:dyDescent="0.3">
      <c r="B1836" s="5" t="s">
        <v>35</v>
      </c>
      <c r="C1836" t="s">
        <v>5</v>
      </c>
      <c r="D1836" s="2" t="s">
        <v>21</v>
      </c>
      <c r="F1836">
        <v>20.238187499999999</v>
      </c>
      <c r="G1836" t="s">
        <v>42</v>
      </c>
      <c r="H1836" s="21">
        <v>44501</v>
      </c>
      <c r="I1836" s="18" t="s">
        <v>71</v>
      </c>
    </row>
    <row r="1837" spans="2:9" hidden="1" x14ac:dyDescent="0.3">
      <c r="B1837" s="5" t="s">
        <v>35</v>
      </c>
      <c r="C1837" t="s">
        <v>5</v>
      </c>
      <c r="D1837" s="2" t="s">
        <v>21</v>
      </c>
      <c r="F1837">
        <v>6.4408161599488487</v>
      </c>
      <c r="G1837" t="s">
        <v>42</v>
      </c>
      <c r="H1837" s="21">
        <v>44501</v>
      </c>
      <c r="I1837" s="18" t="s">
        <v>71</v>
      </c>
    </row>
    <row r="1838" spans="2:9" hidden="1" x14ac:dyDescent="0.3">
      <c r="B1838" s="5" t="s">
        <v>35</v>
      </c>
      <c r="C1838" t="s">
        <v>5</v>
      </c>
      <c r="D1838" s="2" t="s">
        <v>21</v>
      </c>
      <c r="F1838">
        <v>4.9029404761904756</v>
      </c>
      <c r="G1838" t="s">
        <v>42</v>
      </c>
      <c r="H1838" s="21">
        <v>44501</v>
      </c>
      <c r="I1838" s="18" t="s">
        <v>71</v>
      </c>
    </row>
    <row r="1839" spans="2:9" hidden="1" x14ac:dyDescent="0.3">
      <c r="B1839" s="5" t="s">
        <v>35</v>
      </c>
      <c r="C1839" t="s">
        <v>5</v>
      </c>
      <c r="D1839" s="2" t="s">
        <v>21</v>
      </c>
      <c r="F1839">
        <v>5.5006964285714286</v>
      </c>
      <c r="G1839" t="s">
        <v>42</v>
      </c>
      <c r="H1839" s="21">
        <v>44501</v>
      </c>
      <c r="I1839" s="18" t="s">
        <v>71</v>
      </c>
    </row>
    <row r="1840" spans="2:9" hidden="1" x14ac:dyDescent="0.3">
      <c r="B1840" s="5" t="s">
        <v>35</v>
      </c>
      <c r="C1840" t="s">
        <v>5</v>
      </c>
      <c r="D1840" s="2" t="s">
        <v>21</v>
      </c>
      <c r="F1840">
        <v>5.7457619047619044</v>
      </c>
      <c r="G1840" t="s">
        <v>42</v>
      </c>
      <c r="H1840" s="21">
        <v>44501</v>
      </c>
      <c r="I1840" s="18" t="s">
        <v>71</v>
      </c>
    </row>
    <row r="1841" spans="2:9" hidden="1" x14ac:dyDescent="0.3">
      <c r="B1841" s="5" t="s">
        <v>35</v>
      </c>
      <c r="C1841" t="s">
        <v>5</v>
      </c>
      <c r="D1841" s="2" t="s">
        <v>21</v>
      </c>
      <c r="F1841">
        <v>5.2813154761904757</v>
      </c>
      <c r="G1841" t="s">
        <v>42</v>
      </c>
      <c r="H1841" s="21">
        <v>44501</v>
      </c>
      <c r="I1841" s="18" t="s">
        <v>71</v>
      </c>
    </row>
    <row r="1842" spans="2:9" hidden="1" x14ac:dyDescent="0.3">
      <c r="B1842" s="5" t="s">
        <v>35</v>
      </c>
      <c r="C1842" t="s">
        <v>5</v>
      </c>
      <c r="D1842" s="2" t="s">
        <v>21</v>
      </c>
      <c r="F1842">
        <v>6.3855098579605682</v>
      </c>
      <c r="G1842" t="s">
        <v>42</v>
      </c>
      <c r="H1842" s="21">
        <v>44501</v>
      </c>
      <c r="I1842" s="18" t="s">
        <v>71</v>
      </c>
    </row>
    <row r="1843" spans="2:9" hidden="1" x14ac:dyDescent="0.3">
      <c r="B1843" s="5" t="s">
        <v>35</v>
      </c>
      <c r="C1843" t="s">
        <v>5</v>
      </c>
      <c r="D1843" s="2" t="s">
        <v>21</v>
      </c>
      <c r="F1843">
        <v>5.0715391138435448</v>
      </c>
      <c r="G1843" t="s">
        <v>42</v>
      </c>
      <c r="H1843" s="21">
        <v>44501</v>
      </c>
      <c r="I1843" s="18" t="s">
        <v>71</v>
      </c>
    </row>
    <row r="1844" spans="2:9" hidden="1" x14ac:dyDescent="0.3">
      <c r="B1844" s="5" t="s">
        <v>35</v>
      </c>
      <c r="C1844" t="s">
        <v>5</v>
      </c>
      <c r="D1844" s="2" t="s">
        <v>21</v>
      </c>
      <c r="F1844">
        <v>4.5931510927250896</v>
      </c>
      <c r="G1844" t="s">
        <v>42</v>
      </c>
      <c r="H1844" s="21">
        <v>44501</v>
      </c>
      <c r="I1844" s="18" t="s">
        <v>71</v>
      </c>
    </row>
    <row r="1845" spans="2:9" hidden="1" x14ac:dyDescent="0.3">
      <c r="B1845" s="5" t="s">
        <v>35</v>
      </c>
      <c r="C1845" t="s">
        <v>5</v>
      </c>
      <c r="D1845" s="2" t="s">
        <v>21</v>
      </c>
      <c r="F1845">
        <v>4.2808856237783921</v>
      </c>
      <c r="G1845" t="s">
        <v>42</v>
      </c>
      <c r="H1845" s="21">
        <v>44501</v>
      </c>
      <c r="I1845" s="18" t="s">
        <v>71</v>
      </c>
    </row>
    <row r="1846" spans="2:9" hidden="1" x14ac:dyDescent="0.3">
      <c r="B1846" s="5" t="s">
        <v>35</v>
      </c>
      <c r="C1846" t="s">
        <v>5</v>
      </c>
      <c r="D1846" s="2" t="s">
        <v>21</v>
      </c>
      <c r="F1846">
        <v>6.4763047619047613</v>
      </c>
      <c r="G1846" t="s">
        <v>42</v>
      </c>
      <c r="H1846" s="21">
        <v>44501</v>
      </c>
      <c r="I1846" s="18" t="s">
        <v>71</v>
      </c>
    </row>
    <row r="1847" spans="2:9" hidden="1" x14ac:dyDescent="0.3">
      <c r="B1847" s="5" t="s">
        <v>35</v>
      </c>
      <c r="C1847" t="s">
        <v>5</v>
      </c>
      <c r="D1847" s="2" t="s">
        <v>21</v>
      </c>
      <c r="F1847">
        <v>6.4191333333333338</v>
      </c>
      <c r="G1847" t="s">
        <v>42</v>
      </c>
      <c r="H1847" s="21">
        <v>44501</v>
      </c>
      <c r="I1847" s="18" t="s">
        <v>71</v>
      </c>
    </row>
    <row r="1848" spans="2:9" hidden="1" x14ac:dyDescent="0.3">
      <c r="B1848" s="5" t="s">
        <v>35</v>
      </c>
      <c r="C1848" t="s">
        <v>5</v>
      </c>
      <c r="D1848" s="2" t="s">
        <v>21</v>
      </c>
      <c r="F1848">
        <v>7.4714285714285715</v>
      </c>
      <c r="G1848" t="s">
        <v>42</v>
      </c>
      <c r="H1848" s="21">
        <v>44501</v>
      </c>
      <c r="I1848" s="18" t="s">
        <v>71</v>
      </c>
    </row>
    <row r="1849" spans="2:9" hidden="1" x14ac:dyDescent="0.3">
      <c r="B1849" s="5" t="s">
        <v>35</v>
      </c>
      <c r="C1849" t="s">
        <v>5</v>
      </c>
      <c r="D1849" s="2" t="s">
        <v>21</v>
      </c>
      <c r="F1849">
        <v>7.3294476190476185</v>
      </c>
      <c r="G1849" t="s">
        <v>42</v>
      </c>
      <c r="H1849" s="21">
        <v>44501</v>
      </c>
      <c r="I1849" s="18" t="s">
        <v>71</v>
      </c>
    </row>
    <row r="1850" spans="2:9" hidden="1" x14ac:dyDescent="0.3">
      <c r="B1850" s="5" t="s">
        <v>35</v>
      </c>
      <c r="C1850" t="s">
        <v>5</v>
      </c>
      <c r="D1850" s="2" t="s">
        <v>21</v>
      </c>
      <c r="F1850">
        <v>6.5303047619047625</v>
      </c>
      <c r="G1850" t="s">
        <v>42</v>
      </c>
      <c r="H1850" s="21">
        <v>44501</v>
      </c>
      <c r="I1850" s="18" t="s">
        <v>71</v>
      </c>
    </row>
    <row r="1851" spans="2:9" hidden="1" x14ac:dyDescent="0.3">
      <c r="B1851" s="5" t="s">
        <v>35</v>
      </c>
      <c r="C1851" t="s">
        <v>5</v>
      </c>
      <c r="D1851" s="2" t="s">
        <v>21</v>
      </c>
      <c r="F1851">
        <v>6.6286761904761899</v>
      </c>
      <c r="G1851" t="s">
        <v>42</v>
      </c>
      <c r="H1851" s="21">
        <v>44501</v>
      </c>
      <c r="I1851" s="18" t="s">
        <v>71</v>
      </c>
    </row>
    <row r="1852" spans="2:9" hidden="1" x14ac:dyDescent="0.3">
      <c r="B1852" s="5" t="s">
        <v>35</v>
      </c>
      <c r="C1852" t="s">
        <v>5</v>
      </c>
      <c r="D1852" s="2" t="s">
        <v>21</v>
      </c>
      <c r="F1852">
        <v>8.0454000000000008</v>
      </c>
      <c r="G1852" t="s">
        <v>42</v>
      </c>
      <c r="H1852" s="21">
        <v>44501</v>
      </c>
      <c r="I1852" s="18" t="s">
        <v>71</v>
      </c>
    </row>
    <row r="1853" spans="2:9" hidden="1" x14ac:dyDescent="0.3">
      <c r="B1853" s="5" t="s">
        <v>35</v>
      </c>
      <c r="C1853" t="s">
        <v>5</v>
      </c>
      <c r="D1853" s="2" t="s">
        <v>21</v>
      </c>
      <c r="F1853">
        <v>7.4348190476190474</v>
      </c>
      <c r="G1853" t="s">
        <v>42</v>
      </c>
      <c r="H1853" s="21">
        <v>44501</v>
      </c>
      <c r="I1853" s="18" t="s">
        <v>71</v>
      </c>
    </row>
    <row r="1854" spans="2:9" hidden="1" x14ac:dyDescent="0.3">
      <c r="B1854" s="5" t="s">
        <v>35</v>
      </c>
      <c r="C1854" t="s">
        <v>5</v>
      </c>
      <c r="D1854" s="2" t="s">
        <v>21</v>
      </c>
      <c r="F1854">
        <v>7.3242000000000003</v>
      </c>
      <c r="G1854" t="s">
        <v>42</v>
      </c>
      <c r="H1854" s="21">
        <v>44501</v>
      </c>
      <c r="I1854" s="18" t="s">
        <v>71</v>
      </c>
    </row>
    <row r="1855" spans="2:9" hidden="1" x14ac:dyDescent="0.3">
      <c r="B1855" s="5" t="s">
        <v>35</v>
      </c>
      <c r="C1855" t="s">
        <v>5</v>
      </c>
      <c r="D1855" s="2" t="s">
        <v>21</v>
      </c>
      <c r="F1855">
        <v>6.5621142857142862</v>
      </c>
      <c r="G1855" t="s">
        <v>42</v>
      </c>
      <c r="H1855" s="21">
        <v>44501</v>
      </c>
      <c r="I1855" s="18" t="s">
        <v>71</v>
      </c>
    </row>
    <row r="1856" spans="2:9" hidden="1" x14ac:dyDescent="0.3">
      <c r="B1856" s="5" t="s">
        <v>35</v>
      </c>
      <c r="C1856" t="s">
        <v>5</v>
      </c>
      <c r="D1856" s="2" t="s">
        <v>21</v>
      </c>
      <c r="F1856">
        <v>6.3783047619047615</v>
      </c>
      <c r="G1856" t="s">
        <v>42</v>
      </c>
      <c r="H1856" s="21">
        <v>44501</v>
      </c>
      <c r="I1856" s="18" t="s">
        <v>71</v>
      </c>
    </row>
    <row r="1857" spans="2:9" hidden="1" x14ac:dyDescent="0.3">
      <c r="B1857" s="5" t="s">
        <v>35</v>
      </c>
      <c r="C1857" t="s">
        <v>5</v>
      </c>
      <c r="D1857" s="2" t="s">
        <v>21</v>
      </c>
      <c r="F1857">
        <v>7.022038095238095</v>
      </c>
      <c r="G1857" t="s">
        <v>42</v>
      </c>
      <c r="H1857" s="21">
        <v>44501</v>
      </c>
      <c r="I1857" s="18" t="s">
        <v>71</v>
      </c>
    </row>
    <row r="1858" spans="2:9" hidden="1" x14ac:dyDescent="0.3">
      <c r="B1858" s="5" t="s">
        <v>35</v>
      </c>
      <c r="C1858" t="s">
        <v>5</v>
      </c>
      <c r="D1858" s="2" t="s">
        <v>21</v>
      </c>
      <c r="F1858">
        <v>6.6944761904761902</v>
      </c>
      <c r="G1858" t="s">
        <v>42</v>
      </c>
      <c r="H1858" s="21">
        <v>44501</v>
      </c>
      <c r="I1858" s="18" t="s">
        <v>71</v>
      </c>
    </row>
    <row r="1859" spans="2:9" hidden="1" x14ac:dyDescent="0.3">
      <c r="B1859" s="5" t="s">
        <v>35</v>
      </c>
      <c r="C1859" t="s">
        <v>5</v>
      </c>
      <c r="D1859" s="2" t="s">
        <v>21</v>
      </c>
      <c r="F1859">
        <v>7.5472857142857146</v>
      </c>
      <c r="G1859" t="s">
        <v>42</v>
      </c>
      <c r="H1859" s="21">
        <v>44501</v>
      </c>
      <c r="I1859" s="18" t="s">
        <v>71</v>
      </c>
    </row>
    <row r="1860" spans="2:9" hidden="1" x14ac:dyDescent="0.3">
      <c r="B1860" s="5" t="s">
        <v>35</v>
      </c>
      <c r="C1860" t="s">
        <v>5</v>
      </c>
      <c r="D1860" s="2" t="s">
        <v>21</v>
      </c>
      <c r="F1860">
        <v>4</v>
      </c>
      <c r="G1860" t="s">
        <v>42</v>
      </c>
      <c r="H1860" s="21">
        <v>44501</v>
      </c>
      <c r="I1860" s="18" t="s">
        <v>71</v>
      </c>
    </row>
    <row r="1861" spans="2:9" hidden="1" x14ac:dyDescent="0.3">
      <c r="B1861" s="5" t="s">
        <v>35</v>
      </c>
      <c r="C1861" t="s">
        <v>5</v>
      </c>
      <c r="D1861" s="2" t="s">
        <v>21</v>
      </c>
      <c r="F1861">
        <v>7.0791619047619045</v>
      </c>
      <c r="G1861" t="s">
        <v>42</v>
      </c>
      <c r="H1861" s="21">
        <v>44501</v>
      </c>
      <c r="I1861" s="18" t="s">
        <v>71</v>
      </c>
    </row>
    <row r="1862" spans="2:9" hidden="1" x14ac:dyDescent="0.3">
      <c r="B1862" s="5" t="s">
        <v>35</v>
      </c>
      <c r="C1862" t="s">
        <v>5</v>
      </c>
      <c r="D1862" s="2" t="s">
        <v>21</v>
      </c>
      <c r="F1862">
        <v>5.2190476190476192</v>
      </c>
      <c r="G1862" t="s">
        <v>42</v>
      </c>
      <c r="H1862" s="21">
        <v>44501</v>
      </c>
      <c r="I1862" s="18" t="s">
        <v>71</v>
      </c>
    </row>
    <row r="1863" spans="2:9" hidden="1" x14ac:dyDescent="0.3">
      <c r="B1863" s="5" t="s">
        <v>35</v>
      </c>
      <c r="C1863" t="s">
        <v>5</v>
      </c>
      <c r="D1863" s="2" t="s">
        <v>21</v>
      </c>
      <c r="F1863">
        <v>6.1489333333333338</v>
      </c>
      <c r="G1863" t="s">
        <v>42</v>
      </c>
      <c r="H1863" s="21">
        <v>44501</v>
      </c>
      <c r="I1863" s="18" t="s">
        <v>71</v>
      </c>
    </row>
    <row r="1864" spans="2:9" hidden="1" x14ac:dyDescent="0.3">
      <c r="B1864" s="5" t="s">
        <v>35</v>
      </c>
      <c r="C1864" t="s">
        <v>5</v>
      </c>
      <c r="D1864" s="2" t="s">
        <v>21</v>
      </c>
      <c r="F1864">
        <v>6.7639142857142858</v>
      </c>
      <c r="G1864" t="s">
        <v>42</v>
      </c>
      <c r="H1864" s="21">
        <v>44501</v>
      </c>
      <c r="I1864" s="18" t="s">
        <v>71</v>
      </c>
    </row>
    <row r="1865" spans="2:9" hidden="1" x14ac:dyDescent="0.3">
      <c r="B1865" s="5" t="s">
        <v>35</v>
      </c>
      <c r="C1865" t="s">
        <v>5</v>
      </c>
      <c r="D1865" s="2" t="s">
        <v>21</v>
      </c>
      <c r="F1865">
        <v>6.4436190476190482</v>
      </c>
      <c r="G1865" t="s">
        <v>42</v>
      </c>
      <c r="H1865" s="21">
        <v>44501</v>
      </c>
      <c r="I1865" s="18" t="s">
        <v>71</v>
      </c>
    </row>
    <row r="1866" spans="2:9" hidden="1" x14ac:dyDescent="0.3">
      <c r="B1866" s="5" t="s">
        <v>35</v>
      </c>
      <c r="C1866" t="s">
        <v>5</v>
      </c>
      <c r="D1866" s="2" t="s">
        <v>21</v>
      </c>
      <c r="F1866">
        <v>5.4181047619047611</v>
      </c>
      <c r="G1866" t="s">
        <v>42</v>
      </c>
      <c r="H1866" s="21">
        <v>44501</v>
      </c>
      <c r="I1866" s="18" t="s">
        <v>71</v>
      </c>
    </row>
    <row r="1867" spans="2:9" hidden="1" x14ac:dyDescent="0.3">
      <c r="B1867" s="5" t="s">
        <v>35</v>
      </c>
      <c r="C1867" t="s">
        <v>5</v>
      </c>
      <c r="D1867" s="2" t="s">
        <v>21</v>
      </c>
      <c r="F1867">
        <v>4.3836000000000004</v>
      </c>
      <c r="G1867" t="s">
        <v>42</v>
      </c>
      <c r="H1867" s="21">
        <v>44501</v>
      </c>
      <c r="I1867" s="18" t="s">
        <v>71</v>
      </c>
    </row>
    <row r="1868" spans="2:9" hidden="1" x14ac:dyDescent="0.3">
      <c r="B1868" s="5" t="s">
        <v>35</v>
      </c>
      <c r="C1868" t="s">
        <v>5</v>
      </c>
      <c r="D1868" s="2" t="s">
        <v>21</v>
      </c>
      <c r="F1868">
        <v>4.8166000000000002</v>
      </c>
      <c r="G1868" t="s">
        <v>42</v>
      </c>
      <c r="H1868" s="21">
        <v>44501</v>
      </c>
      <c r="I1868" s="18" t="s">
        <v>71</v>
      </c>
    </row>
    <row r="1869" spans="2:9" hidden="1" x14ac:dyDescent="0.3">
      <c r="B1869" s="5" t="s">
        <v>35</v>
      </c>
      <c r="C1869" t="s">
        <v>5</v>
      </c>
      <c r="D1869" s="2" t="s">
        <v>21</v>
      </c>
      <c r="F1869">
        <v>6.7729238095238102</v>
      </c>
      <c r="G1869" t="s">
        <v>42</v>
      </c>
      <c r="H1869" s="21">
        <v>44501</v>
      </c>
      <c r="I1869" s="18" t="s">
        <v>71</v>
      </c>
    </row>
    <row r="1870" spans="2:9" hidden="1" x14ac:dyDescent="0.3">
      <c r="B1870" s="5" t="s">
        <v>35</v>
      </c>
      <c r="C1870" t="s">
        <v>5</v>
      </c>
      <c r="D1870" s="2" t="s">
        <v>21</v>
      </c>
      <c r="F1870">
        <v>6.4326857142857143</v>
      </c>
      <c r="G1870" t="s">
        <v>42</v>
      </c>
      <c r="H1870" s="21">
        <v>44501</v>
      </c>
      <c r="I1870" s="18" t="s">
        <v>71</v>
      </c>
    </row>
    <row r="1871" spans="2:9" hidden="1" x14ac:dyDescent="0.3">
      <c r="B1871" s="5" t="s">
        <v>35</v>
      </c>
      <c r="C1871" t="s">
        <v>5</v>
      </c>
      <c r="D1871" s="2" t="s">
        <v>21</v>
      </c>
      <c r="F1871">
        <v>6.3380190476190474</v>
      </c>
      <c r="G1871" t="s">
        <v>42</v>
      </c>
      <c r="H1871" s="21">
        <v>44501</v>
      </c>
      <c r="I1871" s="18" t="s">
        <v>71</v>
      </c>
    </row>
    <row r="1872" spans="2:9" hidden="1" x14ac:dyDescent="0.3">
      <c r="B1872" s="5" t="s">
        <v>35</v>
      </c>
      <c r="C1872" t="s">
        <v>5</v>
      </c>
      <c r="D1872" s="2" t="s">
        <v>21</v>
      </c>
      <c r="F1872">
        <v>6.6443142857142856</v>
      </c>
      <c r="G1872" t="s">
        <v>42</v>
      </c>
      <c r="H1872" s="21">
        <v>44501</v>
      </c>
      <c r="I1872" s="18" t="s">
        <v>71</v>
      </c>
    </row>
    <row r="1873" spans="2:9" hidden="1" x14ac:dyDescent="0.3">
      <c r="B1873" s="5" t="s">
        <v>35</v>
      </c>
      <c r="C1873" t="s">
        <v>5</v>
      </c>
      <c r="D1873" s="2" t="s">
        <v>21</v>
      </c>
      <c r="F1873">
        <v>5.1117238095238093</v>
      </c>
      <c r="G1873" t="s">
        <v>42</v>
      </c>
      <c r="H1873" s="21">
        <v>44501</v>
      </c>
      <c r="I1873" s="18" t="s">
        <v>71</v>
      </c>
    </row>
    <row r="1874" spans="2:9" hidden="1" x14ac:dyDescent="0.3">
      <c r="B1874" s="5" t="s">
        <v>35</v>
      </c>
      <c r="C1874" t="s">
        <v>5</v>
      </c>
      <c r="D1874" s="2" t="s">
        <v>21</v>
      </c>
      <c r="F1874">
        <v>6.3445428571428577</v>
      </c>
      <c r="G1874" t="s">
        <v>42</v>
      </c>
      <c r="H1874" s="21">
        <v>44501</v>
      </c>
      <c r="I1874" s="18" t="s">
        <v>71</v>
      </c>
    </row>
    <row r="1875" spans="2:9" hidden="1" x14ac:dyDescent="0.3">
      <c r="B1875" s="5" t="s">
        <v>35</v>
      </c>
      <c r="C1875" t="s">
        <v>5</v>
      </c>
      <c r="D1875" s="2" t="s">
        <v>21</v>
      </c>
      <c r="F1875">
        <v>5.642723809523809</v>
      </c>
      <c r="G1875" t="s">
        <v>42</v>
      </c>
      <c r="H1875" s="21">
        <v>44501</v>
      </c>
      <c r="I1875" s="18" t="s">
        <v>71</v>
      </c>
    </row>
    <row r="1876" spans="2:9" hidden="1" x14ac:dyDescent="0.3">
      <c r="B1876" s="5" t="s">
        <v>35</v>
      </c>
      <c r="C1876" t="s">
        <v>5</v>
      </c>
      <c r="D1876" s="2" t="s">
        <v>21</v>
      </c>
      <c r="F1876">
        <v>6.6954476190476191</v>
      </c>
      <c r="G1876" t="s">
        <v>42</v>
      </c>
      <c r="H1876" s="21">
        <v>44501</v>
      </c>
      <c r="I1876" s="18" t="s">
        <v>71</v>
      </c>
    </row>
    <row r="1877" spans="2:9" hidden="1" x14ac:dyDescent="0.3">
      <c r="B1877" s="5" t="s">
        <v>35</v>
      </c>
      <c r="C1877" t="s">
        <v>5</v>
      </c>
      <c r="D1877" s="2" t="s">
        <v>21</v>
      </c>
      <c r="F1877">
        <v>5.9470095238095242</v>
      </c>
      <c r="G1877" t="s">
        <v>42</v>
      </c>
      <c r="H1877" s="21">
        <v>44501</v>
      </c>
      <c r="I1877" s="18" t="s">
        <v>71</v>
      </c>
    </row>
    <row r="1878" spans="2:9" hidden="1" x14ac:dyDescent="0.3">
      <c r="B1878" s="5" t="s">
        <v>35</v>
      </c>
      <c r="C1878" t="s">
        <v>5</v>
      </c>
      <c r="D1878" s="2" t="s">
        <v>21</v>
      </c>
      <c r="F1878">
        <v>4.1774666666666667</v>
      </c>
      <c r="G1878" t="s">
        <v>42</v>
      </c>
      <c r="H1878" s="21">
        <v>44501</v>
      </c>
      <c r="I1878" s="18" t="s">
        <v>71</v>
      </c>
    </row>
    <row r="1879" spans="2:9" hidden="1" x14ac:dyDescent="0.3">
      <c r="B1879" s="5" t="s">
        <v>35</v>
      </c>
      <c r="C1879" t="s">
        <v>5</v>
      </c>
      <c r="D1879" s="2" t="s">
        <v>21</v>
      </c>
      <c r="F1879">
        <v>4.3802857142857148</v>
      </c>
      <c r="G1879" t="s">
        <v>42</v>
      </c>
      <c r="H1879" s="21">
        <v>44501</v>
      </c>
      <c r="I1879" s="18" t="s">
        <v>71</v>
      </c>
    </row>
    <row r="1880" spans="2:9" hidden="1" x14ac:dyDescent="0.3">
      <c r="B1880" s="5" t="s">
        <v>35</v>
      </c>
      <c r="C1880" t="s">
        <v>5</v>
      </c>
      <c r="D1880" s="2" t="s">
        <v>21</v>
      </c>
      <c r="F1880">
        <v>5.2920857142857143</v>
      </c>
      <c r="G1880" t="s">
        <v>42</v>
      </c>
      <c r="H1880" s="21">
        <v>44501</v>
      </c>
      <c r="I1880" s="18" t="s">
        <v>71</v>
      </c>
    </row>
    <row r="1881" spans="2:9" hidden="1" x14ac:dyDescent="0.3">
      <c r="B1881" s="5" t="s">
        <v>35</v>
      </c>
      <c r="C1881" t="s">
        <v>5</v>
      </c>
      <c r="D1881" s="2" t="s">
        <v>21</v>
      </c>
      <c r="F1881">
        <v>6.2880190476190476</v>
      </c>
      <c r="G1881" t="s">
        <v>42</v>
      </c>
      <c r="H1881" s="21">
        <v>44501</v>
      </c>
      <c r="I1881" s="18" t="s">
        <v>71</v>
      </c>
    </row>
    <row r="1882" spans="2:9" hidden="1" x14ac:dyDescent="0.3">
      <c r="B1882" s="5" t="s">
        <v>35</v>
      </c>
      <c r="C1882" t="s">
        <v>5</v>
      </c>
      <c r="D1882" s="2" t="s">
        <v>21</v>
      </c>
      <c r="F1882">
        <v>5.8305619047619039</v>
      </c>
      <c r="G1882" t="s">
        <v>42</v>
      </c>
      <c r="H1882" s="21">
        <v>44501</v>
      </c>
      <c r="I1882" s="18" t="s">
        <v>71</v>
      </c>
    </row>
    <row r="1883" spans="2:9" hidden="1" x14ac:dyDescent="0.3">
      <c r="B1883" s="5" t="s">
        <v>35</v>
      </c>
      <c r="C1883" t="s">
        <v>5</v>
      </c>
      <c r="D1883" s="2" t="s">
        <v>21</v>
      </c>
      <c r="F1883">
        <v>6.1687238095238097</v>
      </c>
      <c r="G1883" t="s">
        <v>42</v>
      </c>
      <c r="H1883" s="21">
        <v>44501</v>
      </c>
      <c r="I1883" s="18" t="s">
        <v>71</v>
      </c>
    </row>
    <row r="1884" spans="2:9" hidden="1" x14ac:dyDescent="0.3">
      <c r="B1884" s="5" t="s">
        <v>35</v>
      </c>
      <c r="C1884" t="s">
        <v>5</v>
      </c>
      <c r="D1884" s="2" t="s">
        <v>21</v>
      </c>
      <c r="F1884">
        <v>6.6866666666666665</v>
      </c>
      <c r="G1884" t="s">
        <v>42</v>
      </c>
      <c r="H1884" s="21">
        <v>44501</v>
      </c>
      <c r="I1884" s="18" t="s">
        <v>71</v>
      </c>
    </row>
    <row r="1885" spans="2:9" hidden="1" x14ac:dyDescent="0.3">
      <c r="B1885" s="5" t="s">
        <v>35</v>
      </c>
      <c r="C1885" t="s">
        <v>5</v>
      </c>
      <c r="D1885" s="2" t="s">
        <v>21</v>
      </c>
      <c r="F1885">
        <v>6.7668095238095241</v>
      </c>
      <c r="G1885" t="s">
        <v>42</v>
      </c>
      <c r="H1885" s="21">
        <v>44501</v>
      </c>
      <c r="I1885" s="18" t="s">
        <v>71</v>
      </c>
    </row>
    <row r="1886" spans="2:9" hidden="1" x14ac:dyDescent="0.3">
      <c r="B1886" s="5" t="s">
        <v>35</v>
      </c>
      <c r="C1886" t="s">
        <v>5</v>
      </c>
      <c r="D1886" s="2" t="s">
        <v>21</v>
      </c>
      <c r="F1886">
        <v>6.3733047619047616</v>
      </c>
      <c r="G1886" t="s">
        <v>42</v>
      </c>
      <c r="H1886" s="21">
        <v>44501</v>
      </c>
      <c r="I1886" s="18" t="s">
        <v>71</v>
      </c>
    </row>
    <row r="1887" spans="2:9" hidden="1" x14ac:dyDescent="0.3">
      <c r="B1887" s="5" t="s">
        <v>35</v>
      </c>
      <c r="C1887" t="s">
        <v>5</v>
      </c>
      <c r="D1887" s="2" t="s">
        <v>21</v>
      </c>
      <c r="F1887">
        <v>7.0244190476190473</v>
      </c>
      <c r="G1887" t="s">
        <v>42</v>
      </c>
      <c r="H1887" s="21">
        <v>44501</v>
      </c>
      <c r="I1887" s="18" t="s">
        <v>71</v>
      </c>
    </row>
    <row r="1888" spans="2:9" hidden="1" x14ac:dyDescent="0.3">
      <c r="B1888" s="5" t="s">
        <v>35</v>
      </c>
      <c r="C1888" t="s">
        <v>5</v>
      </c>
      <c r="D1888" s="2" t="s">
        <v>21</v>
      </c>
      <c r="F1888">
        <v>5.9667428571428571</v>
      </c>
      <c r="G1888" t="s">
        <v>42</v>
      </c>
      <c r="H1888" s="21">
        <v>44501</v>
      </c>
      <c r="I1888" s="18" t="s">
        <v>71</v>
      </c>
    </row>
    <row r="1889" spans="2:9" hidden="1" x14ac:dyDescent="0.3">
      <c r="B1889" s="5" t="s">
        <v>35</v>
      </c>
      <c r="C1889" t="s">
        <v>5</v>
      </c>
      <c r="D1889" s="2" t="s">
        <v>21</v>
      </c>
      <c r="F1889">
        <v>6.8909238095238097</v>
      </c>
      <c r="G1889" t="s">
        <v>42</v>
      </c>
      <c r="H1889" s="21">
        <v>44501</v>
      </c>
      <c r="I1889" s="18" t="s">
        <v>71</v>
      </c>
    </row>
    <row r="1890" spans="2:9" hidden="1" x14ac:dyDescent="0.3">
      <c r="B1890" s="5" t="s">
        <v>35</v>
      </c>
      <c r="C1890" t="s">
        <v>5</v>
      </c>
      <c r="D1890" s="2" t="s">
        <v>21</v>
      </c>
      <c r="F1890">
        <v>5.3954455445544562</v>
      </c>
      <c r="G1890" t="s">
        <v>42</v>
      </c>
      <c r="H1890" s="21">
        <v>44501</v>
      </c>
      <c r="I1890" s="18" t="s">
        <v>71</v>
      </c>
    </row>
    <row r="1891" spans="2:9" hidden="1" x14ac:dyDescent="0.3">
      <c r="B1891" s="5" t="s">
        <v>35</v>
      </c>
      <c r="C1891" t="s">
        <v>5</v>
      </c>
      <c r="D1891" s="2" t="s">
        <v>21</v>
      </c>
      <c r="F1891">
        <v>5.3954455445544562</v>
      </c>
      <c r="G1891" t="s">
        <v>42</v>
      </c>
      <c r="H1891" s="21">
        <v>44501</v>
      </c>
      <c r="I1891" s="18" t="s">
        <v>71</v>
      </c>
    </row>
    <row r="1892" spans="2:9" hidden="1" x14ac:dyDescent="0.3">
      <c r="B1892" s="5" t="s">
        <v>35</v>
      </c>
      <c r="C1892" t="s">
        <v>5</v>
      </c>
      <c r="D1892" s="2" t="s">
        <v>21</v>
      </c>
      <c r="F1892">
        <v>7.0655049504950496</v>
      </c>
      <c r="G1892" t="s">
        <v>42</v>
      </c>
      <c r="H1892" s="21">
        <v>44501</v>
      </c>
      <c r="I1892" s="18" t="s">
        <v>71</v>
      </c>
    </row>
    <row r="1893" spans="2:9" hidden="1" x14ac:dyDescent="0.3">
      <c r="B1893" s="5" t="s">
        <v>35</v>
      </c>
      <c r="C1893" t="s">
        <v>5</v>
      </c>
      <c r="D1893" s="2" t="s">
        <v>21</v>
      </c>
      <c r="F1893">
        <v>6.9774950495049506</v>
      </c>
      <c r="G1893" t="s">
        <v>42</v>
      </c>
      <c r="H1893" s="21">
        <v>44501</v>
      </c>
      <c r="I1893" s="18" t="s">
        <v>71</v>
      </c>
    </row>
    <row r="1894" spans="2:9" hidden="1" x14ac:dyDescent="0.3">
      <c r="B1894" s="5" t="s">
        <v>35</v>
      </c>
      <c r="C1894" t="s">
        <v>5</v>
      </c>
      <c r="D1894" s="2" t="s">
        <v>21</v>
      </c>
      <c r="F1894">
        <v>6.7355841584158416</v>
      </c>
      <c r="G1894" t="s">
        <v>42</v>
      </c>
      <c r="H1894" s="21">
        <v>44501</v>
      </c>
      <c r="I1894" s="18" t="s">
        <v>71</v>
      </c>
    </row>
    <row r="1895" spans="2:9" hidden="1" x14ac:dyDescent="0.3">
      <c r="B1895" s="5" t="s">
        <v>35</v>
      </c>
      <c r="C1895" t="s">
        <v>5</v>
      </c>
      <c r="D1895" s="2" t="s">
        <v>21</v>
      </c>
      <c r="F1895">
        <v>7.9612871287128719</v>
      </c>
      <c r="G1895" t="s">
        <v>42</v>
      </c>
      <c r="H1895" s="21">
        <v>44501</v>
      </c>
      <c r="I1895" s="18" t="s">
        <v>71</v>
      </c>
    </row>
    <row r="1896" spans="2:9" hidden="1" x14ac:dyDescent="0.3">
      <c r="B1896" s="5" t="s">
        <v>35</v>
      </c>
      <c r="C1896" t="s">
        <v>5</v>
      </c>
      <c r="D1896" s="2" t="s">
        <v>21</v>
      </c>
      <c r="F1896">
        <v>6.3466534653465345</v>
      </c>
      <c r="G1896" t="s">
        <v>42</v>
      </c>
      <c r="H1896" s="21">
        <v>44501</v>
      </c>
      <c r="I1896" s="18" t="s">
        <v>71</v>
      </c>
    </row>
    <row r="1897" spans="2:9" hidden="1" x14ac:dyDescent="0.3">
      <c r="B1897" s="5" t="s">
        <v>35</v>
      </c>
      <c r="C1897" t="s">
        <v>5</v>
      </c>
      <c r="D1897" s="2" t="s">
        <v>21</v>
      </c>
      <c r="F1897">
        <v>6.5692475247524751</v>
      </c>
      <c r="G1897" t="s">
        <v>42</v>
      </c>
      <c r="H1897" s="21">
        <v>44501</v>
      </c>
      <c r="I1897" s="18" t="s">
        <v>71</v>
      </c>
    </row>
    <row r="1898" spans="2:9" hidden="1" x14ac:dyDescent="0.3">
      <c r="B1898" s="5" t="s">
        <v>35</v>
      </c>
      <c r="C1898" t="s">
        <v>5</v>
      </c>
      <c r="D1898" s="2" t="s">
        <v>21</v>
      </c>
      <c r="F1898">
        <v>5.6738811881188118</v>
      </c>
      <c r="G1898" t="s">
        <v>42</v>
      </c>
      <c r="H1898" s="21">
        <v>44501</v>
      </c>
      <c r="I1898" s="18" t="s">
        <v>71</v>
      </c>
    </row>
    <row r="1899" spans="2:9" hidden="1" x14ac:dyDescent="0.3">
      <c r="B1899" s="5" t="s">
        <v>35</v>
      </c>
      <c r="C1899" t="s">
        <v>5</v>
      </c>
      <c r="D1899" s="2" t="s">
        <v>21</v>
      </c>
      <c r="F1899">
        <v>7.4271980198019802</v>
      </c>
      <c r="G1899" t="s">
        <v>42</v>
      </c>
      <c r="H1899" s="21">
        <v>44501</v>
      </c>
      <c r="I1899" s="18" t="s">
        <v>71</v>
      </c>
    </row>
    <row r="1900" spans="2:9" hidden="1" x14ac:dyDescent="0.3">
      <c r="B1900" s="5" t="s">
        <v>35</v>
      </c>
      <c r="C1900" t="s">
        <v>5</v>
      </c>
      <c r="D1900" s="2" t="s">
        <v>21</v>
      </c>
      <c r="F1900">
        <v>6.1241584158415838</v>
      </c>
      <c r="G1900" t="s">
        <v>42</v>
      </c>
      <c r="H1900" s="21">
        <v>44501</v>
      </c>
      <c r="I1900" s="18" t="s">
        <v>71</v>
      </c>
    </row>
    <row r="1901" spans="2:9" hidden="1" x14ac:dyDescent="0.3">
      <c r="B1901" s="5" t="s">
        <v>35</v>
      </c>
      <c r="C1901" t="s">
        <v>5</v>
      </c>
      <c r="D1901" s="2" t="s">
        <v>21</v>
      </c>
      <c r="F1901">
        <v>4.2599603960396033</v>
      </c>
      <c r="G1901" t="s">
        <v>42</v>
      </c>
      <c r="H1901" s="21">
        <v>44501</v>
      </c>
      <c r="I1901" s="18" t="s">
        <v>71</v>
      </c>
    </row>
    <row r="1902" spans="2:9" hidden="1" x14ac:dyDescent="0.3">
      <c r="B1902" s="5" t="s">
        <v>35</v>
      </c>
      <c r="C1902" t="s">
        <v>5</v>
      </c>
      <c r="D1902" s="2" t="s">
        <v>21</v>
      </c>
      <c r="F1902">
        <v>5.8699405940594058</v>
      </c>
      <c r="G1902" t="s">
        <v>42</v>
      </c>
      <c r="H1902" s="21">
        <v>44501</v>
      </c>
      <c r="I1902" s="18" t="s">
        <v>71</v>
      </c>
    </row>
    <row r="1903" spans="2:9" hidden="1" x14ac:dyDescent="0.3">
      <c r="B1903" s="5" t="s">
        <v>35</v>
      </c>
      <c r="C1903" t="s">
        <v>5</v>
      </c>
      <c r="D1903" s="2" t="s">
        <v>21</v>
      </c>
      <c r="F1903">
        <v>5.0396732673267328</v>
      </c>
      <c r="G1903" t="s">
        <v>42</v>
      </c>
      <c r="H1903" s="21">
        <v>44501</v>
      </c>
      <c r="I1903" s="18" t="s">
        <v>71</v>
      </c>
    </row>
    <row r="1904" spans="2:9" hidden="1" x14ac:dyDescent="0.3">
      <c r="B1904" s="5" t="s">
        <v>35</v>
      </c>
      <c r="C1904" t="s">
        <v>5</v>
      </c>
      <c r="D1904" s="2" t="s">
        <v>21</v>
      </c>
      <c r="F1904">
        <v>5.9885841584158417</v>
      </c>
      <c r="G1904" t="s">
        <v>42</v>
      </c>
      <c r="H1904" s="21">
        <v>44501</v>
      </c>
      <c r="I1904" s="18" t="s">
        <v>71</v>
      </c>
    </row>
    <row r="1905" spans="2:9" hidden="1" x14ac:dyDescent="0.3">
      <c r="B1905" s="5" t="s">
        <v>35</v>
      </c>
      <c r="C1905" t="s">
        <v>5</v>
      </c>
      <c r="D1905" s="2" t="s">
        <v>21</v>
      </c>
      <c r="F1905">
        <v>5.7459900990099015</v>
      </c>
      <c r="G1905" t="s">
        <v>42</v>
      </c>
      <c r="H1905" s="21">
        <v>44501</v>
      </c>
      <c r="I1905" s="18" t="s">
        <v>71</v>
      </c>
    </row>
    <row r="1906" spans="2:9" hidden="1" x14ac:dyDescent="0.3">
      <c r="B1906" s="5" t="s">
        <v>35</v>
      </c>
      <c r="C1906" t="s">
        <v>5</v>
      </c>
      <c r="D1906" s="2" t="s">
        <v>21</v>
      </c>
      <c r="F1906">
        <v>5.6931980198019803</v>
      </c>
      <c r="G1906" t="s">
        <v>42</v>
      </c>
      <c r="H1906" s="21">
        <v>44501</v>
      </c>
      <c r="I1906" s="18" t="s">
        <v>71</v>
      </c>
    </row>
    <row r="1907" spans="2:9" hidden="1" x14ac:dyDescent="0.3">
      <c r="B1907" s="5" t="s">
        <v>35</v>
      </c>
      <c r="C1907" t="s">
        <v>5</v>
      </c>
      <c r="D1907" s="2" t="s">
        <v>21</v>
      </c>
      <c r="F1907">
        <v>4.9185544554455447</v>
      </c>
      <c r="G1907" t="s">
        <v>42</v>
      </c>
      <c r="H1907" s="21">
        <v>44501</v>
      </c>
      <c r="I1907" s="18" t="s">
        <v>71</v>
      </c>
    </row>
    <row r="1908" spans="2:9" hidden="1" x14ac:dyDescent="0.3">
      <c r="B1908" s="5" t="s">
        <v>35</v>
      </c>
      <c r="C1908" t="s">
        <v>5</v>
      </c>
      <c r="D1908" s="2" t="s">
        <v>21</v>
      </c>
      <c r="F1908">
        <v>5.9191683168316835</v>
      </c>
      <c r="G1908" t="s">
        <v>42</v>
      </c>
      <c r="H1908" s="21">
        <v>44501</v>
      </c>
      <c r="I1908" s="18" t="s">
        <v>71</v>
      </c>
    </row>
    <row r="1909" spans="2:9" hidden="1" x14ac:dyDescent="0.3">
      <c r="B1909" s="5" t="s">
        <v>35</v>
      </c>
      <c r="C1909" t="s">
        <v>5</v>
      </c>
      <c r="D1909" s="2" t="s">
        <v>21</v>
      </c>
      <c r="F1909">
        <v>4.7409108910891087</v>
      </c>
      <c r="G1909" t="s">
        <v>42</v>
      </c>
      <c r="H1909" s="21">
        <v>44501</v>
      </c>
      <c r="I1909" s="18" t="s">
        <v>71</v>
      </c>
    </row>
    <row r="1910" spans="2:9" hidden="1" x14ac:dyDescent="0.3">
      <c r="B1910" s="5" t="s">
        <v>35</v>
      </c>
      <c r="C1910" t="s">
        <v>5</v>
      </c>
      <c r="D1910" s="2" t="s">
        <v>21</v>
      </c>
      <c r="F1910">
        <v>5.6701485148514843</v>
      </c>
      <c r="G1910" t="s">
        <v>42</v>
      </c>
      <c r="H1910" s="21">
        <v>44501</v>
      </c>
      <c r="I1910" s="18" t="s">
        <v>71</v>
      </c>
    </row>
    <row r="1911" spans="2:9" hidden="1" x14ac:dyDescent="0.3">
      <c r="B1911" s="5" t="s">
        <v>35</v>
      </c>
      <c r="C1911" t="s">
        <v>5</v>
      </c>
      <c r="D1911" s="2" t="s">
        <v>21</v>
      </c>
      <c r="F1911">
        <v>6.2570495049504951</v>
      </c>
      <c r="G1911" t="s">
        <v>42</v>
      </c>
      <c r="H1911" s="21">
        <v>44501</v>
      </c>
      <c r="I1911" s="18" t="s">
        <v>71</v>
      </c>
    </row>
    <row r="1912" spans="2:9" hidden="1" x14ac:dyDescent="0.3">
      <c r="B1912" s="5" t="s">
        <v>35</v>
      </c>
      <c r="C1912" t="s">
        <v>5</v>
      </c>
      <c r="D1912" s="2" t="s">
        <v>21</v>
      </c>
      <c r="F1912">
        <v>4.2064158415841586</v>
      </c>
      <c r="G1912" t="s">
        <v>42</v>
      </c>
      <c r="H1912" s="21">
        <v>44501</v>
      </c>
      <c r="I1912" s="18" t="s">
        <v>71</v>
      </c>
    </row>
    <row r="1913" spans="2:9" hidden="1" x14ac:dyDescent="0.3">
      <c r="B1913" s="5" t="s">
        <v>35</v>
      </c>
      <c r="C1913" t="s">
        <v>5</v>
      </c>
      <c r="D1913" s="2" t="s">
        <v>21</v>
      </c>
      <c r="F1913">
        <v>6.3094752475247518</v>
      </c>
      <c r="G1913" t="s">
        <v>42</v>
      </c>
      <c r="H1913" s="21">
        <v>44501</v>
      </c>
      <c r="I1913" s="18" t="s">
        <v>71</v>
      </c>
    </row>
    <row r="1914" spans="2:9" hidden="1" x14ac:dyDescent="0.3">
      <c r="B1914" s="5" t="s">
        <v>35</v>
      </c>
      <c r="C1914" t="s">
        <v>5</v>
      </c>
      <c r="D1914" s="2" t="s">
        <v>21</v>
      </c>
      <c r="F1914">
        <v>6.55</v>
      </c>
      <c r="G1914" t="s">
        <v>42</v>
      </c>
      <c r="H1914" s="21">
        <v>44501</v>
      </c>
      <c r="I1914" s="18" t="s">
        <v>71</v>
      </c>
    </row>
    <row r="1915" spans="2:9" hidden="1" x14ac:dyDescent="0.3">
      <c r="B1915" s="5" t="s">
        <v>35</v>
      </c>
      <c r="C1915" t="s">
        <v>5</v>
      </c>
      <c r="D1915" s="2" t="s">
        <v>21</v>
      </c>
      <c r="F1915">
        <v>6.0199306930693073</v>
      </c>
      <c r="G1915" t="s">
        <v>42</v>
      </c>
      <c r="H1915" s="21">
        <v>44501</v>
      </c>
      <c r="I1915" s="18" t="s">
        <v>71</v>
      </c>
    </row>
    <row r="1916" spans="2:9" hidden="1" x14ac:dyDescent="0.3">
      <c r="B1916" s="5" t="s">
        <v>35</v>
      </c>
      <c r="C1916" t="s">
        <v>5</v>
      </c>
      <c r="D1916" s="2" t="s">
        <v>21</v>
      </c>
      <c r="F1916">
        <v>7.1380594059405933</v>
      </c>
      <c r="G1916" t="s">
        <v>42</v>
      </c>
      <c r="H1916" s="21">
        <v>44501</v>
      </c>
      <c r="I1916" s="18" t="s">
        <v>71</v>
      </c>
    </row>
    <row r="1917" spans="2:9" hidden="1" x14ac:dyDescent="0.3">
      <c r="B1917" s="5" t="s">
        <v>35</v>
      </c>
      <c r="C1917" t="s">
        <v>5</v>
      </c>
      <c r="D1917" s="2" t="s">
        <v>21</v>
      </c>
      <c r="F1917">
        <v>6.0657425742574258</v>
      </c>
      <c r="G1917" t="s">
        <v>42</v>
      </c>
      <c r="H1917" s="21">
        <v>44501</v>
      </c>
      <c r="I1917" s="18" t="s">
        <v>71</v>
      </c>
    </row>
    <row r="1918" spans="2:9" hidden="1" x14ac:dyDescent="0.3">
      <c r="B1918" s="5" t="s">
        <v>35</v>
      </c>
      <c r="C1918" t="s">
        <v>5</v>
      </c>
      <c r="D1918" s="2" t="s">
        <v>21</v>
      </c>
      <c r="F1918">
        <v>4.9210990099009901</v>
      </c>
      <c r="G1918" t="s">
        <v>42</v>
      </c>
      <c r="H1918" s="21">
        <v>44501</v>
      </c>
      <c r="I1918" s="18" t="s">
        <v>71</v>
      </c>
    </row>
    <row r="1919" spans="2:9" hidden="1" x14ac:dyDescent="0.3">
      <c r="B1919" s="5" t="s">
        <v>35</v>
      </c>
      <c r="C1919" t="s">
        <v>5</v>
      </c>
      <c r="D1919" s="2" t="s">
        <v>21</v>
      </c>
      <c r="F1919">
        <v>5.0396732673267328</v>
      </c>
      <c r="G1919" t="s">
        <v>42</v>
      </c>
      <c r="H1919" s="21">
        <v>44501</v>
      </c>
      <c r="I1919" s="18" t="s">
        <v>71</v>
      </c>
    </row>
    <row r="1920" spans="2:9" hidden="1" x14ac:dyDescent="0.3">
      <c r="B1920" s="5" t="s">
        <v>35</v>
      </c>
      <c r="C1920" t="s">
        <v>5</v>
      </c>
      <c r="D1920" s="2" t="s">
        <v>21</v>
      </c>
      <c r="F1920">
        <v>6.1274851485148512</v>
      </c>
      <c r="G1920" t="s">
        <v>42</v>
      </c>
      <c r="H1920" s="21">
        <v>44501</v>
      </c>
      <c r="I1920" s="18" t="s">
        <v>71</v>
      </c>
    </row>
    <row r="1921" spans="2:9" hidden="1" x14ac:dyDescent="0.3">
      <c r="B1921" s="5" t="s">
        <v>35</v>
      </c>
      <c r="C1921" t="s">
        <v>5</v>
      </c>
      <c r="D1921" s="2" t="s">
        <v>21</v>
      </c>
      <c r="F1921">
        <v>5.4501188118811879</v>
      </c>
      <c r="G1921" t="s">
        <v>42</v>
      </c>
      <c r="H1921" s="21">
        <v>44501</v>
      </c>
      <c r="I1921" s="18" t="s">
        <v>71</v>
      </c>
    </row>
    <row r="1922" spans="2:9" hidden="1" x14ac:dyDescent="0.3">
      <c r="B1922" s="5" t="s">
        <v>35</v>
      </c>
      <c r="C1922" t="s">
        <v>5</v>
      </c>
      <c r="D1922" s="2" t="s">
        <v>21</v>
      </c>
      <c r="F1922">
        <v>6.1278712871287127</v>
      </c>
      <c r="G1922" t="s">
        <v>42</v>
      </c>
      <c r="H1922" s="21">
        <v>44501</v>
      </c>
      <c r="I1922" s="18" t="s">
        <v>71</v>
      </c>
    </row>
    <row r="1923" spans="2:9" hidden="1" x14ac:dyDescent="0.3">
      <c r="B1923" s="5" t="s">
        <v>35</v>
      </c>
      <c r="C1923" t="s">
        <v>5</v>
      </c>
      <c r="D1923" s="2" t="s">
        <v>21</v>
      </c>
      <c r="F1923">
        <v>4.304277227722773</v>
      </c>
      <c r="G1923" t="s">
        <v>42</v>
      </c>
      <c r="H1923" s="21">
        <v>44501</v>
      </c>
      <c r="I1923" s="18" t="s">
        <v>71</v>
      </c>
    </row>
    <row r="1924" spans="2:9" hidden="1" x14ac:dyDescent="0.3">
      <c r="B1924" s="5" t="s">
        <v>35</v>
      </c>
      <c r="C1924" t="s">
        <v>5</v>
      </c>
      <c r="D1924" s="2" t="s">
        <v>21</v>
      </c>
      <c r="F1924">
        <v>6.3071089108910892</v>
      </c>
      <c r="G1924" t="s">
        <v>42</v>
      </c>
      <c r="H1924" s="21">
        <v>44501</v>
      </c>
      <c r="I1924" s="18" t="s">
        <v>71</v>
      </c>
    </row>
    <row r="1925" spans="2:9" hidden="1" x14ac:dyDescent="0.3">
      <c r="B1925" s="5" t="s">
        <v>35</v>
      </c>
      <c r="C1925" t="s">
        <v>5</v>
      </c>
      <c r="D1925" s="2" t="s">
        <v>21</v>
      </c>
      <c r="F1925">
        <v>6.4236633663366334</v>
      </c>
      <c r="G1925" t="s">
        <v>42</v>
      </c>
      <c r="H1925" s="21">
        <v>44501</v>
      </c>
      <c r="I1925" s="18" t="s">
        <v>71</v>
      </c>
    </row>
    <row r="1926" spans="2:9" hidden="1" x14ac:dyDescent="0.3">
      <c r="B1926" s="5" t="s">
        <v>35</v>
      </c>
      <c r="C1926" t="s">
        <v>5</v>
      </c>
      <c r="D1926" s="2" t="s">
        <v>21</v>
      </c>
      <c r="F1926">
        <v>5.4280594059405942</v>
      </c>
      <c r="G1926" t="s">
        <v>42</v>
      </c>
      <c r="H1926" s="21">
        <v>44501</v>
      </c>
      <c r="I1926" s="18" t="s">
        <v>71</v>
      </c>
    </row>
    <row r="1927" spans="2:9" hidden="1" x14ac:dyDescent="0.3">
      <c r="B1927" s="5" t="s">
        <v>35</v>
      </c>
      <c r="C1927" t="s">
        <v>5</v>
      </c>
      <c r="D1927" s="2" t="s">
        <v>21</v>
      </c>
      <c r="F1927">
        <v>6.891089108910891</v>
      </c>
      <c r="G1927" t="s">
        <v>42</v>
      </c>
      <c r="H1927" s="21">
        <v>44501</v>
      </c>
      <c r="I1927" s="18" t="s">
        <v>71</v>
      </c>
    </row>
    <row r="1928" spans="2:9" hidden="1" x14ac:dyDescent="0.3">
      <c r="B1928" s="5" t="s">
        <v>35</v>
      </c>
      <c r="C1928" t="s">
        <v>5</v>
      </c>
      <c r="D1928" s="2" t="s">
        <v>21</v>
      </c>
      <c r="F1928">
        <v>4.832336633663366</v>
      </c>
      <c r="G1928" t="s">
        <v>42</v>
      </c>
      <c r="H1928" s="21">
        <v>44501</v>
      </c>
      <c r="I1928" s="18" t="s">
        <v>71</v>
      </c>
    </row>
    <row r="1929" spans="2:9" hidden="1" x14ac:dyDescent="0.3">
      <c r="B1929" s="5" t="s">
        <v>35</v>
      </c>
      <c r="C1929" t="s">
        <v>5</v>
      </c>
      <c r="D1929" s="2" t="s">
        <v>21</v>
      </c>
      <c r="F1929">
        <v>4.4754257425742567</v>
      </c>
      <c r="G1929" t="s">
        <v>42</v>
      </c>
      <c r="H1929" s="21">
        <v>44501</v>
      </c>
      <c r="I1929" s="18" t="s">
        <v>71</v>
      </c>
    </row>
    <row r="1930" spans="2:9" hidden="1" x14ac:dyDescent="0.3">
      <c r="B1930" s="5" t="s">
        <v>35</v>
      </c>
      <c r="C1930" t="s">
        <v>5</v>
      </c>
      <c r="D1930" s="2" t="s">
        <v>21</v>
      </c>
      <c r="F1930">
        <v>5.9805940594059406</v>
      </c>
      <c r="G1930" t="s">
        <v>42</v>
      </c>
      <c r="H1930" s="21">
        <v>44501</v>
      </c>
      <c r="I1930" s="18" t="s">
        <v>71</v>
      </c>
    </row>
    <row r="1931" spans="2:9" hidden="1" x14ac:dyDescent="0.3">
      <c r="B1931" s="5" t="s">
        <v>35</v>
      </c>
      <c r="C1931" t="s">
        <v>5</v>
      </c>
      <c r="D1931" s="2" t="s">
        <v>21</v>
      </c>
      <c r="F1931">
        <v>5.9653564356435638</v>
      </c>
      <c r="G1931" t="s">
        <v>42</v>
      </c>
      <c r="H1931" s="21">
        <v>44501</v>
      </c>
      <c r="I1931" s="18" t="s">
        <v>71</v>
      </c>
    </row>
    <row r="1932" spans="2:9" hidden="1" x14ac:dyDescent="0.3">
      <c r="B1932" s="5" t="s">
        <v>35</v>
      </c>
      <c r="C1932" t="s">
        <v>5</v>
      </c>
      <c r="D1932" s="2" t="s">
        <v>21</v>
      </c>
      <c r="F1932">
        <v>6.0334653465346531</v>
      </c>
      <c r="G1932" t="s">
        <v>42</v>
      </c>
      <c r="H1932" s="21">
        <v>44501</v>
      </c>
      <c r="I1932" s="18" t="s">
        <v>71</v>
      </c>
    </row>
    <row r="1933" spans="2:9" hidden="1" x14ac:dyDescent="0.3">
      <c r="B1933" s="5" t="s">
        <v>35</v>
      </c>
      <c r="C1933" t="s">
        <v>5</v>
      </c>
      <c r="D1933" s="2" t="s">
        <v>21</v>
      </c>
      <c r="F1933">
        <v>5.8239405940594056</v>
      </c>
      <c r="G1933" t="s">
        <v>42</v>
      </c>
      <c r="H1933" s="21">
        <v>44501</v>
      </c>
      <c r="I1933" s="18" t="s">
        <v>71</v>
      </c>
    </row>
    <row r="1934" spans="2:9" hidden="1" x14ac:dyDescent="0.3">
      <c r="B1934" s="5" t="s">
        <v>35</v>
      </c>
      <c r="C1934" t="s">
        <v>5</v>
      </c>
      <c r="D1934" s="2" t="s">
        <v>21</v>
      </c>
      <c r="F1934">
        <v>4.9902574257425742</v>
      </c>
      <c r="G1934" t="s">
        <v>42</v>
      </c>
      <c r="H1934" s="21">
        <v>44501</v>
      </c>
      <c r="I1934" s="18" t="s">
        <v>71</v>
      </c>
    </row>
    <row r="1935" spans="2:9" hidden="1" x14ac:dyDescent="0.3">
      <c r="B1935" s="5" t="s">
        <v>35</v>
      </c>
      <c r="C1935" t="s">
        <v>5</v>
      </c>
      <c r="D1935" s="2" t="s">
        <v>21</v>
      </c>
      <c r="F1935">
        <v>7.4481782178217815</v>
      </c>
      <c r="G1935" t="s">
        <v>42</v>
      </c>
      <c r="H1935" s="21">
        <v>44501</v>
      </c>
      <c r="I1935" s="18" t="s">
        <v>71</v>
      </c>
    </row>
    <row r="1936" spans="2:9" hidden="1" x14ac:dyDescent="0.3">
      <c r="B1936" s="5" t="s">
        <v>35</v>
      </c>
      <c r="C1936" t="s">
        <v>5</v>
      </c>
      <c r="D1936" s="2" t="s">
        <v>21</v>
      </c>
      <c r="F1936">
        <v>6.3738596491228074</v>
      </c>
      <c r="G1936" t="s">
        <v>42</v>
      </c>
      <c r="H1936" s="21">
        <v>44501</v>
      </c>
      <c r="I1936" s="18" t="s">
        <v>71</v>
      </c>
    </row>
    <row r="1937" spans="2:9" hidden="1" x14ac:dyDescent="0.3">
      <c r="B1937" s="5" t="s">
        <v>35</v>
      </c>
      <c r="C1937" t="s">
        <v>5</v>
      </c>
      <c r="D1937" s="2" t="s">
        <v>21</v>
      </c>
      <c r="F1937">
        <v>6.4909912280701754</v>
      </c>
      <c r="G1937" t="s">
        <v>42</v>
      </c>
      <c r="H1937" s="21">
        <v>44501</v>
      </c>
      <c r="I1937" s="18" t="s">
        <v>71</v>
      </c>
    </row>
    <row r="1938" spans="2:9" hidden="1" x14ac:dyDescent="0.3">
      <c r="B1938" s="5" t="s">
        <v>35</v>
      </c>
      <c r="C1938" t="s">
        <v>5</v>
      </c>
      <c r="D1938" s="2" t="s">
        <v>21</v>
      </c>
      <c r="F1938">
        <v>5.9865964912280702</v>
      </c>
      <c r="G1938" t="s">
        <v>42</v>
      </c>
      <c r="H1938" s="21">
        <v>44501</v>
      </c>
      <c r="I1938" s="18" t="s">
        <v>71</v>
      </c>
    </row>
    <row r="1939" spans="2:9" hidden="1" x14ac:dyDescent="0.3">
      <c r="B1939" s="5" t="s">
        <v>35</v>
      </c>
      <c r="C1939" t="s">
        <v>5</v>
      </c>
      <c r="D1939" s="2" t="s">
        <v>21</v>
      </c>
      <c r="F1939">
        <v>6.7230526315789474</v>
      </c>
      <c r="G1939" t="s">
        <v>42</v>
      </c>
      <c r="H1939" s="21">
        <v>44501</v>
      </c>
      <c r="I1939" s="18" t="s">
        <v>71</v>
      </c>
    </row>
    <row r="1940" spans="2:9" hidden="1" x14ac:dyDescent="0.3">
      <c r="B1940" s="5" t="s">
        <v>35</v>
      </c>
      <c r="C1940" t="s">
        <v>5</v>
      </c>
      <c r="D1940" s="2" t="s">
        <v>21</v>
      </c>
      <c r="F1940">
        <v>6.2711140350877193</v>
      </c>
      <c r="G1940" t="s">
        <v>42</v>
      </c>
      <c r="H1940" s="21">
        <v>44501</v>
      </c>
      <c r="I1940" s="18" t="s">
        <v>71</v>
      </c>
    </row>
    <row r="1941" spans="2:9" hidden="1" x14ac:dyDescent="0.3">
      <c r="B1941" s="5" t="s">
        <v>35</v>
      </c>
      <c r="C1941" t="s">
        <v>5</v>
      </c>
      <c r="D1941" s="2" t="s">
        <v>21</v>
      </c>
      <c r="F1941">
        <v>8.8403859649122811</v>
      </c>
      <c r="G1941" t="s">
        <v>42</v>
      </c>
      <c r="H1941" s="21">
        <v>44501</v>
      </c>
      <c r="I1941" s="18" t="s">
        <v>71</v>
      </c>
    </row>
    <row r="1942" spans="2:9" hidden="1" x14ac:dyDescent="0.3">
      <c r="B1942" s="5" t="s">
        <v>35</v>
      </c>
      <c r="C1942" t="s">
        <v>5</v>
      </c>
      <c r="D1942" s="2" t="s">
        <v>21</v>
      </c>
      <c r="F1942">
        <v>6.0546929824561406</v>
      </c>
      <c r="G1942" t="s">
        <v>42</v>
      </c>
      <c r="H1942" s="21">
        <v>44501</v>
      </c>
      <c r="I1942" s="18" t="s">
        <v>71</v>
      </c>
    </row>
    <row r="1943" spans="2:9" hidden="1" x14ac:dyDescent="0.3">
      <c r="B1943" s="5" t="s">
        <v>35</v>
      </c>
      <c r="C1943" t="s">
        <v>5</v>
      </c>
      <c r="D1943" s="2" t="s">
        <v>21</v>
      </c>
      <c r="F1943">
        <v>6.0388859649122804</v>
      </c>
      <c r="G1943" t="s">
        <v>42</v>
      </c>
      <c r="H1943" s="21">
        <v>44501</v>
      </c>
      <c r="I1943" s="18" t="s">
        <v>71</v>
      </c>
    </row>
    <row r="1944" spans="2:9" hidden="1" x14ac:dyDescent="0.3">
      <c r="B1944" s="5" t="s">
        <v>35</v>
      </c>
      <c r="C1944" t="s">
        <v>5</v>
      </c>
      <c r="D1944" s="2" t="s">
        <v>21</v>
      </c>
      <c r="F1944">
        <v>6.5959736842105263</v>
      </c>
      <c r="G1944" t="s">
        <v>42</v>
      </c>
      <c r="H1944" s="21">
        <v>44501</v>
      </c>
      <c r="I1944" s="18" t="s">
        <v>71</v>
      </c>
    </row>
    <row r="1945" spans="2:9" hidden="1" x14ac:dyDescent="0.3">
      <c r="B1945" s="5" t="s">
        <v>35</v>
      </c>
      <c r="C1945" t="s">
        <v>5</v>
      </c>
      <c r="D1945" s="2" t="s">
        <v>21</v>
      </c>
      <c r="F1945">
        <v>6.7368421052631575</v>
      </c>
      <c r="G1945" t="s">
        <v>42</v>
      </c>
      <c r="H1945" s="21">
        <v>44501</v>
      </c>
      <c r="I1945" s="18" t="s">
        <v>71</v>
      </c>
    </row>
    <row r="1946" spans="2:9" hidden="1" x14ac:dyDescent="0.3">
      <c r="B1946" s="5" t="s">
        <v>35</v>
      </c>
      <c r="C1946" t="s">
        <v>5</v>
      </c>
      <c r="D1946" s="2" t="s">
        <v>21</v>
      </c>
      <c r="F1946">
        <v>6.0546929824561406</v>
      </c>
      <c r="G1946" t="s">
        <v>42</v>
      </c>
      <c r="H1946" s="21">
        <v>44501</v>
      </c>
      <c r="I1946" s="18" t="s">
        <v>71</v>
      </c>
    </row>
    <row r="1947" spans="2:9" hidden="1" x14ac:dyDescent="0.3">
      <c r="B1947" s="5" t="s">
        <v>35</v>
      </c>
      <c r="C1947" t="s">
        <v>5</v>
      </c>
      <c r="D1947" s="2" t="s">
        <v>21</v>
      </c>
      <c r="F1947">
        <v>6.6484736842105265</v>
      </c>
      <c r="G1947" t="s">
        <v>42</v>
      </c>
      <c r="H1947" s="21">
        <v>44501</v>
      </c>
      <c r="I1947" s="18" t="s">
        <v>71</v>
      </c>
    </row>
    <row r="1948" spans="2:9" hidden="1" x14ac:dyDescent="0.3">
      <c r="B1948" s="5" t="s">
        <v>35</v>
      </c>
      <c r="C1948" t="s">
        <v>5</v>
      </c>
      <c r="D1948" s="2" t="s">
        <v>21</v>
      </c>
      <c r="F1948">
        <v>6.3166666666666664</v>
      </c>
      <c r="G1948" t="s">
        <v>42</v>
      </c>
      <c r="H1948" s="21">
        <v>44501</v>
      </c>
      <c r="I1948" s="18" t="s">
        <v>71</v>
      </c>
    </row>
    <row r="1949" spans="2:9" hidden="1" x14ac:dyDescent="0.3">
      <c r="B1949" s="5" t="s">
        <v>35</v>
      </c>
      <c r="C1949" t="s">
        <v>5</v>
      </c>
      <c r="D1949" s="2" t="s">
        <v>21</v>
      </c>
      <c r="F1949">
        <v>6.9920789473684213</v>
      </c>
      <c r="G1949" t="s">
        <v>42</v>
      </c>
      <c r="H1949" s="21">
        <v>44501</v>
      </c>
      <c r="I1949" s="18" t="s">
        <v>71</v>
      </c>
    </row>
    <row r="1950" spans="2:9" hidden="1" x14ac:dyDescent="0.3">
      <c r="B1950" s="5" t="s">
        <v>35</v>
      </c>
      <c r="C1950" t="s">
        <v>5</v>
      </c>
      <c r="D1950" s="2" t="s">
        <v>21</v>
      </c>
      <c r="F1950">
        <v>5.7715000000000005</v>
      </c>
      <c r="G1950" t="s">
        <v>42</v>
      </c>
      <c r="H1950" s="21">
        <v>44501</v>
      </c>
      <c r="I1950" s="18" t="s">
        <v>71</v>
      </c>
    </row>
    <row r="1951" spans="2:9" hidden="1" x14ac:dyDescent="0.3">
      <c r="B1951" s="5" t="s">
        <v>35</v>
      </c>
      <c r="C1951" t="s">
        <v>5</v>
      </c>
      <c r="D1951" s="2" t="s">
        <v>21</v>
      </c>
      <c r="F1951">
        <v>6.8965438596491229</v>
      </c>
      <c r="G1951" t="s">
        <v>42</v>
      </c>
      <c r="H1951" s="21">
        <v>44501</v>
      </c>
      <c r="I1951" s="18" t="s">
        <v>71</v>
      </c>
    </row>
    <row r="1952" spans="2:9" hidden="1" x14ac:dyDescent="0.3">
      <c r="B1952" s="5" t="s">
        <v>35</v>
      </c>
      <c r="C1952" t="s">
        <v>5</v>
      </c>
      <c r="D1952" s="2" t="s">
        <v>21</v>
      </c>
      <c r="F1952">
        <v>6.0827631578947363</v>
      </c>
      <c r="G1952" t="s">
        <v>42</v>
      </c>
      <c r="H1952" s="21">
        <v>44501</v>
      </c>
      <c r="I1952" s="18" t="s">
        <v>71</v>
      </c>
    </row>
    <row r="1953" spans="2:9" hidden="1" x14ac:dyDescent="0.3">
      <c r="B1953" s="5" t="s">
        <v>35</v>
      </c>
      <c r="C1953" t="s">
        <v>5</v>
      </c>
      <c r="D1953" s="2" t="s">
        <v>21</v>
      </c>
      <c r="F1953">
        <v>5.1060789473684203</v>
      </c>
      <c r="G1953" t="s">
        <v>42</v>
      </c>
      <c r="H1953" s="21">
        <v>44501</v>
      </c>
      <c r="I1953" s="18" t="s">
        <v>71</v>
      </c>
    </row>
    <row r="1954" spans="2:9" hidden="1" x14ac:dyDescent="0.3">
      <c r="B1954" s="5" t="s">
        <v>35</v>
      </c>
      <c r="C1954" t="s">
        <v>5</v>
      </c>
      <c r="D1954" s="2" t="s">
        <v>21</v>
      </c>
      <c r="F1954">
        <v>6.7770175438596496</v>
      </c>
      <c r="G1954" t="s">
        <v>42</v>
      </c>
      <c r="H1954" s="21">
        <v>44501</v>
      </c>
      <c r="I1954" s="18" t="s">
        <v>71</v>
      </c>
    </row>
    <row r="1955" spans="2:9" hidden="1" x14ac:dyDescent="0.3">
      <c r="B1955" s="5" t="s">
        <v>35</v>
      </c>
      <c r="C1955" t="s">
        <v>5</v>
      </c>
      <c r="D1955" s="2" t="s">
        <v>21</v>
      </c>
      <c r="F1955">
        <v>6.5271666666666661</v>
      </c>
      <c r="G1955" t="s">
        <v>42</v>
      </c>
      <c r="H1955" s="21">
        <v>44501</v>
      </c>
      <c r="I1955" s="18" t="s">
        <v>71</v>
      </c>
    </row>
    <row r="1956" spans="2:9" hidden="1" x14ac:dyDescent="0.3">
      <c r="B1956" s="5" t="s">
        <v>35</v>
      </c>
      <c r="C1956" t="s">
        <v>5</v>
      </c>
      <c r="D1956" s="2" t="s">
        <v>21</v>
      </c>
      <c r="F1956">
        <v>6.0588070175438595</v>
      </c>
      <c r="G1956" t="s">
        <v>42</v>
      </c>
      <c r="H1956" s="21">
        <v>44501</v>
      </c>
      <c r="I1956" s="18" t="s">
        <v>71</v>
      </c>
    </row>
    <row r="1957" spans="2:9" hidden="1" x14ac:dyDescent="0.3">
      <c r="B1957" s="5" t="s">
        <v>35</v>
      </c>
      <c r="C1957" t="s">
        <v>5</v>
      </c>
      <c r="D1957" s="2" t="s">
        <v>21</v>
      </c>
      <c r="F1957">
        <v>6.5612368421052629</v>
      </c>
      <c r="G1957" t="s">
        <v>42</v>
      </c>
      <c r="H1957" s="21">
        <v>44501</v>
      </c>
      <c r="I1957" s="18" t="s">
        <v>71</v>
      </c>
    </row>
    <row r="1958" spans="2:9" hidden="1" x14ac:dyDescent="0.3">
      <c r="B1958" s="5" t="s">
        <v>35</v>
      </c>
      <c r="C1958" t="s">
        <v>5</v>
      </c>
      <c r="D1958" s="2" t="s">
        <v>21</v>
      </c>
      <c r="F1958">
        <v>6.8520175438596489</v>
      </c>
      <c r="G1958" t="s">
        <v>42</v>
      </c>
      <c r="H1958" s="21">
        <v>44501</v>
      </c>
      <c r="I1958" s="18" t="s">
        <v>71</v>
      </c>
    </row>
    <row r="1959" spans="2:9" hidden="1" x14ac:dyDescent="0.3">
      <c r="B1959" s="5" t="s">
        <v>35</v>
      </c>
      <c r="C1959" t="s">
        <v>5</v>
      </c>
      <c r="D1959" s="2" t="s">
        <v>21</v>
      </c>
      <c r="F1959">
        <v>35.116179806490443</v>
      </c>
      <c r="G1959" t="s">
        <v>43</v>
      </c>
      <c r="H1959" s="21">
        <v>44501</v>
      </c>
      <c r="I1959" s="18" t="s">
        <v>71</v>
      </c>
    </row>
    <row r="1960" spans="2:9" hidden="1" x14ac:dyDescent="0.3">
      <c r="B1960" s="5" t="s">
        <v>35</v>
      </c>
      <c r="C1960" t="s">
        <v>5</v>
      </c>
      <c r="D1960" s="2" t="s">
        <v>21</v>
      </c>
      <c r="F1960">
        <v>31.982127724483913</v>
      </c>
      <c r="G1960" t="s">
        <v>43</v>
      </c>
      <c r="H1960" s="21">
        <v>44501</v>
      </c>
      <c r="I1960" s="18" t="s">
        <v>71</v>
      </c>
    </row>
    <row r="1961" spans="2:9" hidden="1" x14ac:dyDescent="0.3">
      <c r="B1961" s="5" t="s">
        <v>35</v>
      </c>
      <c r="C1961" t="s">
        <v>5</v>
      </c>
      <c r="D1961" s="2" t="s">
        <v>21</v>
      </c>
      <c r="F1961">
        <v>31.320504065040652</v>
      </c>
      <c r="G1961" t="s">
        <v>43</v>
      </c>
      <c r="H1961" s="21">
        <v>44501</v>
      </c>
      <c r="I1961" s="18" t="s">
        <v>71</v>
      </c>
    </row>
    <row r="1962" spans="2:9" hidden="1" x14ac:dyDescent="0.3">
      <c r="B1962" s="5" t="s">
        <v>35</v>
      </c>
      <c r="C1962" t="s">
        <v>5</v>
      </c>
      <c r="D1962" s="2" t="s">
        <v>21</v>
      </c>
      <c r="F1962">
        <v>8.0995684754521964</v>
      </c>
      <c r="G1962" t="s">
        <v>43</v>
      </c>
      <c r="H1962" s="21">
        <v>44501</v>
      </c>
      <c r="I1962" s="18" t="s">
        <v>71</v>
      </c>
    </row>
    <row r="1963" spans="2:9" hidden="1" x14ac:dyDescent="0.3">
      <c r="B1963" s="5" t="s">
        <v>35</v>
      </c>
      <c r="C1963" t="s">
        <v>5</v>
      </c>
      <c r="D1963" s="2" t="s">
        <v>21</v>
      </c>
      <c r="F1963">
        <v>12.689385456242086</v>
      </c>
      <c r="G1963" t="s">
        <v>43</v>
      </c>
      <c r="H1963" s="21">
        <v>44501</v>
      </c>
      <c r="I1963" s="18" t="s">
        <v>71</v>
      </c>
    </row>
    <row r="1964" spans="2:9" hidden="1" x14ac:dyDescent="0.3">
      <c r="B1964" s="5" t="s">
        <v>35</v>
      </c>
      <c r="C1964" t="s">
        <v>5</v>
      </c>
      <c r="D1964" s="2" t="s">
        <v>21</v>
      </c>
      <c r="F1964">
        <v>23.402842792223325</v>
      </c>
      <c r="G1964" t="s">
        <v>43</v>
      </c>
      <c r="H1964" s="21">
        <v>44501</v>
      </c>
      <c r="I1964" s="18" t="s">
        <v>71</v>
      </c>
    </row>
    <row r="1965" spans="2:9" hidden="1" x14ac:dyDescent="0.3">
      <c r="B1965" s="5" t="s">
        <v>35</v>
      </c>
      <c r="C1965" t="s">
        <v>5</v>
      </c>
      <c r="D1965" s="2" t="s">
        <v>21</v>
      </c>
      <c r="F1965">
        <v>21.501170078906828</v>
      </c>
      <c r="G1965" t="s">
        <v>43</v>
      </c>
      <c r="H1965" s="21">
        <v>44501</v>
      </c>
      <c r="I1965" s="18" t="s">
        <v>71</v>
      </c>
    </row>
    <row r="1966" spans="2:9" hidden="1" x14ac:dyDescent="0.3">
      <c r="B1966" s="5" t="s">
        <v>35</v>
      </c>
      <c r="C1966" t="s">
        <v>33</v>
      </c>
      <c r="D1966" s="2" t="s">
        <v>21</v>
      </c>
      <c r="F1966">
        <v>7.6311818181818181</v>
      </c>
      <c r="G1966" t="s">
        <v>42</v>
      </c>
      <c r="H1966" s="21">
        <v>44501</v>
      </c>
      <c r="I1966" s="18" t="s">
        <v>71</v>
      </c>
    </row>
    <row r="1967" spans="2:9" hidden="1" x14ac:dyDescent="0.3">
      <c r="B1967" s="5" t="s">
        <v>35</v>
      </c>
      <c r="C1967" t="s">
        <v>33</v>
      </c>
      <c r="D1967" s="2" t="s">
        <v>21</v>
      </c>
      <c r="F1967">
        <v>5.3381674641148322</v>
      </c>
      <c r="G1967" t="s">
        <v>42</v>
      </c>
      <c r="H1967" s="21">
        <v>44501</v>
      </c>
      <c r="I1967" s="18" t="s">
        <v>71</v>
      </c>
    </row>
    <row r="1968" spans="2:9" hidden="1" x14ac:dyDescent="0.3">
      <c r="B1968" s="5" t="s">
        <v>35</v>
      </c>
      <c r="C1968" t="s">
        <v>33</v>
      </c>
      <c r="D1968" s="2" t="s">
        <v>21</v>
      </c>
      <c r="F1968">
        <v>5.54066028708134</v>
      </c>
      <c r="G1968" t="s">
        <v>42</v>
      </c>
      <c r="H1968" s="21">
        <v>44501</v>
      </c>
      <c r="I1968" s="18" t="s">
        <v>71</v>
      </c>
    </row>
    <row r="1969" spans="2:9" hidden="1" x14ac:dyDescent="0.3">
      <c r="B1969" s="5" t="s">
        <v>35</v>
      </c>
      <c r="C1969" t="s">
        <v>33</v>
      </c>
      <c r="D1969" s="2" t="s">
        <v>21</v>
      </c>
      <c r="F1969">
        <v>7.9900334928229659</v>
      </c>
      <c r="G1969" t="s">
        <v>42</v>
      </c>
      <c r="H1969" s="21">
        <v>44501</v>
      </c>
      <c r="I1969" s="18" t="s">
        <v>71</v>
      </c>
    </row>
    <row r="1970" spans="2:9" hidden="1" x14ac:dyDescent="0.3">
      <c r="B1970" s="5" t="s">
        <v>35</v>
      </c>
      <c r="C1970" t="s">
        <v>33</v>
      </c>
      <c r="D1970" s="2" t="s">
        <v>21</v>
      </c>
      <c r="F1970">
        <v>6.7446937799043063</v>
      </c>
      <c r="G1970" t="s">
        <v>42</v>
      </c>
      <c r="H1970" s="21">
        <v>44501</v>
      </c>
      <c r="I1970" s="18" t="s">
        <v>71</v>
      </c>
    </row>
    <row r="1971" spans="2:9" hidden="1" x14ac:dyDescent="0.3">
      <c r="B1971" s="5" t="s">
        <v>35</v>
      </c>
      <c r="C1971" t="s">
        <v>33</v>
      </c>
      <c r="D1971" s="2" t="s">
        <v>21</v>
      </c>
      <c r="F1971">
        <v>0.6268660287081339</v>
      </c>
      <c r="G1971" t="s">
        <v>42</v>
      </c>
      <c r="H1971" s="21">
        <v>44501</v>
      </c>
      <c r="I1971" s="18" t="s">
        <v>71</v>
      </c>
    </row>
    <row r="1972" spans="2:9" hidden="1" x14ac:dyDescent="0.3">
      <c r="B1972" s="5" t="s">
        <v>35</v>
      </c>
      <c r="C1972" t="s">
        <v>33</v>
      </c>
      <c r="D1972" s="2" t="s">
        <v>21</v>
      </c>
      <c r="F1972">
        <v>5.3588851674641154</v>
      </c>
      <c r="G1972" t="s">
        <v>42</v>
      </c>
      <c r="H1972" s="21">
        <v>44501</v>
      </c>
      <c r="I1972" s="18" t="s">
        <v>71</v>
      </c>
    </row>
    <row r="1973" spans="2:9" hidden="1" x14ac:dyDescent="0.3">
      <c r="B1973" s="5" t="s">
        <v>35</v>
      </c>
      <c r="C1973" t="s">
        <v>33</v>
      </c>
      <c r="D1973" s="2" t="s">
        <v>21</v>
      </c>
      <c r="F1973">
        <v>5.1717511961722487</v>
      </c>
      <c r="G1973" t="s">
        <v>42</v>
      </c>
      <c r="H1973" s="21">
        <v>44501</v>
      </c>
      <c r="I1973" s="18" t="s">
        <v>71</v>
      </c>
    </row>
    <row r="1974" spans="2:9" hidden="1" x14ac:dyDescent="0.3">
      <c r="B1974" s="5" t="s">
        <v>35</v>
      </c>
      <c r="C1974" t="s">
        <v>33</v>
      </c>
      <c r="D1974" s="2" t="s">
        <v>21</v>
      </c>
      <c r="F1974">
        <v>4.9240191387559804</v>
      </c>
      <c r="G1974" t="s">
        <v>42</v>
      </c>
      <c r="H1974" s="21">
        <v>44501</v>
      </c>
      <c r="I1974" s="18" t="s">
        <v>71</v>
      </c>
    </row>
    <row r="1975" spans="2:9" hidden="1" x14ac:dyDescent="0.3">
      <c r="B1975" s="5" t="s">
        <v>35</v>
      </c>
      <c r="C1975" t="s">
        <v>33</v>
      </c>
      <c r="D1975" s="2" t="s">
        <v>21</v>
      </c>
      <c r="F1975">
        <v>5.07787081339713</v>
      </c>
      <c r="G1975" t="s">
        <v>42</v>
      </c>
      <c r="H1975" s="21">
        <v>44501</v>
      </c>
      <c r="I1975" s="18" t="s">
        <v>71</v>
      </c>
    </row>
    <row r="1976" spans="2:9" hidden="1" x14ac:dyDescent="0.3">
      <c r="B1976" s="5" t="s">
        <v>35</v>
      </c>
      <c r="C1976" t="s">
        <v>33</v>
      </c>
      <c r="D1976" s="2" t="s">
        <v>21</v>
      </c>
      <c r="F1976">
        <v>4.9461387559808614</v>
      </c>
      <c r="G1976" t="s">
        <v>42</v>
      </c>
      <c r="H1976" s="21">
        <v>44501</v>
      </c>
      <c r="I1976" s="18" t="s">
        <v>71</v>
      </c>
    </row>
    <row r="1977" spans="2:9" hidden="1" x14ac:dyDescent="0.3">
      <c r="B1977" s="5" t="s">
        <v>35</v>
      </c>
      <c r="C1977" t="s">
        <v>33</v>
      </c>
      <c r="D1977" s="2" t="s">
        <v>21</v>
      </c>
      <c r="F1977">
        <v>4.5489473684210529</v>
      </c>
      <c r="G1977" t="s">
        <v>42</v>
      </c>
      <c r="H1977" s="21">
        <v>44501</v>
      </c>
      <c r="I1977" s="18" t="s">
        <v>71</v>
      </c>
    </row>
    <row r="1978" spans="2:9" hidden="1" x14ac:dyDescent="0.3">
      <c r="B1978" s="5" t="s">
        <v>35</v>
      </c>
      <c r="C1978" t="s">
        <v>33</v>
      </c>
      <c r="D1978" s="2" t="s">
        <v>21</v>
      </c>
      <c r="F1978">
        <v>4.9457320574162678</v>
      </c>
      <c r="G1978" t="s">
        <v>42</v>
      </c>
      <c r="H1978" s="21">
        <v>44501</v>
      </c>
      <c r="I1978" s="18" t="s">
        <v>71</v>
      </c>
    </row>
    <row r="1979" spans="2:9" hidden="1" x14ac:dyDescent="0.3">
      <c r="B1979" s="5" t="s">
        <v>35</v>
      </c>
      <c r="C1979" t="s">
        <v>33</v>
      </c>
      <c r="D1979" s="2" t="s">
        <v>21</v>
      </c>
      <c r="F1979">
        <v>4.8804210526315792</v>
      </c>
      <c r="G1979" t="s">
        <v>42</v>
      </c>
      <c r="H1979" s="21">
        <v>44501</v>
      </c>
      <c r="I1979" s="18" t="s">
        <v>71</v>
      </c>
    </row>
    <row r="1980" spans="2:9" hidden="1" x14ac:dyDescent="0.3">
      <c r="B1980" s="5" t="s">
        <v>35</v>
      </c>
      <c r="C1980" t="s">
        <v>33</v>
      </c>
      <c r="D1980" s="2" t="s">
        <v>21</v>
      </c>
      <c r="F1980">
        <v>5.1394976076555023</v>
      </c>
      <c r="G1980" t="s">
        <v>42</v>
      </c>
      <c r="H1980" s="21">
        <v>44501</v>
      </c>
      <c r="I1980" s="18" t="s">
        <v>71</v>
      </c>
    </row>
    <row r="1981" spans="2:9" hidden="1" x14ac:dyDescent="0.3">
      <c r="B1981" s="5" t="s">
        <v>35</v>
      </c>
      <c r="C1981" t="s">
        <v>33</v>
      </c>
      <c r="D1981" s="2" t="s">
        <v>21</v>
      </c>
      <c r="F1981">
        <v>4.7282392344497604</v>
      </c>
      <c r="G1981" t="s">
        <v>42</v>
      </c>
      <c r="H1981" s="21">
        <v>44501</v>
      </c>
      <c r="I1981" s="18" t="s">
        <v>71</v>
      </c>
    </row>
    <row r="1982" spans="2:9" hidden="1" x14ac:dyDescent="0.3">
      <c r="B1982" s="5" t="s">
        <v>35</v>
      </c>
      <c r="C1982" t="s">
        <v>33</v>
      </c>
      <c r="D1982" s="2" t="s">
        <v>21</v>
      </c>
      <c r="F1982">
        <v>5.2584593301435412</v>
      </c>
      <c r="G1982" t="s">
        <v>42</v>
      </c>
      <c r="H1982" s="21">
        <v>44501</v>
      </c>
      <c r="I1982" s="18" t="s">
        <v>71</v>
      </c>
    </row>
    <row r="1983" spans="2:9" hidden="1" x14ac:dyDescent="0.3">
      <c r="B1983" s="5" t="s">
        <v>35</v>
      </c>
      <c r="C1983" t="s">
        <v>33</v>
      </c>
      <c r="D1983" s="2" t="s">
        <v>21</v>
      </c>
      <c r="F1983">
        <v>0.9957799043062201</v>
      </c>
      <c r="G1983" t="s">
        <v>42</v>
      </c>
      <c r="H1983" s="21">
        <v>44501</v>
      </c>
      <c r="I1983" s="18" t="s">
        <v>71</v>
      </c>
    </row>
    <row r="1984" spans="2:9" hidden="1" x14ac:dyDescent="0.3">
      <c r="B1984" s="5" t="s">
        <v>35</v>
      </c>
      <c r="C1984" t="s">
        <v>33</v>
      </c>
      <c r="D1984" s="2" t="s">
        <v>21</v>
      </c>
      <c r="F1984">
        <v>7.5641961722488036</v>
      </c>
      <c r="G1984" t="s">
        <v>42</v>
      </c>
      <c r="H1984" s="21">
        <v>44501</v>
      </c>
      <c r="I1984" s="18" t="s">
        <v>71</v>
      </c>
    </row>
    <row r="1985" spans="2:9" hidden="1" x14ac:dyDescent="0.3">
      <c r="B1985" s="5" t="s">
        <v>35</v>
      </c>
      <c r="C1985" t="s">
        <v>33</v>
      </c>
      <c r="D1985" s="2" t="s">
        <v>21</v>
      </c>
      <c r="F1985">
        <v>7.7482727272727265</v>
      </c>
      <c r="G1985" t="s">
        <v>42</v>
      </c>
      <c r="H1985" s="21">
        <v>44501</v>
      </c>
      <c r="I1985" s="18" t="s">
        <v>71</v>
      </c>
    </row>
    <row r="1986" spans="2:9" hidden="1" x14ac:dyDescent="0.3">
      <c r="B1986" s="5" t="s">
        <v>35</v>
      </c>
      <c r="C1986" t="s">
        <v>33</v>
      </c>
      <c r="D1986" s="2" t="s">
        <v>21</v>
      </c>
      <c r="F1986">
        <v>7.8583253588516753</v>
      </c>
      <c r="G1986" t="s">
        <v>42</v>
      </c>
      <c r="H1986" s="21">
        <v>44501</v>
      </c>
      <c r="I1986" s="18" t="s">
        <v>71</v>
      </c>
    </row>
    <row r="1987" spans="2:9" hidden="1" x14ac:dyDescent="0.3">
      <c r="B1987" s="5" t="s">
        <v>35</v>
      </c>
      <c r="C1987" t="s">
        <v>33</v>
      </c>
      <c r="D1987" s="2" t="s">
        <v>21</v>
      </c>
      <c r="F1987">
        <v>7.371674641148326</v>
      </c>
      <c r="G1987" t="s">
        <v>42</v>
      </c>
      <c r="H1987" s="21">
        <v>44501</v>
      </c>
      <c r="I1987" s="18" t="s">
        <v>71</v>
      </c>
    </row>
    <row r="1988" spans="2:9" hidden="1" x14ac:dyDescent="0.3">
      <c r="B1988" s="5" t="s">
        <v>35</v>
      </c>
      <c r="C1988" t="s">
        <v>33</v>
      </c>
      <c r="D1988" s="2" t="s">
        <v>21</v>
      </c>
      <c r="F1988">
        <v>7.6417559808612436</v>
      </c>
      <c r="G1988" t="s">
        <v>42</v>
      </c>
      <c r="H1988" s="21">
        <v>44501</v>
      </c>
      <c r="I1988" s="18" t="s">
        <v>71</v>
      </c>
    </row>
    <row r="1989" spans="2:9" hidden="1" x14ac:dyDescent="0.3">
      <c r="B1989" s="5" t="s">
        <v>35</v>
      </c>
      <c r="C1989" t="s">
        <v>33</v>
      </c>
      <c r="D1989" s="2" t="s">
        <v>21</v>
      </c>
      <c r="F1989">
        <v>7.6362535885167464</v>
      </c>
      <c r="G1989" t="s">
        <v>42</v>
      </c>
      <c r="H1989" s="21">
        <v>44501</v>
      </c>
      <c r="I1989" s="18" t="s">
        <v>71</v>
      </c>
    </row>
    <row r="1990" spans="2:9" hidden="1" x14ac:dyDescent="0.3">
      <c r="B1990" s="5" t="s">
        <v>35</v>
      </c>
      <c r="C1990" t="s">
        <v>33</v>
      </c>
      <c r="D1990" s="2" t="s">
        <v>21</v>
      </c>
      <c r="F1990">
        <v>7.5598947368421054</v>
      </c>
      <c r="G1990" t="s">
        <v>42</v>
      </c>
      <c r="H1990" s="21">
        <v>44501</v>
      </c>
      <c r="I1990" s="18" t="s">
        <v>71</v>
      </c>
    </row>
    <row r="1991" spans="2:9" hidden="1" x14ac:dyDescent="0.3">
      <c r="B1991" s="5" t="s">
        <v>35</v>
      </c>
      <c r="C1991" t="s">
        <v>33</v>
      </c>
      <c r="D1991" s="2" t="s">
        <v>21</v>
      </c>
      <c r="F1991">
        <v>7.4134258373205739</v>
      </c>
      <c r="G1991" t="s">
        <v>42</v>
      </c>
      <c r="H1991" s="21">
        <v>44501</v>
      </c>
      <c r="I1991" s="18" t="s">
        <v>71</v>
      </c>
    </row>
    <row r="1992" spans="2:9" hidden="1" x14ac:dyDescent="0.3">
      <c r="B1992" s="5" t="s">
        <v>35</v>
      </c>
      <c r="C1992" t="s">
        <v>33</v>
      </c>
      <c r="D1992" s="2" t="s">
        <v>21</v>
      </c>
      <c r="F1992">
        <v>8.5193350253807107</v>
      </c>
      <c r="G1992" t="s">
        <v>43</v>
      </c>
      <c r="H1992" s="21">
        <v>44501</v>
      </c>
      <c r="I1992" s="18" t="s">
        <v>71</v>
      </c>
    </row>
    <row r="1993" spans="2:9" hidden="1" x14ac:dyDescent="0.3">
      <c r="B1993" s="5" t="s">
        <v>35</v>
      </c>
      <c r="C1993" t="s">
        <v>33</v>
      </c>
      <c r="D1993" s="2" t="s">
        <v>21</v>
      </c>
      <c r="F1993">
        <v>8.104446700507614</v>
      </c>
      <c r="G1993" t="s">
        <v>43</v>
      </c>
      <c r="H1993" s="21">
        <v>44501</v>
      </c>
      <c r="I1993" s="18" t="s">
        <v>71</v>
      </c>
    </row>
    <row r="1994" spans="2:9" hidden="1" x14ac:dyDescent="0.3">
      <c r="B1994" s="5" t="s">
        <v>35</v>
      </c>
      <c r="C1994" t="s">
        <v>33</v>
      </c>
      <c r="D1994" s="2" t="s">
        <v>21</v>
      </c>
      <c r="F1994">
        <v>7.6136700507614217</v>
      </c>
      <c r="G1994" t="s">
        <v>43</v>
      </c>
      <c r="H1994" s="21">
        <v>44501</v>
      </c>
      <c r="I1994" s="18" t="s">
        <v>71</v>
      </c>
    </row>
    <row r="1995" spans="2:9" hidden="1" x14ac:dyDescent="0.3">
      <c r="B1995" s="5" t="s">
        <v>35</v>
      </c>
      <c r="C1995" t="s">
        <v>33</v>
      </c>
      <c r="D1995" s="2" t="s">
        <v>21</v>
      </c>
      <c r="F1995">
        <v>8.5182944162436556</v>
      </c>
      <c r="G1995" t="s">
        <v>43</v>
      </c>
      <c r="H1995" s="21">
        <v>44501</v>
      </c>
      <c r="I1995" s="18" t="s">
        <v>71</v>
      </c>
    </row>
    <row r="1996" spans="2:9" hidden="1" x14ac:dyDescent="0.3">
      <c r="B1996" s="5" t="s">
        <v>35</v>
      </c>
      <c r="C1996" t="s">
        <v>33</v>
      </c>
      <c r="D1996" s="2" t="s">
        <v>21</v>
      </c>
      <c r="F1996">
        <v>8.4090558375634519</v>
      </c>
      <c r="G1996" t="s">
        <v>43</v>
      </c>
      <c r="H1996" s="21">
        <v>44501</v>
      </c>
      <c r="I1996" s="18" t="s">
        <v>71</v>
      </c>
    </row>
    <row r="1997" spans="2:9" hidden="1" x14ac:dyDescent="0.3">
      <c r="B1997" s="5" t="s">
        <v>35</v>
      </c>
      <c r="C1997" t="s">
        <v>33</v>
      </c>
      <c r="D1997" s="2" t="s">
        <v>21</v>
      </c>
      <c r="F1997">
        <v>8.6812639593908631</v>
      </c>
      <c r="G1997" t="s">
        <v>43</v>
      </c>
      <c r="H1997" s="21">
        <v>44501</v>
      </c>
      <c r="I1997" s="18" t="s">
        <v>71</v>
      </c>
    </row>
    <row r="1998" spans="2:9" hidden="1" x14ac:dyDescent="0.3">
      <c r="B1998" s="5" t="s">
        <v>35</v>
      </c>
      <c r="C1998" t="s">
        <v>33</v>
      </c>
      <c r="D1998" s="2" t="s">
        <v>21</v>
      </c>
      <c r="F1998">
        <v>8.4732335025380721</v>
      </c>
      <c r="G1998" t="s">
        <v>43</v>
      </c>
      <c r="H1998" s="21">
        <v>44501</v>
      </c>
      <c r="I1998" s="18" t="s">
        <v>71</v>
      </c>
    </row>
    <row r="1999" spans="2:9" hidden="1" x14ac:dyDescent="0.3">
      <c r="B1999" s="5" t="s">
        <v>35</v>
      </c>
      <c r="C1999" t="s">
        <v>33</v>
      </c>
      <c r="D1999" s="2" t="s">
        <v>21</v>
      </c>
      <c r="F1999">
        <v>7.8663654822335021</v>
      </c>
      <c r="G1999" t="s">
        <v>43</v>
      </c>
      <c r="H1999" s="21">
        <v>44501</v>
      </c>
      <c r="I1999" s="18" t="s">
        <v>71</v>
      </c>
    </row>
    <row r="2000" spans="2:9" hidden="1" x14ac:dyDescent="0.3">
      <c r="B2000" s="5" t="s">
        <v>35</v>
      </c>
      <c r="C2000" t="s">
        <v>33</v>
      </c>
      <c r="D2000" s="2" t="s">
        <v>21</v>
      </c>
      <c r="F2000">
        <v>6.8257425742574256</v>
      </c>
      <c r="G2000" t="s">
        <v>43</v>
      </c>
      <c r="H2000" s="21">
        <v>44501</v>
      </c>
      <c r="I2000" s="18" t="s">
        <v>71</v>
      </c>
    </row>
    <row r="2001" spans="2:9" hidden="1" x14ac:dyDescent="0.3">
      <c r="B2001" s="5" t="s">
        <v>35</v>
      </c>
      <c r="C2001" t="s">
        <v>33</v>
      </c>
      <c r="D2001" s="2" t="s">
        <v>21</v>
      </c>
      <c r="F2001">
        <v>7.383671617161716</v>
      </c>
      <c r="G2001" t="s">
        <v>43</v>
      </c>
      <c r="H2001" s="21">
        <v>44501</v>
      </c>
      <c r="I2001" s="18" t="s">
        <v>71</v>
      </c>
    </row>
    <row r="2002" spans="2:9" hidden="1" x14ac:dyDescent="0.3">
      <c r="B2002" s="5" t="s">
        <v>35</v>
      </c>
      <c r="C2002" t="s">
        <v>33</v>
      </c>
      <c r="D2002" s="2" t="s">
        <v>21</v>
      </c>
      <c r="F2002">
        <v>7.7908952145214521</v>
      </c>
      <c r="G2002" t="s">
        <v>43</v>
      </c>
      <c r="H2002" s="21">
        <v>44501</v>
      </c>
      <c r="I2002" s="18" t="s">
        <v>71</v>
      </c>
    </row>
    <row r="2003" spans="2:9" hidden="1" x14ac:dyDescent="0.3">
      <c r="B2003" s="5" t="s">
        <v>35</v>
      </c>
      <c r="C2003" t="s">
        <v>33</v>
      </c>
      <c r="D2003" s="2" t="s">
        <v>21</v>
      </c>
      <c r="F2003">
        <v>7.5118028052805279</v>
      </c>
      <c r="G2003" t="s">
        <v>43</v>
      </c>
      <c r="H2003" s="21">
        <v>44501</v>
      </c>
      <c r="I2003" s="18" t="s">
        <v>71</v>
      </c>
    </row>
    <row r="2004" spans="2:9" hidden="1" x14ac:dyDescent="0.3">
      <c r="B2004" s="5" t="s">
        <v>35</v>
      </c>
      <c r="C2004" t="s">
        <v>33</v>
      </c>
      <c r="D2004" s="2" t="s">
        <v>21</v>
      </c>
      <c r="F2004">
        <v>7.4001031353135316</v>
      </c>
      <c r="G2004" t="s">
        <v>43</v>
      </c>
      <c r="H2004" s="21">
        <v>44501</v>
      </c>
      <c r="I2004" s="18" t="s">
        <v>71</v>
      </c>
    </row>
    <row r="2005" spans="2:9" hidden="1" x14ac:dyDescent="0.3">
      <c r="B2005" s="5" t="s">
        <v>35</v>
      </c>
      <c r="C2005" t="s">
        <v>33</v>
      </c>
      <c r="D2005" s="2" t="s">
        <v>21</v>
      </c>
      <c r="F2005">
        <v>8.2451293103448275</v>
      </c>
      <c r="G2005" t="s">
        <v>43</v>
      </c>
      <c r="H2005" s="21">
        <v>44501</v>
      </c>
      <c r="I2005" s="18" t="s">
        <v>71</v>
      </c>
    </row>
    <row r="2006" spans="2:9" hidden="1" x14ac:dyDescent="0.3">
      <c r="B2006" s="5" t="s">
        <v>35</v>
      </c>
      <c r="C2006" t="s">
        <v>33</v>
      </c>
      <c r="D2006" s="2" t="s">
        <v>21</v>
      </c>
      <c r="F2006">
        <v>7.8647931034482763</v>
      </c>
      <c r="G2006" t="s">
        <v>43</v>
      </c>
      <c r="H2006" s="21">
        <v>44501</v>
      </c>
      <c r="I2006" s="18" t="s">
        <v>71</v>
      </c>
    </row>
    <row r="2007" spans="2:9" hidden="1" x14ac:dyDescent="0.3">
      <c r="B2007" s="5" t="s">
        <v>35</v>
      </c>
      <c r="C2007" t="s">
        <v>33</v>
      </c>
      <c r="D2007" s="2" t="s">
        <v>21</v>
      </c>
      <c r="F2007">
        <v>7.8282672413793097</v>
      </c>
      <c r="G2007" t="s">
        <v>43</v>
      </c>
      <c r="H2007" s="21">
        <v>44501</v>
      </c>
      <c r="I2007" s="18" t="s">
        <v>71</v>
      </c>
    </row>
    <row r="2008" spans="2:9" hidden="1" x14ac:dyDescent="0.3">
      <c r="B2008" s="5" t="s">
        <v>35</v>
      </c>
      <c r="C2008" t="s">
        <v>33</v>
      </c>
      <c r="D2008" s="2" t="s">
        <v>21</v>
      </c>
      <c r="F2008">
        <v>7.3929137931034479</v>
      </c>
      <c r="G2008" t="s">
        <v>43</v>
      </c>
      <c r="H2008" s="21">
        <v>44501</v>
      </c>
      <c r="I2008" s="18" t="s">
        <v>71</v>
      </c>
    </row>
    <row r="2009" spans="2:9" hidden="1" x14ac:dyDescent="0.3">
      <c r="B2009" s="5" t="s">
        <v>35</v>
      </c>
      <c r="C2009" t="s">
        <v>33</v>
      </c>
      <c r="D2009" s="2" t="s">
        <v>21</v>
      </c>
      <c r="F2009">
        <v>8.1783017241379312</v>
      </c>
      <c r="G2009" t="s">
        <v>43</v>
      </c>
      <c r="H2009" s="21">
        <v>44501</v>
      </c>
      <c r="I2009" s="18" t="s">
        <v>71</v>
      </c>
    </row>
    <row r="2010" spans="2:9" hidden="1" x14ac:dyDescent="0.3">
      <c r="B2010" s="5" t="s">
        <v>35</v>
      </c>
      <c r="C2010" t="s">
        <v>33</v>
      </c>
      <c r="D2010" s="2" t="s">
        <v>21</v>
      </c>
      <c r="F2010">
        <v>7.79798275862069</v>
      </c>
      <c r="G2010" t="s">
        <v>43</v>
      </c>
      <c r="H2010" s="21">
        <v>44501</v>
      </c>
      <c r="I2010" s="18" t="s">
        <v>71</v>
      </c>
    </row>
    <row r="2011" spans="2:9" hidden="1" x14ac:dyDescent="0.3">
      <c r="B2011" s="5" t="s">
        <v>35</v>
      </c>
      <c r="C2011" t="s">
        <v>33</v>
      </c>
      <c r="D2011" s="2" t="s">
        <v>21</v>
      </c>
      <c r="F2011">
        <v>7.3771379310344836</v>
      </c>
      <c r="G2011" t="s">
        <v>43</v>
      </c>
      <c r="H2011" s="21">
        <v>44501</v>
      </c>
      <c r="I2011" s="18" t="s">
        <v>71</v>
      </c>
    </row>
    <row r="2012" spans="2:9" hidden="1" x14ac:dyDescent="0.3">
      <c r="B2012" s="5" t="s">
        <v>35</v>
      </c>
      <c r="C2012" t="s">
        <v>33</v>
      </c>
      <c r="D2012" s="2" t="s">
        <v>21</v>
      </c>
      <c r="F2012">
        <v>7.7892155172413791</v>
      </c>
      <c r="G2012" t="s">
        <v>43</v>
      </c>
      <c r="H2012" s="21">
        <v>44501</v>
      </c>
      <c r="I2012" s="18" t="s">
        <v>71</v>
      </c>
    </row>
    <row r="2013" spans="2:9" hidden="1" x14ac:dyDescent="0.3">
      <c r="B2013" s="5" t="s">
        <v>35</v>
      </c>
      <c r="C2013" t="s">
        <v>33</v>
      </c>
      <c r="D2013" s="2" t="s">
        <v>21</v>
      </c>
      <c r="F2013">
        <v>8.2765086206896559</v>
      </c>
      <c r="G2013" t="s">
        <v>43</v>
      </c>
      <c r="H2013" s="21">
        <v>44501</v>
      </c>
      <c r="I2013" s="18" t="s">
        <v>71</v>
      </c>
    </row>
    <row r="2014" spans="2:9" hidden="1" x14ac:dyDescent="0.3">
      <c r="B2014" s="5" t="s">
        <v>35</v>
      </c>
      <c r="C2014" t="s">
        <v>33</v>
      </c>
      <c r="D2014" s="2" t="s">
        <v>21</v>
      </c>
      <c r="F2014">
        <v>7.9311120689655175</v>
      </c>
      <c r="G2014" t="s">
        <v>43</v>
      </c>
      <c r="H2014" s="21">
        <v>44501</v>
      </c>
      <c r="I2014" s="18" t="s">
        <v>71</v>
      </c>
    </row>
    <row r="2015" spans="2:9" hidden="1" x14ac:dyDescent="0.3">
      <c r="B2015" s="5" t="s">
        <v>35</v>
      </c>
      <c r="C2015" t="s">
        <v>33</v>
      </c>
      <c r="D2015" s="2" t="s">
        <v>21</v>
      </c>
      <c r="F2015">
        <v>8.4710431034482756</v>
      </c>
      <c r="G2015" t="s">
        <v>43</v>
      </c>
      <c r="H2015" s="21">
        <v>44501</v>
      </c>
      <c r="I2015" s="18" t="s">
        <v>71</v>
      </c>
    </row>
    <row r="2016" spans="2:9" hidden="1" x14ac:dyDescent="0.3">
      <c r="B2016" s="5" t="s">
        <v>35</v>
      </c>
      <c r="C2016" t="s">
        <v>33</v>
      </c>
      <c r="D2016" s="2" t="s">
        <v>21</v>
      </c>
      <c r="F2016">
        <v>6.6300847457627121</v>
      </c>
      <c r="G2016" t="s">
        <v>43</v>
      </c>
      <c r="H2016" s="21">
        <v>44501</v>
      </c>
      <c r="I2016" s="18" t="s">
        <v>71</v>
      </c>
    </row>
    <row r="2017" spans="2:9" hidden="1" x14ac:dyDescent="0.3">
      <c r="B2017" s="5" t="s">
        <v>35</v>
      </c>
      <c r="C2017" t="s">
        <v>33</v>
      </c>
      <c r="D2017" s="2" t="s">
        <v>21</v>
      </c>
      <c r="F2017">
        <v>6.2723983050847458</v>
      </c>
      <c r="G2017" t="s">
        <v>43</v>
      </c>
      <c r="H2017" s="21">
        <v>44501</v>
      </c>
      <c r="I2017" s="18" t="s">
        <v>71</v>
      </c>
    </row>
    <row r="2018" spans="2:9" hidden="1" x14ac:dyDescent="0.3">
      <c r="B2018" s="5" t="s">
        <v>35</v>
      </c>
      <c r="C2018" t="s">
        <v>33</v>
      </c>
      <c r="D2018" s="2" t="s">
        <v>21</v>
      </c>
      <c r="F2018">
        <v>6.4738220338983048</v>
      </c>
      <c r="G2018" t="s">
        <v>43</v>
      </c>
      <c r="H2018" s="21">
        <v>44501</v>
      </c>
      <c r="I2018" s="18" t="s">
        <v>71</v>
      </c>
    </row>
    <row r="2019" spans="2:9" hidden="1" x14ac:dyDescent="0.3">
      <c r="B2019" s="5" t="s">
        <v>35</v>
      </c>
      <c r="C2019" t="s">
        <v>33</v>
      </c>
      <c r="D2019" s="2" t="s">
        <v>21</v>
      </c>
      <c r="F2019">
        <v>6</v>
      </c>
      <c r="G2019" t="s">
        <v>43</v>
      </c>
      <c r="H2019" s="21">
        <v>44501</v>
      </c>
      <c r="I2019" s="18" t="s">
        <v>71</v>
      </c>
    </row>
    <row r="2020" spans="2:9" hidden="1" x14ac:dyDescent="0.3">
      <c r="B2020" s="5" t="s">
        <v>35</v>
      </c>
      <c r="C2020" t="s">
        <v>33</v>
      </c>
      <c r="D2020" s="2" t="s">
        <v>21</v>
      </c>
      <c r="F2020">
        <v>5.8075254237288139</v>
      </c>
      <c r="G2020" t="s">
        <v>43</v>
      </c>
      <c r="H2020" s="21">
        <v>44501</v>
      </c>
      <c r="I2020" s="18" t="s">
        <v>71</v>
      </c>
    </row>
    <row r="2021" spans="2:9" hidden="1" x14ac:dyDescent="0.3">
      <c r="B2021" s="5" t="s">
        <v>35</v>
      </c>
      <c r="C2021" t="s">
        <v>33</v>
      </c>
      <c r="D2021" s="2" t="s">
        <v>21</v>
      </c>
      <c r="F2021">
        <v>5.443525423728814</v>
      </c>
      <c r="G2021" t="s">
        <v>43</v>
      </c>
      <c r="H2021" s="21">
        <v>44501</v>
      </c>
      <c r="I2021" s="18" t="s">
        <v>71</v>
      </c>
    </row>
    <row r="2022" spans="2:9" hidden="1" x14ac:dyDescent="0.3">
      <c r="B2022" s="5" t="s">
        <v>35</v>
      </c>
      <c r="C2022" t="s">
        <v>33</v>
      </c>
      <c r="D2022" s="2" t="s">
        <v>21</v>
      </c>
      <c r="F2022">
        <v>6.845550847457627</v>
      </c>
      <c r="G2022" t="s">
        <v>43</v>
      </c>
      <c r="H2022" s="21">
        <v>44501</v>
      </c>
      <c r="I2022" s="18" t="s">
        <v>71</v>
      </c>
    </row>
    <row r="2023" spans="2:9" hidden="1" x14ac:dyDescent="0.3">
      <c r="B2023" s="5" t="s">
        <v>35</v>
      </c>
      <c r="C2023" t="s">
        <v>33</v>
      </c>
      <c r="D2023" s="2" t="s">
        <v>21</v>
      </c>
      <c r="F2023">
        <v>6.1735169491525426</v>
      </c>
      <c r="G2023" t="s">
        <v>43</v>
      </c>
      <c r="H2023" s="21">
        <v>44501</v>
      </c>
      <c r="I2023" s="18" t="s">
        <v>71</v>
      </c>
    </row>
    <row r="2024" spans="2:9" hidden="1" x14ac:dyDescent="0.3">
      <c r="B2024" s="5" t="s">
        <v>35</v>
      </c>
      <c r="C2024" t="s">
        <v>33</v>
      </c>
      <c r="D2024" s="2" t="s">
        <v>21</v>
      </c>
      <c r="F2024">
        <v>5.9667288135593219</v>
      </c>
      <c r="G2024" t="s">
        <v>43</v>
      </c>
      <c r="H2024" s="21">
        <v>44501</v>
      </c>
      <c r="I2024" s="18" t="s">
        <v>71</v>
      </c>
    </row>
    <row r="2025" spans="2:9" hidden="1" x14ac:dyDescent="0.3">
      <c r="B2025" s="5" t="s">
        <v>35</v>
      </c>
      <c r="C2025" t="s">
        <v>33</v>
      </c>
      <c r="D2025" s="2" t="s">
        <v>21</v>
      </c>
      <c r="F2025">
        <v>5.8465762711864402</v>
      </c>
      <c r="G2025" t="s">
        <v>43</v>
      </c>
      <c r="H2025" s="21">
        <v>44501</v>
      </c>
      <c r="I2025" s="18" t="s">
        <v>71</v>
      </c>
    </row>
    <row r="2026" spans="2:9" hidden="1" x14ac:dyDescent="0.3">
      <c r="B2026" s="5" t="s">
        <v>35</v>
      </c>
      <c r="C2026" t="s">
        <v>33</v>
      </c>
      <c r="D2026" s="2" t="s">
        <v>21</v>
      </c>
      <c r="F2026">
        <v>5.6015338983050844</v>
      </c>
      <c r="G2026" t="s">
        <v>43</v>
      </c>
      <c r="H2026" s="21">
        <v>44501</v>
      </c>
      <c r="I2026" s="18" t="s">
        <v>71</v>
      </c>
    </row>
    <row r="2027" spans="2:9" hidden="1" x14ac:dyDescent="0.3">
      <c r="B2027" s="5" t="s">
        <v>35</v>
      </c>
      <c r="C2027" t="s">
        <v>33</v>
      </c>
      <c r="D2027" s="2" t="s">
        <v>21</v>
      </c>
      <c r="F2027">
        <v>6.0008644067796606</v>
      </c>
      <c r="G2027" t="s">
        <v>43</v>
      </c>
      <c r="H2027" s="21">
        <v>44501</v>
      </c>
      <c r="I2027" s="18" t="s">
        <v>71</v>
      </c>
    </row>
    <row r="2028" spans="2:9" hidden="1" x14ac:dyDescent="0.3">
      <c r="B2028" s="5" t="s">
        <v>35</v>
      </c>
      <c r="C2028" t="s">
        <v>33</v>
      </c>
      <c r="D2028" s="2" t="s">
        <v>21</v>
      </c>
      <c r="F2028">
        <v>6.3591864406779663</v>
      </c>
      <c r="G2028" t="s">
        <v>43</v>
      </c>
      <c r="H2028" s="21">
        <v>44501</v>
      </c>
      <c r="I2028" s="18" t="s">
        <v>71</v>
      </c>
    </row>
    <row r="2029" spans="2:9" hidden="1" x14ac:dyDescent="0.3">
      <c r="B2029" s="5" t="s">
        <v>35</v>
      </c>
      <c r="C2029" t="s">
        <v>33</v>
      </c>
      <c r="D2029" s="2" t="s">
        <v>21</v>
      </c>
      <c r="F2029">
        <v>6.6172033898305092</v>
      </c>
      <c r="G2029" t="s">
        <v>43</v>
      </c>
      <c r="H2029" s="21">
        <v>44501</v>
      </c>
      <c r="I2029" s="18" t="s">
        <v>71</v>
      </c>
    </row>
    <row r="2030" spans="2:9" hidden="1" x14ac:dyDescent="0.3">
      <c r="B2030" s="5" t="s">
        <v>35</v>
      </c>
      <c r="C2030" t="s">
        <v>33</v>
      </c>
      <c r="D2030" s="2" t="s">
        <v>21</v>
      </c>
      <c r="F2030">
        <v>6.0613050847457632</v>
      </c>
      <c r="G2030" t="s">
        <v>43</v>
      </c>
      <c r="H2030" s="21">
        <v>44501</v>
      </c>
      <c r="I2030" s="18" t="s">
        <v>71</v>
      </c>
    </row>
    <row r="2031" spans="2:9" hidden="1" x14ac:dyDescent="0.3">
      <c r="B2031" s="5" t="s">
        <v>35</v>
      </c>
      <c r="C2031" t="s">
        <v>33</v>
      </c>
      <c r="D2031" s="2" t="s">
        <v>21</v>
      </c>
      <c r="F2031">
        <v>6.2385084745762711</v>
      </c>
      <c r="G2031" t="s">
        <v>43</v>
      </c>
      <c r="H2031" s="21">
        <v>44501</v>
      </c>
      <c r="I2031" s="18" t="s">
        <v>71</v>
      </c>
    </row>
    <row r="2032" spans="2:9" hidden="1" x14ac:dyDescent="0.3">
      <c r="B2032" s="5" t="s">
        <v>35</v>
      </c>
      <c r="C2032" t="s">
        <v>33</v>
      </c>
      <c r="D2032" s="2" t="s">
        <v>21</v>
      </c>
      <c r="F2032">
        <v>6.3948644067796616</v>
      </c>
      <c r="G2032" t="s">
        <v>43</v>
      </c>
      <c r="H2032" s="21">
        <v>44501</v>
      </c>
      <c r="I2032" s="18" t="s">
        <v>71</v>
      </c>
    </row>
    <row r="2033" spans="2:9" hidden="1" x14ac:dyDescent="0.3">
      <c r="B2033" s="5" t="s">
        <v>35</v>
      </c>
      <c r="C2033" t="s">
        <v>33</v>
      </c>
      <c r="D2033" s="2" t="s">
        <v>21</v>
      </c>
      <c r="F2033">
        <v>6.4069830508474572</v>
      </c>
      <c r="G2033" t="s">
        <v>43</v>
      </c>
      <c r="H2033" s="21">
        <v>44501</v>
      </c>
      <c r="I2033" s="18" t="s">
        <v>71</v>
      </c>
    </row>
    <row r="2034" spans="2:9" hidden="1" x14ac:dyDescent="0.3">
      <c r="B2034" s="5" t="s">
        <v>35</v>
      </c>
      <c r="C2034" t="s">
        <v>33</v>
      </c>
      <c r="D2034" s="2" t="s">
        <v>21</v>
      </c>
      <c r="F2034">
        <v>6.0354491525423732</v>
      </c>
      <c r="G2034" t="s">
        <v>43</v>
      </c>
      <c r="H2034" s="21">
        <v>44501</v>
      </c>
      <c r="I2034" s="18" t="s">
        <v>71</v>
      </c>
    </row>
    <row r="2035" spans="2:9" hidden="1" x14ac:dyDescent="0.3">
      <c r="B2035" s="5" t="s">
        <v>35</v>
      </c>
      <c r="C2035" t="s">
        <v>33</v>
      </c>
      <c r="D2035" s="2" t="s">
        <v>21</v>
      </c>
      <c r="F2035">
        <v>6.3151271186440674</v>
      </c>
      <c r="G2035" t="s">
        <v>43</v>
      </c>
      <c r="H2035" s="21">
        <v>44501</v>
      </c>
      <c r="I2035" s="18" t="s">
        <v>71</v>
      </c>
    </row>
    <row r="2036" spans="2:9" hidden="1" x14ac:dyDescent="0.3">
      <c r="B2036" s="5" t="s">
        <v>35</v>
      </c>
      <c r="C2036" t="s">
        <v>33</v>
      </c>
      <c r="D2036" s="2" t="s">
        <v>21</v>
      </c>
      <c r="F2036">
        <v>6.3181949152542378</v>
      </c>
      <c r="G2036" t="s">
        <v>43</v>
      </c>
      <c r="H2036" s="21">
        <v>44501</v>
      </c>
      <c r="I2036" s="18" t="s">
        <v>71</v>
      </c>
    </row>
    <row r="2037" spans="2:9" hidden="1" x14ac:dyDescent="0.3">
      <c r="B2037" s="5" t="s">
        <v>35</v>
      </c>
      <c r="C2037" t="s">
        <v>33</v>
      </c>
      <c r="D2037" s="2" t="s">
        <v>21</v>
      </c>
      <c r="F2037">
        <v>5.4416271186440675</v>
      </c>
      <c r="G2037" t="s">
        <v>43</v>
      </c>
      <c r="H2037" s="21">
        <v>44501</v>
      </c>
      <c r="I2037" s="18" t="s">
        <v>71</v>
      </c>
    </row>
    <row r="2038" spans="2:9" hidden="1" x14ac:dyDescent="0.3">
      <c r="B2038" s="5" t="s">
        <v>35</v>
      </c>
      <c r="C2038" t="s">
        <v>33</v>
      </c>
      <c r="D2038" s="2" t="s">
        <v>21</v>
      </c>
      <c r="F2038">
        <v>6.1601016949152543</v>
      </c>
      <c r="G2038" t="s">
        <v>43</v>
      </c>
      <c r="H2038" s="21">
        <v>44501</v>
      </c>
      <c r="I2038" s="18" t="s">
        <v>71</v>
      </c>
    </row>
    <row r="2039" spans="2:9" hidden="1" x14ac:dyDescent="0.3">
      <c r="B2039" s="5" t="s">
        <v>35</v>
      </c>
      <c r="C2039" t="s">
        <v>33</v>
      </c>
      <c r="D2039" s="2" t="s">
        <v>21</v>
      </c>
      <c r="F2039">
        <v>6.4166610169491527</v>
      </c>
      <c r="G2039" t="s">
        <v>43</v>
      </c>
      <c r="H2039" s="21">
        <v>44501</v>
      </c>
      <c r="I2039" s="18" t="s">
        <v>71</v>
      </c>
    </row>
    <row r="2040" spans="2:9" hidden="1" x14ac:dyDescent="0.3">
      <c r="B2040" s="5" t="s">
        <v>35</v>
      </c>
      <c r="C2040" t="s">
        <v>33</v>
      </c>
      <c r="D2040" s="2" t="s">
        <v>21</v>
      </c>
      <c r="F2040">
        <v>6.6889067796610178</v>
      </c>
      <c r="G2040" t="s">
        <v>43</v>
      </c>
      <c r="H2040" s="21">
        <v>44501</v>
      </c>
      <c r="I2040" s="18" t="s">
        <v>71</v>
      </c>
    </row>
    <row r="2041" spans="2:9" hidden="1" x14ac:dyDescent="0.3">
      <c r="B2041" s="5" t="s">
        <v>35</v>
      </c>
      <c r="C2041" t="s">
        <v>33</v>
      </c>
      <c r="D2041" s="2" t="s">
        <v>21</v>
      </c>
      <c r="F2041">
        <v>6.2241949152542375</v>
      </c>
      <c r="G2041" t="s">
        <v>43</v>
      </c>
      <c r="H2041" s="21">
        <v>44501</v>
      </c>
      <c r="I2041" s="18" t="s">
        <v>71</v>
      </c>
    </row>
    <row r="2042" spans="2:9" hidden="1" x14ac:dyDescent="0.3">
      <c r="B2042" s="5" t="s">
        <v>35</v>
      </c>
      <c r="C2042" t="s">
        <v>33</v>
      </c>
      <c r="D2042" s="2" t="s">
        <v>21</v>
      </c>
      <c r="F2042">
        <v>6.0510593220338977</v>
      </c>
      <c r="G2042" t="s">
        <v>43</v>
      </c>
      <c r="H2042" s="21">
        <v>44501</v>
      </c>
      <c r="I2042" s="18" t="s">
        <v>71</v>
      </c>
    </row>
    <row r="2043" spans="2:9" hidden="1" x14ac:dyDescent="0.3">
      <c r="B2043" s="5" t="s">
        <v>35</v>
      </c>
      <c r="C2043" t="s">
        <v>33</v>
      </c>
      <c r="D2043" s="2" t="s">
        <v>21</v>
      </c>
      <c r="F2043">
        <v>6.3345423728813559</v>
      </c>
      <c r="G2043" t="s">
        <v>43</v>
      </c>
      <c r="H2043" s="21">
        <v>44501</v>
      </c>
      <c r="I2043" s="18" t="s">
        <v>71</v>
      </c>
    </row>
    <row r="2044" spans="2:9" hidden="1" x14ac:dyDescent="0.3">
      <c r="B2044" s="5" t="s">
        <v>35</v>
      </c>
      <c r="C2044" t="s">
        <v>33</v>
      </c>
      <c r="D2044" s="2" t="s">
        <v>21</v>
      </c>
      <c r="F2044">
        <v>6.3059067796610169</v>
      </c>
      <c r="G2044" t="s">
        <v>43</v>
      </c>
      <c r="H2044" s="21">
        <v>44501</v>
      </c>
      <c r="I2044" s="18" t="s">
        <v>71</v>
      </c>
    </row>
    <row r="2045" spans="2:9" hidden="1" x14ac:dyDescent="0.3">
      <c r="B2045" s="5" t="s">
        <v>35</v>
      </c>
      <c r="C2045" t="s">
        <v>33</v>
      </c>
      <c r="D2045" s="2" t="s">
        <v>21</v>
      </c>
      <c r="F2045">
        <v>6.5102627118644065</v>
      </c>
      <c r="G2045" t="s">
        <v>43</v>
      </c>
      <c r="H2045" s="21">
        <v>44501</v>
      </c>
      <c r="I2045" s="18" t="s">
        <v>71</v>
      </c>
    </row>
    <row r="2046" spans="2:9" hidden="1" x14ac:dyDescent="0.3">
      <c r="B2046" s="5" t="s">
        <v>35</v>
      </c>
      <c r="C2046" t="s">
        <v>33</v>
      </c>
      <c r="D2046" s="2" t="s">
        <v>21</v>
      </c>
      <c r="F2046">
        <v>6.3721864406779662</v>
      </c>
      <c r="G2046" t="s">
        <v>43</v>
      </c>
      <c r="H2046" s="21">
        <v>44501</v>
      </c>
      <c r="I2046" s="18" t="s">
        <v>71</v>
      </c>
    </row>
    <row r="2047" spans="2:9" hidden="1" x14ac:dyDescent="0.3">
      <c r="B2047" s="5" t="s">
        <v>35</v>
      </c>
      <c r="C2047" t="s">
        <v>33</v>
      </c>
      <c r="D2047" s="2" t="s">
        <v>21</v>
      </c>
      <c r="F2047">
        <v>5.9061864406779661</v>
      </c>
      <c r="G2047" t="s">
        <v>43</v>
      </c>
      <c r="H2047" s="21">
        <v>44501</v>
      </c>
      <c r="I2047" s="18" t="s">
        <v>71</v>
      </c>
    </row>
    <row r="2048" spans="2:9" hidden="1" x14ac:dyDescent="0.3">
      <c r="B2048" s="5" t="s">
        <v>35</v>
      </c>
      <c r="C2048" t="s">
        <v>33</v>
      </c>
      <c r="D2048" s="2" t="s">
        <v>21</v>
      </c>
      <c r="F2048">
        <v>6.1274915254237285</v>
      </c>
      <c r="G2048" t="s">
        <v>43</v>
      </c>
      <c r="H2048" s="21">
        <v>44501</v>
      </c>
      <c r="I2048" s="18" t="s">
        <v>71</v>
      </c>
    </row>
    <row r="2049" spans="2:9" hidden="1" x14ac:dyDescent="0.3">
      <c r="B2049" s="5" t="s">
        <v>35</v>
      </c>
      <c r="C2049" t="s">
        <v>33</v>
      </c>
      <c r="D2049" s="2" t="s">
        <v>21</v>
      </c>
      <c r="F2049">
        <v>5.7975000000000003</v>
      </c>
      <c r="G2049" t="s">
        <v>43</v>
      </c>
      <c r="H2049" s="21">
        <v>44501</v>
      </c>
      <c r="I2049" s="18" t="s">
        <v>71</v>
      </c>
    </row>
    <row r="2050" spans="2:9" hidden="1" x14ac:dyDescent="0.3">
      <c r="B2050" s="5" t="s">
        <v>35</v>
      </c>
      <c r="C2050" t="s">
        <v>33</v>
      </c>
      <c r="D2050" s="2" t="s">
        <v>21</v>
      </c>
      <c r="F2050">
        <v>5.7908050847457631</v>
      </c>
      <c r="G2050" t="s">
        <v>43</v>
      </c>
      <c r="H2050" s="21">
        <v>44501</v>
      </c>
      <c r="I2050" s="18" t="s">
        <v>71</v>
      </c>
    </row>
    <row r="2051" spans="2:9" hidden="1" x14ac:dyDescent="0.3">
      <c r="B2051" s="5" t="s">
        <v>35</v>
      </c>
      <c r="C2051" t="s">
        <v>33</v>
      </c>
      <c r="D2051" s="2" t="s">
        <v>21</v>
      </c>
      <c r="F2051">
        <v>5.6017627118644073</v>
      </c>
      <c r="G2051" t="s">
        <v>43</v>
      </c>
      <c r="H2051" s="21">
        <v>44501</v>
      </c>
      <c r="I2051" s="18" t="s">
        <v>71</v>
      </c>
    </row>
    <row r="2052" spans="2:9" hidden="1" x14ac:dyDescent="0.3">
      <c r="B2052" s="5" t="s">
        <v>35</v>
      </c>
      <c r="C2052" t="s">
        <v>33</v>
      </c>
      <c r="D2052" s="2" t="s">
        <v>21</v>
      </c>
      <c r="F2052">
        <v>5.6826440677966099</v>
      </c>
      <c r="G2052" t="s">
        <v>43</v>
      </c>
      <c r="H2052" s="21">
        <v>44501</v>
      </c>
      <c r="I2052" s="18" t="s">
        <v>71</v>
      </c>
    </row>
    <row r="2053" spans="2:9" hidden="1" x14ac:dyDescent="0.3">
      <c r="B2053" s="5" t="s">
        <v>35</v>
      </c>
      <c r="C2053" t="s">
        <v>33</v>
      </c>
      <c r="D2053" s="2" t="s">
        <v>21</v>
      </c>
      <c r="F2053">
        <v>5.8474576271186445</v>
      </c>
      <c r="G2053" t="s">
        <v>43</v>
      </c>
      <c r="H2053" s="21">
        <v>44501</v>
      </c>
      <c r="I2053" s="18" t="s">
        <v>71</v>
      </c>
    </row>
    <row r="2054" spans="2:9" hidden="1" x14ac:dyDescent="0.3">
      <c r="B2054" s="5" t="s">
        <v>35</v>
      </c>
      <c r="C2054" t="s">
        <v>33</v>
      </c>
      <c r="D2054" s="2" t="s">
        <v>21</v>
      </c>
      <c r="F2054">
        <v>6.6084083333333332</v>
      </c>
      <c r="G2054" t="s">
        <v>43</v>
      </c>
      <c r="H2054" s="21">
        <v>44501</v>
      </c>
      <c r="I2054" s="18" t="s">
        <v>71</v>
      </c>
    </row>
    <row r="2055" spans="2:9" hidden="1" x14ac:dyDescent="0.3">
      <c r="B2055" s="5" t="s">
        <v>35</v>
      </c>
      <c r="C2055" t="s">
        <v>33</v>
      </c>
      <c r="D2055" s="2" t="s">
        <v>21</v>
      </c>
      <c r="F2055">
        <v>6.6701666666666659</v>
      </c>
      <c r="G2055" t="s">
        <v>43</v>
      </c>
      <c r="H2055" s="21">
        <v>44501</v>
      </c>
      <c r="I2055" s="18" t="s">
        <v>71</v>
      </c>
    </row>
    <row r="2056" spans="2:9" hidden="1" x14ac:dyDescent="0.3">
      <c r="B2056" s="5" t="s">
        <v>35</v>
      </c>
      <c r="C2056" t="s">
        <v>33</v>
      </c>
      <c r="D2056" s="2" t="s">
        <v>21</v>
      </c>
      <c r="F2056">
        <v>6.0666666666666664</v>
      </c>
      <c r="G2056" t="s">
        <v>43</v>
      </c>
      <c r="H2056" s="21">
        <v>44501</v>
      </c>
      <c r="I2056" s="18" t="s">
        <v>71</v>
      </c>
    </row>
    <row r="2057" spans="2:9" hidden="1" x14ac:dyDescent="0.3">
      <c r="B2057" s="5" t="s">
        <v>35</v>
      </c>
      <c r="C2057" t="s">
        <v>33</v>
      </c>
      <c r="D2057" s="2" t="s">
        <v>21</v>
      </c>
      <c r="F2057">
        <v>6.402166666666667</v>
      </c>
      <c r="G2057" t="s">
        <v>43</v>
      </c>
      <c r="H2057" s="21">
        <v>44501</v>
      </c>
      <c r="I2057" s="18" t="s">
        <v>71</v>
      </c>
    </row>
    <row r="2058" spans="2:9" hidden="1" x14ac:dyDescent="0.3">
      <c r="B2058" s="5" t="s">
        <v>35</v>
      </c>
      <c r="C2058" t="s">
        <v>33</v>
      </c>
      <c r="D2058" s="2" t="s">
        <v>21</v>
      </c>
      <c r="F2058">
        <v>6.232266666666666</v>
      </c>
      <c r="G2058" t="s">
        <v>43</v>
      </c>
      <c r="H2058" s="21">
        <v>44501</v>
      </c>
      <c r="I2058" s="18" t="s">
        <v>71</v>
      </c>
    </row>
    <row r="2059" spans="2:9" hidden="1" x14ac:dyDescent="0.3">
      <c r="B2059" s="5" t="s">
        <v>35</v>
      </c>
      <c r="C2059" t="s">
        <v>33</v>
      </c>
      <c r="D2059" s="2" t="s">
        <v>21</v>
      </c>
      <c r="F2059">
        <v>5.7883000000000004</v>
      </c>
      <c r="G2059" t="s">
        <v>43</v>
      </c>
      <c r="H2059" s="21">
        <v>44501</v>
      </c>
      <c r="I2059" s="18" t="s">
        <v>71</v>
      </c>
    </row>
    <row r="2060" spans="2:9" hidden="1" x14ac:dyDescent="0.3">
      <c r="B2060" s="5" t="s">
        <v>35</v>
      </c>
      <c r="C2060" t="s">
        <v>33</v>
      </c>
      <c r="D2060" s="2" t="s">
        <v>21</v>
      </c>
      <c r="F2060">
        <v>5.1360416666666673</v>
      </c>
      <c r="G2060" t="s">
        <v>43</v>
      </c>
      <c r="H2060" s="21">
        <v>44501</v>
      </c>
      <c r="I2060" s="18" t="s">
        <v>71</v>
      </c>
    </row>
    <row r="2061" spans="2:9" hidden="1" x14ac:dyDescent="0.3">
      <c r="B2061" s="5" t="s">
        <v>35</v>
      </c>
      <c r="C2061" t="s">
        <v>33</v>
      </c>
      <c r="D2061" s="2" t="s">
        <v>21</v>
      </c>
      <c r="F2061">
        <v>5.9935166666666664</v>
      </c>
      <c r="G2061" t="s">
        <v>43</v>
      </c>
      <c r="H2061" s="21">
        <v>44501</v>
      </c>
      <c r="I2061" s="18" t="s">
        <v>71</v>
      </c>
    </row>
    <row r="2062" spans="2:9" hidden="1" x14ac:dyDescent="0.3">
      <c r="B2062" s="5" t="s">
        <v>35</v>
      </c>
      <c r="C2062" t="s">
        <v>33</v>
      </c>
      <c r="D2062" s="2" t="s">
        <v>21</v>
      </c>
      <c r="F2062">
        <v>5.9003749999999995</v>
      </c>
      <c r="G2062" t="s">
        <v>43</v>
      </c>
      <c r="H2062" s="21">
        <v>44501</v>
      </c>
      <c r="I2062" s="18" t="s">
        <v>71</v>
      </c>
    </row>
    <row r="2063" spans="2:9" hidden="1" x14ac:dyDescent="0.3">
      <c r="B2063" s="5" t="s">
        <v>35</v>
      </c>
      <c r="C2063" t="s">
        <v>33</v>
      </c>
      <c r="D2063" s="2" t="s">
        <v>21</v>
      </c>
      <c r="F2063">
        <v>5.3334333333333328</v>
      </c>
      <c r="G2063" t="s">
        <v>43</v>
      </c>
      <c r="H2063" s="21">
        <v>44501</v>
      </c>
      <c r="I2063" s="18" t="s">
        <v>71</v>
      </c>
    </row>
    <row r="2064" spans="2:9" hidden="1" x14ac:dyDescent="0.3">
      <c r="B2064" s="5" t="s">
        <v>35</v>
      </c>
      <c r="C2064" t="s">
        <v>33</v>
      </c>
      <c r="D2064" s="2" t="s">
        <v>21</v>
      </c>
      <c r="F2064">
        <v>6.061258333333333</v>
      </c>
      <c r="G2064" t="s">
        <v>43</v>
      </c>
      <c r="H2064" s="21">
        <v>44501</v>
      </c>
      <c r="I2064" s="18" t="s">
        <v>71</v>
      </c>
    </row>
    <row r="2065" spans="2:9" hidden="1" x14ac:dyDescent="0.3">
      <c r="B2065" s="5" t="s">
        <v>35</v>
      </c>
      <c r="C2065" t="s">
        <v>33</v>
      </c>
      <c r="D2065" s="2" t="s">
        <v>21</v>
      </c>
      <c r="F2065">
        <v>5.9000916666666665</v>
      </c>
      <c r="G2065" t="s">
        <v>43</v>
      </c>
      <c r="H2065" s="21">
        <v>44501</v>
      </c>
      <c r="I2065" s="18" t="s">
        <v>71</v>
      </c>
    </row>
    <row r="2066" spans="2:9" hidden="1" x14ac:dyDescent="0.3">
      <c r="B2066" s="5" t="s">
        <v>35</v>
      </c>
      <c r="C2066" t="s">
        <v>33</v>
      </c>
      <c r="D2066" s="2" t="s">
        <v>21</v>
      </c>
      <c r="F2066">
        <v>5.6381666666666668</v>
      </c>
      <c r="G2066" t="s">
        <v>43</v>
      </c>
      <c r="H2066" s="21">
        <v>44501</v>
      </c>
      <c r="I2066" s="18" t="s">
        <v>71</v>
      </c>
    </row>
    <row r="2067" spans="2:9" hidden="1" x14ac:dyDescent="0.3">
      <c r="B2067" s="5" t="s">
        <v>35</v>
      </c>
      <c r="C2067" t="s">
        <v>33</v>
      </c>
      <c r="D2067" s="2" t="s">
        <v>21</v>
      </c>
      <c r="F2067">
        <v>5.8607916666666666</v>
      </c>
      <c r="G2067" t="s">
        <v>43</v>
      </c>
      <c r="H2067" s="21">
        <v>44501</v>
      </c>
      <c r="I2067" s="18" t="s">
        <v>71</v>
      </c>
    </row>
    <row r="2068" spans="2:9" hidden="1" x14ac:dyDescent="0.3">
      <c r="B2068" s="5" t="s">
        <v>35</v>
      </c>
      <c r="C2068" t="s">
        <v>33</v>
      </c>
      <c r="D2068" s="2" t="s">
        <v>21</v>
      </c>
      <c r="F2068">
        <v>6.2405499999999998</v>
      </c>
      <c r="G2068" t="s">
        <v>43</v>
      </c>
      <c r="H2068" s="21">
        <v>44501</v>
      </c>
      <c r="I2068" s="18" t="s">
        <v>71</v>
      </c>
    </row>
    <row r="2069" spans="2:9" hidden="1" x14ac:dyDescent="0.3">
      <c r="B2069" s="5" t="s">
        <v>35</v>
      </c>
      <c r="C2069" t="s">
        <v>33</v>
      </c>
      <c r="D2069" s="2" t="s">
        <v>21</v>
      </c>
      <c r="F2069">
        <v>6.6053833333333332</v>
      </c>
      <c r="G2069" t="s">
        <v>43</v>
      </c>
      <c r="H2069" s="21">
        <v>44501</v>
      </c>
      <c r="I2069" s="18" t="s">
        <v>71</v>
      </c>
    </row>
    <row r="2070" spans="2:9" hidden="1" x14ac:dyDescent="0.3">
      <c r="B2070" s="5" t="s">
        <v>35</v>
      </c>
      <c r="C2070" t="s">
        <v>33</v>
      </c>
      <c r="D2070" s="2" t="s">
        <v>21</v>
      </c>
      <c r="F2070">
        <v>6.134783333333333</v>
      </c>
      <c r="G2070" t="s">
        <v>43</v>
      </c>
      <c r="H2070" s="21">
        <v>44501</v>
      </c>
      <c r="I2070" s="18" t="s">
        <v>71</v>
      </c>
    </row>
    <row r="2071" spans="2:9" hidden="1" x14ac:dyDescent="0.3">
      <c r="B2071" s="5" t="s">
        <v>35</v>
      </c>
      <c r="C2071" t="s">
        <v>33</v>
      </c>
      <c r="D2071" s="2" t="s">
        <v>21</v>
      </c>
      <c r="F2071">
        <v>6.4708750000000004</v>
      </c>
      <c r="G2071" t="s">
        <v>43</v>
      </c>
      <c r="H2071" s="21">
        <v>44501</v>
      </c>
      <c r="I2071" s="18" t="s">
        <v>71</v>
      </c>
    </row>
    <row r="2072" spans="2:9" hidden="1" x14ac:dyDescent="0.3">
      <c r="B2072" s="5" t="s">
        <v>35</v>
      </c>
      <c r="C2072" t="s">
        <v>33</v>
      </c>
      <c r="D2072" s="2" t="s">
        <v>21</v>
      </c>
      <c r="F2072">
        <v>5.954366666666667</v>
      </c>
      <c r="G2072" t="s">
        <v>43</v>
      </c>
      <c r="H2072" s="21">
        <v>44501</v>
      </c>
      <c r="I2072" s="18" t="s">
        <v>71</v>
      </c>
    </row>
    <row r="2073" spans="2:9" hidden="1" x14ac:dyDescent="0.3">
      <c r="B2073" s="5" t="s">
        <v>35</v>
      </c>
      <c r="C2073" t="s">
        <v>33</v>
      </c>
      <c r="D2073" s="2" t="s">
        <v>21</v>
      </c>
      <c r="F2073">
        <v>5.7057500000000001</v>
      </c>
      <c r="G2073" t="s">
        <v>43</v>
      </c>
      <c r="H2073" s="21">
        <v>44501</v>
      </c>
      <c r="I2073" s="18" t="s">
        <v>71</v>
      </c>
    </row>
    <row r="2074" spans="2:9" hidden="1" x14ac:dyDescent="0.3">
      <c r="B2074" s="5" t="s">
        <v>35</v>
      </c>
      <c r="C2074" t="s">
        <v>33</v>
      </c>
      <c r="D2074" s="2" t="s">
        <v>21</v>
      </c>
      <c r="F2074">
        <v>6.3056416666666673</v>
      </c>
      <c r="G2074" t="s">
        <v>43</v>
      </c>
      <c r="H2074" s="21">
        <v>44501</v>
      </c>
      <c r="I2074" s="18" t="s">
        <v>71</v>
      </c>
    </row>
    <row r="2075" spans="2:9" hidden="1" x14ac:dyDescent="0.3">
      <c r="B2075" s="5" t="s">
        <v>35</v>
      </c>
      <c r="C2075" t="s">
        <v>33</v>
      </c>
      <c r="D2075" s="2" t="s">
        <v>21</v>
      </c>
      <c r="F2075">
        <v>6.4139583333333325</v>
      </c>
      <c r="G2075" t="s">
        <v>43</v>
      </c>
      <c r="H2075" s="21">
        <v>44501</v>
      </c>
      <c r="I2075" s="18" t="s">
        <v>71</v>
      </c>
    </row>
    <row r="2076" spans="2:9" hidden="1" x14ac:dyDescent="0.3">
      <c r="B2076" s="5" t="s">
        <v>35</v>
      </c>
      <c r="C2076" t="s">
        <v>33</v>
      </c>
      <c r="D2076" s="2" t="s">
        <v>21</v>
      </c>
      <c r="F2076">
        <v>5.8781166666666671</v>
      </c>
      <c r="G2076" t="s">
        <v>43</v>
      </c>
      <c r="H2076" s="21">
        <v>44501</v>
      </c>
      <c r="I2076" s="18" t="s">
        <v>71</v>
      </c>
    </row>
    <row r="2077" spans="2:9" hidden="1" x14ac:dyDescent="0.3">
      <c r="B2077" s="5" t="s">
        <v>35</v>
      </c>
      <c r="C2077" t="s">
        <v>33</v>
      </c>
      <c r="D2077" s="2" t="s">
        <v>21</v>
      </c>
      <c r="F2077">
        <v>5.7024333333333335</v>
      </c>
      <c r="G2077" t="s">
        <v>43</v>
      </c>
      <c r="H2077" s="21">
        <v>44501</v>
      </c>
      <c r="I2077" s="18" t="s">
        <v>71</v>
      </c>
    </row>
    <row r="2078" spans="2:9" hidden="1" x14ac:dyDescent="0.3">
      <c r="B2078" s="5" t="s">
        <v>35</v>
      </c>
      <c r="C2078" t="s">
        <v>33</v>
      </c>
      <c r="D2078" s="2" t="s">
        <v>21</v>
      </c>
      <c r="F2078">
        <v>6.0962666666666667</v>
      </c>
      <c r="G2078" t="s">
        <v>43</v>
      </c>
      <c r="H2078" s="21">
        <v>44501</v>
      </c>
      <c r="I2078" s="18" t="s">
        <v>71</v>
      </c>
    </row>
    <row r="2079" spans="2:9" hidden="1" x14ac:dyDescent="0.3">
      <c r="B2079" s="5" t="s">
        <v>35</v>
      </c>
      <c r="C2079" t="s">
        <v>33</v>
      </c>
      <c r="D2079" s="2" t="s">
        <v>21</v>
      </c>
      <c r="F2079">
        <v>6.3334250000000001</v>
      </c>
      <c r="G2079" t="s">
        <v>43</v>
      </c>
      <c r="H2079" s="21">
        <v>44501</v>
      </c>
      <c r="I2079" s="18" t="s">
        <v>71</v>
      </c>
    </row>
    <row r="2080" spans="2:9" hidden="1" x14ac:dyDescent="0.3">
      <c r="B2080" s="5" t="s">
        <v>35</v>
      </c>
      <c r="C2080" t="s">
        <v>33</v>
      </c>
      <c r="D2080" s="2" t="s">
        <v>21</v>
      </c>
      <c r="F2080">
        <v>5.7675333333333336</v>
      </c>
      <c r="G2080" t="s">
        <v>43</v>
      </c>
      <c r="H2080" s="21">
        <v>44501</v>
      </c>
      <c r="I2080" s="18" t="s">
        <v>71</v>
      </c>
    </row>
    <row r="2081" spans="2:9" hidden="1" x14ac:dyDescent="0.3">
      <c r="B2081" s="5" t="s">
        <v>35</v>
      </c>
      <c r="C2081" t="s">
        <v>33</v>
      </c>
      <c r="D2081" s="2" t="s">
        <v>21</v>
      </c>
      <c r="F2081">
        <v>6.2670250000000003</v>
      </c>
      <c r="G2081" t="s">
        <v>43</v>
      </c>
      <c r="H2081" s="21">
        <v>44501</v>
      </c>
      <c r="I2081" s="18" t="s">
        <v>71</v>
      </c>
    </row>
    <row r="2082" spans="2:9" hidden="1" x14ac:dyDescent="0.3">
      <c r="B2082" s="5" t="s">
        <v>35</v>
      </c>
      <c r="C2082" t="s">
        <v>33</v>
      </c>
      <c r="D2082" s="2" t="s">
        <v>21</v>
      </c>
      <c r="F2082">
        <v>5.9446499999999993</v>
      </c>
      <c r="G2082" t="s">
        <v>43</v>
      </c>
      <c r="H2082" s="21">
        <v>44501</v>
      </c>
      <c r="I2082" s="18" t="s">
        <v>71</v>
      </c>
    </row>
    <row r="2083" spans="2:9" hidden="1" x14ac:dyDescent="0.3">
      <c r="B2083" s="5" t="s">
        <v>35</v>
      </c>
      <c r="C2083" t="s">
        <v>33</v>
      </c>
      <c r="D2083" s="2" t="s">
        <v>21</v>
      </c>
      <c r="F2083">
        <v>6.7696250000000004</v>
      </c>
      <c r="G2083" t="s">
        <v>43</v>
      </c>
      <c r="H2083" s="21">
        <v>44501</v>
      </c>
      <c r="I2083" s="18" t="s">
        <v>71</v>
      </c>
    </row>
    <row r="2084" spans="2:9" hidden="1" x14ac:dyDescent="0.3">
      <c r="B2084" s="5" t="s">
        <v>35</v>
      </c>
      <c r="C2084" t="s">
        <v>33</v>
      </c>
      <c r="D2084" s="2" t="s">
        <v>21</v>
      </c>
      <c r="F2084">
        <v>6.5010081967213118</v>
      </c>
      <c r="G2084" t="s">
        <v>43</v>
      </c>
      <c r="H2084" s="21">
        <v>44501</v>
      </c>
      <c r="I2084" s="18" t="s">
        <v>71</v>
      </c>
    </row>
    <row r="2085" spans="2:9" hidden="1" x14ac:dyDescent="0.3">
      <c r="B2085" s="5" t="s">
        <v>35</v>
      </c>
      <c r="C2085" t="s">
        <v>33</v>
      </c>
      <c r="D2085" s="2" t="s">
        <v>21</v>
      </c>
      <c r="F2085">
        <v>6.9378196721311474</v>
      </c>
      <c r="G2085" t="s">
        <v>43</v>
      </c>
      <c r="H2085" s="21">
        <v>44501</v>
      </c>
      <c r="I2085" s="18" t="s">
        <v>71</v>
      </c>
    </row>
    <row r="2086" spans="2:9" hidden="1" x14ac:dyDescent="0.3">
      <c r="B2086" s="5" t="s">
        <v>35</v>
      </c>
      <c r="C2086" t="s">
        <v>33</v>
      </c>
      <c r="D2086" s="2" t="s">
        <v>21</v>
      </c>
      <c r="F2086">
        <v>6.4914754098360659</v>
      </c>
      <c r="G2086" t="s">
        <v>43</v>
      </c>
      <c r="H2086" s="21">
        <v>44501</v>
      </c>
      <c r="I2086" s="18" t="s">
        <v>71</v>
      </c>
    </row>
    <row r="2087" spans="2:9" hidden="1" x14ac:dyDescent="0.3">
      <c r="B2087" s="5" t="s">
        <v>35</v>
      </c>
      <c r="C2087" t="s">
        <v>33</v>
      </c>
      <c r="D2087" s="2" t="s">
        <v>21</v>
      </c>
      <c r="F2087">
        <v>6.1298360655737705</v>
      </c>
      <c r="G2087" t="s">
        <v>43</v>
      </c>
      <c r="H2087" s="21">
        <v>44501</v>
      </c>
      <c r="I2087" s="18" t="s">
        <v>71</v>
      </c>
    </row>
    <row r="2088" spans="2:9" hidden="1" x14ac:dyDescent="0.3">
      <c r="B2088" s="5" t="s">
        <v>35</v>
      </c>
      <c r="C2088" t="s">
        <v>33</v>
      </c>
      <c r="D2088" s="2" t="s">
        <v>21</v>
      </c>
      <c r="F2088">
        <v>7.3829508196721312</v>
      </c>
      <c r="G2088" t="s">
        <v>43</v>
      </c>
      <c r="H2088" s="21">
        <v>44501</v>
      </c>
      <c r="I2088" s="18" t="s">
        <v>71</v>
      </c>
    </row>
    <row r="2089" spans="2:9" hidden="1" x14ac:dyDescent="0.3">
      <c r="B2089" s="5" t="s">
        <v>35</v>
      </c>
      <c r="C2089" t="s">
        <v>33</v>
      </c>
      <c r="D2089" s="2" t="s">
        <v>21</v>
      </c>
      <c r="F2089">
        <v>6.5909016393442625</v>
      </c>
      <c r="G2089" t="s">
        <v>43</v>
      </c>
      <c r="H2089" s="21">
        <v>44501</v>
      </c>
      <c r="I2089" s="18" t="s">
        <v>71</v>
      </c>
    </row>
    <row r="2090" spans="2:9" hidden="1" x14ac:dyDescent="0.3">
      <c r="B2090" s="5" t="s">
        <v>35</v>
      </c>
      <c r="C2090" t="s">
        <v>33</v>
      </c>
      <c r="D2090" s="2" t="s">
        <v>21</v>
      </c>
      <c r="F2090">
        <v>6.2463934426229502</v>
      </c>
      <c r="G2090" t="s">
        <v>43</v>
      </c>
      <c r="H2090" s="21">
        <v>44501</v>
      </c>
      <c r="I2090" s="18" t="s">
        <v>71</v>
      </c>
    </row>
    <row r="2091" spans="2:9" hidden="1" x14ac:dyDescent="0.3">
      <c r="B2091" s="5" t="s">
        <v>35</v>
      </c>
      <c r="C2091" t="s">
        <v>33</v>
      </c>
      <c r="D2091" s="2" t="s">
        <v>21</v>
      </c>
      <c r="F2091">
        <v>6.8552786885245904</v>
      </c>
      <c r="G2091" t="s">
        <v>43</v>
      </c>
      <c r="H2091" s="21">
        <v>44501</v>
      </c>
      <c r="I2091" s="18" t="s">
        <v>71</v>
      </c>
    </row>
    <row r="2092" spans="2:9" hidden="1" x14ac:dyDescent="0.3">
      <c r="B2092" s="5" t="s">
        <v>35</v>
      </c>
      <c r="C2092" t="s">
        <v>33</v>
      </c>
      <c r="D2092" s="2" t="s">
        <v>21</v>
      </c>
      <c r="F2092">
        <v>6.5295327868852455</v>
      </c>
      <c r="G2092" t="s">
        <v>43</v>
      </c>
      <c r="H2092" s="21">
        <v>44501</v>
      </c>
      <c r="I2092" s="18" t="s">
        <v>71</v>
      </c>
    </row>
    <row r="2093" spans="2:9" hidden="1" x14ac:dyDescent="0.3">
      <c r="B2093" s="5" t="s">
        <v>35</v>
      </c>
      <c r="C2093" t="s">
        <v>33</v>
      </c>
      <c r="D2093" s="2" t="s">
        <v>21</v>
      </c>
      <c r="F2093">
        <v>6.4340000000000002</v>
      </c>
      <c r="G2093" t="s">
        <v>43</v>
      </c>
      <c r="H2093" s="21">
        <v>44501</v>
      </c>
      <c r="I2093" s="18" t="s">
        <v>71</v>
      </c>
    </row>
    <row r="2094" spans="2:9" hidden="1" x14ac:dyDescent="0.3">
      <c r="B2094" s="5" t="s">
        <v>35</v>
      </c>
      <c r="C2094" t="s">
        <v>33</v>
      </c>
      <c r="D2094" s="2" t="s">
        <v>21</v>
      </c>
      <c r="F2094">
        <v>5.9694672131147541</v>
      </c>
      <c r="G2094" t="s">
        <v>43</v>
      </c>
      <c r="H2094" s="21">
        <v>44501</v>
      </c>
      <c r="I2094" s="18" t="s">
        <v>71</v>
      </c>
    </row>
    <row r="2095" spans="2:9" hidden="1" x14ac:dyDescent="0.3">
      <c r="B2095" s="5" t="s">
        <v>35</v>
      </c>
      <c r="C2095" t="s">
        <v>33</v>
      </c>
      <c r="D2095" s="2" t="s">
        <v>21</v>
      </c>
      <c r="F2095">
        <v>7.1910983606557375</v>
      </c>
      <c r="G2095" t="s">
        <v>43</v>
      </c>
      <c r="H2095" s="21">
        <v>44501</v>
      </c>
      <c r="I2095" s="18" t="s">
        <v>71</v>
      </c>
    </row>
    <row r="2096" spans="2:9" hidden="1" x14ac:dyDescent="0.3">
      <c r="B2096" s="5" t="s">
        <v>35</v>
      </c>
      <c r="C2096" t="s">
        <v>33</v>
      </c>
      <c r="D2096" s="2" t="s">
        <v>21</v>
      </c>
      <c r="F2096">
        <v>5.8754426229508194</v>
      </c>
      <c r="G2096" t="s">
        <v>43</v>
      </c>
      <c r="H2096" s="21">
        <v>44501</v>
      </c>
      <c r="I2096" s="18" t="s">
        <v>71</v>
      </c>
    </row>
    <row r="2097" spans="2:9" hidden="1" x14ac:dyDescent="0.3">
      <c r="B2097" s="5" t="s">
        <v>35</v>
      </c>
      <c r="C2097" t="s">
        <v>33</v>
      </c>
      <c r="D2097" s="2" t="s">
        <v>21</v>
      </c>
      <c r="F2097">
        <v>6.441352459016394</v>
      </c>
      <c r="G2097" t="s">
        <v>43</v>
      </c>
      <c r="H2097" s="21">
        <v>44501</v>
      </c>
      <c r="I2097" s="18" t="s">
        <v>71</v>
      </c>
    </row>
    <row r="2098" spans="2:9" hidden="1" x14ac:dyDescent="0.3">
      <c r="B2098" s="5" t="s">
        <v>35</v>
      </c>
      <c r="C2098" t="s">
        <v>33</v>
      </c>
      <c r="D2098" s="2" t="s">
        <v>21</v>
      </c>
      <c r="F2098">
        <v>6.2767868852459019</v>
      </c>
      <c r="G2098" t="s">
        <v>43</v>
      </c>
      <c r="H2098" s="21">
        <v>44501</v>
      </c>
      <c r="I2098" s="18" t="s">
        <v>71</v>
      </c>
    </row>
    <row r="2099" spans="2:9" hidden="1" x14ac:dyDescent="0.3">
      <c r="B2099" s="5" t="s">
        <v>35</v>
      </c>
      <c r="C2099" t="s">
        <v>33</v>
      </c>
      <c r="D2099" s="2" t="s">
        <v>21</v>
      </c>
      <c r="F2099">
        <v>5.4114262295081961</v>
      </c>
      <c r="G2099" t="s">
        <v>43</v>
      </c>
      <c r="H2099" s="21">
        <v>44501</v>
      </c>
      <c r="I2099" s="18" t="s">
        <v>71</v>
      </c>
    </row>
    <row r="2100" spans="2:9" hidden="1" x14ac:dyDescent="0.3">
      <c r="B2100" s="5" t="s">
        <v>35</v>
      </c>
      <c r="C2100" t="s">
        <v>33</v>
      </c>
      <c r="D2100" s="2" t="s">
        <v>21</v>
      </c>
      <c r="F2100">
        <v>6.2313196721311472</v>
      </c>
      <c r="G2100" t="s">
        <v>43</v>
      </c>
      <c r="H2100" s="21">
        <v>44501</v>
      </c>
      <c r="I2100" s="18" t="s">
        <v>71</v>
      </c>
    </row>
    <row r="2101" spans="2:9" hidden="1" x14ac:dyDescent="0.3">
      <c r="B2101" s="5" t="s">
        <v>35</v>
      </c>
      <c r="C2101" t="s">
        <v>33</v>
      </c>
      <c r="D2101" s="2" t="s">
        <v>21</v>
      </c>
      <c r="F2101">
        <v>6.4970983606557375</v>
      </c>
      <c r="G2101" t="s">
        <v>43</v>
      </c>
      <c r="H2101" s="21">
        <v>44501</v>
      </c>
      <c r="I2101" s="18" t="s">
        <v>71</v>
      </c>
    </row>
    <row r="2102" spans="2:9" hidden="1" x14ac:dyDescent="0.3">
      <c r="B2102" s="5" t="s">
        <v>35</v>
      </c>
      <c r="C2102" t="s">
        <v>33</v>
      </c>
      <c r="D2102" s="2" t="s">
        <v>21</v>
      </c>
      <c r="F2102">
        <v>5.9953360655737704</v>
      </c>
      <c r="G2102" t="s">
        <v>43</v>
      </c>
      <c r="H2102" s="21">
        <v>44501</v>
      </c>
      <c r="I2102" s="18" t="s">
        <v>71</v>
      </c>
    </row>
    <row r="2103" spans="2:9" hidden="1" x14ac:dyDescent="0.3">
      <c r="B2103" s="5" t="s">
        <v>35</v>
      </c>
      <c r="C2103" t="s">
        <v>33</v>
      </c>
      <c r="D2103" s="2" t="s">
        <v>21</v>
      </c>
      <c r="F2103">
        <v>6.7645983606557376</v>
      </c>
      <c r="G2103" t="s">
        <v>43</v>
      </c>
      <c r="H2103" s="21">
        <v>44501</v>
      </c>
      <c r="I2103" s="18" t="s">
        <v>71</v>
      </c>
    </row>
    <row r="2104" spans="2:9" hidden="1" x14ac:dyDescent="0.3">
      <c r="B2104" s="5" t="s">
        <v>35</v>
      </c>
      <c r="C2104" t="s">
        <v>33</v>
      </c>
      <c r="D2104" s="2" t="s">
        <v>21</v>
      </c>
      <c r="F2104">
        <v>6.8275491803278694</v>
      </c>
      <c r="G2104" t="s">
        <v>43</v>
      </c>
      <c r="H2104" s="21">
        <v>44501</v>
      </c>
      <c r="I2104" s="18" t="s">
        <v>71</v>
      </c>
    </row>
    <row r="2105" spans="2:9" hidden="1" x14ac:dyDescent="0.3">
      <c r="B2105" s="5" t="s">
        <v>35</v>
      </c>
      <c r="C2105" t="s">
        <v>33</v>
      </c>
      <c r="D2105" s="2" t="s">
        <v>21</v>
      </c>
      <c r="F2105">
        <v>6.5758770491803276</v>
      </c>
      <c r="G2105" t="s">
        <v>43</v>
      </c>
      <c r="H2105" s="21">
        <v>44501</v>
      </c>
      <c r="I2105" s="18" t="s">
        <v>71</v>
      </c>
    </row>
    <row r="2106" spans="2:9" hidden="1" x14ac:dyDescent="0.3">
      <c r="B2106" s="5" t="s">
        <v>35</v>
      </c>
      <c r="C2106" t="s">
        <v>33</v>
      </c>
      <c r="D2106" s="2" t="s">
        <v>21</v>
      </c>
      <c r="F2106">
        <v>6.2133333333333329</v>
      </c>
      <c r="G2106" t="s">
        <v>43</v>
      </c>
      <c r="H2106" s="21">
        <v>44501</v>
      </c>
      <c r="I2106" s="18" t="s">
        <v>71</v>
      </c>
    </row>
    <row r="2107" spans="2:9" hidden="1" x14ac:dyDescent="0.3">
      <c r="B2107" s="5" t="s">
        <v>35</v>
      </c>
      <c r="C2107" t="s">
        <v>33</v>
      </c>
      <c r="D2107" s="2" t="s">
        <v>21</v>
      </c>
      <c r="F2107">
        <v>6.0805333333333333</v>
      </c>
      <c r="G2107" t="s">
        <v>43</v>
      </c>
      <c r="H2107" s="21">
        <v>44501</v>
      </c>
      <c r="I2107" s="18" t="s">
        <v>71</v>
      </c>
    </row>
    <row r="2108" spans="2:9" hidden="1" x14ac:dyDescent="0.3">
      <c r="B2108" s="5" t="s">
        <v>35</v>
      </c>
      <c r="C2108" t="s">
        <v>33</v>
      </c>
      <c r="D2108" s="2" t="s">
        <v>21</v>
      </c>
      <c r="F2108">
        <v>5.6013866666666665</v>
      </c>
      <c r="G2108" t="s">
        <v>43</v>
      </c>
      <c r="H2108" s="21">
        <v>44501</v>
      </c>
      <c r="I2108" s="18" t="s">
        <v>71</v>
      </c>
    </row>
    <row r="2109" spans="2:9" hidden="1" x14ac:dyDescent="0.3">
      <c r="B2109" s="5" t="s">
        <v>35</v>
      </c>
      <c r="C2109" t="s">
        <v>33</v>
      </c>
      <c r="D2109" s="2" t="s">
        <v>21</v>
      </c>
      <c r="F2109">
        <v>6.3209066666666667</v>
      </c>
      <c r="G2109" t="s">
        <v>43</v>
      </c>
      <c r="H2109" s="21">
        <v>44501</v>
      </c>
      <c r="I2109" s="18" t="s">
        <v>71</v>
      </c>
    </row>
    <row r="2110" spans="2:9" hidden="1" x14ac:dyDescent="0.3">
      <c r="B2110" s="5" t="s">
        <v>35</v>
      </c>
      <c r="C2110" t="s">
        <v>33</v>
      </c>
      <c r="D2110" s="2" t="s">
        <v>21</v>
      </c>
      <c r="F2110">
        <v>5.6959999999999997</v>
      </c>
      <c r="G2110" t="s">
        <v>43</v>
      </c>
      <c r="H2110" s="21">
        <v>44501</v>
      </c>
      <c r="I2110" s="18" t="s">
        <v>71</v>
      </c>
    </row>
    <row r="2111" spans="2:9" hidden="1" x14ac:dyDescent="0.3">
      <c r="B2111" s="5" t="s">
        <v>35</v>
      </c>
      <c r="C2111" t="s">
        <v>33</v>
      </c>
      <c r="D2111" s="2" t="s">
        <v>21</v>
      </c>
      <c r="F2111">
        <v>5.9995200000000004</v>
      </c>
      <c r="G2111" t="s">
        <v>43</v>
      </c>
      <c r="H2111" s="21">
        <v>44501</v>
      </c>
      <c r="I2111" s="18" t="s">
        <v>71</v>
      </c>
    </row>
    <row r="2112" spans="2:9" hidden="1" x14ac:dyDescent="0.3">
      <c r="B2112" s="5" t="s">
        <v>35</v>
      </c>
      <c r="C2112" t="s">
        <v>33</v>
      </c>
      <c r="D2112" s="2" t="s">
        <v>21</v>
      </c>
      <c r="F2112">
        <v>6.40672</v>
      </c>
      <c r="G2112" t="s">
        <v>43</v>
      </c>
      <c r="H2112" s="21">
        <v>44501</v>
      </c>
      <c r="I2112" s="18" t="s">
        <v>71</v>
      </c>
    </row>
    <row r="2113" spans="2:9" hidden="1" x14ac:dyDescent="0.3">
      <c r="B2113" s="5" t="s">
        <v>35</v>
      </c>
      <c r="C2113" t="s">
        <v>33</v>
      </c>
      <c r="D2113" s="2" t="s">
        <v>21</v>
      </c>
      <c r="F2113">
        <v>6.2825333333333333</v>
      </c>
      <c r="G2113" t="s">
        <v>43</v>
      </c>
      <c r="H2113" s="21">
        <v>44501</v>
      </c>
      <c r="I2113" s="18" t="s">
        <v>71</v>
      </c>
    </row>
    <row r="2114" spans="2:9" hidden="1" x14ac:dyDescent="0.3">
      <c r="B2114" s="5" t="s">
        <v>35</v>
      </c>
      <c r="C2114" t="s">
        <v>33</v>
      </c>
      <c r="D2114" s="2" t="s">
        <v>21</v>
      </c>
      <c r="F2114">
        <v>6.5937866666666665</v>
      </c>
      <c r="G2114" t="s">
        <v>43</v>
      </c>
      <c r="H2114" s="21">
        <v>44501</v>
      </c>
      <c r="I2114" s="18" t="s">
        <v>71</v>
      </c>
    </row>
    <row r="2115" spans="2:9" hidden="1" x14ac:dyDescent="0.3">
      <c r="B2115" s="5" t="s">
        <v>35</v>
      </c>
      <c r="C2115" t="s">
        <v>33</v>
      </c>
      <c r="D2115" s="2" t="s">
        <v>21</v>
      </c>
      <c r="F2115">
        <v>6.0858400000000001</v>
      </c>
      <c r="G2115" t="s">
        <v>43</v>
      </c>
      <c r="H2115" s="21">
        <v>44501</v>
      </c>
      <c r="I2115" s="18" t="s">
        <v>71</v>
      </c>
    </row>
    <row r="2116" spans="2:9" hidden="1" x14ac:dyDescent="0.3">
      <c r="B2116" s="5" t="s">
        <v>35</v>
      </c>
      <c r="C2116" t="s">
        <v>33</v>
      </c>
      <c r="D2116" s="2" t="s">
        <v>21</v>
      </c>
      <c r="F2116">
        <v>6.24688</v>
      </c>
      <c r="G2116" t="s">
        <v>43</v>
      </c>
      <c r="H2116" s="21">
        <v>44501</v>
      </c>
      <c r="I2116" s="18" t="s">
        <v>71</v>
      </c>
    </row>
    <row r="2117" spans="2:9" hidden="1" x14ac:dyDescent="0.3">
      <c r="B2117" s="5" t="s">
        <v>35</v>
      </c>
      <c r="C2117" t="s">
        <v>33</v>
      </c>
      <c r="D2117" s="2" t="s">
        <v>21</v>
      </c>
      <c r="F2117">
        <v>5.92096</v>
      </c>
      <c r="G2117" t="s">
        <v>43</v>
      </c>
      <c r="H2117" s="21">
        <v>44501</v>
      </c>
      <c r="I2117" s="18" t="s">
        <v>71</v>
      </c>
    </row>
    <row r="2118" spans="2:9" hidden="1" x14ac:dyDescent="0.3">
      <c r="B2118" s="5" t="s">
        <v>35</v>
      </c>
      <c r="C2118" t="s">
        <v>33</v>
      </c>
      <c r="D2118" s="2" t="s">
        <v>21</v>
      </c>
      <c r="F2118">
        <v>6.3020266666666664</v>
      </c>
      <c r="G2118" t="s">
        <v>43</v>
      </c>
      <c r="H2118" s="21">
        <v>44501</v>
      </c>
      <c r="I2118" s="18" t="s">
        <v>71</v>
      </c>
    </row>
    <row r="2119" spans="2:9" hidden="1" x14ac:dyDescent="0.3">
      <c r="B2119" s="5" t="s">
        <v>35</v>
      </c>
      <c r="C2119" t="s">
        <v>33</v>
      </c>
      <c r="D2119" s="2" t="s">
        <v>21</v>
      </c>
      <c r="F2119">
        <v>6.5228799999999998</v>
      </c>
      <c r="G2119" t="s">
        <v>43</v>
      </c>
      <c r="H2119" s="21">
        <v>44501</v>
      </c>
      <c r="I2119" s="18" t="s">
        <v>71</v>
      </c>
    </row>
    <row r="2120" spans="2:9" hidden="1" x14ac:dyDescent="0.3">
      <c r="B2120" s="5" t="s">
        <v>35</v>
      </c>
      <c r="C2120" t="s">
        <v>33</v>
      </c>
      <c r="D2120" s="2" t="s">
        <v>21</v>
      </c>
      <c r="F2120">
        <v>6.1682933333333336</v>
      </c>
      <c r="G2120" t="s">
        <v>43</v>
      </c>
      <c r="H2120" s="21">
        <v>44501</v>
      </c>
      <c r="I2120" s="18" t="s">
        <v>71</v>
      </c>
    </row>
    <row r="2121" spans="2:9" hidden="1" x14ac:dyDescent="0.3">
      <c r="B2121" s="5" t="s">
        <v>35</v>
      </c>
      <c r="C2121" t="s">
        <v>33</v>
      </c>
      <c r="D2121" s="2" t="s">
        <v>21</v>
      </c>
      <c r="F2121">
        <v>16.744271054065511</v>
      </c>
      <c r="G2121" t="s">
        <v>43</v>
      </c>
      <c r="H2121" s="21">
        <v>44501</v>
      </c>
      <c r="I2121" s="18" t="s">
        <v>71</v>
      </c>
    </row>
    <row r="2122" spans="2:9" hidden="1" x14ac:dyDescent="0.3">
      <c r="B2122" s="5" t="s">
        <v>35</v>
      </c>
      <c r="C2122" t="s">
        <v>33</v>
      </c>
      <c r="D2122" s="2" t="s">
        <v>21</v>
      </c>
      <c r="F2122">
        <v>11.63571522366453</v>
      </c>
      <c r="G2122" t="s">
        <v>43</v>
      </c>
      <c r="H2122" s="21">
        <v>44501</v>
      </c>
      <c r="I2122" s="18" t="s">
        <v>71</v>
      </c>
    </row>
    <row r="2123" spans="2:9" hidden="1" x14ac:dyDescent="0.3">
      <c r="B2123" s="5" t="s">
        <v>35</v>
      </c>
      <c r="C2123" t="s">
        <v>33</v>
      </c>
      <c r="D2123" s="2" t="s">
        <v>21</v>
      </c>
      <c r="F2123">
        <v>10.873529923631247</v>
      </c>
      <c r="G2123" t="s">
        <v>43</v>
      </c>
      <c r="H2123" s="21">
        <v>44501</v>
      </c>
      <c r="I2123" s="18" t="s">
        <v>71</v>
      </c>
    </row>
    <row r="2124" spans="2:9" hidden="1" x14ac:dyDescent="0.3">
      <c r="B2124" s="5" t="s">
        <v>35</v>
      </c>
      <c r="C2124" t="s">
        <v>33</v>
      </c>
      <c r="D2124" s="2" t="s">
        <v>21</v>
      </c>
      <c r="F2124">
        <v>11.52620839302403</v>
      </c>
      <c r="G2124" t="s">
        <v>43</v>
      </c>
      <c r="H2124" s="21">
        <v>44501</v>
      </c>
      <c r="I2124" s="18" t="s">
        <v>71</v>
      </c>
    </row>
    <row r="2125" spans="2:9" hidden="1" x14ac:dyDescent="0.3">
      <c r="B2125" s="5" t="s">
        <v>35</v>
      </c>
      <c r="C2125" t="s">
        <v>33</v>
      </c>
      <c r="D2125" s="2" t="s">
        <v>21</v>
      </c>
      <c r="F2125">
        <v>11.486011092190754</v>
      </c>
      <c r="G2125" t="s">
        <v>43</v>
      </c>
      <c r="H2125" s="21">
        <v>44501</v>
      </c>
      <c r="I2125" s="18" t="s">
        <v>71</v>
      </c>
    </row>
    <row r="2126" spans="2:9" hidden="1" x14ac:dyDescent="0.3">
      <c r="B2126" s="5" t="s">
        <v>35</v>
      </c>
      <c r="C2126" t="s">
        <v>33</v>
      </c>
      <c r="D2126" s="2" t="s">
        <v>21</v>
      </c>
      <c r="F2126">
        <v>11.133374581197979</v>
      </c>
      <c r="G2126" t="s">
        <v>43</v>
      </c>
      <c r="H2126" s="21">
        <v>44501</v>
      </c>
      <c r="I2126" s="18" t="s">
        <v>71</v>
      </c>
    </row>
    <row r="2127" spans="2:9" hidden="1" x14ac:dyDescent="0.3">
      <c r="B2127" s="5" t="s">
        <v>35</v>
      </c>
      <c r="C2127" t="s">
        <v>33</v>
      </c>
      <c r="D2127" s="2" t="s">
        <v>21</v>
      </c>
      <c r="F2127">
        <v>13.329618976287607</v>
      </c>
      <c r="G2127" t="s">
        <v>43</v>
      </c>
      <c r="H2127" s="21">
        <v>44501</v>
      </c>
      <c r="I2127" s="18" t="s">
        <v>71</v>
      </c>
    </row>
    <row r="2128" spans="2:9" hidden="1" x14ac:dyDescent="0.3">
      <c r="B2128" s="5" t="s">
        <v>35</v>
      </c>
      <c r="C2128" t="s">
        <v>33</v>
      </c>
      <c r="D2128" s="2" t="s">
        <v>21</v>
      </c>
      <c r="F2128">
        <v>9.7501207926558067</v>
      </c>
      <c r="G2128" t="s">
        <v>43</v>
      </c>
      <c r="H2128" s="21">
        <v>44501</v>
      </c>
      <c r="I2128" s="18" t="s">
        <v>71</v>
      </c>
    </row>
    <row r="2129" spans="2:9" hidden="1" x14ac:dyDescent="0.3">
      <c r="B2129" s="5" t="s">
        <v>35</v>
      </c>
      <c r="C2129" t="s">
        <v>33</v>
      </c>
      <c r="D2129" s="2" t="s">
        <v>21</v>
      </c>
      <c r="F2129">
        <v>11.904436422745176</v>
      </c>
      <c r="G2129" t="s">
        <v>43</v>
      </c>
      <c r="H2129" s="21">
        <v>44501</v>
      </c>
      <c r="I2129" s="18" t="s">
        <v>71</v>
      </c>
    </row>
    <row r="2130" spans="2:9" hidden="1" x14ac:dyDescent="0.3">
      <c r="B2130" s="5" t="s">
        <v>35</v>
      </c>
      <c r="C2130" t="s">
        <v>33</v>
      </c>
      <c r="D2130" s="2" t="s">
        <v>21</v>
      </c>
      <c r="F2130">
        <v>8.6777194321020907</v>
      </c>
      <c r="G2130" t="s">
        <v>43</v>
      </c>
      <c r="H2130" s="21">
        <v>44501</v>
      </c>
      <c r="I2130" s="18" t="s">
        <v>71</v>
      </c>
    </row>
    <row r="2131" spans="2:9" hidden="1" x14ac:dyDescent="0.3">
      <c r="B2131" s="5" t="s">
        <v>35</v>
      </c>
      <c r="C2131" t="s">
        <v>33</v>
      </c>
      <c r="D2131" s="2" t="s">
        <v>21</v>
      </c>
      <c r="F2131">
        <v>9.0369810495258882</v>
      </c>
      <c r="G2131" t="s">
        <v>43</v>
      </c>
      <c r="H2131" s="21">
        <v>44501</v>
      </c>
      <c r="I2131" s="18" t="s">
        <v>71</v>
      </c>
    </row>
    <row r="2132" spans="2:9" hidden="1" x14ac:dyDescent="0.3">
      <c r="B2132" s="5" t="s">
        <v>35</v>
      </c>
      <c r="C2132" t="s">
        <v>33</v>
      </c>
      <c r="D2132" s="2" t="s">
        <v>21</v>
      </c>
      <c r="F2132">
        <v>7.3004168118770467</v>
      </c>
      <c r="G2132" t="s">
        <v>43</v>
      </c>
      <c r="H2132" s="21">
        <v>44501</v>
      </c>
      <c r="I2132" s="18" t="s">
        <v>71</v>
      </c>
    </row>
    <row r="2133" spans="2:9" hidden="1" x14ac:dyDescent="0.3">
      <c r="B2133" s="5" t="s">
        <v>35</v>
      </c>
      <c r="C2133" t="s">
        <v>33</v>
      </c>
      <c r="D2133" s="2" t="s">
        <v>21</v>
      </c>
      <c r="F2133">
        <v>8.0054736333577168</v>
      </c>
      <c r="G2133" t="s">
        <v>43</v>
      </c>
      <c r="H2133" s="21">
        <v>44501</v>
      </c>
      <c r="I2133" s="18" t="s">
        <v>71</v>
      </c>
    </row>
    <row r="2134" spans="2:9" hidden="1" x14ac:dyDescent="0.3">
      <c r="B2134" s="5" t="s">
        <v>35</v>
      </c>
      <c r="C2134" t="s">
        <v>33</v>
      </c>
      <c r="D2134" s="2" t="s">
        <v>21</v>
      </c>
      <c r="F2134">
        <v>7.9891669106551655</v>
      </c>
      <c r="G2134" t="s">
        <v>43</v>
      </c>
      <c r="H2134" s="21">
        <v>44501</v>
      </c>
      <c r="I2134" s="18" t="s">
        <v>71</v>
      </c>
    </row>
    <row r="2135" spans="2:9" hidden="1" x14ac:dyDescent="0.3">
      <c r="B2135" s="5" t="s">
        <v>35</v>
      </c>
      <c r="C2135" t="s">
        <v>33</v>
      </c>
      <c r="D2135" s="2" t="s">
        <v>21</v>
      </c>
      <c r="F2135">
        <v>7.6528236435019243</v>
      </c>
      <c r="G2135" t="s">
        <v>43</v>
      </c>
      <c r="H2135" s="21">
        <v>44501</v>
      </c>
      <c r="I2135" s="18" t="s">
        <v>71</v>
      </c>
    </row>
    <row r="2136" spans="2:9" hidden="1" x14ac:dyDescent="0.3">
      <c r="B2136" s="5" t="s">
        <v>35</v>
      </c>
      <c r="C2136" t="s">
        <v>33</v>
      </c>
      <c r="D2136" s="2" t="s">
        <v>21</v>
      </c>
      <c r="F2136">
        <v>8.367805120758721</v>
      </c>
      <c r="G2136" t="s">
        <v>43</v>
      </c>
      <c r="H2136" s="21">
        <v>44501</v>
      </c>
      <c r="I2136" s="18" t="s">
        <v>71</v>
      </c>
    </row>
    <row r="2137" spans="2:9" hidden="1" x14ac:dyDescent="0.3">
      <c r="B2137" s="5" t="s">
        <v>35</v>
      </c>
      <c r="C2137" t="s">
        <v>19</v>
      </c>
      <c r="D2137" s="2" t="s">
        <v>21</v>
      </c>
      <c r="F2137">
        <v>16.76152272727273</v>
      </c>
      <c r="G2137" t="s">
        <v>43</v>
      </c>
      <c r="H2137" s="21">
        <v>44501</v>
      </c>
      <c r="I2137" s="18" t="s">
        <v>71</v>
      </c>
    </row>
    <row r="2138" spans="2:9" hidden="1" x14ac:dyDescent="0.3">
      <c r="B2138" s="5" t="s">
        <v>35</v>
      </c>
      <c r="C2138" t="s">
        <v>19</v>
      </c>
      <c r="D2138" s="2" t="s">
        <v>21</v>
      </c>
      <c r="F2138">
        <v>15.803323848156445</v>
      </c>
      <c r="G2138" t="s">
        <v>43</v>
      </c>
      <c r="H2138" s="21">
        <v>44501</v>
      </c>
      <c r="I2138" s="18" t="s">
        <v>71</v>
      </c>
    </row>
    <row r="2139" spans="2:9" hidden="1" x14ac:dyDescent="0.3">
      <c r="B2139" s="5" t="s">
        <v>35</v>
      </c>
      <c r="C2139" t="s">
        <v>19</v>
      </c>
      <c r="D2139" s="2" t="s">
        <v>21</v>
      </c>
      <c r="F2139">
        <v>11.63571522366453</v>
      </c>
      <c r="G2139" t="s">
        <v>43</v>
      </c>
      <c r="H2139" s="21">
        <v>44501</v>
      </c>
      <c r="I2139" s="18" t="s">
        <v>71</v>
      </c>
    </row>
    <row r="2140" spans="2:9" hidden="1" x14ac:dyDescent="0.3">
      <c r="B2140" s="5" t="s">
        <v>35</v>
      </c>
      <c r="C2140" t="s">
        <v>19</v>
      </c>
      <c r="D2140" s="2" t="s">
        <v>21</v>
      </c>
      <c r="F2140">
        <v>10.873529923631247</v>
      </c>
      <c r="G2140" t="s">
        <v>43</v>
      </c>
      <c r="H2140" s="21">
        <v>44501</v>
      </c>
      <c r="I2140" s="18" t="s">
        <v>71</v>
      </c>
    </row>
    <row r="2141" spans="2:9" hidden="1" x14ac:dyDescent="0.3">
      <c r="B2141" s="5" t="s">
        <v>35</v>
      </c>
      <c r="C2141" t="s">
        <v>19</v>
      </c>
      <c r="D2141" s="2" t="s">
        <v>21</v>
      </c>
      <c r="F2141">
        <v>11.52620839302403</v>
      </c>
      <c r="G2141" t="s">
        <v>43</v>
      </c>
      <c r="H2141" s="21">
        <v>44501</v>
      </c>
      <c r="I2141" s="18" t="s">
        <v>71</v>
      </c>
    </row>
    <row r="2142" spans="2:9" hidden="1" x14ac:dyDescent="0.3">
      <c r="B2142" s="5" t="s">
        <v>35</v>
      </c>
      <c r="C2142" t="s">
        <v>19</v>
      </c>
      <c r="D2142" s="2" t="s">
        <v>21</v>
      </c>
      <c r="F2142">
        <v>11.486011092190754</v>
      </c>
      <c r="G2142" t="s">
        <v>43</v>
      </c>
      <c r="H2142" s="21">
        <v>44501</v>
      </c>
      <c r="I2142" s="18" t="s">
        <v>71</v>
      </c>
    </row>
    <row r="2143" spans="2:9" hidden="1" x14ac:dyDescent="0.3">
      <c r="B2143" s="5" t="s">
        <v>35</v>
      </c>
      <c r="C2143" t="s">
        <v>19</v>
      </c>
      <c r="D2143" s="2" t="s">
        <v>21</v>
      </c>
      <c r="F2143">
        <v>11.133374581197979</v>
      </c>
      <c r="G2143" t="s">
        <v>43</v>
      </c>
      <c r="H2143" s="21">
        <v>44501</v>
      </c>
      <c r="I2143" s="18" t="s">
        <v>71</v>
      </c>
    </row>
    <row r="2144" spans="2:9" hidden="1" x14ac:dyDescent="0.3">
      <c r="B2144" s="5" t="s">
        <v>35</v>
      </c>
      <c r="C2144" t="s">
        <v>19</v>
      </c>
      <c r="D2144" s="2" t="s">
        <v>21</v>
      </c>
      <c r="F2144">
        <v>13.329618976287607</v>
      </c>
      <c r="G2144" t="s">
        <v>43</v>
      </c>
      <c r="H2144" s="21">
        <v>44501</v>
      </c>
      <c r="I2144" s="18" t="s">
        <v>71</v>
      </c>
    </row>
    <row r="2145" spans="2:9" hidden="1" x14ac:dyDescent="0.3">
      <c r="B2145" s="5" t="s">
        <v>35</v>
      </c>
      <c r="C2145" t="s">
        <v>19</v>
      </c>
      <c r="D2145" s="2" t="s">
        <v>21</v>
      </c>
      <c r="F2145">
        <v>9.7501207926558067</v>
      </c>
      <c r="G2145" t="s">
        <v>43</v>
      </c>
      <c r="H2145" s="21">
        <v>44501</v>
      </c>
      <c r="I2145" s="18" t="s">
        <v>71</v>
      </c>
    </row>
    <row r="2146" spans="2:9" hidden="1" x14ac:dyDescent="0.3">
      <c r="B2146" s="5" t="s">
        <v>35</v>
      </c>
      <c r="C2146" t="s">
        <v>19</v>
      </c>
      <c r="D2146" s="2" t="s">
        <v>21</v>
      </c>
      <c r="F2146">
        <v>11.904436422745176</v>
      </c>
      <c r="G2146" t="s">
        <v>43</v>
      </c>
      <c r="H2146" s="21">
        <v>44501</v>
      </c>
      <c r="I2146" s="18" t="s">
        <v>71</v>
      </c>
    </row>
    <row r="2147" spans="2:9" hidden="1" x14ac:dyDescent="0.3">
      <c r="B2147" s="5" t="s">
        <v>35</v>
      </c>
      <c r="C2147" t="s">
        <v>19</v>
      </c>
      <c r="D2147" s="2" t="s">
        <v>21</v>
      </c>
      <c r="F2147">
        <v>8.6777194321020907</v>
      </c>
      <c r="G2147" t="s">
        <v>43</v>
      </c>
      <c r="H2147" s="21">
        <v>44501</v>
      </c>
      <c r="I2147" s="18" t="s">
        <v>71</v>
      </c>
    </row>
    <row r="2148" spans="2:9" hidden="1" x14ac:dyDescent="0.3">
      <c r="B2148" s="5" t="s">
        <v>35</v>
      </c>
      <c r="C2148" t="s">
        <v>19</v>
      </c>
      <c r="D2148" s="2" t="s">
        <v>21</v>
      </c>
      <c r="F2148">
        <v>9.0369810495258882</v>
      </c>
      <c r="G2148" t="s">
        <v>43</v>
      </c>
      <c r="H2148" s="21">
        <v>44501</v>
      </c>
      <c r="I2148" s="18" t="s">
        <v>71</v>
      </c>
    </row>
    <row r="2149" spans="2:9" hidden="1" x14ac:dyDescent="0.3">
      <c r="B2149" s="5" t="s">
        <v>35</v>
      </c>
      <c r="C2149" t="s">
        <v>19</v>
      </c>
      <c r="D2149" s="2" t="s">
        <v>21</v>
      </c>
      <c r="F2149">
        <v>7.3004168118770467</v>
      </c>
      <c r="G2149" t="s">
        <v>43</v>
      </c>
      <c r="H2149" s="21">
        <v>44501</v>
      </c>
      <c r="I2149" s="18" t="s">
        <v>71</v>
      </c>
    </row>
    <row r="2150" spans="2:9" hidden="1" x14ac:dyDescent="0.3">
      <c r="B2150" s="5" t="s">
        <v>35</v>
      </c>
      <c r="C2150" t="s">
        <v>19</v>
      </c>
      <c r="D2150" s="2" t="s">
        <v>21</v>
      </c>
      <c r="F2150">
        <v>8.0054736333577168</v>
      </c>
      <c r="G2150" t="s">
        <v>43</v>
      </c>
      <c r="H2150" s="21">
        <v>44501</v>
      </c>
      <c r="I2150" s="18" t="s">
        <v>71</v>
      </c>
    </row>
    <row r="2151" spans="2:9" hidden="1" x14ac:dyDescent="0.3">
      <c r="B2151" s="5" t="s">
        <v>35</v>
      </c>
      <c r="C2151" t="s">
        <v>19</v>
      </c>
      <c r="D2151" s="2" t="s">
        <v>21</v>
      </c>
      <c r="F2151">
        <v>7.9891669106551655</v>
      </c>
      <c r="G2151" t="s">
        <v>43</v>
      </c>
      <c r="H2151" s="21">
        <v>44501</v>
      </c>
      <c r="I2151" s="18" t="s">
        <v>71</v>
      </c>
    </row>
    <row r="2152" spans="2:9" hidden="1" x14ac:dyDescent="0.3">
      <c r="B2152" s="5" t="s">
        <v>35</v>
      </c>
      <c r="C2152" t="s">
        <v>19</v>
      </c>
      <c r="D2152" s="2" t="s">
        <v>21</v>
      </c>
      <c r="F2152">
        <v>7.6528236435019243</v>
      </c>
      <c r="G2152" t="s">
        <v>43</v>
      </c>
      <c r="H2152" s="21">
        <v>44501</v>
      </c>
      <c r="I2152" s="18" t="s">
        <v>71</v>
      </c>
    </row>
    <row r="2153" spans="2:9" hidden="1" x14ac:dyDescent="0.3">
      <c r="B2153" s="5" t="s">
        <v>35</v>
      </c>
      <c r="C2153" t="s">
        <v>19</v>
      </c>
      <c r="D2153" s="2" t="s">
        <v>21</v>
      </c>
      <c r="F2153">
        <v>8.367805120758721</v>
      </c>
      <c r="G2153" t="s">
        <v>43</v>
      </c>
      <c r="H2153" s="21">
        <v>44501</v>
      </c>
      <c r="I2153" s="18" t="s">
        <v>71</v>
      </c>
    </row>
    <row r="2154" spans="2:9" hidden="1" x14ac:dyDescent="0.3">
      <c r="B2154" s="5" t="s">
        <v>35</v>
      </c>
      <c r="C2154" t="s">
        <v>19</v>
      </c>
      <c r="D2154" s="2" t="s">
        <v>21</v>
      </c>
      <c r="F2154">
        <v>15.119817790735699</v>
      </c>
      <c r="G2154" t="s">
        <v>43</v>
      </c>
      <c r="H2154" s="21">
        <v>44501</v>
      </c>
      <c r="I2154" s="18" t="s">
        <v>71</v>
      </c>
    </row>
    <row r="2155" spans="2:9" hidden="1" x14ac:dyDescent="0.3">
      <c r="B2155" s="5" t="s">
        <v>35</v>
      </c>
      <c r="C2155" t="s">
        <v>19</v>
      </c>
      <c r="D2155" s="2" t="s">
        <v>21</v>
      </c>
      <c r="F2155">
        <v>14.667916685492251</v>
      </c>
      <c r="G2155" t="s">
        <v>43</v>
      </c>
      <c r="H2155" s="21">
        <v>44501</v>
      </c>
      <c r="I2155" s="18" t="s">
        <v>71</v>
      </c>
    </row>
    <row r="2156" spans="2:9" hidden="1" x14ac:dyDescent="0.3">
      <c r="B2156" s="5" t="s">
        <v>35</v>
      </c>
      <c r="C2156" t="s">
        <v>19</v>
      </c>
      <c r="D2156" s="2" t="s">
        <v>21</v>
      </c>
      <c r="F2156">
        <v>16.110530983021519</v>
      </c>
      <c r="G2156" t="s">
        <v>43</v>
      </c>
      <c r="H2156" s="21">
        <v>44501</v>
      </c>
      <c r="I2156" s="18" t="s">
        <v>71</v>
      </c>
    </row>
    <row r="2157" spans="2:9" hidden="1" x14ac:dyDescent="0.3">
      <c r="B2157" s="5" t="s">
        <v>35</v>
      </c>
      <c r="C2157" t="s">
        <v>19</v>
      </c>
      <c r="D2157" s="2" t="s">
        <v>21</v>
      </c>
      <c r="F2157">
        <v>10.004975520892634</v>
      </c>
      <c r="G2157" t="s">
        <v>43</v>
      </c>
      <c r="H2157" s="21">
        <v>44501</v>
      </c>
      <c r="I2157" s="18" t="s">
        <v>71</v>
      </c>
    </row>
    <row r="2158" spans="2:9" hidden="1" x14ac:dyDescent="0.3">
      <c r="B2158" s="5" t="s">
        <v>35</v>
      </c>
      <c r="C2158" t="s">
        <v>19</v>
      </c>
      <c r="D2158" s="2" t="s">
        <v>21</v>
      </c>
      <c r="F2158">
        <v>6.4071993410214159</v>
      </c>
      <c r="G2158" t="s">
        <v>43</v>
      </c>
      <c r="H2158" s="21">
        <v>44501</v>
      </c>
      <c r="I2158" s="18" t="s">
        <v>71</v>
      </c>
    </row>
    <row r="2159" spans="2:9" hidden="1" x14ac:dyDescent="0.3">
      <c r="B2159" s="5" t="s">
        <v>35</v>
      </c>
      <c r="C2159" t="s">
        <v>19</v>
      </c>
      <c r="D2159" s="2" t="s">
        <v>21</v>
      </c>
      <c r="F2159">
        <v>6.0831466227347608</v>
      </c>
      <c r="G2159" t="s">
        <v>43</v>
      </c>
      <c r="H2159" s="21">
        <v>44501</v>
      </c>
      <c r="I2159" s="18" t="s">
        <v>71</v>
      </c>
    </row>
    <row r="2160" spans="2:9" hidden="1" x14ac:dyDescent="0.3">
      <c r="B2160" s="5" t="s">
        <v>35</v>
      </c>
      <c r="C2160" t="s">
        <v>19</v>
      </c>
      <c r="D2160" s="2" t="s">
        <v>21</v>
      </c>
      <c r="F2160">
        <v>5.6680889621087314</v>
      </c>
      <c r="G2160" t="s">
        <v>43</v>
      </c>
      <c r="H2160" s="21">
        <v>44501</v>
      </c>
      <c r="I2160" s="18" t="s">
        <v>71</v>
      </c>
    </row>
    <row r="2161" spans="2:9" hidden="1" x14ac:dyDescent="0.3">
      <c r="B2161" s="5" t="s">
        <v>35</v>
      </c>
      <c r="C2161" t="s">
        <v>19</v>
      </c>
      <c r="D2161" s="2" t="s">
        <v>21</v>
      </c>
      <c r="F2161">
        <v>6.1042421746293236</v>
      </c>
      <c r="G2161" t="s">
        <v>43</v>
      </c>
      <c r="H2161" s="21">
        <v>44501</v>
      </c>
      <c r="I2161" s="18" t="s">
        <v>71</v>
      </c>
    </row>
    <row r="2162" spans="2:9" hidden="1" x14ac:dyDescent="0.3">
      <c r="B2162" s="5" t="s">
        <v>35</v>
      </c>
      <c r="C2162" t="s">
        <v>19</v>
      </c>
      <c r="D2162" s="2" t="s">
        <v>21</v>
      </c>
      <c r="F2162">
        <v>5.785123558484349</v>
      </c>
      <c r="G2162" t="s">
        <v>43</v>
      </c>
      <c r="H2162" s="21">
        <v>44501</v>
      </c>
      <c r="I2162" s="18" t="s">
        <v>71</v>
      </c>
    </row>
    <row r="2163" spans="2:9" hidden="1" x14ac:dyDescent="0.3">
      <c r="B2163" s="5" t="s">
        <v>35</v>
      </c>
      <c r="C2163" t="s">
        <v>19</v>
      </c>
      <c r="D2163" s="2" t="s">
        <v>21</v>
      </c>
      <c r="F2163">
        <v>6.2560131795716636</v>
      </c>
      <c r="G2163" t="s">
        <v>43</v>
      </c>
      <c r="H2163" s="21">
        <v>44501</v>
      </c>
      <c r="I2163" s="18" t="s">
        <v>71</v>
      </c>
    </row>
    <row r="2164" spans="2:9" hidden="1" x14ac:dyDescent="0.3">
      <c r="B2164" s="5" t="s">
        <v>35</v>
      </c>
      <c r="C2164" t="s">
        <v>19</v>
      </c>
      <c r="D2164" s="2" t="s">
        <v>21</v>
      </c>
      <c r="F2164">
        <v>6.3756672158154855</v>
      </c>
      <c r="G2164" t="s">
        <v>43</v>
      </c>
      <c r="H2164" s="21">
        <v>44501</v>
      </c>
      <c r="I2164" s="18" t="s">
        <v>71</v>
      </c>
    </row>
    <row r="2165" spans="2:9" hidden="1" x14ac:dyDescent="0.3">
      <c r="B2165" s="5" t="s">
        <v>35</v>
      </c>
      <c r="C2165" t="s">
        <v>19</v>
      </c>
      <c r="D2165" s="2" t="s">
        <v>21</v>
      </c>
      <c r="F2165">
        <v>6.3858566721581553</v>
      </c>
      <c r="G2165" t="s">
        <v>43</v>
      </c>
      <c r="H2165" s="21">
        <v>44501</v>
      </c>
      <c r="I2165" s="18" t="s">
        <v>71</v>
      </c>
    </row>
    <row r="2166" spans="2:9" hidden="1" x14ac:dyDescent="0.3">
      <c r="B2166" s="5" t="s">
        <v>35</v>
      </c>
      <c r="C2166" t="s">
        <v>19</v>
      </c>
      <c r="D2166" s="2" t="s">
        <v>21</v>
      </c>
      <c r="F2166">
        <v>6.4756425041186159</v>
      </c>
      <c r="G2166" t="s">
        <v>43</v>
      </c>
      <c r="H2166" s="21">
        <v>44501</v>
      </c>
      <c r="I2166" s="18" t="s">
        <v>71</v>
      </c>
    </row>
    <row r="2167" spans="2:9" hidden="1" x14ac:dyDescent="0.3">
      <c r="B2167" s="5" t="s">
        <v>35</v>
      </c>
      <c r="C2167" t="s">
        <v>19</v>
      </c>
      <c r="D2167" s="2" t="s">
        <v>21</v>
      </c>
      <c r="F2167">
        <v>6.5851894563426683</v>
      </c>
      <c r="G2167" t="s">
        <v>43</v>
      </c>
      <c r="H2167" s="21">
        <v>44501</v>
      </c>
      <c r="I2167" s="18" t="s">
        <v>71</v>
      </c>
    </row>
    <row r="2168" spans="2:9" hidden="1" x14ac:dyDescent="0.3">
      <c r="B2168" s="5" t="s">
        <v>35</v>
      </c>
      <c r="C2168" t="s">
        <v>19</v>
      </c>
      <c r="D2168" s="2" t="s">
        <v>21</v>
      </c>
      <c r="F2168">
        <v>6.4129077429983523</v>
      </c>
      <c r="G2168" t="s">
        <v>43</v>
      </c>
      <c r="H2168" s="21">
        <v>44501</v>
      </c>
      <c r="I2168" s="18" t="s">
        <v>71</v>
      </c>
    </row>
    <row r="2169" spans="2:9" hidden="1" x14ac:dyDescent="0.3">
      <c r="B2169" s="5" t="s">
        <v>35</v>
      </c>
      <c r="C2169" t="s">
        <v>19</v>
      </c>
      <c r="D2169" s="2" t="s">
        <v>21</v>
      </c>
      <c r="F2169">
        <v>6.5755848434925861</v>
      </c>
      <c r="G2169" t="s">
        <v>43</v>
      </c>
      <c r="H2169" s="21">
        <v>44501</v>
      </c>
      <c r="I2169" s="18" t="s">
        <v>71</v>
      </c>
    </row>
    <row r="2170" spans="2:9" hidden="1" x14ac:dyDescent="0.3">
      <c r="B2170" s="5" t="s">
        <v>35</v>
      </c>
      <c r="C2170" t="s">
        <v>19</v>
      </c>
      <c r="D2170" s="2" t="s">
        <v>21</v>
      </c>
      <c r="F2170">
        <v>7.0181630971993405</v>
      </c>
      <c r="G2170" t="s">
        <v>43</v>
      </c>
      <c r="H2170" s="21">
        <v>44501</v>
      </c>
      <c r="I2170" s="18" t="s">
        <v>71</v>
      </c>
    </row>
    <row r="2171" spans="2:9" hidden="1" x14ac:dyDescent="0.3">
      <c r="B2171" s="5" t="s">
        <v>35</v>
      </c>
      <c r="C2171" t="s">
        <v>19</v>
      </c>
      <c r="D2171" s="2" t="s">
        <v>21</v>
      </c>
      <c r="F2171">
        <v>6.4501812191103784</v>
      </c>
      <c r="G2171" t="s">
        <v>43</v>
      </c>
      <c r="H2171" s="21">
        <v>44501</v>
      </c>
      <c r="I2171" s="18" t="s">
        <v>71</v>
      </c>
    </row>
    <row r="2172" spans="2:9" hidden="1" x14ac:dyDescent="0.3">
      <c r="B2172" s="5" t="s">
        <v>35</v>
      </c>
      <c r="C2172" t="s">
        <v>19</v>
      </c>
      <c r="D2172" s="2" t="s">
        <v>21</v>
      </c>
      <c r="F2172">
        <v>6.3532619439868201</v>
      </c>
      <c r="G2172" t="s">
        <v>43</v>
      </c>
      <c r="H2172" s="21">
        <v>44501</v>
      </c>
      <c r="I2172" s="18" t="s">
        <v>71</v>
      </c>
    </row>
    <row r="2173" spans="2:9" hidden="1" x14ac:dyDescent="0.3">
      <c r="B2173" s="5" t="s">
        <v>35</v>
      </c>
      <c r="C2173" t="s">
        <v>19</v>
      </c>
      <c r="D2173" s="2" t="s">
        <v>21</v>
      </c>
      <c r="F2173">
        <v>6.877578253706754</v>
      </c>
      <c r="G2173" t="s">
        <v>43</v>
      </c>
      <c r="H2173" s="21">
        <v>44501</v>
      </c>
      <c r="I2173" s="18" t="s">
        <v>71</v>
      </c>
    </row>
    <row r="2174" spans="2:9" hidden="1" x14ac:dyDescent="0.3">
      <c r="B2174" s="5" t="s">
        <v>35</v>
      </c>
      <c r="C2174" t="s">
        <v>19</v>
      </c>
      <c r="D2174" s="2" t="s">
        <v>21</v>
      </c>
      <c r="F2174">
        <v>6.1755518945634265</v>
      </c>
      <c r="G2174" t="s">
        <v>43</v>
      </c>
      <c r="H2174" s="21">
        <v>44501</v>
      </c>
      <c r="I2174" s="18" t="s">
        <v>71</v>
      </c>
    </row>
    <row r="2175" spans="2:9" hidden="1" x14ac:dyDescent="0.3">
      <c r="B2175" s="5" t="s">
        <v>35</v>
      </c>
      <c r="C2175" t="s">
        <v>19</v>
      </c>
      <c r="D2175" s="2" t="s">
        <v>21</v>
      </c>
      <c r="F2175">
        <v>6.3418121911037888</v>
      </c>
      <c r="G2175" t="s">
        <v>43</v>
      </c>
      <c r="H2175" s="21">
        <v>44501</v>
      </c>
      <c r="I2175" s="18" t="s">
        <v>71</v>
      </c>
    </row>
    <row r="2176" spans="2:9" hidden="1" x14ac:dyDescent="0.3">
      <c r="B2176" s="5" t="s">
        <v>35</v>
      </c>
      <c r="C2176" t="s">
        <v>19</v>
      </c>
      <c r="D2176" s="2" t="s">
        <v>21</v>
      </c>
      <c r="F2176">
        <v>6.1258072487644153</v>
      </c>
      <c r="G2176" t="s">
        <v>43</v>
      </c>
      <c r="H2176" s="21">
        <v>44501</v>
      </c>
      <c r="I2176" s="18" t="s">
        <v>71</v>
      </c>
    </row>
    <row r="2177" spans="2:9" hidden="1" x14ac:dyDescent="0.3">
      <c r="B2177" s="5" t="s">
        <v>35</v>
      </c>
      <c r="C2177" t="s">
        <v>19</v>
      </c>
      <c r="D2177" s="2" t="s">
        <v>21</v>
      </c>
      <c r="F2177">
        <v>6.6751317957166387</v>
      </c>
      <c r="G2177" t="s">
        <v>43</v>
      </c>
      <c r="H2177" s="21">
        <v>44501</v>
      </c>
      <c r="I2177" s="18" t="s">
        <v>71</v>
      </c>
    </row>
    <row r="2178" spans="2:9" hidden="1" x14ac:dyDescent="0.3">
      <c r="B2178" s="5" t="s">
        <v>35</v>
      </c>
      <c r="C2178" t="s">
        <v>19</v>
      </c>
      <c r="D2178" s="2" t="s">
        <v>21</v>
      </c>
      <c r="F2178">
        <v>6.0594069192751228</v>
      </c>
      <c r="G2178" t="s">
        <v>43</v>
      </c>
      <c r="H2178" s="21">
        <v>44501</v>
      </c>
      <c r="I2178" s="18" t="s">
        <v>71</v>
      </c>
    </row>
    <row r="2179" spans="2:9" hidden="1" x14ac:dyDescent="0.3">
      <c r="B2179" s="5" t="s">
        <v>35</v>
      </c>
      <c r="C2179" t="s">
        <v>19</v>
      </c>
      <c r="D2179" s="2" t="s">
        <v>21</v>
      </c>
      <c r="F2179">
        <v>6.6360461285008236</v>
      </c>
      <c r="G2179" t="s">
        <v>43</v>
      </c>
      <c r="H2179" s="21">
        <v>44501</v>
      </c>
      <c r="I2179" s="18" t="s">
        <v>71</v>
      </c>
    </row>
    <row r="2180" spans="2:9" hidden="1" x14ac:dyDescent="0.3">
      <c r="B2180" s="5" t="s">
        <v>35</v>
      </c>
      <c r="C2180" t="s">
        <v>19</v>
      </c>
      <c r="D2180" s="2" t="s">
        <v>21</v>
      </c>
      <c r="F2180">
        <v>6.6046375617792421</v>
      </c>
      <c r="G2180" t="s">
        <v>43</v>
      </c>
      <c r="H2180" s="21">
        <v>44501</v>
      </c>
      <c r="I2180" s="18" t="s">
        <v>71</v>
      </c>
    </row>
    <row r="2181" spans="2:9" hidden="1" x14ac:dyDescent="0.3">
      <c r="B2181" s="5" t="s">
        <v>35</v>
      </c>
      <c r="C2181" t="s">
        <v>19</v>
      </c>
      <c r="D2181" s="2" t="s">
        <v>21</v>
      </c>
      <c r="F2181">
        <v>6.2087397034596368</v>
      </c>
      <c r="G2181" t="s">
        <v>43</v>
      </c>
      <c r="H2181" s="21">
        <v>44501</v>
      </c>
      <c r="I2181" s="18" t="s">
        <v>71</v>
      </c>
    </row>
    <row r="2182" spans="2:9" hidden="1" x14ac:dyDescent="0.3">
      <c r="B2182" s="5" t="s">
        <v>35</v>
      </c>
      <c r="C2182" t="s">
        <v>19</v>
      </c>
      <c r="D2182" s="2" t="s">
        <v>21</v>
      </c>
      <c r="F2182">
        <v>6.516112026359143</v>
      </c>
      <c r="G2182" t="s">
        <v>43</v>
      </c>
      <c r="H2182" s="21">
        <v>44501</v>
      </c>
      <c r="I2182" s="18" t="s">
        <v>71</v>
      </c>
    </row>
    <row r="2183" spans="2:9" hidden="1" x14ac:dyDescent="0.3">
      <c r="B2183" s="5" t="s">
        <v>35</v>
      </c>
      <c r="C2183" t="s">
        <v>19</v>
      </c>
      <c r="D2183" s="2" t="s">
        <v>21</v>
      </c>
      <c r="F2183">
        <v>6.1536573311367375</v>
      </c>
      <c r="G2183" t="s">
        <v>43</v>
      </c>
      <c r="H2183" s="21">
        <v>44501</v>
      </c>
      <c r="I2183" s="18" t="s">
        <v>71</v>
      </c>
    </row>
    <row r="2184" spans="2:9" hidden="1" x14ac:dyDescent="0.3">
      <c r="B2184" s="5" t="s">
        <v>35</v>
      </c>
      <c r="C2184" t="s">
        <v>19</v>
      </c>
      <c r="D2184" s="2" t="s">
        <v>21</v>
      </c>
      <c r="F2184">
        <v>6.0724958813838548</v>
      </c>
      <c r="G2184" t="s">
        <v>43</v>
      </c>
      <c r="H2184" s="21">
        <v>44501</v>
      </c>
      <c r="I2184" s="18" t="s">
        <v>71</v>
      </c>
    </row>
    <row r="2185" spans="2:9" hidden="1" x14ac:dyDescent="0.3">
      <c r="B2185" s="5" t="s">
        <v>35</v>
      </c>
      <c r="C2185" t="s">
        <v>19</v>
      </c>
      <c r="D2185" s="2" t="s">
        <v>21</v>
      </c>
      <c r="F2185">
        <v>6.0696293245469519</v>
      </c>
      <c r="G2185" t="s">
        <v>43</v>
      </c>
      <c r="H2185" s="21">
        <v>44501</v>
      </c>
      <c r="I2185" s="18" t="s">
        <v>71</v>
      </c>
    </row>
    <row r="2186" spans="2:9" hidden="1" x14ac:dyDescent="0.3">
      <c r="B2186" s="5" t="s">
        <v>35</v>
      </c>
      <c r="C2186" t="s">
        <v>19</v>
      </c>
      <c r="D2186" s="2" t="s">
        <v>21</v>
      </c>
      <c r="F2186">
        <v>6.3435914332784176</v>
      </c>
      <c r="G2186" t="s">
        <v>43</v>
      </c>
      <c r="H2186" s="21">
        <v>44501</v>
      </c>
      <c r="I2186" s="18" t="s">
        <v>71</v>
      </c>
    </row>
    <row r="2187" spans="2:9" hidden="1" x14ac:dyDescent="0.3">
      <c r="B2187" s="5" t="s">
        <v>35</v>
      </c>
      <c r="C2187" t="s">
        <v>19</v>
      </c>
      <c r="D2187" s="2" t="s">
        <v>21</v>
      </c>
      <c r="F2187">
        <v>6.5493492586490936</v>
      </c>
      <c r="G2187" t="s">
        <v>43</v>
      </c>
      <c r="H2187" s="21">
        <v>44501</v>
      </c>
      <c r="I2187" s="18" t="s">
        <v>71</v>
      </c>
    </row>
    <row r="2188" spans="2:9" hidden="1" x14ac:dyDescent="0.3">
      <c r="B2188" s="5" t="s">
        <v>35</v>
      </c>
      <c r="C2188" t="s">
        <v>19</v>
      </c>
      <c r="D2188" s="2" t="s">
        <v>21</v>
      </c>
      <c r="F2188">
        <v>6.4236161449752878</v>
      </c>
      <c r="G2188" t="s">
        <v>43</v>
      </c>
      <c r="H2188" s="21">
        <v>44501</v>
      </c>
      <c r="I2188" s="18" t="s">
        <v>71</v>
      </c>
    </row>
    <row r="2189" spans="2:9" hidden="1" x14ac:dyDescent="0.3">
      <c r="B2189" s="5" t="s">
        <v>35</v>
      </c>
      <c r="C2189" t="s">
        <v>19</v>
      </c>
      <c r="D2189" s="2" t="s">
        <v>21</v>
      </c>
      <c r="F2189">
        <v>6.2283278418451395</v>
      </c>
      <c r="G2189" t="s">
        <v>43</v>
      </c>
      <c r="H2189" s="21">
        <v>44501</v>
      </c>
      <c r="I2189" s="18" t="s">
        <v>71</v>
      </c>
    </row>
    <row r="2190" spans="2:9" hidden="1" x14ac:dyDescent="0.3">
      <c r="B2190" s="5" t="s">
        <v>35</v>
      </c>
      <c r="C2190" t="s">
        <v>19</v>
      </c>
      <c r="D2190" s="2" t="s">
        <v>21</v>
      </c>
      <c r="F2190">
        <v>5.4927265238879732</v>
      </c>
      <c r="G2190" t="s">
        <v>43</v>
      </c>
      <c r="H2190" s="21">
        <v>44501</v>
      </c>
      <c r="I2190" s="18" t="s">
        <v>71</v>
      </c>
    </row>
    <row r="2191" spans="2:9" hidden="1" x14ac:dyDescent="0.3">
      <c r="B2191" s="5" t="s">
        <v>35</v>
      </c>
      <c r="C2191" t="s">
        <v>19</v>
      </c>
      <c r="D2191" s="2" t="s">
        <v>21</v>
      </c>
      <c r="F2191">
        <v>6.3585420098846788</v>
      </c>
      <c r="G2191" t="s">
        <v>43</v>
      </c>
      <c r="H2191" s="21">
        <v>44501</v>
      </c>
      <c r="I2191" s="18" t="s">
        <v>71</v>
      </c>
    </row>
    <row r="2192" spans="2:9" hidden="1" x14ac:dyDescent="0.3">
      <c r="B2192" s="5" t="s">
        <v>35</v>
      </c>
      <c r="C2192" t="s">
        <v>19</v>
      </c>
      <c r="D2192" s="2" t="s">
        <v>21</v>
      </c>
      <c r="F2192">
        <v>6.1055930807248764</v>
      </c>
      <c r="G2192" t="s">
        <v>43</v>
      </c>
      <c r="H2192" s="21">
        <v>44501</v>
      </c>
      <c r="I2192" s="18" t="s">
        <v>71</v>
      </c>
    </row>
    <row r="2193" spans="2:9" hidden="1" x14ac:dyDescent="0.3">
      <c r="B2193" s="5" t="s">
        <v>35</v>
      </c>
      <c r="C2193" t="s">
        <v>19</v>
      </c>
      <c r="D2193" s="2" t="s">
        <v>21</v>
      </c>
      <c r="F2193">
        <v>6.0845469522240521</v>
      </c>
      <c r="G2193" t="s">
        <v>43</v>
      </c>
      <c r="H2193" s="21">
        <v>44501</v>
      </c>
      <c r="I2193" s="18" t="s">
        <v>71</v>
      </c>
    </row>
    <row r="2194" spans="2:9" hidden="1" x14ac:dyDescent="0.3">
      <c r="B2194" s="5" t="s">
        <v>35</v>
      </c>
      <c r="C2194" t="s">
        <v>19</v>
      </c>
      <c r="D2194" s="2" t="s">
        <v>21</v>
      </c>
      <c r="F2194">
        <v>6.1793080724876441</v>
      </c>
      <c r="G2194" t="s">
        <v>43</v>
      </c>
      <c r="H2194" s="21">
        <v>44501</v>
      </c>
      <c r="I2194" s="18" t="s">
        <v>71</v>
      </c>
    </row>
    <row r="2195" spans="2:9" hidden="1" x14ac:dyDescent="0.3">
      <c r="B2195" s="5" t="s">
        <v>35</v>
      </c>
      <c r="C2195" t="s">
        <v>19</v>
      </c>
      <c r="D2195" s="2" t="s">
        <v>21</v>
      </c>
      <c r="F2195">
        <v>6.7711861614497533</v>
      </c>
      <c r="G2195" t="s">
        <v>43</v>
      </c>
      <c r="H2195" s="21">
        <v>44501</v>
      </c>
      <c r="I2195" s="18" t="s">
        <v>71</v>
      </c>
    </row>
    <row r="2196" spans="2:9" hidden="1" x14ac:dyDescent="0.3">
      <c r="B2196" s="5" t="s">
        <v>35</v>
      </c>
      <c r="C2196" t="s">
        <v>19</v>
      </c>
      <c r="D2196" s="2" t="s">
        <v>21</v>
      </c>
      <c r="F2196">
        <v>8.3480951171028437</v>
      </c>
      <c r="G2196" t="s">
        <v>43</v>
      </c>
      <c r="H2196" s="21">
        <v>44501</v>
      </c>
      <c r="I2196" s="18" t="s">
        <v>71</v>
      </c>
    </row>
    <row r="2197" spans="2:9" hidden="1" x14ac:dyDescent="0.3">
      <c r="B2197" s="5" t="s">
        <v>35</v>
      </c>
      <c r="C2197" t="s">
        <v>19</v>
      </c>
      <c r="D2197" s="2" t="s">
        <v>21</v>
      </c>
      <c r="F2197">
        <v>8.5653010891359393</v>
      </c>
      <c r="G2197" t="s">
        <v>43</v>
      </c>
      <c r="H2197" s="21">
        <v>44501</v>
      </c>
      <c r="I2197" s="18" t="s">
        <v>71</v>
      </c>
    </row>
    <row r="2198" spans="2:9" hidden="1" x14ac:dyDescent="0.3">
      <c r="B2198" s="5" t="s">
        <v>35</v>
      </c>
      <c r="C2198" t="s">
        <v>19</v>
      </c>
      <c r="D2198" s="2" t="s">
        <v>21</v>
      </c>
      <c r="F2198">
        <v>11.722560430003547</v>
      </c>
      <c r="G2198" t="s">
        <v>43</v>
      </c>
      <c r="H2198" s="21">
        <v>44501</v>
      </c>
      <c r="I2198" s="18" t="s">
        <v>71</v>
      </c>
    </row>
    <row r="2199" spans="2:9" hidden="1" x14ac:dyDescent="0.3">
      <c r="B2199" s="5" t="s">
        <v>35</v>
      </c>
      <c r="C2199" t="s">
        <v>19</v>
      </c>
      <c r="D2199" s="2" t="s">
        <v>21</v>
      </c>
      <c r="F2199">
        <v>6.1804843297096523</v>
      </c>
      <c r="G2199" t="s">
        <v>43</v>
      </c>
      <c r="H2199" s="21">
        <v>44501</v>
      </c>
      <c r="I2199" s="18" t="s">
        <v>71</v>
      </c>
    </row>
    <row r="2200" spans="2:9" hidden="1" x14ac:dyDescent="0.3">
      <c r="B2200" s="5" t="s">
        <v>35</v>
      </c>
      <c r="C2200" t="s">
        <v>19</v>
      </c>
      <c r="D2200" s="2" t="s">
        <v>21</v>
      </c>
      <c r="F2200">
        <v>6.2950794195194089</v>
      </c>
      <c r="G2200" t="s">
        <v>43</v>
      </c>
      <c r="H2200" s="21">
        <v>44501</v>
      </c>
      <c r="I2200" s="18" t="s">
        <v>71</v>
      </c>
    </row>
    <row r="2201" spans="2:9" hidden="1" x14ac:dyDescent="0.3">
      <c r="B2201" s="5" t="s">
        <v>35</v>
      </c>
      <c r="C2201" t="s">
        <v>19</v>
      </c>
      <c r="D2201" s="2" t="s">
        <v>21</v>
      </c>
      <c r="F2201">
        <v>6.2801688255910753</v>
      </c>
      <c r="G2201" t="s">
        <v>43</v>
      </c>
      <c r="H2201" s="21">
        <v>44501</v>
      </c>
      <c r="I2201" s="18" t="s">
        <v>71</v>
      </c>
    </row>
    <row r="2202" spans="2:9" hidden="1" x14ac:dyDescent="0.3">
      <c r="B2202" s="5" t="s">
        <v>35</v>
      </c>
      <c r="C2202" t="s">
        <v>19</v>
      </c>
      <c r="D2202" s="2" t="s">
        <v>21</v>
      </c>
      <c r="F2202">
        <v>3.2060196078431376</v>
      </c>
      <c r="G2202" t="s">
        <v>43</v>
      </c>
      <c r="H2202" s="21">
        <v>44501</v>
      </c>
      <c r="I2202" s="18" t="s">
        <v>71</v>
      </c>
    </row>
    <row r="2203" spans="2:9" hidden="1" x14ac:dyDescent="0.3">
      <c r="B2203" s="5" t="s">
        <v>35</v>
      </c>
      <c r="C2203" t="s">
        <v>19</v>
      </c>
      <c r="D2203" s="2" t="s">
        <v>21</v>
      </c>
      <c r="F2203">
        <v>5.8973529411764707</v>
      </c>
      <c r="G2203" t="s">
        <v>43</v>
      </c>
      <c r="H2203" s="21">
        <v>44501</v>
      </c>
      <c r="I2203" s="18" t="s">
        <v>71</v>
      </c>
    </row>
    <row r="2204" spans="2:9" hidden="1" x14ac:dyDescent="0.3">
      <c r="B2204" s="5" t="s">
        <v>35</v>
      </c>
      <c r="C2204" t="s">
        <v>19</v>
      </c>
      <c r="D2204" s="2" t="s">
        <v>21</v>
      </c>
      <c r="F2204">
        <v>2.8772843137254904</v>
      </c>
      <c r="G2204" t="s">
        <v>43</v>
      </c>
      <c r="H2204" s="21">
        <v>44501</v>
      </c>
      <c r="I2204" s="18" t="s">
        <v>71</v>
      </c>
    </row>
    <row r="2205" spans="2:9" hidden="1" x14ac:dyDescent="0.3">
      <c r="B2205" s="5" t="s">
        <v>35</v>
      </c>
      <c r="C2205" t="s">
        <v>19</v>
      </c>
      <c r="D2205" s="2" t="s">
        <v>21</v>
      </c>
      <c r="F2205">
        <v>3.7941470588235293</v>
      </c>
      <c r="G2205" t="s">
        <v>43</v>
      </c>
      <c r="H2205" s="21">
        <v>44501</v>
      </c>
      <c r="I2205" s="18" t="s">
        <v>71</v>
      </c>
    </row>
    <row r="2206" spans="2:9" hidden="1" x14ac:dyDescent="0.3">
      <c r="B2206" s="5" t="s">
        <v>35</v>
      </c>
      <c r="C2206" t="s">
        <v>19</v>
      </c>
      <c r="D2206" s="2" t="s">
        <v>21</v>
      </c>
      <c r="F2206">
        <v>2.3597352941176473</v>
      </c>
      <c r="G2206" t="s">
        <v>43</v>
      </c>
      <c r="H2206" s="21">
        <v>44501</v>
      </c>
      <c r="I2206" s="18" t="s">
        <v>71</v>
      </c>
    </row>
    <row r="2207" spans="2:9" hidden="1" x14ac:dyDescent="0.3">
      <c r="B2207" s="5" t="s">
        <v>35</v>
      </c>
      <c r="C2207" t="s">
        <v>19</v>
      </c>
      <c r="D2207" s="2" t="s">
        <v>21</v>
      </c>
      <c r="F2207">
        <v>2.9024264705882352</v>
      </c>
      <c r="G2207" t="s">
        <v>43</v>
      </c>
      <c r="H2207" s="21">
        <v>44501</v>
      </c>
      <c r="I2207" s="18" t="s">
        <v>71</v>
      </c>
    </row>
    <row r="2208" spans="2:9" hidden="1" x14ac:dyDescent="0.3">
      <c r="B2208" s="5" t="s">
        <v>35</v>
      </c>
      <c r="C2208" t="s">
        <v>19</v>
      </c>
      <c r="D2208" s="2" t="s">
        <v>21</v>
      </c>
      <c r="F2208">
        <v>2.9659264705882351</v>
      </c>
      <c r="G2208" t="s">
        <v>43</v>
      </c>
      <c r="H2208" s="21">
        <v>44501</v>
      </c>
      <c r="I2208" s="18" t="s">
        <v>71</v>
      </c>
    </row>
    <row r="2209" spans="2:9" hidden="1" x14ac:dyDescent="0.3">
      <c r="B2209" s="5" t="s">
        <v>35</v>
      </c>
      <c r="C2209" t="s">
        <v>19</v>
      </c>
      <c r="D2209" s="2" t="s">
        <v>21</v>
      </c>
      <c r="F2209">
        <v>3.6948088235294119</v>
      </c>
      <c r="G2209" t="s">
        <v>43</v>
      </c>
      <c r="H2209" s="21">
        <v>44501</v>
      </c>
      <c r="I2209" s="18" t="s">
        <v>71</v>
      </c>
    </row>
    <row r="2210" spans="2:9" hidden="1" x14ac:dyDescent="0.3">
      <c r="B2210" s="5" t="s">
        <v>35</v>
      </c>
      <c r="C2210" t="s">
        <v>19</v>
      </c>
      <c r="D2210" s="2" t="s">
        <v>21</v>
      </c>
      <c r="F2210">
        <v>0.81061764705882355</v>
      </c>
      <c r="G2210" t="s">
        <v>43</v>
      </c>
      <c r="H2210" s="21">
        <v>44501</v>
      </c>
      <c r="I2210" s="18" t="s">
        <v>71</v>
      </c>
    </row>
    <row r="2211" spans="2:9" hidden="1" x14ac:dyDescent="0.3">
      <c r="B2211" s="5" t="s">
        <v>35</v>
      </c>
      <c r="C2211" t="s">
        <v>19</v>
      </c>
      <c r="D2211" s="2" t="s">
        <v>21</v>
      </c>
      <c r="F2211">
        <v>5.1522009803921565</v>
      </c>
      <c r="G2211" t="s">
        <v>43</v>
      </c>
      <c r="H2211" s="21">
        <v>44501</v>
      </c>
      <c r="I2211" s="18" t="s">
        <v>71</v>
      </c>
    </row>
    <row r="2212" spans="2:9" hidden="1" x14ac:dyDescent="0.3">
      <c r="B2212" s="5" t="s">
        <v>35</v>
      </c>
      <c r="C2212" t="s">
        <v>19</v>
      </c>
      <c r="D2212" s="2" t="s">
        <v>21</v>
      </c>
      <c r="F2212">
        <v>4.854593137254902</v>
      </c>
      <c r="G2212" t="s">
        <v>43</v>
      </c>
      <c r="H2212" s="21">
        <v>44501</v>
      </c>
      <c r="I2212" s="18" t="s">
        <v>71</v>
      </c>
    </row>
    <row r="2213" spans="2:9" hidden="1" x14ac:dyDescent="0.3">
      <c r="B2213" s="5" t="s">
        <v>35</v>
      </c>
      <c r="C2213" t="s">
        <v>19</v>
      </c>
      <c r="D2213" s="2" t="s">
        <v>21</v>
      </c>
      <c r="F2213">
        <v>5.0300539215686282</v>
      </c>
      <c r="G2213" t="s">
        <v>43</v>
      </c>
      <c r="H2213" s="21">
        <v>44501</v>
      </c>
      <c r="I2213" s="18" t="s">
        <v>71</v>
      </c>
    </row>
    <row r="2214" spans="2:9" hidden="1" x14ac:dyDescent="0.3">
      <c r="B2214" s="5" t="s">
        <v>35</v>
      </c>
      <c r="C2214" t="s">
        <v>19</v>
      </c>
      <c r="D2214" s="2" t="s">
        <v>21</v>
      </c>
      <c r="F2214">
        <v>4.9639215686274509</v>
      </c>
      <c r="G2214" t="s">
        <v>43</v>
      </c>
      <c r="H2214" s="21">
        <v>44501</v>
      </c>
      <c r="I2214" s="18" t="s">
        <v>71</v>
      </c>
    </row>
    <row r="2215" spans="2:9" hidden="1" x14ac:dyDescent="0.3">
      <c r="B2215" s="5" t="s">
        <v>35</v>
      </c>
      <c r="C2215" t="s">
        <v>19</v>
      </c>
      <c r="D2215" s="2" t="s">
        <v>21</v>
      </c>
      <c r="F2215">
        <v>4.6515245098039211</v>
      </c>
      <c r="G2215" t="s">
        <v>43</v>
      </c>
      <c r="H2215" s="21">
        <v>44501</v>
      </c>
      <c r="I2215" s="18" t="s">
        <v>71</v>
      </c>
    </row>
    <row r="2216" spans="2:9" hidden="1" x14ac:dyDescent="0.3">
      <c r="B2216" s="5" t="s">
        <v>35</v>
      </c>
      <c r="C2216" t="s">
        <v>19</v>
      </c>
      <c r="D2216" s="2" t="s">
        <v>21</v>
      </c>
      <c r="F2216">
        <v>5.3883039215686273</v>
      </c>
      <c r="G2216" t="s">
        <v>43</v>
      </c>
      <c r="H2216" s="21">
        <v>44501</v>
      </c>
      <c r="I2216" s="18" t="s">
        <v>71</v>
      </c>
    </row>
    <row r="2217" spans="2:9" hidden="1" x14ac:dyDescent="0.3">
      <c r="B2217" s="5" t="s">
        <v>35</v>
      </c>
      <c r="C2217" t="s">
        <v>19</v>
      </c>
      <c r="D2217" s="2" t="s">
        <v>21</v>
      </c>
      <c r="F2217">
        <v>5.4518627450980395</v>
      </c>
      <c r="G2217" t="s">
        <v>43</v>
      </c>
      <c r="H2217" s="21">
        <v>44501</v>
      </c>
      <c r="I2217" s="18" t="s">
        <v>71</v>
      </c>
    </row>
    <row r="2218" spans="2:9" hidden="1" x14ac:dyDescent="0.3">
      <c r="B2218" s="5" t="s">
        <v>35</v>
      </c>
      <c r="C2218" t="s">
        <v>19</v>
      </c>
      <c r="D2218" s="2" t="s">
        <v>21</v>
      </c>
      <c r="F2218">
        <v>5.1537303921568629</v>
      </c>
      <c r="G2218" t="s">
        <v>43</v>
      </c>
      <c r="H2218" s="21">
        <v>44501</v>
      </c>
      <c r="I2218" s="18" t="s">
        <v>71</v>
      </c>
    </row>
    <row r="2219" spans="2:9" hidden="1" x14ac:dyDescent="0.3">
      <c r="B2219" s="5" t="s">
        <v>35</v>
      </c>
      <c r="C2219" t="s">
        <v>19</v>
      </c>
      <c r="D2219" s="2" t="s">
        <v>21</v>
      </c>
      <c r="F2219">
        <v>6.7690245098039217</v>
      </c>
      <c r="G2219" t="s">
        <v>43</v>
      </c>
      <c r="H2219" s="21">
        <v>44501</v>
      </c>
      <c r="I2219" s="18" t="s">
        <v>71</v>
      </c>
    </row>
    <row r="2220" spans="2:9" hidden="1" x14ac:dyDescent="0.3">
      <c r="B2220" s="5" t="s">
        <v>35</v>
      </c>
      <c r="C2220" t="s">
        <v>19</v>
      </c>
      <c r="D2220" s="2" t="s">
        <v>21</v>
      </c>
      <c r="F2220">
        <v>8.0666382978723394</v>
      </c>
      <c r="G2220" t="s">
        <v>43</v>
      </c>
      <c r="H2220" s="21">
        <v>44501</v>
      </c>
      <c r="I2220" s="18" t="s">
        <v>71</v>
      </c>
    </row>
    <row r="2221" spans="2:9" hidden="1" x14ac:dyDescent="0.3">
      <c r="B2221" s="5" t="s">
        <v>35</v>
      </c>
      <c r="C2221" t="s">
        <v>19</v>
      </c>
      <c r="D2221" s="2" t="s">
        <v>21</v>
      </c>
      <c r="F2221">
        <v>7.306829787234042</v>
      </c>
      <c r="G2221" t="s">
        <v>43</v>
      </c>
      <c r="H2221" s="21">
        <v>44501</v>
      </c>
      <c r="I2221" s="18" t="s">
        <v>71</v>
      </c>
    </row>
    <row r="2222" spans="2:9" hidden="1" x14ac:dyDescent="0.3">
      <c r="B2222" s="5" t="s">
        <v>35</v>
      </c>
      <c r="C2222" t="s">
        <v>19</v>
      </c>
      <c r="D2222" s="2" t="s">
        <v>21</v>
      </c>
      <c r="F2222">
        <v>9.5108014184397156</v>
      </c>
      <c r="G2222" t="s">
        <v>43</v>
      </c>
      <c r="H2222" s="21">
        <v>44501</v>
      </c>
      <c r="I2222" s="18" t="s">
        <v>71</v>
      </c>
    </row>
    <row r="2223" spans="2:9" hidden="1" x14ac:dyDescent="0.3">
      <c r="B2223" s="5" t="s">
        <v>35</v>
      </c>
      <c r="C2223" t="s">
        <v>19</v>
      </c>
      <c r="D2223" s="2" t="s">
        <v>21</v>
      </c>
      <c r="F2223">
        <v>10.053836879432623</v>
      </c>
      <c r="G2223" t="s">
        <v>43</v>
      </c>
      <c r="H2223" s="21">
        <v>44501</v>
      </c>
      <c r="I2223" s="18" t="s">
        <v>71</v>
      </c>
    </row>
    <row r="2224" spans="2:9" hidden="1" x14ac:dyDescent="0.3">
      <c r="B2224" s="5" t="s">
        <v>35</v>
      </c>
      <c r="C2224" t="s">
        <v>19</v>
      </c>
      <c r="D2224" s="2" t="s">
        <v>21</v>
      </c>
      <c r="F2224">
        <v>7.6553475177304966</v>
      </c>
      <c r="G2224" t="s">
        <v>43</v>
      </c>
      <c r="H2224" s="21">
        <v>44501</v>
      </c>
      <c r="I2224" s="18" t="s">
        <v>71</v>
      </c>
    </row>
    <row r="2225" spans="2:9" hidden="1" x14ac:dyDescent="0.3">
      <c r="B2225" s="5" t="s">
        <v>35</v>
      </c>
      <c r="C2225" t="s">
        <v>19</v>
      </c>
      <c r="D2225" s="2" t="s">
        <v>21</v>
      </c>
      <c r="F2225">
        <v>9.131801418439716</v>
      </c>
      <c r="G2225" t="s">
        <v>43</v>
      </c>
      <c r="H2225" s="21">
        <v>44501</v>
      </c>
      <c r="I2225" s="18" t="s">
        <v>71</v>
      </c>
    </row>
    <row r="2226" spans="2:9" hidden="1" x14ac:dyDescent="0.3">
      <c r="B2226" s="5" t="s">
        <v>35</v>
      </c>
      <c r="C2226" t="s">
        <v>19</v>
      </c>
      <c r="D2226" s="2" t="s">
        <v>21</v>
      </c>
      <c r="F2226">
        <v>7.6603120567375891</v>
      </c>
      <c r="G2226" t="s">
        <v>43</v>
      </c>
      <c r="H2226" s="21">
        <v>44501</v>
      </c>
      <c r="I2226" s="18" t="s">
        <v>71</v>
      </c>
    </row>
    <row r="2227" spans="2:9" hidden="1" x14ac:dyDescent="0.3">
      <c r="B2227" s="5" t="s">
        <v>35</v>
      </c>
      <c r="C2227" t="s">
        <v>19</v>
      </c>
      <c r="D2227" s="2" t="s">
        <v>21</v>
      </c>
      <c r="F2227">
        <v>7.3661276595744685</v>
      </c>
      <c r="G2227" t="s">
        <v>43</v>
      </c>
      <c r="H2227" s="21">
        <v>44501</v>
      </c>
      <c r="I2227" s="18" t="s">
        <v>71</v>
      </c>
    </row>
    <row r="2228" spans="2:9" hidden="1" x14ac:dyDescent="0.3">
      <c r="B2228" s="5" t="s">
        <v>35</v>
      </c>
      <c r="C2228" t="s">
        <v>19</v>
      </c>
      <c r="D2228" s="2" t="s">
        <v>21</v>
      </c>
      <c r="F2228">
        <v>6.4687163120567384</v>
      </c>
      <c r="G2228" t="s">
        <v>43</v>
      </c>
      <c r="H2228" s="21">
        <v>44501</v>
      </c>
      <c r="I2228" s="18" t="s">
        <v>71</v>
      </c>
    </row>
    <row r="2229" spans="2:9" hidden="1" x14ac:dyDescent="0.3">
      <c r="B2229" s="5" t="s">
        <v>35</v>
      </c>
      <c r="C2229" t="s">
        <v>19</v>
      </c>
      <c r="D2229" s="2" t="s">
        <v>21</v>
      </c>
      <c r="F2229">
        <v>6.6219432624113477</v>
      </c>
      <c r="G2229" t="s">
        <v>43</v>
      </c>
      <c r="H2229" s="21">
        <v>44501</v>
      </c>
      <c r="I2229" s="18" t="s">
        <v>71</v>
      </c>
    </row>
    <row r="2230" spans="2:9" hidden="1" x14ac:dyDescent="0.3">
      <c r="B2230" s="5" t="s">
        <v>35</v>
      </c>
      <c r="C2230" t="s">
        <v>19</v>
      </c>
      <c r="D2230" s="2" t="s">
        <v>21</v>
      </c>
      <c r="F2230">
        <v>8.0102056737588665</v>
      </c>
      <c r="G2230" t="s">
        <v>43</v>
      </c>
      <c r="H2230" s="21">
        <v>44501</v>
      </c>
      <c r="I2230" s="18" t="s">
        <v>71</v>
      </c>
    </row>
    <row r="2231" spans="2:9" hidden="1" x14ac:dyDescent="0.3">
      <c r="B2231" s="5" t="s">
        <v>35</v>
      </c>
      <c r="C2231" t="s">
        <v>19</v>
      </c>
      <c r="D2231" s="2" t="s">
        <v>21</v>
      </c>
      <c r="F2231">
        <v>6.8118368794326241</v>
      </c>
      <c r="G2231" t="s">
        <v>43</v>
      </c>
      <c r="H2231" s="21">
        <v>44501</v>
      </c>
      <c r="I2231" s="18" t="s">
        <v>71</v>
      </c>
    </row>
    <row r="2232" spans="2:9" hidden="1" x14ac:dyDescent="0.3">
      <c r="B2232" s="5" t="s">
        <v>35</v>
      </c>
      <c r="C2232" t="s">
        <v>19</v>
      </c>
      <c r="D2232" s="2" t="s">
        <v>21</v>
      </c>
      <c r="F2232">
        <v>10.349822952190557</v>
      </c>
      <c r="G2232" t="s">
        <v>43</v>
      </c>
      <c r="H2232" s="21">
        <v>44501</v>
      </c>
      <c r="I2232" s="18" t="s">
        <v>71</v>
      </c>
    </row>
    <row r="2233" spans="2:9" hidden="1" x14ac:dyDescent="0.3">
      <c r="B2233" s="5" t="s">
        <v>35</v>
      </c>
      <c r="C2233" t="s">
        <v>19</v>
      </c>
      <c r="D2233" s="2" t="s">
        <v>21</v>
      </c>
      <c r="F2233">
        <v>10.920748615686854</v>
      </c>
      <c r="G2233" t="s">
        <v>43</v>
      </c>
      <c r="H2233" s="21">
        <v>44501</v>
      </c>
      <c r="I2233" s="18" t="s">
        <v>71</v>
      </c>
    </row>
    <row r="2234" spans="2:9" hidden="1" x14ac:dyDescent="0.3">
      <c r="B2234" s="5" t="s">
        <v>35</v>
      </c>
      <c r="C2234" t="s">
        <v>19</v>
      </c>
      <c r="D2234" s="2" t="s">
        <v>21</v>
      </c>
      <c r="F2234">
        <v>10.618750076423618</v>
      </c>
      <c r="G2234" t="s">
        <v>43</v>
      </c>
      <c r="H2234" s="21">
        <v>44501</v>
      </c>
      <c r="I2234" s="18" t="s">
        <v>71</v>
      </c>
    </row>
    <row r="2235" spans="2:9" hidden="1" x14ac:dyDescent="0.3">
      <c r="B2235" s="5" t="s">
        <v>35</v>
      </c>
      <c r="C2235" t="s">
        <v>19</v>
      </c>
      <c r="D2235" s="2" t="s">
        <v>21</v>
      </c>
      <c r="F2235">
        <v>11.31383127973649</v>
      </c>
      <c r="G2235" t="s">
        <v>43</v>
      </c>
      <c r="H2235" s="21">
        <v>44501</v>
      </c>
      <c r="I2235" s="18" t="s">
        <v>71</v>
      </c>
    </row>
    <row r="2236" spans="2:9" hidden="1" x14ac:dyDescent="0.3">
      <c r="B2236" s="5" t="s">
        <v>35</v>
      </c>
      <c r="C2236" t="s">
        <v>19</v>
      </c>
      <c r="D2236" s="2" t="s">
        <v>21</v>
      </c>
      <c r="F2236">
        <v>15.085323026496839</v>
      </c>
      <c r="G2236" t="s">
        <v>43</v>
      </c>
      <c r="H2236" s="21">
        <v>44501</v>
      </c>
      <c r="I2236" s="18" t="s">
        <v>71</v>
      </c>
    </row>
    <row r="2237" spans="2:9" hidden="1" x14ac:dyDescent="0.3">
      <c r="B2237" s="5" t="s">
        <v>35</v>
      </c>
      <c r="C2237" t="s">
        <v>19</v>
      </c>
      <c r="D2237" s="2" t="s">
        <v>21</v>
      </c>
      <c r="F2237">
        <v>16.570859312951317</v>
      </c>
      <c r="G2237" t="s">
        <v>43</v>
      </c>
      <c r="H2237" s="21">
        <v>44501</v>
      </c>
      <c r="I2237" s="18" t="s">
        <v>71</v>
      </c>
    </row>
    <row r="2238" spans="2:9" hidden="1" x14ac:dyDescent="0.3">
      <c r="B2238" s="5" t="s">
        <v>35</v>
      </c>
      <c r="C2238" t="s">
        <v>19</v>
      </c>
      <c r="D2238" s="2" t="s">
        <v>21</v>
      </c>
      <c r="F2238">
        <v>20.160238855714486</v>
      </c>
      <c r="G2238" t="s">
        <v>43</v>
      </c>
      <c r="H2238" s="21">
        <v>44501</v>
      </c>
      <c r="I2238" s="18" t="s">
        <v>71</v>
      </c>
    </row>
    <row r="2239" spans="2:9" hidden="1" x14ac:dyDescent="0.3">
      <c r="B2239" s="5" t="s">
        <v>35</v>
      </c>
      <c r="C2239" t="s">
        <v>19</v>
      </c>
      <c r="D2239" s="2" t="s">
        <v>21</v>
      </c>
      <c r="F2239">
        <v>19.801055206701012</v>
      </c>
      <c r="G2239" t="s">
        <v>43</v>
      </c>
      <c r="H2239" s="21">
        <v>44501</v>
      </c>
      <c r="I2239" s="18" t="s">
        <v>71</v>
      </c>
    </row>
    <row r="2240" spans="2:9" hidden="1" x14ac:dyDescent="0.3">
      <c r="B2240" s="5" t="s">
        <v>35</v>
      </c>
      <c r="C2240" t="s">
        <v>19</v>
      </c>
      <c r="D2240" s="2" t="s">
        <v>21</v>
      </c>
      <c r="F2240">
        <v>20.084089904245072</v>
      </c>
      <c r="G2240" t="s">
        <v>43</v>
      </c>
      <c r="H2240" s="21">
        <v>44501</v>
      </c>
      <c r="I2240" s="18" t="s">
        <v>71</v>
      </c>
    </row>
    <row r="2241" spans="2:9" hidden="1" x14ac:dyDescent="0.3">
      <c r="B2241" s="5" t="s">
        <v>35</v>
      </c>
      <c r="C2241" t="s">
        <v>19</v>
      </c>
      <c r="D2241" s="2" t="s">
        <v>21</v>
      </c>
      <c r="F2241">
        <v>24.39334064180489</v>
      </c>
      <c r="G2241" t="s">
        <v>43</v>
      </c>
      <c r="H2241" s="21">
        <v>44501</v>
      </c>
      <c r="I2241" s="18" t="s">
        <v>71</v>
      </c>
    </row>
    <row r="2242" spans="2:9" hidden="1" x14ac:dyDescent="0.3">
      <c r="B2242" s="5" t="s">
        <v>35</v>
      </c>
      <c r="C2242" t="s">
        <v>15</v>
      </c>
      <c r="D2242" s="2" t="s">
        <v>21</v>
      </c>
      <c r="F2242">
        <v>10.787844919724639</v>
      </c>
      <c r="G2242" t="s">
        <v>43</v>
      </c>
      <c r="H2242" s="21">
        <v>44501</v>
      </c>
      <c r="I2242" s="18" t="s">
        <v>71</v>
      </c>
    </row>
    <row r="2243" spans="2:9" hidden="1" x14ac:dyDescent="0.3">
      <c r="B2243" s="5" t="s">
        <v>35</v>
      </c>
      <c r="C2243" t="s">
        <v>15</v>
      </c>
      <c r="D2243" s="2" t="s">
        <v>21</v>
      </c>
      <c r="F2243">
        <v>8.6799855976489138</v>
      </c>
      <c r="G2243" t="s">
        <v>43</v>
      </c>
      <c r="H2243" s="21">
        <v>44501</v>
      </c>
      <c r="I2243" s="18" t="s">
        <v>71</v>
      </c>
    </row>
    <row r="2244" spans="2:9" hidden="1" x14ac:dyDescent="0.3">
      <c r="B2244" s="5" t="s">
        <v>35</v>
      </c>
      <c r="C2244" t="s">
        <v>15</v>
      </c>
      <c r="D2244" s="2" t="s">
        <v>21</v>
      </c>
      <c r="F2244">
        <v>10.560853038645702</v>
      </c>
      <c r="G2244" t="s">
        <v>43</v>
      </c>
      <c r="H2244" s="21">
        <v>44501</v>
      </c>
      <c r="I2244" s="18" t="s">
        <v>71</v>
      </c>
    </row>
    <row r="2245" spans="2:9" hidden="1" x14ac:dyDescent="0.3">
      <c r="B2245" s="5" t="s">
        <v>35</v>
      </c>
      <c r="C2245" t="s">
        <v>15</v>
      </c>
      <c r="D2245" s="2" t="s">
        <v>21</v>
      </c>
      <c r="F2245">
        <v>13.206151083174319</v>
      </c>
      <c r="G2245" t="s">
        <v>43</v>
      </c>
      <c r="H2245" s="21">
        <v>44501</v>
      </c>
      <c r="I2245" s="18" t="s">
        <v>71</v>
      </c>
    </row>
    <row r="2246" spans="2:9" hidden="1" x14ac:dyDescent="0.3">
      <c r="B2246" s="5" t="s">
        <v>35</v>
      </c>
      <c r="C2246" t="s">
        <v>15</v>
      </c>
      <c r="D2246" s="2" t="s">
        <v>21</v>
      </c>
      <c r="F2246">
        <v>11.610866786401955</v>
      </c>
      <c r="G2246" t="s">
        <v>43</v>
      </c>
      <c r="H2246" s="21">
        <v>44501</v>
      </c>
      <c r="I2246" s="18" t="s">
        <v>71</v>
      </c>
    </row>
    <row r="2247" spans="2:9" hidden="1" x14ac:dyDescent="0.3">
      <c r="B2247" s="5" t="s">
        <v>35</v>
      </c>
      <c r="C2247" t="s">
        <v>15</v>
      </c>
      <c r="D2247" s="2" t="s">
        <v>21</v>
      </c>
      <c r="F2247">
        <v>13.126455815628658</v>
      </c>
      <c r="G2247" t="s">
        <v>43</v>
      </c>
      <c r="H2247" s="21">
        <v>44501</v>
      </c>
      <c r="I2247" s="18" t="s">
        <v>71</v>
      </c>
    </row>
    <row r="2248" spans="2:9" hidden="1" x14ac:dyDescent="0.3">
      <c r="B2248" s="5" t="s">
        <v>35</v>
      </c>
      <c r="C2248" t="s">
        <v>15</v>
      </c>
      <c r="D2248" s="2" t="s">
        <v>21</v>
      </c>
      <c r="F2248">
        <v>11.079684592497221</v>
      </c>
      <c r="G2248" t="s">
        <v>43</v>
      </c>
      <c r="H2248" s="21">
        <v>44501</v>
      </c>
      <c r="I2248" s="18" t="s">
        <v>71</v>
      </c>
    </row>
    <row r="2249" spans="2:9" hidden="1" x14ac:dyDescent="0.3">
      <c r="B2249" s="5" t="s">
        <v>35</v>
      </c>
      <c r="C2249" t="s">
        <v>15</v>
      </c>
      <c r="D2249" s="2" t="s">
        <v>21</v>
      </c>
      <c r="F2249">
        <v>8.4917493428736446</v>
      </c>
      <c r="G2249" t="s">
        <v>43</v>
      </c>
      <c r="H2249" s="21">
        <v>44501</v>
      </c>
      <c r="I2249" s="18" t="s">
        <v>71</v>
      </c>
    </row>
    <row r="2250" spans="2:9" hidden="1" x14ac:dyDescent="0.3">
      <c r="B2250" s="5" t="s">
        <v>35</v>
      </c>
      <c r="C2250" t="s">
        <v>15</v>
      </c>
      <c r="D2250" s="2" t="s">
        <v>21</v>
      </c>
      <c r="F2250">
        <v>12.27972027972028</v>
      </c>
      <c r="G2250" t="s">
        <v>43</v>
      </c>
      <c r="H2250" s="21">
        <v>44501</v>
      </c>
      <c r="I2250" s="18" t="s">
        <v>71</v>
      </c>
    </row>
    <row r="2251" spans="2:9" hidden="1" x14ac:dyDescent="0.3">
      <c r="B2251" s="5" t="s">
        <v>35</v>
      </c>
      <c r="C2251" t="s">
        <v>15</v>
      </c>
      <c r="D2251" s="2" t="s">
        <v>21</v>
      </c>
      <c r="F2251">
        <v>10.784284351280919</v>
      </c>
      <c r="G2251" t="s">
        <v>43</v>
      </c>
      <c r="H2251" s="21">
        <v>44501</v>
      </c>
      <c r="I2251" s="18" t="s">
        <v>71</v>
      </c>
    </row>
    <row r="2252" spans="2:9" hidden="1" x14ac:dyDescent="0.3">
      <c r="B2252" s="5" t="s">
        <v>35</v>
      </c>
      <c r="C2252" t="s">
        <v>15</v>
      </c>
      <c r="D2252" s="2" t="s">
        <v>21</v>
      </c>
      <c r="F2252">
        <v>23.554532039810368</v>
      </c>
      <c r="G2252" t="s">
        <v>43</v>
      </c>
      <c r="H2252" s="21">
        <v>44501</v>
      </c>
      <c r="I2252" s="18" t="s">
        <v>71</v>
      </c>
    </row>
    <row r="2253" spans="2:9" hidden="1" x14ac:dyDescent="0.3">
      <c r="B2253" s="5" t="s">
        <v>35</v>
      </c>
      <c r="C2253" t="s">
        <v>15</v>
      </c>
      <c r="D2253" s="2" t="s">
        <v>21</v>
      </c>
      <c r="F2253">
        <v>24.085505023546823</v>
      </c>
      <c r="G2253" t="s">
        <v>43</v>
      </c>
      <c r="H2253" s="21">
        <v>44501</v>
      </c>
      <c r="I2253" s="18" t="s">
        <v>71</v>
      </c>
    </row>
    <row r="2254" spans="2:9" hidden="1" x14ac:dyDescent="0.3">
      <c r="B2254" s="5" t="s">
        <v>35</v>
      </c>
      <c r="C2254" t="s">
        <v>15</v>
      </c>
      <c r="D2254" s="2" t="s">
        <v>21</v>
      </c>
      <c r="F2254">
        <v>25.516842641317261</v>
      </c>
      <c r="G2254" t="s">
        <v>43</v>
      </c>
      <c r="H2254" s="21">
        <v>44501</v>
      </c>
      <c r="I2254" s="18" t="s">
        <v>71</v>
      </c>
    </row>
    <row r="2255" spans="2:9" hidden="1" x14ac:dyDescent="0.3">
      <c r="B2255" s="5" t="s">
        <v>35</v>
      </c>
      <c r="C2255" t="s">
        <v>15</v>
      </c>
      <c r="D2255" s="2" t="s">
        <v>21</v>
      </c>
      <c r="F2255">
        <v>45.319547473432088</v>
      </c>
      <c r="G2255" t="s">
        <v>43</v>
      </c>
      <c r="H2255" s="21">
        <v>44501</v>
      </c>
      <c r="I2255" s="18" t="s">
        <v>71</v>
      </c>
    </row>
    <row r="2256" spans="2:9" hidden="1" x14ac:dyDescent="0.3">
      <c r="B2256" s="5" t="s">
        <v>35</v>
      </c>
      <c r="C2256" t="s">
        <v>15</v>
      </c>
      <c r="D2256" s="2" t="s">
        <v>21</v>
      </c>
      <c r="F2256">
        <v>46.617505622278571</v>
      </c>
      <c r="G2256" t="s">
        <v>43</v>
      </c>
      <c r="H2256" s="21">
        <v>44501</v>
      </c>
      <c r="I2256" s="18" t="s">
        <v>71</v>
      </c>
    </row>
    <row r="2257" spans="2:9" hidden="1" x14ac:dyDescent="0.3">
      <c r="B2257" s="5" t="s">
        <v>35</v>
      </c>
      <c r="C2257" t="s">
        <v>15</v>
      </c>
      <c r="D2257" s="2" t="s">
        <v>21</v>
      </c>
      <c r="F2257">
        <v>47.340111921654845</v>
      </c>
      <c r="G2257" t="s">
        <v>43</v>
      </c>
      <c r="H2257" s="21">
        <v>44501</v>
      </c>
      <c r="I2257" s="18" t="s">
        <v>71</v>
      </c>
    </row>
    <row r="2258" spans="2:9" hidden="1" x14ac:dyDescent="0.3">
      <c r="B2258" s="5" t="s">
        <v>35</v>
      </c>
      <c r="C2258" t="s">
        <v>15</v>
      </c>
      <c r="D2258" s="2" t="s">
        <v>21</v>
      </c>
      <c r="F2258">
        <v>33.93993151648764</v>
      </c>
      <c r="G2258" t="s">
        <v>43</v>
      </c>
      <c r="H2258" s="21">
        <v>44501</v>
      </c>
      <c r="I2258" s="18" t="s">
        <v>71</v>
      </c>
    </row>
    <row r="2259" spans="2:9" hidden="1" x14ac:dyDescent="0.3">
      <c r="B2259" s="5" t="s">
        <v>35</v>
      </c>
      <c r="C2259" t="s">
        <v>15</v>
      </c>
      <c r="D2259" s="2" t="s">
        <v>21</v>
      </c>
      <c r="F2259">
        <v>9.7294068553239406</v>
      </c>
      <c r="G2259" t="s">
        <v>43</v>
      </c>
      <c r="H2259" s="21">
        <v>44501</v>
      </c>
      <c r="I2259" s="18" t="s">
        <v>71</v>
      </c>
    </row>
    <row r="2260" spans="2:9" hidden="1" x14ac:dyDescent="0.3">
      <c r="B2260" s="5" t="s">
        <v>35</v>
      </c>
      <c r="C2260" t="s">
        <v>15</v>
      </c>
      <c r="D2260" s="2" t="s">
        <v>21</v>
      </c>
      <c r="F2260">
        <v>8.1723786407766994</v>
      </c>
      <c r="G2260" t="s">
        <v>43</v>
      </c>
      <c r="H2260" s="21">
        <v>44501</v>
      </c>
      <c r="I2260" s="18" t="s">
        <v>71</v>
      </c>
    </row>
    <row r="2261" spans="2:9" hidden="1" x14ac:dyDescent="0.3">
      <c r="B2261" s="5" t="s">
        <v>35</v>
      </c>
      <c r="C2261" t="s">
        <v>15</v>
      </c>
      <c r="D2261" s="2" t="s">
        <v>21</v>
      </c>
      <c r="F2261">
        <v>6.0017669902912623</v>
      </c>
      <c r="G2261" t="s">
        <v>43</v>
      </c>
      <c r="H2261" s="21">
        <v>44501</v>
      </c>
      <c r="I2261" s="18" t="s">
        <v>71</v>
      </c>
    </row>
    <row r="2262" spans="2:9" hidden="1" x14ac:dyDescent="0.3">
      <c r="B2262" s="5" t="s">
        <v>35</v>
      </c>
      <c r="C2262" t="s">
        <v>15</v>
      </c>
      <c r="D2262" s="2" t="s">
        <v>21</v>
      </c>
      <c r="F2262">
        <v>7.3150291262135925</v>
      </c>
      <c r="G2262" t="s">
        <v>43</v>
      </c>
      <c r="H2262" s="21">
        <v>44501</v>
      </c>
      <c r="I2262" s="18" t="s">
        <v>71</v>
      </c>
    </row>
    <row r="2263" spans="2:9" hidden="1" x14ac:dyDescent="0.3">
      <c r="B2263" s="5" t="s">
        <v>35</v>
      </c>
      <c r="C2263" t="s">
        <v>15</v>
      </c>
      <c r="D2263" s="2" t="s">
        <v>21</v>
      </c>
      <c r="F2263">
        <v>7.3689902912621355</v>
      </c>
      <c r="G2263" t="s">
        <v>43</v>
      </c>
      <c r="H2263" s="21">
        <v>44501</v>
      </c>
      <c r="I2263" s="18" t="s">
        <v>71</v>
      </c>
    </row>
    <row r="2264" spans="2:9" hidden="1" x14ac:dyDescent="0.3">
      <c r="B2264" s="5" t="s">
        <v>35</v>
      </c>
      <c r="C2264" t="s">
        <v>15</v>
      </c>
      <c r="D2264" s="2" t="s">
        <v>21</v>
      </c>
      <c r="F2264">
        <v>7.8432330097087375</v>
      </c>
      <c r="G2264" t="s">
        <v>43</v>
      </c>
      <c r="H2264" s="21">
        <v>44501</v>
      </c>
      <c r="I2264" s="18" t="s">
        <v>71</v>
      </c>
    </row>
    <row r="2265" spans="2:9" hidden="1" x14ac:dyDescent="0.3">
      <c r="B2265" s="5" t="s">
        <v>35</v>
      </c>
      <c r="C2265" t="s">
        <v>15</v>
      </c>
      <c r="D2265" s="2" t="s">
        <v>21</v>
      </c>
      <c r="F2265">
        <v>8.0970873786407775</v>
      </c>
      <c r="G2265" t="s">
        <v>43</v>
      </c>
      <c r="H2265" s="21">
        <v>44501</v>
      </c>
      <c r="I2265" s="18" t="s">
        <v>71</v>
      </c>
    </row>
    <row r="2266" spans="2:9" hidden="1" x14ac:dyDescent="0.3">
      <c r="B2266" s="5" t="s">
        <v>35</v>
      </c>
      <c r="C2266" t="s">
        <v>15</v>
      </c>
      <c r="D2266" s="2" t="s">
        <v>21</v>
      </c>
      <c r="F2266">
        <v>7.4563689320388349</v>
      </c>
      <c r="G2266" t="s">
        <v>43</v>
      </c>
      <c r="H2266" s="21">
        <v>44501</v>
      </c>
      <c r="I2266" s="18" t="s">
        <v>71</v>
      </c>
    </row>
    <row r="2267" spans="2:9" hidden="1" x14ac:dyDescent="0.3">
      <c r="B2267" s="5" t="s">
        <v>35</v>
      </c>
      <c r="C2267" t="s">
        <v>15</v>
      </c>
      <c r="D2267" s="2" t="s">
        <v>21</v>
      </c>
      <c r="F2267">
        <v>8.2445728155339815</v>
      </c>
      <c r="G2267" t="s">
        <v>43</v>
      </c>
      <c r="H2267" s="21">
        <v>44501</v>
      </c>
      <c r="I2267" s="18" t="s">
        <v>71</v>
      </c>
    </row>
    <row r="2268" spans="2:9" hidden="1" x14ac:dyDescent="0.3">
      <c r="B2268" s="5" t="s">
        <v>35</v>
      </c>
      <c r="C2268" t="s">
        <v>15</v>
      </c>
      <c r="D2268" s="2" t="s">
        <v>21</v>
      </c>
      <c r="F2268">
        <v>7.7615728155339809</v>
      </c>
      <c r="G2268" t="s">
        <v>43</v>
      </c>
      <c r="H2268" s="21">
        <v>44501</v>
      </c>
      <c r="I2268" s="18" t="s">
        <v>71</v>
      </c>
    </row>
    <row r="2269" spans="2:9" hidden="1" x14ac:dyDescent="0.3">
      <c r="B2269" s="5" t="s">
        <v>35</v>
      </c>
      <c r="C2269" t="s">
        <v>15</v>
      </c>
      <c r="D2269" s="2" t="s">
        <v>21</v>
      </c>
      <c r="F2269">
        <v>8.5088932038834955</v>
      </c>
      <c r="G2269" t="s">
        <v>43</v>
      </c>
      <c r="H2269" s="21">
        <v>44501</v>
      </c>
      <c r="I2269" s="18" t="s">
        <v>71</v>
      </c>
    </row>
    <row r="2270" spans="2:9" hidden="1" x14ac:dyDescent="0.3">
      <c r="B2270" s="5" t="s">
        <v>35</v>
      </c>
      <c r="C2270" t="s">
        <v>15</v>
      </c>
      <c r="D2270" s="2" t="s">
        <v>21</v>
      </c>
      <c r="F2270">
        <v>8.897378640776699</v>
      </c>
      <c r="G2270" t="s">
        <v>43</v>
      </c>
      <c r="H2270" s="21">
        <v>44501</v>
      </c>
      <c r="I2270" s="18" t="s">
        <v>71</v>
      </c>
    </row>
    <row r="2271" spans="2:9" hidden="1" x14ac:dyDescent="0.3">
      <c r="B2271" s="5" t="s">
        <v>35</v>
      </c>
      <c r="C2271" t="s">
        <v>15</v>
      </c>
      <c r="D2271" s="2" t="s">
        <v>21</v>
      </c>
      <c r="F2271">
        <v>8.4550873786407763</v>
      </c>
      <c r="G2271" t="s">
        <v>43</v>
      </c>
      <c r="H2271" s="21">
        <v>44501</v>
      </c>
      <c r="I2271" s="18" t="s">
        <v>71</v>
      </c>
    </row>
    <row r="2272" spans="2:9" hidden="1" x14ac:dyDescent="0.3">
      <c r="B2272" s="5" t="s">
        <v>35</v>
      </c>
      <c r="C2272" t="s">
        <v>15</v>
      </c>
      <c r="D2272" s="2" t="s">
        <v>21</v>
      </c>
      <c r="F2272">
        <v>10.582281553398058</v>
      </c>
      <c r="G2272" t="s">
        <v>43</v>
      </c>
      <c r="H2272" s="21">
        <v>44501</v>
      </c>
      <c r="I2272" s="18" t="s">
        <v>71</v>
      </c>
    </row>
    <row r="2273" spans="2:9" hidden="1" x14ac:dyDescent="0.3">
      <c r="B2273" s="5" t="s">
        <v>35</v>
      </c>
      <c r="C2273" t="s">
        <v>15</v>
      </c>
      <c r="D2273" s="2" t="s">
        <v>21</v>
      </c>
      <c r="F2273">
        <v>9.2991067961165044</v>
      </c>
      <c r="G2273" t="s">
        <v>43</v>
      </c>
      <c r="H2273" s="21">
        <v>44501</v>
      </c>
      <c r="I2273" s="18" t="s">
        <v>71</v>
      </c>
    </row>
    <row r="2274" spans="2:9" hidden="1" x14ac:dyDescent="0.3">
      <c r="B2274" s="5" t="s">
        <v>35</v>
      </c>
      <c r="C2274" t="s">
        <v>15</v>
      </c>
      <c r="D2274" s="2" t="s">
        <v>21</v>
      </c>
      <c r="F2274">
        <v>7.1150291262135914</v>
      </c>
      <c r="G2274" t="s">
        <v>43</v>
      </c>
      <c r="H2274" s="21">
        <v>44501</v>
      </c>
      <c r="I2274" s="18" t="s">
        <v>71</v>
      </c>
    </row>
    <row r="2275" spans="2:9" hidden="1" x14ac:dyDescent="0.3">
      <c r="B2275" s="5" t="s">
        <v>35</v>
      </c>
      <c r="C2275" t="s">
        <v>15</v>
      </c>
      <c r="D2275" s="2" t="s">
        <v>21</v>
      </c>
      <c r="F2275">
        <v>6.9122427184466018</v>
      </c>
      <c r="G2275" t="s">
        <v>43</v>
      </c>
      <c r="H2275" s="21">
        <v>44501</v>
      </c>
      <c r="I2275" s="18" t="s">
        <v>71</v>
      </c>
    </row>
    <row r="2276" spans="2:9" hidden="1" x14ac:dyDescent="0.3">
      <c r="B2276" s="5" t="s">
        <v>35</v>
      </c>
      <c r="C2276" t="s">
        <v>15</v>
      </c>
      <c r="D2276" s="2" t="s">
        <v>21</v>
      </c>
      <c r="F2276">
        <v>7.0776116504854372</v>
      </c>
      <c r="G2276" t="s">
        <v>43</v>
      </c>
      <c r="H2276" s="21">
        <v>44501</v>
      </c>
      <c r="I2276" s="18" t="s">
        <v>71</v>
      </c>
    </row>
    <row r="2277" spans="2:9" hidden="1" x14ac:dyDescent="0.3">
      <c r="B2277" s="5" t="s">
        <v>35</v>
      </c>
      <c r="C2277" t="s">
        <v>15</v>
      </c>
      <c r="D2277" s="2" t="s">
        <v>21</v>
      </c>
      <c r="F2277">
        <v>7.1600326530612248</v>
      </c>
      <c r="G2277" t="s">
        <v>43</v>
      </c>
      <c r="H2277" s="21">
        <v>44501</v>
      </c>
      <c r="I2277" s="18" t="s">
        <v>71</v>
      </c>
    </row>
    <row r="2278" spans="2:9" hidden="1" x14ac:dyDescent="0.3">
      <c r="B2278" s="5" t="s">
        <v>35</v>
      </c>
      <c r="C2278" t="s">
        <v>15</v>
      </c>
      <c r="D2278" s="2" t="s">
        <v>21</v>
      </c>
      <c r="F2278">
        <v>6.0076326530612238</v>
      </c>
      <c r="G2278" t="s">
        <v>43</v>
      </c>
      <c r="H2278" s="21">
        <v>44501</v>
      </c>
      <c r="I2278" s="18" t="s">
        <v>71</v>
      </c>
    </row>
    <row r="2279" spans="2:9" hidden="1" x14ac:dyDescent="0.3">
      <c r="B2279" s="5" t="s">
        <v>35</v>
      </c>
      <c r="C2279" t="s">
        <v>15</v>
      </c>
      <c r="D2279" s="2" t="s">
        <v>21</v>
      </c>
      <c r="F2279">
        <v>5.7769142857142857</v>
      </c>
      <c r="G2279" t="s">
        <v>43</v>
      </c>
      <c r="H2279" s="21">
        <v>44501</v>
      </c>
      <c r="I2279" s="18" t="s">
        <v>71</v>
      </c>
    </row>
    <row r="2280" spans="2:9" hidden="1" x14ac:dyDescent="0.3">
      <c r="B2280" s="5" t="s">
        <v>35</v>
      </c>
      <c r="C2280" t="s">
        <v>15</v>
      </c>
      <c r="D2280" s="2" t="s">
        <v>21</v>
      </c>
      <c r="F2280">
        <v>6.0411673469387752</v>
      </c>
      <c r="G2280" t="s">
        <v>43</v>
      </c>
      <c r="H2280" s="21">
        <v>44501</v>
      </c>
      <c r="I2280" s="18" t="s">
        <v>71</v>
      </c>
    </row>
    <row r="2281" spans="2:9" hidden="1" x14ac:dyDescent="0.3">
      <c r="B2281" s="5" t="s">
        <v>35</v>
      </c>
      <c r="C2281" t="s">
        <v>15</v>
      </c>
      <c r="D2281" s="2" t="s">
        <v>21</v>
      </c>
      <c r="F2281">
        <v>4.8670612244897962</v>
      </c>
      <c r="G2281" t="s">
        <v>43</v>
      </c>
      <c r="H2281" s="21">
        <v>44501</v>
      </c>
      <c r="I2281" s="18" t="s">
        <v>71</v>
      </c>
    </row>
    <row r="2282" spans="2:9" hidden="1" x14ac:dyDescent="0.3">
      <c r="B2282" s="5" t="s">
        <v>35</v>
      </c>
      <c r="C2282" t="s">
        <v>15</v>
      </c>
      <c r="D2282" s="2" t="s">
        <v>21</v>
      </c>
      <c r="F2282">
        <v>6.4884326530612242</v>
      </c>
      <c r="G2282" t="s">
        <v>43</v>
      </c>
      <c r="H2282" s="21">
        <v>44501</v>
      </c>
      <c r="I2282" s="18" t="s">
        <v>71</v>
      </c>
    </row>
    <row r="2283" spans="2:9" hidden="1" x14ac:dyDescent="0.3">
      <c r="B2283" s="5" t="s">
        <v>35</v>
      </c>
      <c r="C2283" t="s">
        <v>15</v>
      </c>
      <c r="D2283" s="2" t="s">
        <v>21</v>
      </c>
      <c r="F2283">
        <v>6.1445061224489796</v>
      </c>
      <c r="G2283" t="s">
        <v>43</v>
      </c>
      <c r="H2283" s="21">
        <v>44501</v>
      </c>
      <c r="I2283" s="18" t="s">
        <v>71</v>
      </c>
    </row>
    <row r="2284" spans="2:9" hidden="1" x14ac:dyDescent="0.3">
      <c r="B2284" s="5" t="s">
        <v>35</v>
      </c>
      <c r="C2284" t="s">
        <v>15</v>
      </c>
      <c r="D2284" s="2" t="s">
        <v>21</v>
      </c>
      <c r="F2284">
        <v>5.7877061224489799</v>
      </c>
      <c r="G2284" t="s">
        <v>43</v>
      </c>
      <c r="H2284" s="21">
        <v>44501</v>
      </c>
      <c r="I2284" s="18" t="s">
        <v>71</v>
      </c>
    </row>
    <row r="2285" spans="2:9" hidden="1" x14ac:dyDescent="0.3">
      <c r="B2285" s="5" t="s">
        <v>35</v>
      </c>
      <c r="C2285" t="s">
        <v>15</v>
      </c>
      <c r="D2285" s="2" t="s">
        <v>21</v>
      </c>
      <c r="F2285">
        <v>7.7412571428571431</v>
      </c>
      <c r="G2285" t="s">
        <v>43</v>
      </c>
      <c r="H2285" s="21">
        <v>44501</v>
      </c>
      <c r="I2285" s="18" t="s">
        <v>71</v>
      </c>
    </row>
    <row r="2286" spans="2:9" hidden="1" x14ac:dyDescent="0.3">
      <c r="B2286" s="5" t="s">
        <v>35</v>
      </c>
      <c r="C2286" t="s">
        <v>15</v>
      </c>
      <c r="D2286" s="2" t="s">
        <v>21</v>
      </c>
      <c r="F2286">
        <v>7.6116000000000001</v>
      </c>
      <c r="G2286" t="s">
        <v>43</v>
      </c>
      <c r="H2286" s="21">
        <v>44501</v>
      </c>
      <c r="I2286" s="18" t="s">
        <v>71</v>
      </c>
    </row>
    <row r="2287" spans="2:9" hidden="1" x14ac:dyDescent="0.3">
      <c r="B2287" s="5" t="s">
        <v>35</v>
      </c>
      <c r="C2287" t="s">
        <v>15</v>
      </c>
      <c r="D2287" s="2" t="s">
        <v>21</v>
      </c>
      <c r="F2287">
        <v>7.9349632653061226</v>
      </c>
      <c r="G2287" t="s">
        <v>43</v>
      </c>
      <c r="H2287" s="21">
        <v>44501</v>
      </c>
      <c r="I2287" s="18" t="s">
        <v>71</v>
      </c>
    </row>
    <row r="2288" spans="2:9" hidden="1" x14ac:dyDescent="0.3">
      <c r="B2288" s="5" t="s">
        <v>35</v>
      </c>
      <c r="C2288" t="s">
        <v>15</v>
      </c>
      <c r="D2288" s="2" t="s">
        <v>21</v>
      </c>
      <c r="F2288">
        <v>6.1343428571428573</v>
      </c>
      <c r="G2288" t="s">
        <v>43</v>
      </c>
      <c r="H2288" s="21">
        <v>44501</v>
      </c>
      <c r="I2288" s="18" t="s">
        <v>71</v>
      </c>
    </row>
    <row r="2289" spans="2:9" hidden="1" x14ac:dyDescent="0.3">
      <c r="B2289" s="5" t="s">
        <v>35</v>
      </c>
      <c r="C2289" t="s">
        <v>15</v>
      </c>
      <c r="D2289" s="2" t="s">
        <v>21</v>
      </c>
      <c r="F2289">
        <v>5.8833551020408166</v>
      </c>
      <c r="G2289" t="s">
        <v>43</v>
      </c>
      <c r="H2289" s="21">
        <v>44501</v>
      </c>
      <c r="I2289" s="18" t="s">
        <v>71</v>
      </c>
    </row>
    <row r="2290" spans="2:9" hidden="1" x14ac:dyDescent="0.3">
      <c r="B2290" s="5" t="s">
        <v>35</v>
      </c>
      <c r="C2290" t="s">
        <v>15</v>
      </c>
      <c r="D2290" s="2" t="s">
        <v>21</v>
      </c>
      <c r="F2290">
        <v>5.9102040816326529</v>
      </c>
      <c r="G2290" t="s">
        <v>43</v>
      </c>
      <c r="H2290" s="21">
        <v>44501</v>
      </c>
      <c r="I2290" s="18" t="s">
        <v>71</v>
      </c>
    </row>
    <row r="2291" spans="2:9" hidden="1" x14ac:dyDescent="0.3">
      <c r="B2291" s="5" t="s">
        <v>35</v>
      </c>
      <c r="C2291" t="s">
        <v>15</v>
      </c>
      <c r="D2291" s="2" t="s">
        <v>21</v>
      </c>
      <c r="F2291">
        <v>6.3142122448979592</v>
      </c>
      <c r="G2291" t="s">
        <v>43</v>
      </c>
      <c r="H2291" s="21">
        <v>44501</v>
      </c>
      <c r="I2291" s="18" t="s">
        <v>71</v>
      </c>
    </row>
    <row r="2292" spans="2:9" hidden="1" x14ac:dyDescent="0.3">
      <c r="B2292" s="5" t="s">
        <v>35</v>
      </c>
      <c r="C2292" t="s">
        <v>15</v>
      </c>
      <c r="D2292" s="2" t="s">
        <v>21</v>
      </c>
      <c r="F2292">
        <v>7.8612571428571432</v>
      </c>
      <c r="G2292" t="s">
        <v>43</v>
      </c>
      <c r="H2292" s="21">
        <v>44501</v>
      </c>
      <c r="I2292" s="18" t="s">
        <v>71</v>
      </c>
    </row>
    <row r="2293" spans="2:9" hidden="1" x14ac:dyDescent="0.3">
      <c r="B2293" s="5" t="s">
        <v>35</v>
      </c>
      <c r="C2293" t="s">
        <v>15</v>
      </c>
      <c r="D2293" s="2" t="s">
        <v>21</v>
      </c>
      <c r="F2293">
        <v>7.5457551020408165</v>
      </c>
      <c r="G2293" t="s">
        <v>43</v>
      </c>
      <c r="H2293" s="21">
        <v>44501</v>
      </c>
      <c r="I2293" s="18" t="s">
        <v>71</v>
      </c>
    </row>
    <row r="2294" spans="2:9" hidden="1" x14ac:dyDescent="0.3">
      <c r="B2294" s="5" t="s">
        <v>35</v>
      </c>
      <c r="C2294" t="s">
        <v>15</v>
      </c>
      <c r="D2294" s="2" t="s">
        <v>21</v>
      </c>
      <c r="F2294">
        <v>8.2364081632653061</v>
      </c>
      <c r="G2294" t="s">
        <v>43</v>
      </c>
      <c r="H2294" s="21">
        <v>44501</v>
      </c>
      <c r="I2294" s="18" t="s">
        <v>71</v>
      </c>
    </row>
    <row r="2295" spans="2:9" hidden="1" x14ac:dyDescent="0.3">
      <c r="B2295" s="5" t="s">
        <v>35</v>
      </c>
      <c r="C2295" t="s">
        <v>15</v>
      </c>
      <c r="D2295" s="2" t="s">
        <v>21</v>
      </c>
      <c r="F2295">
        <v>7.7717061224489798</v>
      </c>
      <c r="G2295" t="s">
        <v>43</v>
      </c>
      <c r="H2295" s="21">
        <v>44501</v>
      </c>
      <c r="I2295" s="18" t="s">
        <v>71</v>
      </c>
    </row>
    <row r="2296" spans="2:9" hidden="1" x14ac:dyDescent="0.3">
      <c r="B2296" s="5" t="s">
        <v>35</v>
      </c>
      <c r="C2296" t="s">
        <v>15</v>
      </c>
      <c r="D2296" s="2" t="s">
        <v>21</v>
      </c>
      <c r="F2296">
        <v>7.0244329268292685</v>
      </c>
      <c r="G2296" t="s">
        <v>43</v>
      </c>
      <c r="H2296" s="21">
        <v>44501</v>
      </c>
      <c r="I2296" s="18" t="s">
        <v>71</v>
      </c>
    </row>
    <row r="2297" spans="2:9" hidden="1" x14ac:dyDescent="0.3">
      <c r="B2297" s="5" t="s">
        <v>35</v>
      </c>
      <c r="C2297" t="s">
        <v>15</v>
      </c>
      <c r="D2297" s="2" t="s">
        <v>21</v>
      </c>
      <c r="F2297">
        <v>7.1820060975609756</v>
      </c>
      <c r="G2297" t="s">
        <v>43</v>
      </c>
      <c r="H2297" s="21">
        <v>44501</v>
      </c>
      <c r="I2297" s="18" t="s">
        <v>71</v>
      </c>
    </row>
    <row r="2298" spans="2:9" hidden="1" x14ac:dyDescent="0.3">
      <c r="B2298" s="5" t="s">
        <v>35</v>
      </c>
      <c r="C2298" t="s">
        <v>15</v>
      </c>
      <c r="D2298" s="2" t="s">
        <v>21</v>
      </c>
      <c r="F2298">
        <v>6.4163048780487797</v>
      </c>
      <c r="G2298" t="s">
        <v>43</v>
      </c>
      <c r="H2298" s="21">
        <v>44501</v>
      </c>
      <c r="I2298" s="18" t="s">
        <v>71</v>
      </c>
    </row>
    <row r="2299" spans="2:9" hidden="1" x14ac:dyDescent="0.3">
      <c r="B2299" s="5" t="s">
        <v>35</v>
      </c>
      <c r="C2299" t="s">
        <v>15</v>
      </c>
      <c r="D2299" s="2" t="s">
        <v>21</v>
      </c>
      <c r="F2299">
        <v>6.170780487804878</v>
      </c>
      <c r="G2299" t="s">
        <v>43</v>
      </c>
      <c r="H2299" s="21">
        <v>44501</v>
      </c>
      <c r="I2299" s="18" t="s">
        <v>71</v>
      </c>
    </row>
    <row r="2300" spans="2:9" hidden="1" x14ac:dyDescent="0.3">
      <c r="B2300" s="5" t="s">
        <v>35</v>
      </c>
      <c r="C2300" t="s">
        <v>15</v>
      </c>
      <c r="D2300" s="2" t="s">
        <v>21</v>
      </c>
      <c r="F2300">
        <v>6.2207073170731713</v>
      </c>
      <c r="G2300" t="s">
        <v>43</v>
      </c>
      <c r="H2300" s="21">
        <v>44501</v>
      </c>
      <c r="I2300" s="18" t="s">
        <v>71</v>
      </c>
    </row>
    <row r="2301" spans="2:9" hidden="1" x14ac:dyDescent="0.3">
      <c r="B2301" s="5" t="s">
        <v>35</v>
      </c>
      <c r="C2301" t="s">
        <v>15</v>
      </c>
      <c r="D2301" s="2" t="s">
        <v>21</v>
      </c>
      <c r="F2301">
        <v>7.1977682926829267</v>
      </c>
      <c r="G2301" t="s">
        <v>43</v>
      </c>
      <c r="H2301" s="21">
        <v>44501</v>
      </c>
      <c r="I2301" s="18" t="s">
        <v>71</v>
      </c>
    </row>
    <row r="2302" spans="2:9" hidden="1" x14ac:dyDescent="0.3">
      <c r="B2302" s="5" t="s">
        <v>35</v>
      </c>
      <c r="C2302" t="s">
        <v>15</v>
      </c>
      <c r="D2302" s="2" t="s">
        <v>21</v>
      </c>
      <c r="F2302">
        <v>6.1707317073170733</v>
      </c>
      <c r="G2302" t="s">
        <v>43</v>
      </c>
      <c r="H2302" s="21">
        <v>44501</v>
      </c>
      <c r="I2302" s="18" t="s">
        <v>71</v>
      </c>
    </row>
    <row r="2303" spans="2:9" hidden="1" x14ac:dyDescent="0.3">
      <c r="B2303" s="5" t="s">
        <v>35</v>
      </c>
      <c r="C2303" t="s">
        <v>15</v>
      </c>
      <c r="D2303" s="2" t="s">
        <v>21</v>
      </c>
      <c r="F2303">
        <v>6.1359756097560973</v>
      </c>
      <c r="G2303" t="s">
        <v>43</v>
      </c>
      <c r="H2303" s="21">
        <v>44501</v>
      </c>
      <c r="I2303" s="18" t="s">
        <v>71</v>
      </c>
    </row>
    <row r="2304" spans="2:9" hidden="1" x14ac:dyDescent="0.3">
      <c r="B2304" s="5" t="s">
        <v>35</v>
      </c>
      <c r="C2304" t="s">
        <v>15</v>
      </c>
      <c r="D2304" s="2" t="s">
        <v>21</v>
      </c>
      <c r="F2304">
        <v>7.3177256097560974</v>
      </c>
      <c r="G2304" t="s">
        <v>43</v>
      </c>
      <c r="H2304" s="21">
        <v>44501</v>
      </c>
      <c r="I2304" s="18" t="s">
        <v>71</v>
      </c>
    </row>
    <row r="2305" spans="2:9" hidden="1" x14ac:dyDescent="0.3">
      <c r="B2305" s="5" t="s">
        <v>35</v>
      </c>
      <c r="C2305" t="s">
        <v>15</v>
      </c>
      <c r="D2305" s="2" t="s">
        <v>21</v>
      </c>
      <c r="F2305">
        <v>8.2688658536585375</v>
      </c>
      <c r="G2305" t="s">
        <v>43</v>
      </c>
      <c r="H2305" s="21">
        <v>44501</v>
      </c>
      <c r="I2305" s="18" t="s">
        <v>71</v>
      </c>
    </row>
    <row r="2306" spans="2:9" hidden="1" x14ac:dyDescent="0.3">
      <c r="B2306" s="5" t="s">
        <v>35</v>
      </c>
      <c r="C2306" t="s">
        <v>15</v>
      </c>
      <c r="D2306" s="2" t="s">
        <v>21</v>
      </c>
      <c r="F2306">
        <v>8.6829634146341466</v>
      </c>
      <c r="G2306" t="s">
        <v>43</v>
      </c>
      <c r="H2306" s="21">
        <v>44501</v>
      </c>
      <c r="I2306" s="18" t="s">
        <v>71</v>
      </c>
    </row>
    <row r="2307" spans="2:9" hidden="1" x14ac:dyDescent="0.3">
      <c r="B2307" s="5" t="s">
        <v>35</v>
      </c>
      <c r="C2307" t="s">
        <v>15</v>
      </c>
      <c r="D2307" s="2" t="s">
        <v>21</v>
      </c>
      <c r="F2307">
        <v>5.1350686274509805</v>
      </c>
      <c r="G2307" t="s">
        <v>43</v>
      </c>
      <c r="H2307" s="21">
        <v>44501</v>
      </c>
      <c r="I2307" s="18" t="s">
        <v>71</v>
      </c>
    </row>
    <row r="2308" spans="2:9" hidden="1" x14ac:dyDescent="0.3">
      <c r="B2308" s="5" t="s">
        <v>35</v>
      </c>
      <c r="C2308" t="s">
        <v>15</v>
      </c>
      <c r="D2308" s="2" t="s">
        <v>21</v>
      </c>
      <c r="F2308">
        <v>6.3530098039215686</v>
      </c>
      <c r="G2308" t="s">
        <v>43</v>
      </c>
      <c r="H2308" s="21">
        <v>44501</v>
      </c>
      <c r="I2308" s="18" t="s">
        <v>71</v>
      </c>
    </row>
    <row r="2309" spans="2:9" hidden="1" x14ac:dyDescent="0.3">
      <c r="B2309" s="5" t="s">
        <v>35</v>
      </c>
      <c r="C2309" t="s">
        <v>15</v>
      </c>
      <c r="D2309" s="2" t="s">
        <v>21</v>
      </c>
      <c r="F2309">
        <v>4.1827058823529413</v>
      </c>
      <c r="G2309" t="s">
        <v>43</v>
      </c>
      <c r="H2309" s="21">
        <v>44501</v>
      </c>
      <c r="I2309" s="18" t="s">
        <v>71</v>
      </c>
    </row>
    <row r="2310" spans="2:9" hidden="1" x14ac:dyDescent="0.3">
      <c r="B2310" s="5" t="s">
        <v>35</v>
      </c>
      <c r="C2310" t="s">
        <v>15</v>
      </c>
      <c r="D2310" s="2" t="s">
        <v>21</v>
      </c>
      <c r="F2310">
        <v>5.1444754901960783</v>
      </c>
      <c r="G2310" t="s">
        <v>43</v>
      </c>
      <c r="H2310" s="21">
        <v>44501</v>
      </c>
      <c r="I2310" s="18" t="s">
        <v>71</v>
      </c>
    </row>
    <row r="2311" spans="2:9" hidden="1" x14ac:dyDescent="0.3">
      <c r="B2311" s="5" t="s">
        <v>35</v>
      </c>
      <c r="C2311" t="s">
        <v>15</v>
      </c>
      <c r="D2311" s="2" t="s">
        <v>21</v>
      </c>
      <c r="F2311">
        <v>6.1086813725490199</v>
      </c>
      <c r="G2311" t="s">
        <v>43</v>
      </c>
      <c r="H2311" s="21">
        <v>44501</v>
      </c>
      <c r="I2311" s="18" t="s">
        <v>71</v>
      </c>
    </row>
    <row r="2312" spans="2:9" hidden="1" x14ac:dyDescent="0.3">
      <c r="B2312" s="5" t="s">
        <v>35</v>
      </c>
      <c r="C2312" t="s">
        <v>15</v>
      </c>
      <c r="D2312" s="2" t="s">
        <v>21</v>
      </c>
      <c r="F2312">
        <v>45.147878105910991</v>
      </c>
      <c r="G2312" t="s">
        <v>43</v>
      </c>
      <c r="H2312" s="21">
        <v>44501</v>
      </c>
      <c r="I2312" s="18" t="s">
        <v>71</v>
      </c>
    </row>
    <row r="2313" spans="2:9" hidden="1" x14ac:dyDescent="0.3">
      <c r="B2313" s="5" t="s">
        <v>35</v>
      </c>
      <c r="C2313" t="s">
        <v>15</v>
      </c>
      <c r="D2313" s="2" t="s">
        <v>21</v>
      </c>
      <c r="F2313">
        <v>33.904466000768338</v>
      </c>
      <c r="G2313" t="s">
        <v>43</v>
      </c>
      <c r="H2313" s="21">
        <v>44501</v>
      </c>
      <c r="I2313" s="18" t="s">
        <v>71</v>
      </c>
    </row>
    <row r="2314" spans="2:9" hidden="1" x14ac:dyDescent="0.3">
      <c r="B2314" s="5" t="s">
        <v>35</v>
      </c>
      <c r="C2314" t="s">
        <v>15</v>
      </c>
      <c r="D2314" s="2" t="s">
        <v>21</v>
      </c>
      <c r="F2314">
        <v>40.427062400707023</v>
      </c>
      <c r="G2314" t="s">
        <v>43</v>
      </c>
      <c r="H2314" s="21">
        <v>44501</v>
      </c>
      <c r="I2314" s="18" t="s">
        <v>71</v>
      </c>
    </row>
    <row r="2315" spans="2:9" hidden="1" x14ac:dyDescent="0.3">
      <c r="B2315" s="5" t="s">
        <v>35</v>
      </c>
      <c r="C2315" t="s">
        <v>15</v>
      </c>
      <c r="D2315" s="2" t="s">
        <v>21</v>
      </c>
      <c r="F2315">
        <v>35.59092232444393</v>
      </c>
      <c r="G2315" t="s">
        <v>43</v>
      </c>
      <c r="H2315" s="21">
        <v>44501</v>
      </c>
      <c r="I2315" s="18" t="s">
        <v>71</v>
      </c>
    </row>
    <row r="2316" spans="2:9" hidden="1" x14ac:dyDescent="0.3">
      <c r="B2316" s="5" t="s">
        <v>35</v>
      </c>
      <c r="C2316" t="s">
        <v>15</v>
      </c>
      <c r="D2316" s="2" t="s">
        <v>21</v>
      </c>
      <c r="F2316">
        <v>25.080803167267959</v>
      </c>
      <c r="G2316" t="s">
        <v>43</v>
      </c>
      <c r="H2316" s="21">
        <v>44501</v>
      </c>
      <c r="I2316" s="18" t="s">
        <v>71</v>
      </c>
    </row>
    <row r="2317" spans="2:9" hidden="1" x14ac:dyDescent="0.3">
      <c r="B2317" s="5" t="s">
        <v>35</v>
      </c>
      <c r="C2317" t="s">
        <v>15</v>
      </c>
      <c r="D2317" s="2" t="s">
        <v>21</v>
      </c>
      <c r="F2317">
        <v>34.003169785568041</v>
      </c>
      <c r="G2317" t="s">
        <v>43</v>
      </c>
      <c r="H2317" s="21">
        <v>44501</v>
      </c>
      <c r="I2317" s="18" t="s">
        <v>71</v>
      </c>
    </row>
    <row r="2318" spans="2:9" hidden="1" x14ac:dyDescent="0.3">
      <c r="B2318" s="5" t="s">
        <v>35</v>
      </c>
      <c r="C2318" t="s">
        <v>15</v>
      </c>
      <c r="D2318" s="2" t="s">
        <v>21</v>
      </c>
      <c r="F2318">
        <v>37.345580175383652</v>
      </c>
      <c r="G2318" t="s">
        <v>43</v>
      </c>
      <c r="H2318" s="21">
        <v>44501</v>
      </c>
      <c r="I2318" s="18" t="s">
        <v>71</v>
      </c>
    </row>
    <row r="2319" spans="2:9" hidden="1" x14ac:dyDescent="0.3">
      <c r="B2319" s="5" t="s">
        <v>35</v>
      </c>
      <c r="C2319" t="s">
        <v>15</v>
      </c>
      <c r="D2319" s="2" t="s">
        <v>21</v>
      </c>
      <c r="F2319">
        <v>10.384932692307691</v>
      </c>
      <c r="G2319" t="s">
        <v>43</v>
      </c>
      <c r="H2319" s="21">
        <v>44501</v>
      </c>
      <c r="I2319" s="18" t="s">
        <v>71</v>
      </c>
    </row>
    <row r="2320" spans="2:9" hidden="1" x14ac:dyDescent="0.3">
      <c r="B2320" s="5" t="s">
        <v>35</v>
      </c>
      <c r="C2320" t="s">
        <v>15</v>
      </c>
      <c r="D2320" s="2" t="s">
        <v>21</v>
      </c>
      <c r="F2320">
        <v>7.6173557692307696</v>
      </c>
      <c r="G2320" t="s">
        <v>43</v>
      </c>
      <c r="H2320" s="21">
        <v>44501</v>
      </c>
      <c r="I2320" s="18" t="s">
        <v>71</v>
      </c>
    </row>
    <row r="2321" spans="2:9" hidden="1" x14ac:dyDescent="0.3">
      <c r="B2321" s="5" t="s">
        <v>35</v>
      </c>
      <c r="C2321" t="s">
        <v>15</v>
      </c>
      <c r="D2321" s="2" t="s">
        <v>21</v>
      </c>
      <c r="F2321">
        <v>7.3856250000000001</v>
      </c>
      <c r="G2321" t="s">
        <v>43</v>
      </c>
      <c r="H2321" s="21">
        <v>44501</v>
      </c>
      <c r="I2321" s="18" t="s">
        <v>71</v>
      </c>
    </row>
    <row r="2322" spans="2:9" hidden="1" x14ac:dyDescent="0.3">
      <c r="B2322" s="5" t="s">
        <v>35</v>
      </c>
      <c r="C2322" t="s">
        <v>15</v>
      </c>
      <c r="D2322" s="2" t="s">
        <v>21</v>
      </c>
      <c r="F2322">
        <v>6.5185961538461532</v>
      </c>
      <c r="G2322" t="s">
        <v>43</v>
      </c>
      <c r="H2322" s="21">
        <v>44501</v>
      </c>
      <c r="I2322" s="18" t="s">
        <v>71</v>
      </c>
    </row>
    <row r="2323" spans="2:9" hidden="1" x14ac:dyDescent="0.3">
      <c r="B2323" s="5" t="s">
        <v>35</v>
      </c>
      <c r="C2323" t="s">
        <v>15</v>
      </c>
      <c r="D2323" s="2" t="s">
        <v>21</v>
      </c>
      <c r="F2323">
        <v>6.9734903846153848</v>
      </c>
      <c r="G2323" t="s">
        <v>43</v>
      </c>
      <c r="H2323" s="21">
        <v>44501</v>
      </c>
      <c r="I2323" s="18" t="s">
        <v>71</v>
      </c>
    </row>
    <row r="2324" spans="2:9" hidden="1" x14ac:dyDescent="0.3">
      <c r="B2324" s="5" t="s">
        <v>35</v>
      </c>
      <c r="C2324" t="s">
        <v>15</v>
      </c>
      <c r="D2324" s="2" t="s">
        <v>21</v>
      </c>
      <c r="F2324">
        <v>6.578759615384616</v>
      </c>
      <c r="G2324" t="s">
        <v>43</v>
      </c>
      <c r="H2324" s="21">
        <v>44501</v>
      </c>
      <c r="I2324" s="18" t="s">
        <v>71</v>
      </c>
    </row>
    <row r="2325" spans="2:9" hidden="1" x14ac:dyDescent="0.3">
      <c r="B2325" s="5" t="s">
        <v>35</v>
      </c>
      <c r="C2325" t="s">
        <v>15</v>
      </c>
      <c r="D2325" s="2" t="s">
        <v>21</v>
      </c>
      <c r="F2325">
        <v>7.8237403846153848</v>
      </c>
      <c r="G2325" t="s">
        <v>43</v>
      </c>
      <c r="H2325" s="21">
        <v>44501</v>
      </c>
      <c r="I2325" s="18" t="s">
        <v>71</v>
      </c>
    </row>
    <row r="2326" spans="2:9" hidden="1" x14ac:dyDescent="0.3">
      <c r="B2326" s="5" t="s">
        <v>35</v>
      </c>
      <c r="C2326" t="s">
        <v>15</v>
      </c>
      <c r="D2326" s="2" t="s">
        <v>21</v>
      </c>
      <c r="F2326">
        <v>6.5544230769230767</v>
      </c>
      <c r="G2326" t="s">
        <v>43</v>
      </c>
      <c r="H2326" s="21">
        <v>44501</v>
      </c>
      <c r="I2326" s="18" t="s">
        <v>71</v>
      </c>
    </row>
    <row r="2327" spans="2:9" hidden="1" x14ac:dyDescent="0.3">
      <c r="B2327" s="5" t="s">
        <v>35</v>
      </c>
      <c r="C2327" t="s">
        <v>15</v>
      </c>
      <c r="D2327" s="2" t="s">
        <v>21</v>
      </c>
      <c r="F2327">
        <v>7.1020192307692307</v>
      </c>
      <c r="G2327" t="s">
        <v>43</v>
      </c>
      <c r="H2327" s="21">
        <v>44501</v>
      </c>
      <c r="I2327" s="18" t="s">
        <v>71</v>
      </c>
    </row>
    <row r="2328" spans="2:9" hidden="1" x14ac:dyDescent="0.3">
      <c r="B2328" s="5" t="s">
        <v>35</v>
      </c>
      <c r="C2328" t="s">
        <v>15</v>
      </c>
      <c r="D2328" s="2" t="s">
        <v>21</v>
      </c>
      <c r="F2328">
        <v>7.1483173076923077</v>
      </c>
      <c r="G2328" t="s">
        <v>43</v>
      </c>
      <c r="H2328" s="21">
        <v>44501</v>
      </c>
      <c r="I2328" s="18" t="s">
        <v>71</v>
      </c>
    </row>
    <row r="2329" spans="2:9" hidden="1" x14ac:dyDescent="0.3">
      <c r="B2329" s="5" t="s">
        <v>35</v>
      </c>
      <c r="C2329" t="s">
        <v>15</v>
      </c>
      <c r="D2329" s="2" t="s">
        <v>21</v>
      </c>
      <c r="F2329">
        <v>6.0334711538461541</v>
      </c>
      <c r="G2329" t="s">
        <v>43</v>
      </c>
      <c r="H2329" s="21">
        <v>44501</v>
      </c>
      <c r="I2329" s="18" t="s">
        <v>71</v>
      </c>
    </row>
    <row r="2330" spans="2:9" hidden="1" x14ac:dyDescent="0.3">
      <c r="B2330" s="5" t="s">
        <v>35</v>
      </c>
      <c r="C2330" t="s">
        <v>15</v>
      </c>
      <c r="D2330" s="2" t="s">
        <v>21</v>
      </c>
      <c r="F2330">
        <v>8.3946730769230768</v>
      </c>
      <c r="G2330" t="s">
        <v>43</v>
      </c>
      <c r="H2330" s="21">
        <v>44501</v>
      </c>
      <c r="I2330" s="18" t="s">
        <v>71</v>
      </c>
    </row>
    <row r="2331" spans="2:9" hidden="1" x14ac:dyDescent="0.3">
      <c r="B2331" s="5" t="s">
        <v>35</v>
      </c>
      <c r="C2331" t="s">
        <v>15</v>
      </c>
      <c r="D2331" s="2" t="s">
        <v>21</v>
      </c>
      <c r="F2331">
        <v>8.4445865384615377</v>
      </c>
      <c r="G2331" t="s">
        <v>43</v>
      </c>
      <c r="H2331" s="21">
        <v>44501</v>
      </c>
      <c r="I2331" s="18" t="s">
        <v>71</v>
      </c>
    </row>
    <row r="2332" spans="2:9" hidden="1" x14ac:dyDescent="0.3">
      <c r="B2332" s="5" t="s">
        <v>35</v>
      </c>
      <c r="C2332" t="s">
        <v>15</v>
      </c>
      <c r="D2332" s="2" t="s">
        <v>21</v>
      </c>
      <c r="F2332">
        <v>8.3728461538461527</v>
      </c>
      <c r="G2332" t="s">
        <v>43</v>
      </c>
      <c r="H2332" s="21">
        <v>44501</v>
      </c>
      <c r="I2332" s="18" t="s">
        <v>71</v>
      </c>
    </row>
    <row r="2333" spans="2:9" hidden="1" x14ac:dyDescent="0.3">
      <c r="B2333" s="5" t="s">
        <v>35</v>
      </c>
      <c r="C2333" t="s">
        <v>15</v>
      </c>
      <c r="D2333" s="2" t="s">
        <v>21</v>
      </c>
      <c r="F2333">
        <v>8.5696826923076923</v>
      </c>
      <c r="G2333" t="s">
        <v>43</v>
      </c>
      <c r="H2333" s="21">
        <v>44501</v>
      </c>
      <c r="I2333" s="18" t="s">
        <v>71</v>
      </c>
    </row>
    <row r="2334" spans="2:9" hidden="1" x14ac:dyDescent="0.3">
      <c r="B2334" s="5" t="s">
        <v>35</v>
      </c>
      <c r="C2334" t="s">
        <v>15</v>
      </c>
      <c r="D2334" s="2" t="s">
        <v>21</v>
      </c>
      <c r="F2334">
        <v>7.1255288461538457</v>
      </c>
      <c r="G2334" t="s">
        <v>43</v>
      </c>
      <c r="H2334" s="21">
        <v>44501</v>
      </c>
      <c r="I2334" s="18" t="s">
        <v>71</v>
      </c>
    </row>
    <row r="2335" spans="2:9" hidden="1" x14ac:dyDescent="0.3">
      <c r="B2335" s="5" t="s">
        <v>35</v>
      </c>
      <c r="C2335" t="s">
        <v>15</v>
      </c>
      <c r="D2335" s="2" t="s">
        <v>21</v>
      </c>
      <c r="F2335">
        <v>7.3092403846153839</v>
      </c>
      <c r="G2335" t="s">
        <v>43</v>
      </c>
      <c r="H2335" s="21">
        <v>44501</v>
      </c>
      <c r="I2335" s="18" t="s">
        <v>71</v>
      </c>
    </row>
    <row r="2336" spans="2:9" hidden="1" x14ac:dyDescent="0.3">
      <c r="B2336" s="5" t="s">
        <v>35</v>
      </c>
      <c r="C2336" t="s">
        <v>15</v>
      </c>
      <c r="D2336" s="2" t="s">
        <v>21</v>
      </c>
      <c r="F2336">
        <v>8.264557692307692</v>
      </c>
      <c r="G2336" t="s">
        <v>43</v>
      </c>
      <c r="H2336" s="21">
        <v>44501</v>
      </c>
      <c r="I2336" s="18" t="s">
        <v>71</v>
      </c>
    </row>
    <row r="2337" spans="2:9" hidden="1" x14ac:dyDescent="0.3">
      <c r="B2337" s="5" t="s">
        <v>35</v>
      </c>
      <c r="C2337" t="s">
        <v>15</v>
      </c>
      <c r="D2337" s="2" t="s">
        <v>21</v>
      </c>
      <c r="F2337">
        <v>6.924038461538462</v>
      </c>
      <c r="G2337" t="s">
        <v>43</v>
      </c>
      <c r="H2337" s="21">
        <v>44501</v>
      </c>
      <c r="I2337" s="18" t="s">
        <v>71</v>
      </c>
    </row>
    <row r="2338" spans="2:9" hidden="1" x14ac:dyDescent="0.3">
      <c r="B2338" s="5" t="s">
        <v>35</v>
      </c>
      <c r="C2338" t="s">
        <v>15</v>
      </c>
      <c r="D2338" s="2" t="s">
        <v>21</v>
      </c>
      <c r="F2338">
        <v>6.8541057692307694</v>
      </c>
      <c r="G2338" t="s">
        <v>43</v>
      </c>
      <c r="H2338" s="21">
        <v>44501</v>
      </c>
      <c r="I2338" s="18" t="s">
        <v>71</v>
      </c>
    </row>
    <row r="2339" spans="2:9" hidden="1" x14ac:dyDescent="0.3">
      <c r="B2339" s="5" t="s">
        <v>35</v>
      </c>
      <c r="C2339" t="s">
        <v>15</v>
      </c>
      <c r="D2339" s="2" t="s">
        <v>21</v>
      </c>
      <c r="F2339">
        <v>8.1520865384615391</v>
      </c>
      <c r="G2339" t="s">
        <v>43</v>
      </c>
      <c r="H2339" s="21">
        <v>44501</v>
      </c>
      <c r="I2339" s="18" t="s">
        <v>71</v>
      </c>
    </row>
    <row r="2340" spans="2:9" hidden="1" x14ac:dyDescent="0.3">
      <c r="B2340" s="5" t="s">
        <v>35</v>
      </c>
      <c r="C2340" t="s">
        <v>15</v>
      </c>
      <c r="D2340" s="2" t="s">
        <v>21</v>
      </c>
      <c r="F2340">
        <v>7.0466153846153841</v>
      </c>
      <c r="G2340" t="s">
        <v>43</v>
      </c>
      <c r="H2340" s="21">
        <v>44501</v>
      </c>
      <c r="I2340" s="18" t="s">
        <v>71</v>
      </c>
    </row>
    <row r="2341" spans="2:9" hidden="1" x14ac:dyDescent="0.3">
      <c r="B2341" s="5" t="s">
        <v>35</v>
      </c>
      <c r="C2341" t="s">
        <v>15</v>
      </c>
      <c r="D2341" s="2" t="s">
        <v>21</v>
      </c>
      <c r="F2341">
        <v>6.492692307692308</v>
      </c>
      <c r="G2341" t="s">
        <v>43</v>
      </c>
      <c r="H2341" s="21">
        <v>44501</v>
      </c>
      <c r="I2341" s="18" t="s">
        <v>71</v>
      </c>
    </row>
    <row r="2342" spans="2:9" hidden="1" x14ac:dyDescent="0.3">
      <c r="B2342" s="5" t="s">
        <v>35</v>
      </c>
      <c r="C2342" t="s">
        <v>15</v>
      </c>
      <c r="D2342" s="2" t="s">
        <v>21</v>
      </c>
      <c r="F2342">
        <v>6.8196634615384619</v>
      </c>
      <c r="G2342" t="s">
        <v>43</v>
      </c>
      <c r="H2342" s="21">
        <v>44501</v>
      </c>
      <c r="I2342" s="18" t="s">
        <v>71</v>
      </c>
    </row>
    <row r="2343" spans="2:9" hidden="1" x14ac:dyDescent="0.3">
      <c r="B2343" s="5" t="s">
        <v>35</v>
      </c>
      <c r="C2343" t="s">
        <v>15</v>
      </c>
      <c r="D2343" s="2" t="s">
        <v>21</v>
      </c>
      <c r="F2343">
        <v>6.2308365384615376</v>
      </c>
      <c r="G2343" t="s">
        <v>43</v>
      </c>
      <c r="H2343" s="21">
        <v>44501</v>
      </c>
      <c r="I2343" s="18" t="s">
        <v>71</v>
      </c>
    </row>
    <row r="2344" spans="2:9" hidden="1" x14ac:dyDescent="0.3">
      <c r="B2344" s="5" t="s">
        <v>35</v>
      </c>
      <c r="C2344" t="s">
        <v>15</v>
      </c>
      <c r="D2344" s="2" t="s">
        <v>21</v>
      </c>
      <c r="F2344">
        <v>7.325139784946237</v>
      </c>
      <c r="G2344" t="s">
        <v>43</v>
      </c>
      <c r="H2344" s="21">
        <v>44501</v>
      </c>
      <c r="I2344" s="18" t="s">
        <v>71</v>
      </c>
    </row>
    <row r="2345" spans="2:9" hidden="1" x14ac:dyDescent="0.3">
      <c r="B2345" s="5" t="s">
        <v>35</v>
      </c>
      <c r="C2345" t="s">
        <v>15</v>
      </c>
      <c r="D2345" s="2" t="s">
        <v>21</v>
      </c>
      <c r="F2345">
        <v>6.6458709677419359</v>
      </c>
      <c r="G2345" t="s">
        <v>43</v>
      </c>
      <c r="H2345" s="21">
        <v>44501</v>
      </c>
      <c r="I2345" s="18" t="s">
        <v>71</v>
      </c>
    </row>
    <row r="2346" spans="2:9" hidden="1" x14ac:dyDescent="0.3">
      <c r="B2346" s="5" t="s">
        <v>35</v>
      </c>
      <c r="C2346" t="s">
        <v>15</v>
      </c>
      <c r="D2346" s="2" t="s">
        <v>21</v>
      </c>
      <c r="F2346">
        <v>6.7871612903225804</v>
      </c>
      <c r="G2346" t="s">
        <v>43</v>
      </c>
      <c r="H2346" s="21">
        <v>44501</v>
      </c>
      <c r="I2346" s="18" t="s">
        <v>71</v>
      </c>
    </row>
    <row r="2347" spans="2:9" hidden="1" x14ac:dyDescent="0.3">
      <c r="B2347" s="5" t="s">
        <v>35</v>
      </c>
      <c r="C2347" t="s">
        <v>15</v>
      </c>
      <c r="D2347" s="2" t="s">
        <v>21</v>
      </c>
      <c r="F2347">
        <v>6.8076774193548388</v>
      </c>
      <c r="G2347" t="s">
        <v>43</v>
      </c>
      <c r="H2347" s="21">
        <v>44501</v>
      </c>
      <c r="I2347" s="18" t="s">
        <v>71</v>
      </c>
    </row>
    <row r="2348" spans="2:9" hidden="1" x14ac:dyDescent="0.3">
      <c r="B2348" s="5" t="s">
        <v>35</v>
      </c>
      <c r="C2348" t="s">
        <v>15</v>
      </c>
      <c r="D2348" s="2" t="s">
        <v>21</v>
      </c>
      <c r="F2348">
        <v>8.9053333333333331</v>
      </c>
      <c r="G2348" t="s">
        <v>43</v>
      </c>
      <c r="H2348" s="21">
        <v>44501</v>
      </c>
      <c r="I2348" s="18" t="s">
        <v>71</v>
      </c>
    </row>
    <row r="2349" spans="2:9" hidden="1" x14ac:dyDescent="0.3">
      <c r="B2349" s="5" t="s">
        <v>35</v>
      </c>
      <c r="C2349" t="s">
        <v>15</v>
      </c>
      <c r="D2349" s="2" t="s">
        <v>21</v>
      </c>
      <c r="F2349">
        <v>10.355645161290322</v>
      </c>
      <c r="G2349" t="s">
        <v>43</v>
      </c>
      <c r="H2349" s="21">
        <v>44501</v>
      </c>
      <c r="I2349" s="18" t="s">
        <v>71</v>
      </c>
    </row>
    <row r="2350" spans="2:9" hidden="1" x14ac:dyDescent="0.3">
      <c r="B2350" s="5" t="s">
        <v>35</v>
      </c>
      <c r="C2350" t="s">
        <v>15</v>
      </c>
      <c r="D2350" s="2" t="s">
        <v>21</v>
      </c>
      <c r="F2350">
        <v>9.7818602150537632</v>
      </c>
      <c r="G2350" t="s">
        <v>43</v>
      </c>
      <c r="H2350" s="21">
        <v>44501</v>
      </c>
      <c r="I2350" s="18" t="s">
        <v>71</v>
      </c>
    </row>
    <row r="2351" spans="2:9" hidden="1" x14ac:dyDescent="0.3">
      <c r="B2351" s="5" t="s">
        <v>35</v>
      </c>
      <c r="C2351" t="s">
        <v>15</v>
      </c>
      <c r="D2351" s="2" t="s">
        <v>21</v>
      </c>
      <c r="F2351">
        <v>9.5841182795698927</v>
      </c>
      <c r="G2351" t="s">
        <v>43</v>
      </c>
      <c r="H2351" s="21">
        <v>44501</v>
      </c>
      <c r="I2351" s="18" t="s">
        <v>71</v>
      </c>
    </row>
    <row r="2352" spans="2:9" hidden="1" x14ac:dyDescent="0.3">
      <c r="B2352" s="5" t="s">
        <v>35</v>
      </c>
      <c r="C2352" t="s">
        <v>15</v>
      </c>
      <c r="D2352" s="2" t="s">
        <v>21</v>
      </c>
      <c r="F2352">
        <v>9.5188064516129032</v>
      </c>
      <c r="G2352" t="s">
        <v>43</v>
      </c>
      <c r="H2352" s="21">
        <v>44501</v>
      </c>
      <c r="I2352" s="18" t="s">
        <v>71</v>
      </c>
    </row>
    <row r="2353" spans="2:9" hidden="1" x14ac:dyDescent="0.3">
      <c r="B2353" s="5" t="s">
        <v>35</v>
      </c>
      <c r="C2353" t="s">
        <v>15</v>
      </c>
      <c r="D2353" s="2" t="s">
        <v>21</v>
      </c>
      <c r="F2353">
        <v>7.7838279569892466</v>
      </c>
      <c r="G2353" t="s">
        <v>43</v>
      </c>
      <c r="H2353" s="21">
        <v>44501</v>
      </c>
      <c r="I2353" s="18" t="s">
        <v>71</v>
      </c>
    </row>
    <row r="2354" spans="2:9" hidden="1" x14ac:dyDescent="0.3">
      <c r="B2354" s="5" t="s">
        <v>35</v>
      </c>
      <c r="C2354" t="s">
        <v>15</v>
      </c>
      <c r="D2354" s="2" t="s">
        <v>21</v>
      </c>
      <c r="F2354">
        <v>7.5526559139784952</v>
      </c>
      <c r="G2354" t="s">
        <v>43</v>
      </c>
      <c r="H2354" s="21">
        <v>44501</v>
      </c>
      <c r="I2354" s="18" t="s">
        <v>71</v>
      </c>
    </row>
    <row r="2355" spans="2:9" hidden="1" x14ac:dyDescent="0.3">
      <c r="B2355" s="5" t="s">
        <v>35</v>
      </c>
      <c r="C2355" t="s">
        <v>15</v>
      </c>
      <c r="D2355" s="2" t="s">
        <v>21</v>
      </c>
      <c r="F2355">
        <v>7.129032258064516</v>
      </c>
      <c r="G2355" t="s">
        <v>43</v>
      </c>
      <c r="H2355" s="21">
        <v>44501</v>
      </c>
      <c r="I2355" s="18" t="s">
        <v>71</v>
      </c>
    </row>
    <row r="2356" spans="2:9" hidden="1" x14ac:dyDescent="0.3">
      <c r="B2356" s="5" t="s">
        <v>35</v>
      </c>
      <c r="C2356" t="s">
        <v>15</v>
      </c>
      <c r="D2356" s="2" t="s">
        <v>21</v>
      </c>
      <c r="F2356">
        <v>6.0330322580645159</v>
      </c>
      <c r="G2356" t="s">
        <v>43</v>
      </c>
      <c r="H2356" s="21">
        <v>44501</v>
      </c>
      <c r="I2356" s="18" t="s">
        <v>71</v>
      </c>
    </row>
    <row r="2357" spans="2:9" hidden="1" x14ac:dyDescent="0.3">
      <c r="B2357" s="5" t="s">
        <v>35</v>
      </c>
      <c r="C2357" t="s">
        <v>15</v>
      </c>
      <c r="D2357" s="2" t="s">
        <v>21</v>
      </c>
      <c r="F2357">
        <v>7.1302043010752696</v>
      </c>
      <c r="G2357" t="s">
        <v>43</v>
      </c>
      <c r="H2357" s="21">
        <v>44501</v>
      </c>
      <c r="I2357" s="18" t="s">
        <v>71</v>
      </c>
    </row>
    <row r="2358" spans="2:9" hidden="1" x14ac:dyDescent="0.3">
      <c r="B2358" s="5" t="s">
        <v>35</v>
      </c>
      <c r="C2358" t="s">
        <v>15</v>
      </c>
      <c r="D2358" s="2" t="s">
        <v>21</v>
      </c>
      <c r="F2358">
        <v>7.495129032258065</v>
      </c>
      <c r="G2358" t="s">
        <v>43</v>
      </c>
      <c r="H2358" s="21">
        <v>44501</v>
      </c>
      <c r="I2358" s="18" t="s">
        <v>71</v>
      </c>
    </row>
    <row r="2359" spans="2:9" hidden="1" x14ac:dyDescent="0.3">
      <c r="B2359" s="5" t="s">
        <v>35</v>
      </c>
      <c r="C2359" t="s">
        <v>15</v>
      </c>
      <c r="D2359" s="2" t="s">
        <v>21</v>
      </c>
      <c r="F2359">
        <v>10.68331182795699</v>
      </c>
      <c r="G2359" t="s">
        <v>43</v>
      </c>
      <c r="H2359" s="21">
        <v>44501</v>
      </c>
      <c r="I2359" s="18" t="s">
        <v>71</v>
      </c>
    </row>
    <row r="2360" spans="2:9" hidden="1" x14ac:dyDescent="0.3">
      <c r="B2360" s="5" t="s">
        <v>35</v>
      </c>
      <c r="C2360" t="s">
        <v>15</v>
      </c>
      <c r="D2360" s="2" t="s">
        <v>21</v>
      </c>
      <c r="F2360">
        <v>10.67747311827957</v>
      </c>
      <c r="G2360" t="s">
        <v>43</v>
      </c>
      <c r="H2360" s="21">
        <v>44501</v>
      </c>
      <c r="I2360" s="18" t="s">
        <v>71</v>
      </c>
    </row>
    <row r="2361" spans="2:9" hidden="1" x14ac:dyDescent="0.3">
      <c r="B2361" s="5" t="s">
        <v>35</v>
      </c>
      <c r="C2361" t="s">
        <v>15</v>
      </c>
      <c r="D2361" s="2" t="s">
        <v>21</v>
      </c>
      <c r="F2361">
        <v>11.044322580645161</v>
      </c>
      <c r="G2361" t="s">
        <v>43</v>
      </c>
      <c r="H2361" s="21">
        <v>44501</v>
      </c>
      <c r="I2361" s="18" t="s">
        <v>71</v>
      </c>
    </row>
    <row r="2362" spans="2:9" hidden="1" x14ac:dyDescent="0.3">
      <c r="B2362" s="5" t="s">
        <v>35</v>
      </c>
      <c r="C2362" t="s">
        <v>15</v>
      </c>
      <c r="D2362" s="2" t="s">
        <v>21</v>
      </c>
      <c r="F2362">
        <v>8.1936129032258069</v>
      </c>
      <c r="G2362" t="s">
        <v>43</v>
      </c>
      <c r="H2362" s="21">
        <v>44501</v>
      </c>
      <c r="I2362" s="18" t="s">
        <v>71</v>
      </c>
    </row>
    <row r="2363" spans="2:9" hidden="1" x14ac:dyDescent="0.3">
      <c r="B2363" s="5" t="s">
        <v>35</v>
      </c>
      <c r="C2363" t="s">
        <v>15</v>
      </c>
      <c r="D2363" s="2" t="s">
        <v>21</v>
      </c>
      <c r="F2363">
        <v>5.6241075268817209</v>
      </c>
      <c r="G2363" t="s">
        <v>43</v>
      </c>
      <c r="H2363" s="21">
        <v>44501</v>
      </c>
      <c r="I2363" s="18" t="s">
        <v>71</v>
      </c>
    </row>
    <row r="2364" spans="2:9" hidden="1" x14ac:dyDescent="0.3">
      <c r="B2364" s="5" t="s">
        <v>35</v>
      </c>
      <c r="C2364" t="s">
        <v>15</v>
      </c>
      <c r="D2364" s="2" t="s">
        <v>21</v>
      </c>
      <c r="F2364">
        <v>5.847612903225806</v>
      </c>
      <c r="G2364" t="s">
        <v>43</v>
      </c>
      <c r="H2364" s="21">
        <v>44501</v>
      </c>
      <c r="I2364" s="18" t="s">
        <v>71</v>
      </c>
    </row>
    <row r="2365" spans="2:9" hidden="1" x14ac:dyDescent="0.3">
      <c r="B2365" s="5" t="s">
        <v>35</v>
      </c>
      <c r="C2365" t="s">
        <v>15</v>
      </c>
      <c r="D2365" s="2" t="s">
        <v>21</v>
      </c>
      <c r="F2365">
        <v>7.4823440860215049</v>
      </c>
      <c r="G2365" t="s">
        <v>43</v>
      </c>
      <c r="H2365" s="21">
        <v>44501</v>
      </c>
      <c r="I2365" s="18" t="s">
        <v>71</v>
      </c>
    </row>
    <row r="2366" spans="2:9" hidden="1" x14ac:dyDescent="0.3">
      <c r="B2366" s="5" t="s">
        <v>35</v>
      </c>
      <c r="C2366" t="s">
        <v>15</v>
      </c>
      <c r="D2366" s="2" t="s">
        <v>21</v>
      </c>
      <c r="F2366">
        <v>6.6167526881720429</v>
      </c>
      <c r="G2366" t="s">
        <v>43</v>
      </c>
      <c r="H2366" s="21">
        <v>44501</v>
      </c>
      <c r="I2366" s="18" t="s">
        <v>71</v>
      </c>
    </row>
    <row r="2367" spans="2:9" hidden="1" x14ac:dyDescent="0.3">
      <c r="B2367" s="5" t="s">
        <v>35</v>
      </c>
      <c r="C2367" t="s">
        <v>15</v>
      </c>
      <c r="D2367" s="2" t="s">
        <v>21</v>
      </c>
      <c r="F2367">
        <v>6.0124731182795692</v>
      </c>
      <c r="G2367" t="s">
        <v>43</v>
      </c>
      <c r="H2367" s="21">
        <v>44501</v>
      </c>
      <c r="I2367" s="18" t="s">
        <v>71</v>
      </c>
    </row>
    <row r="2368" spans="2:9" hidden="1" x14ac:dyDescent="0.3">
      <c r="B2368" s="5" t="s">
        <v>35</v>
      </c>
      <c r="C2368" t="s">
        <v>15</v>
      </c>
      <c r="D2368" s="2" t="s">
        <v>21</v>
      </c>
      <c r="F2368">
        <v>6.8018602150537628</v>
      </c>
      <c r="G2368" t="s">
        <v>43</v>
      </c>
      <c r="H2368" s="21">
        <v>44501</v>
      </c>
      <c r="I2368" s="18" t="s">
        <v>71</v>
      </c>
    </row>
    <row r="2369" spans="2:9" hidden="1" x14ac:dyDescent="0.3">
      <c r="B2369" s="5" t="s">
        <v>35</v>
      </c>
      <c r="C2369" t="s">
        <v>15</v>
      </c>
      <c r="D2369" s="2" t="s">
        <v>21</v>
      </c>
      <c r="F2369">
        <v>7.4254130434782608</v>
      </c>
      <c r="G2369" t="s">
        <v>43</v>
      </c>
      <c r="H2369" s="21">
        <v>44501</v>
      </c>
      <c r="I2369" s="18" t="s">
        <v>71</v>
      </c>
    </row>
    <row r="2370" spans="2:9" hidden="1" x14ac:dyDescent="0.3">
      <c r="B2370" s="5" t="s">
        <v>35</v>
      </c>
      <c r="C2370" t="s">
        <v>15</v>
      </c>
      <c r="D2370" s="2" t="s">
        <v>21</v>
      </c>
      <c r="F2370">
        <v>7.7509999999999994</v>
      </c>
      <c r="G2370" t="s">
        <v>43</v>
      </c>
      <c r="H2370" s="21">
        <v>44501</v>
      </c>
      <c r="I2370" s="18" t="s">
        <v>71</v>
      </c>
    </row>
    <row r="2371" spans="2:9" hidden="1" x14ac:dyDescent="0.3">
      <c r="B2371" s="5" t="s">
        <v>35</v>
      </c>
      <c r="C2371" t="s">
        <v>15</v>
      </c>
      <c r="D2371" s="2" t="s">
        <v>21</v>
      </c>
      <c r="F2371">
        <v>10.234195652173913</v>
      </c>
      <c r="G2371" t="s">
        <v>43</v>
      </c>
      <c r="H2371" s="21">
        <v>44501</v>
      </c>
      <c r="I2371" s="18" t="s">
        <v>71</v>
      </c>
    </row>
    <row r="2372" spans="2:9" hidden="1" x14ac:dyDescent="0.3">
      <c r="B2372" s="5" t="s">
        <v>35</v>
      </c>
      <c r="C2372" t="s">
        <v>15</v>
      </c>
      <c r="D2372" s="2" t="s">
        <v>21</v>
      </c>
      <c r="F2372">
        <v>10.684760869565219</v>
      </c>
      <c r="G2372" t="s">
        <v>43</v>
      </c>
      <c r="H2372" s="21">
        <v>44501</v>
      </c>
      <c r="I2372" s="18" t="s">
        <v>71</v>
      </c>
    </row>
    <row r="2373" spans="2:9" hidden="1" x14ac:dyDescent="0.3">
      <c r="B2373" s="5" t="s">
        <v>35</v>
      </c>
      <c r="C2373" t="s">
        <v>15</v>
      </c>
      <c r="D2373" s="2" t="s">
        <v>21</v>
      </c>
      <c r="F2373">
        <v>7.0808913043478263</v>
      </c>
      <c r="G2373" t="s">
        <v>43</v>
      </c>
      <c r="H2373" s="21">
        <v>44501</v>
      </c>
      <c r="I2373" s="18" t="s">
        <v>71</v>
      </c>
    </row>
    <row r="2374" spans="2:9" hidden="1" x14ac:dyDescent="0.3">
      <c r="B2374" s="5" t="s">
        <v>35</v>
      </c>
      <c r="C2374" t="s">
        <v>15</v>
      </c>
      <c r="D2374" s="2" t="s">
        <v>21</v>
      </c>
      <c r="F2374">
        <v>8.8710652173913047</v>
      </c>
      <c r="G2374" t="s">
        <v>43</v>
      </c>
      <c r="H2374" s="21">
        <v>44501</v>
      </c>
      <c r="I2374" s="18" t="s">
        <v>71</v>
      </c>
    </row>
    <row r="2375" spans="2:9" hidden="1" x14ac:dyDescent="0.3">
      <c r="B2375" s="5" t="s">
        <v>35</v>
      </c>
      <c r="C2375" t="s">
        <v>15</v>
      </c>
      <c r="D2375" s="2" t="s">
        <v>21</v>
      </c>
      <c r="F2375">
        <v>8.1259130434782598</v>
      </c>
      <c r="G2375" t="s">
        <v>43</v>
      </c>
      <c r="H2375" s="21">
        <v>44501</v>
      </c>
      <c r="I2375" s="18" t="s">
        <v>71</v>
      </c>
    </row>
    <row r="2376" spans="2:9" hidden="1" x14ac:dyDescent="0.3">
      <c r="B2376" s="5" t="s">
        <v>35</v>
      </c>
      <c r="C2376" t="s">
        <v>15</v>
      </c>
      <c r="D2376" s="2" t="s">
        <v>21</v>
      </c>
      <c r="F2376">
        <v>7.785565217391305</v>
      </c>
      <c r="G2376" t="s">
        <v>43</v>
      </c>
      <c r="H2376" s="21">
        <v>44501</v>
      </c>
      <c r="I2376" s="18" t="s">
        <v>71</v>
      </c>
    </row>
    <row r="2377" spans="2:9" hidden="1" x14ac:dyDescent="0.3">
      <c r="B2377" s="5" t="s">
        <v>35</v>
      </c>
      <c r="C2377" t="s">
        <v>15</v>
      </c>
      <c r="D2377" s="2" t="s">
        <v>21</v>
      </c>
      <c r="F2377">
        <v>7.7035217391304354</v>
      </c>
      <c r="G2377" t="s">
        <v>43</v>
      </c>
      <c r="H2377" s="21">
        <v>44501</v>
      </c>
      <c r="I2377" s="18" t="s">
        <v>71</v>
      </c>
    </row>
    <row r="2378" spans="2:9" hidden="1" x14ac:dyDescent="0.3">
      <c r="B2378" s="5" t="s">
        <v>35</v>
      </c>
      <c r="C2378" t="s">
        <v>15</v>
      </c>
      <c r="D2378" s="2" t="s">
        <v>21</v>
      </c>
      <c r="F2378">
        <v>6.9762065217391305</v>
      </c>
      <c r="G2378" t="s">
        <v>43</v>
      </c>
      <c r="H2378" s="21">
        <v>44501</v>
      </c>
      <c r="I2378" s="18" t="s">
        <v>71</v>
      </c>
    </row>
    <row r="2379" spans="2:9" hidden="1" x14ac:dyDescent="0.3">
      <c r="B2379" s="5" t="s">
        <v>35</v>
      </c>
      <c r="C2379" t="s">
        <v>15</v>
      </c>
      <c r="D2379" s="2" t="s">
        <v>21</v>
      </c>
      <c r="F2379">
        <v>6.331467391304348</v>
      </c>
      <c r="G2379" t="s">
        <v>43</v>
      </c>
      <c r="H2379" s="21">
        <v>44501</v>
      </c>
      <c r="I2379" s="18" t="s">
        <v>71</v>
      </c>
    </row>
    <row r="2380" spans="2:9" hidden="1" x14ac:dyDescent="0.3">
      <c r="B2380" s="5" t="s">
        <v>35</v>
      </c>
      <c r="C2380" t="s">
        <v>15</v>
      </c>
      <c r="D2380" s="2" t="s">
        <v>21</v>
      </c>
      <c r="F2380">
        <v>6.7854347826086956</v>
      </c>
      <c r="G2380" t="s">
        <v>43</v>
      </c>
      <c r="H2380" s="21">
        <v>44501</v>
      </c>
      <c r="I2380" s="18" t="s">
        <v>71</v>
      </c>
    </row>
    <row r="2381" spans="2:9" hidden="1" x14ac:dyDescent="0.3">
      <c r="B2381" s="5" t="s">
        <v>35</v>
      </c>
      <c r="C2381" t="s">
        <v>15</v>
      </c>
      <c r="D2381" s="2" t="s">
        <v>21</v>
      </c>
      <c r="F2381">
        <v>7.9619347826086964</v>
      </c>
      <c r="G2381" t="s">
        <v>43</v>
      </c>
      <c r="H2381" s="21">
        <v>44501</v>
      </c>
      <c r="I2381" s="18" t="s">
        <v>71</v>
      </c>
    </row>
    <row r="2382" spans="2:9" hidden="1" x14ac:dyDescent="0.3">
      <c r="B2382" s="5" t="s">
        <v>35</v>
      </c>
      <c r="C2382" t="s">
        <v>15</v>
      </c>
      <c r="D2382" s="2" t="s">
        <v>21</v>
      </c>
      <c r="F2382">
        <v>7.9565217391304346</v>
      </c>
      <c r="G2382" t="s">
        <v>42</v>
      </c>
      <c r="H2382" s="21">
        <v>44501</v>
      </c>
      <c r="I2382" s="18" t="s">
        <v>71</v>
      </c>
    </row>
    <row r="2383" spans="2:9" hidden="1" x14ac:dyDescent="0.3">
      <c r="B2383" s="5" t="s">
        <v>35</v>
      </c>
      <c r="C2383" t="s">
        <v>15</v>
      </c>
      <c r="D2383" s="2" t="s">
        <v>21</v>
      </c>
      <c r="F2383">
        <v>6.7783695652173916</v>
      </c>
      <c r="G2383" t="s">
        <v>42</v>
      </c>
      <c r="H2383" s="21">
        <v>44501</v>
      </c>
      <c r="I2383" s="18" t="s">
        <v>71</v>
      </c>
    </row>
    <row r="2384" spans="2:9" hidden="1" x14ac:dyDescent="0.3">
      <c r="B2384" s="5" t="s">
        <v>35</v>
      </c>
      <c r="C2384" t="s">
        <v>15</v>
      </c>
      <c r="D2384" s="2" t="s">
        <v>21</v>
      </c>
      <c r="F2384">
        <v>7.4079891304347827</v>
      </c>
      <c r="G2384" t="s">
        <v>42</v>
      </c>
      <c r="H2384" s="21">
        <v>44501</v>
      </c>
      <c r="I2384" s="18" t="s">
        <v>71</v>
      </c>
    </row>
    <row r="2385" spans="2:9" hidden="1" x14ac:dyDescent="0.3">
      <c r="B2385" s="5" t="s">
        <v>35</v>
      </c>
      <c r="C2385" t="s">
        <v>15</v>
      </c>
      <c r="D2385" s="2" t="s">
        <v>21</v>
      </c>
      <c r="F2385">
        <v>7.5515000000000008</v>
      </c>
      <c r="G2385" t="s">
        <v>42</v>
      </c>
      <c r="H2385" s="21">
        <v>44501</v>
      </c>
      <c r="I2385" s="18" t="s">
        <v>71</v>
      </c>
    </row>
    <row r="2386" spans="2:9" hidden="1" x14ac:dyDescent="0.3">
      <c r="B2386" s="5" t="s">
        <v>35</v>
      </c>
      <c r="C2386" t="s">
        <v>15</v>
      </c>
      <c r="D2386" s="2" t="s">
        <v>21</v>
      </c>
      <c r="F2386">
        <v>7.5553695652173918</v>
      </c>
      <c r="G2386" t="s">
        <v>42</v>
      </c>
      <c r="H2386" s="21">
        <v>44501</v>
      </c>
      <c r="I2386" s="18" t="s">
        <v>71</v>
      </c>
    </row>
    <row r="2387" spans="2:9" hidden="1" x14ac:dyDescent="0.3">
      <c r="B2387" s="5" t="s">
        <v>35</v>
      </c>
      <c r="C2387" t="s">
        <v>15</v>
      </c>
      <c r="D2387" s="2" t="s">
        <v>21</v>
      </c>
      <c r="F2387">
        <v>3.5154845912870045</v>
      </c>
      <c r="G2387" t="s">
        <v>42</v>
      </c>
      <c r="H2387" s="21">
        <v>44501</v>
      </c>
      <c r="I2387" s="18" t="s">
        <v>71</v>
      </c>
    </row>
    <row r="2388" spans="2:9" hidden="1" x14ac:dyDescent="0.3">
      <c r="B2388" s="5" t="s">
        <v>35</v>
      </c>
      <c r="C2388" t="s">
        <v>15</v>
      </c>
      <c r="D2388" s="2" t="s">
        <v>21</v>
      </c>
      <c r="F2388">
        <v>13.327954181583305</v>
      </c>
      <c r="G2388" t="s">
        <v>42</v>
      </c>
      <c r="H2388" s="21">
        <v>44501</v>
      </c>
      <c r="I2388" s="18" t="s">
        <v>71</v>
      </c>
    </row>
    <row r="2389" spans="2:9" hidden="1" x14ac:dyDescent="0.3">
      <c r="B2389" s="5" t="s">
        <v>35</v>
      </c>
      <c r="C2389" t="s">
        <v>15</v>
      </c>
      <c r="D2389" s="2" t="s">
        <v>21</v>
      </c>
      <c r="F2389">
        <v>11.32525446431327</v>
      </c>
      <c r="G2389" t="s">
        <v>42</v>
      </c>
      <c r="H2389" s="21">
        <v>44501</v>
      </c>
      <c r="I2389" s="18" t="s">
        <v>71</v>
      </c>
    </row>
    <row r="2390" spans="2:9" hidden="1" x14ac:dyDescent="0.3">
      <c r="B2390" s="5" t="s">
        <v>35</v>
      </c>
      <c r="C2390" t="s">
        <v>15</v>
      </c>
      <c r="D2390" s="2" t="s">
        <v>21</v>
      </c>
      <c r="F2390">
        <v>13.167618239333386</v>
      </c>
      <c r="G2390" t="s">
        <v>42</v>
      </c>
      <c r="H2390" s="21">
        <v>44501</v>
      </c>
      <c r="I2390" s="18" t="s">
        <v>71</v>
      </c>
    </row>
    <row r="2391" spans="2:9" hidden="1" x14ac:dyDescent="0.3">
      <c r="B2391" s="5" t="s">
        <v>35</v>
      </c>
      <c r="C2391" t="s">
        <v>15</v>
      </c>
      <c r="D2391" s="2" t="s">
        <v>21</v>
      </c>
      <c r="F2391">
        <v>10.3469609375</v>
      </c>
      <c r="G2391" t="s">
        <v>42</v>
      </c>
      <c r="H2391" s="21">
        <v>44501</v>
      </c>
      <c r="I2391" s="18" t="s">
        <v>71</v>
      </c>
    </row>
    <row r="2392" spans="2:9" hidden="1" x14ac:dyDescent="0.3">
      <c r="B2392" s="5" t="s">
        <v>35</v>
      </c>
      <c r="C2392" t="s">
        <v>15</v>
      </c>
      <c r="D2392" s="2" t="s">
        <v>21</v>
      </c>
      <c r="F2392">
        <v>11.693890625</v>
      </c>
      <c r="G2392" t="s">
        <v>42</v>
      </c>
      <c r="H2392" s="21">
        <v>44501</v>
      </c>
      <c r="I2392" s="18" t="s">
        <v>71</v>
      </c>
    </row>
    <row r="2393" spans="2:9" hidden="1" x14ac:dyDescent="0.3">
      <c r="B2393" s="5" t="s">
        <v>35</v>
      </c>
      <c r="C2393" t="s">
        <v>15</v>
      </c>
      <c r="D2393" s="2" t="s">
        <v>21</v>
      </c>
      <c r="F2393">
        <v>9.6580703124999996</v>
      </c>
      <c r="G2393" t="s">
        <v>42</v>
      </c>
      <c r="H2393" s="21">
        <v>44501</v>
      </c>
      <c r="I2393" s="18" t="s">
        <v>71</v>
      </c>
    </row>
    <row r="2394" spans="2:9" hidden="1" x14ac:dyDescent="0.3">
      <c r="B2394" s="5" t="s">
        <v>35</v>
      </c>
      <c r="C2394" t="s">
        <v>15</v>
      </c>
      <c r="D2394" s="2" t="s">
        <v>21</v>
      </c>
      <c r="F2394">
        <v>10.0954921875</v>
      </c>
      <c r="G2394" t="s">
        <v>42</v>
      </c>
      <c r="H2394" s="21">
        <v>44501</v>
      </c>
      <c r="I2394" s="18" t="s">
        <v>71</v>
      </c>
    </row>
    <row r="2395" spans="2:9" hidden="1" x14ac:dyDescent="0.3">
      <c r="B2395" s="5" t="s">
        <v>35</v>
      </c>
      <c r="C2395" t="s">
        <v>15</v>
      </c>
      <c r="D2395" s="2" t="s">
        <v>21</v>
      </c>
      <c r="F2395">
        <v>11.9493125</v>
      </c>
      <c r="G2395" t="s">
        <v>42</v>
      </c>
      <c r="H2395" s="21">
        <v>44501</v>
      </c>
      <c r="I2395" s="18" t="s">
        <v>71</v>
      </c>
    </row>
    <row r="2396" spans="2:9" hidden="1" x14ac:dyDescent="0.3">
      <c r="B2396" s="5" t="s">
        <v>35</v>
      </c>
      <c r="C2396" t="s">
        <v>15</v>
      </c>
      <c r="D2396" s="2" t="s">
        <v>21</v>
      </c>
      <c r="F2396">
        <v>6.1420130718954242</v>
      </c>
      <c r="G2396" t="s">
        <v>42</v>
      </c>
      <c r="H2396" s="21">
        <v>44501</v>
      </c>
      <c r="I2396" s="18" t="s">
        <v>71</v>
      </c>
    </row>
    <row r="2397" spans="2:9" hidden="1" x14ac:dyDescent="0.3">
      <c r="B2397" s="5" t="s">
        <v>35</v>
      </c>
      <c r="C2397" t="s">
        <v>15</v>
      </c>
      <c r="D2397" s="2" t="s">
        <v>21</v>
      </c>
      <c r="F2397">
        <v>6.5165228758169933</v>
      </c>
      <c r="G2397" t="s">
        <v>42</v>
      </c>
      <c r="H2397" s="21">
        <v>44501</v>
      </c>
      <c r="I2397" s="18" t="s">
        <v>71</v>
      </c>
    </row>
    <row r="2398" spans="2:9" hidden="1" x14ac:dyDescent="0.3">
      <c r="B2398" s="5" t="s">
        <v>35</v>
      </c>
      <c r="C2398" t="s">
        <v>15</v>
      </c>
      <c r="D2398" s="2" t="s">
        <v>21</v>
      </c>
      <c r="F2398">
        <v>6.0717254901960791</v>
      </c>
      <c r="G2398" t="s">
        <v>42</v>
      </c>
      <c r="H2398" s="21">
        <v>44501</v>
      </c>
      <c r="I2398" s="18" t="s">
        <v>71</v>
      </c>
    </row>
    <row r="2399" spans="2:9" hidden="1" x14ac:dyDescent="0.3">
      <c r="B2399" s="5" t="s">
        <v>35</v>
      </c>
      <c r="C2399" t="s">
        <v>15</v>
      </c>
      <c r="D2399" s="2" t="s">
        <v>21</v>
      </c>
      <c r="F2399">
        <v>6.3270130718954247</v>
      </c>
      <c r="G2399" t="s">
        <v>42</v>
      </c>
      <c r="H2399" s="21">
        <v>44501</v>
      </c>
      <c r="I2399" s="18" t="s">
        <v>71</v>
      </c>
    </row>
    <row r="2400" spans="2:9" hidden="1" x14ac:dyDescent="0.3">
      <c r="B2400" s="5" t="s">
        <v>35</v>
      </c>
      <c r="C2400" t="s">
        <v>15</v>
      </c>
      <c r="D2400" s="2" t="s">
        <v>21</v>
      </c>
      <c r="F2400">
        <v>6.2671503267973856</v>
      </c>
      <c r="G2400" t="s">
        <v>42</v>
      </c>
      <c r="H2400" s="21">
        <v>44501</v>
      </c>
      <c r="I2400" s="18" t="s">
        <v>71</v>
      </c>
    </row>
    <row r="2401" spans="2:9" hidden="1" x14ac:dyDescent="0.3">
      <c r="B2401" s="5" t="s">
        <v>35</v>
      </c>
      <c r="C2401" t="s">
        <v>15</v>
      </c>
      <c r="D2401" s="2" t="s">
        <v>21</v>
      </c>
      <c r="F2401">
        <v>6.3529934640522878</v>
      </c>
      <c r="G2401" t="s">
        <v>42</v>
      </c>
      <c r="H2401" s="21">
        <v>44501</v>
      </c>
      <c r="I2401" s="18" t="s">
        <v>71</v>
      </c>
    </row>
    <row r="2402" spans="2:9" hidden="1" x14ac:dyDescent="0.3">
      <c r="B2402" s="5" t="s">
        <v>35</v>
      </c>
      <c r="C2402" t="s">
        <v>15</v>
      </c>
      <c r="D2402" s="2" t="s">
        <v>21</v>
      </c>
      <c r="F2402">
        <v>6.6087973856209148</v>
      </c>
      <c r="G2402" t="s">
        <v>42</v>
      </c>
      <c r="H2402" s="21">
        <v>44501</v>
      </c>
      <c r="I2402" s="18" t="s">
        <v>71</v>
      </c>
    </row>
    <row r="2403" spans="2:9" hidden="1" x14ac:dyDescent="0.3">
      <c r="B2403" s="5" t="s">
        <v>35</v>
      </c>
      <c r="C2403" t="s">
        <v>15</v>
      </c>
      <c r="D2403" s="2" t="s">
        <v>21</v>
      </c>
      <c r="F2403">
        <v>5.7901241830065358</v>
      </c>
      <c r="G2403" t="s">
        <v>42</v>
      </c>
      <c r="H2403" s="21">
        <v>44501</v>
      </c>
      <c r="I2403" s="18" t="s">
        <v>71</v>
      </c>
    </row>
    <row r="2404" spans="2:9" hidden="1" x14ac:dyDescent="0.3">
      <c r="B2404" s="5" t="s">
        <v>35</v>
      </c>
      <c r="C2404" t="s">
        <v>15</v>
      </c>
      <c r="D2404" s="2" t="s">
        <v>21</v>
      </c>
      <c r="F2404">
        <v>5.6405816993464057</v>
      </c>
      <c r="G2404" t="s">
        <v>42</v>
      </c>
      <c r="H2404" s="21">
        <v>44501</v>
      </c>
      <c r="I2404" s="18" t="s">
        <v>71</v>
      </c>
    </row>
    <row r="2405" spans="2:9" hidden="1" x14ac:dyDescent="0.3">
      <c r="B2405" s="5" t="s">
        <v>35</v>
      </c>
      <c r="C2405" t="s">
        <v>15</v>
      </c>
      <c r="D2405" s="2" t="s">
        <v>21</v>
      </c>
      <c r="F2405">
        <v>6.2374183006535953</v>
      </c>
      <c r="G2405" t="s">
        <v>42</v>
      </c>
      <c r="H2405" s="21">
        <v>44501</v>
      </c>
      <c r="I2405" s="18" t="s">
        <v>71</v>
      </c>
    </row>
    <row r="2406" spans="2:9" hidden="1" x14ac:dyDescent="0.3">
      <c r="B2406" s="5" t="s">
        <v>35</v>
      </c>
      <c r="C2406" t="s">
        <v>15</v>
      </c>
      <c r="D2406" s="2" t="s">
        <v>21</v>
      </c>
      <c r="F2406">
        <v>5.8048627450980392</v>
      </c>
      <c r="G2406" t="s">
        <v>42</v>
      </c>
      <c r="H2406" s="21">
        <v>44501</v>
      </c>
      <c r="I2406" s="18" t="s">
        <v>71</v>
      </c>
    </row>
    <row r="2407" spans="2:9" hidden="1" x14ac:dyDescent="0.3">
      <c r="B2407" s="5" t="s">
        <v>35</v>
      </c>
      <c r="C2407" t="s">
        <v>15</v>
      </c>
      <c r="D2407" s="2" t="s">
        <v>21</v>
      </c>
      <c r="F2407">
        <v>5.8818888888888887</v>
      </c>
      <c r="G2407" t="s">
        <v>42</v>
      </c>
      <c r="H2407" s="21">
        <v>44501</v>
      </c>
      <c r="I2407" s="18" t="s">
        <v>71</v>
      </c>
    </row>
    <row r="2408" spans="2:9" hidden="1" x14ac:dyDescent="0.3">
      <c r="B2408" s="5" t="s">
        <v>35</v>
      </c>
      <c r="C2408" t="s">
        <v>15</v>
      </c>
      <c r="D2408" s="2" t="s">
        <v>21</v>
      </c>
      <c r="F2408">
        <v>5.8921633986928104</v>
      </c>
      <c r="G2408" t="s">
        <v>42</v>
      </c>
      <c r="H2408" s="21">
        <v>44501</v>
      </c>
      <c r="I2408" s="18" t="s">
        <v>71</v>
      </c>
    </row>
    <row r="2409" spans="2:9" hidden="1" x14ac:dyDescent="0.3">
      <c r="B2409" s="5" t="s">
        <v>35</v>
      </c>
      <c r="C2409" t="s">
        <v>15</v>
      </c>
      <c r="D2409" s="2" t="s">
        <v>21</v>
      </c>
      <c r="F2409">
        <v>6.7554372759856633</v>
      </c>
      <c r="G2409" t="s">
        <v>42</v>
      </c>
      <c r="H2409" s="21">
        <v>44501</v>
      </c>
      <c r="I2409" s="18" t="s">
        <v>71</v>
      </c>
    </row>
    <row r="2410" spans="2:9" hidden="1" x14ac:dyDescent="0.3">
      <c r="B2410" s="5" t="s">
        <v>35</v>
      </c>
      <c r="C2410" t="s">
        <v>15</v>
      </c>
      <c r="D2410" s="2" t="s">
        <v>21</v>
      </c>
      <c r="F2410">
        <v>6.3335627240143371</v>
      </c>
      <c r="G2410" t="s">
        <v>42</v>
      </c>
      <c r="H2410" s="21">
        <v>44501</v>
      </c>
      <c r="I2410" s="18" t="s">
        <v>71</v>
      </c>
    </row>
    <row r="2411" spans="2:9" hidden="1" x14ac:dyDescent="0.3">
      <c r="B2411" s="5" t="s">
        <v>35</v>
      </c>
      <c r="C2411" t="s">
        <v>15</v>
      </c>
      <c r="D2411" s="2" t="s">
        <v>21</v>
      </c>
      <c r="F2411">
        <v>6.0687168458781366</v>
      </c>
      <c r="G2411" t="s">
        <v>42</v>
      </c>
      <c r="H2411" s="21">
        <v>44501</v>
      </c>
      <c r="I2411" s="18" t="s">
        <v>71</v>
      </c>
    </row>
    <row r="2412" spans="2:9" hidden="1" x14ac:dyDescent="0.3">
      <c r="B2412" s="5" t="s">
        <v>35</v>
      </c>
      <c r="C2412" t="s">
        <v>15</v>
      </c>
      <c r="D2412" s="2" t="s">
        <v>21</v>
      </c>
      <c r="F2412">
        <v>5.8737060931899636</v>
      </c>
      <c r="G2412" t="s">
        <v>42</v>
      </c>
      <c r="H2412" s="21">
        <v>44501</v>
      </c>
      <c r="I2412" s="18" t="s">
        <v>71</v>
      </c>
    </row>
    <row r="2413" spans="2:9" hidden="1" x14ac:dyDescent="0.3">
      <c r="B2413" s="5" t="s">
        <v>35</v>
      </c>
      <c r="C2413" t="s">
        <v>15</v>
      </c>
      <c r="D2413" s="2" t="s">
        <v>21</v>
      </c>
      <c r="F2413">
        <v>9.2149666666666672</v>
      </c>
      <c r="G2413" t="s">
        <v>42</v>
      </c>
      <c r="H2413" s="21">
        <v>44501</v>
      </c>
      <c r="I2413" s="18" t="s">
        <v>71</v>
      </c>
    </row>
    <row r="2414" spans="2:9" hidden="1" x14ac:dyDescent="0.3">
      <c r="B2414" s="5" t="s">
        <v>35</v>
      </c>
      <c r="C2414" t="s">
        <v>15</v>
      </c>
      <c r="D2414" s="2" t="s">
        <v>21</v>
      </c>
      <c r="F2414">
        <v>9.8752833333333339</v>
      </c>
      <c r="G2414" t="s">
        <v>42</v>
      </c>
      <c r="H2414" s="21">
        <v>44501</v>
      </c>
      <c r="I2414" s="18" t="s">
        <v>71</v>
      </c>
    </row>
    <row r="2415" spans="2:9" hidden="1" x14ac:dyDescent="0.3">
      <c r="B2415" s="5" t="s">
        <v>35</v>
      </c>
      <c r="C2415" t="s">
        <v>15</v>
      </c>
      <c r="D2415" s="2" t="s">
        <v>21</v>
      </c>
      <c r="F2415">
        <v>10.702133333333334</v>
      </c>
      <c r="G2415" t="s">
        <v>42</v>
      </c>
      <c r="H2415" s="21">
        <v>44501</v>
      </c>
      <c r="I2415" s="18" t="s">
        <v>71</v>
      </c>
    </row>
    <row r="2416" spans="2:9" hidden="1" x14ac:dyDescent="0.3">
      <c r="B2416" s="5" t="s">
        <v>35</v>
      </c>
      <c r="C2416" t="s">
        <v>15</v>
      </c>
      <c r="D2416" s="2" t="s">
        <v>21</v>
      </c>
      <c r="F2416">
        <v>10.778683333333333</v>
      </c>
      <c r="G2416" t="s">
        <v>42</v>
      </c>
      <c r="H2416" s="21">
        <v>44501</v>
      </c>
      <c r="I2416" s="18" t="s">
        <v>71</v>
      </c>
    </row>
    <row r="2417" spans="2:9" hidden="1" x14ac:dyDescent="0.3">
      <c r="B2417" s="5" t="s">
        <v>35</v>
      </c>
      <c r="C2417" t="s">
        <v>15</v>
      </c>
      <c r="D2417" s="2" t="s">
        <v>21</v>
      </c>
      <c r="F2417">
        <v>9.4369583333333331</v>
      </c>
      <c r="G2417" t="s">
        <v>42</v>
      </c>
      <c r="H2417" s="21">
        <v>44501</v>
      </c>
      <c r="I2417" s="18" t="s">
        <v>71</v>
      </c>
    </row>
    <row r="2418" spans="2:9" hidden="1" x14ac:dyDescent="0.3">
      <c r="B2418" s="5" t="s">
        <v>35</v>
      </c>
      <c r="C2418" t="s">
        <v>15</v>
      </c>
      <c r="D2418" s="2" t="s">
        <v>21</v>
      </c>
      <c r="F2418">
        <v>9.8140499999999999</v>
      </c>
      <c r="G2418" t="s">
        <v>42</v>
      </c>
      <c r="H2418" s="21">
        <v>44501</v>
      </c>
      <c r="I2418" s="18" t="s">
        <v>71</v>
      </c>
    </row>
    <row r="2419" spans="2:9" hidden="1" x14ac:dyDescent="0.3">
      <c r="B2419" s="5" t="s">
        <v>35</v>
      </c>
      <c r="C2419" t="s">
        <v>15</v>
      </c>
      <c r="D2419" s="2" t="s">
        <v>21</v>
      </c>
      <c r="F2419">
        <v>9.8732000000000006</v>
      </c>
      <c r="G2419" t="s">
        <v>42</v>
      </c>
      <c r="H2419" s="21">
        <v>44501</v>
      </c>
      <c r="I2419" s="18" t="s">
        <v>71</v>
      </c>
    </row>
    <row r="2420" spans="2:9" hidden="1" x14ac:dyDescent="0.3">
      <c r="B2420" s="5" t="s">
        <v>35</v>
      </c>
      <c r="C2420" t="s">
        <v>15</v>
      </c>
      <c r="D2420" s="2" t="s">
        <v>21</v>
      </c>
      <c r="F2420">
        <v>9.2003416666666666</v>
      </c>
      <c r="G2420" t="s">
        <v>42</v>
      </c>
      <c r="H2420" s="21">
        <v>44501</v>
      </c>
      <c r="I2420" s="18" t="s">
        <v>71</v>
      </c>
    </row>
    <row r="2421" spans="2:9" hidden="1" x14ac:dyDescent="0.3">
      <c r="B2421" s="5" t="s">
        <v>35</v>
      </c>
      <c r="C2421" t="s">
        <v>15</v>
      </c>
      <c r="D2421" s="2" t="s">
        <v>21</v>
      </c>
      <c r="F2421">
        <v>9.5005250000000014</v>
      </c>
      <c r="G2421" t="s">
        <v>42</v>
      </c>
      <c r="H2421" s="21">
        <v>44501</v>
      </c>
      <c r="I2421" s="18" t="s">
        <v>71</v>
      </c>
    </row>
    <row r="2422" spans="2:9" hidden="1" x14ac:dyDescent="0.3">
      <c r="B2422" s="5" t="s">
        <v>35</v>
      </c>
      <c r="C2422" t="s">
        <v>15</v>
      </c>
      <c r="D2422" s="2" t="s">
        <v>21</v>
      </c>
      <c r="F2422">
        <v>9.7051833333333342</v>
      </c>
      <c r="G2422" t="s">
        <v>42</v>
      </c>
      <c r="H2422" s="21">
        <v>44501</v>
      </c>
      <c r="I2422" s="18" t="s">
        <v>71</v>
      </c>
    </row>
    <row r="2423" spans="2:9" hidden="1" x14ac:dyDescent="0.3">
      <c r="B2423" s="5" t="s">
        <v>35</v>
      </c>
      <c r="C2423" t="s">
        <v>15</v>
      </c>
      <c r="D2423" s="2" t="s">
        <v>21</v>
      </c>
      <c r="F2423">
        <v>9.5877499999999998</v>
      </c>
      <c r="G2423" t="s">
        <v>42</v>
      </c>
      <c r="H2423" s="21">
        <v>44501</v>
      </c>
      <c r="I2423" s="18" t="s">
        <v>71</v>
      </c>
    </row>
    <row r="2424" spans="2:9" hidden="1" x14ac:dyDescent="0.3">
      <c r="B2424" s="5" t="s">
        <v>35</v>
      </c>
      <c r="C2424" t="s">
        <v>15</v>
      </c>
      <c r="D2424" s="2" t="s">
        <v>21</v>
      </c>
      <c r="F2424">
        <v>13.785264568485358</v>
      </c>
      <c r="G2424" t="s">
        <v>42</v>
      </c>
      <c r="H2424" s="21">
        <v>44501</v>
      </c>
      <c r="I2424" s="18" t="s">
        <v>71</v>
      </c>
    </row>
    <row r="2425" spans="2:9" hidden="1" x14ac:dyDescent="0.3">
      <c r="B2425" s="5" t="s">
        <v>35</v>
      </c>
      <c r="C2425" t="s">
        <v>15</v>
      </c>
      <c r="D2425" s="2" t="s">
        <v>21</v>
      </c>
      <c r="F2425">
        <v>7.7618392857142862</v>
      </c>
      <c r="G2425" t="s">
        <v>42</v>
      </c>
      <c r="H2425" s="21">
        <v>44501</v>
      </c>
      <c r="I2425" s="18" t="s">
        <v>71</v>
      </c>
    </row>
    <row r="2426" spans="2:9" hidden="1" x14ac:dyDescent="0.3">
      <c r="B2426" s="5" t="s">
        <v>35</v>
      </c>
      <c r="C2426" t="s">
        <v>15</v>
      </c>
      <c r="D2426" s="2" t="s">
        <v>21</v>
      </c>
      <c r="F2426">
        <v>8.9668482142857151</v>
      </c>
      <c r="G2426" t="s">
        <v>42</v>
      </c>
      <c r="H2426" s="21">
        <v>44501</v>
      </c>
      <c r="I2426" s="18" t="s">
        <v>71</v>
      </c>
    </row>
    <row r="2427" spans="2:9" hidden="1" x14ac:dyDescent="0.3">
      <c r="B2427" s="5" t="s">
        <v>35</v>
      </c>
      <c r="C2427" t="s">
        <v>15</v>
      </c>
      <c r="D2427" s="2" t="s">
        <v>21</v>
      </c>
      <c r="F2427">
        <v>7.5275000000000007</v>
      </c>
      <c r="G2427" t="s">
        <v>42</v>
      </c>
      <c r="H2427" s="21">
        <v>44501</v>
      </c>
      <c r="I2427" s="18" t="s">
        <v>71</v>
      </c>
    </row>
    <row r="2428" spans="2:9" hidden="1" x14ac:dyDescent="0.3">
      <c r="B2428" s="5" t="s">
        <v>35</v>
      </c>
      <c r="C2428" t="s">
        <v>15</v>
      </c>
      <c r="D2428" s="2" t="s">
        <v>21</v>
      </c>
      <c r="F2428">
        <v>8.6472857142857134</v>
      </c>
      <c r="G2428" t="s">
        <v>42</v>
      </c>
      <c r="H2428" s="21">
        <v>44501</v>
      </c>
      <c r="I2428" s="18" t="s">
        <v>71</v>
      </c>
    </row>
    <row r="2429" spans="2:9" hidden="1" x14ac:dyDescent="0.3">
      <c r="B2429" s="5" t="s">
        <v>35</v>
      </c>
      <c r="C2429" t="s">
        <v>15</v>
      </c>
      <c r="D2429" s="2" t="s">
        <v>21</v>
      </c>
      <c r="F2429">
        <v>8.1519375000000007</v>
      </c>
      <c r="G2429" t="s">
        <v>42</v>
      </c>
      <c r="H2429" s="21">
        <v>44501</v>
      </c>
      <c r="I2429" s="18" t="s">
        <v>71</v>
      </c>
    </row>
    <row r="2430" spans="2:9" hidden="1" x14ac:dyDescent="0.3">
      <c r="B2430" s="5" t="s">
        <v>35</v>
      </c>
      <c r="C2430" t="s">
        <v>15</v>
      </c>
      <c r="D2430" s="2" t="s">
        <v>21</v>
      </c>
      <c r="F2430">
        <v>8.1975803571428578</v>
      </c>
      <c r="G2430" t="s">
        <v>42</v>
      </c>
      <c r="H2430" s="21">
        <v>44501</v>
      </c>
      <c r="I2430" s="18" t="s">
        <v>71</v>
      </c>
    </row>
    <row r="2431" spans="2:9" hidden="1" x14ac:dyDescent="0.3">
      <c r="B2431" s="5" t="s">
        <v>35</v>
      </c>
      <c r="C2431" t="s">
        <v>15</v>
      </c>
      <c r="D2431" s="2" t="s">
        <v>21</v>
      </c>
      <c r="F2431">
        <v>8.3663749999999997</v>
      </c>
      <c r="G2431" t="s">
        <v>42</v>
      </c>
      <c r="H2431" s="21">
        <v>44501</v>
      </c>
      <c r="I2431" s="18" t="s">
        <v>71</v>
      </c>
    </row>
    <row r="2432" spans="2:9" hidden="1" x14ac:dyDescent="0.3">
      <c r="B2432" s="5" t="s">
        <v>35</v>
      </c>
      <c r="C2432" t="s">
        <v>15</v>
      </c>
      <c r="D2432" s="2" t="s">
        <v>21</v>
      </c>
      <c r="F2432">
        <v>8.2438928571428569</v>
      </c>
      <c r="G2432" t="s">
        <v>42</v>
      </c>
      <c r="H2432" s="21">
        <v>44501</v>
      </c>
      <c r="I2432" s="18" t="s">
        <v>71</v>
      </c>
    </row>
    <row r="2433" spans="2:9" hidden="1" x14ac:dyDescent="0.3">
      <c r="B2433" s="5" t="s">
        <v>35</v>
      </c>
      <c r="C2433" t="s">
        <v>15</v>
      </c>
      <c r="D2433" s="2" t="s">
        <v>21</v>
      </c>
      <c r="F2433">
        <v>8.0721428571428575</v>
      </c>
      <c r="G2433" t="s">
        <v>42</v>
      </c>
      <c r="H2433" s="21">
        <v>44501</v>
      </c>
      <c r="I2433" s="18" t="s">
        <v>71</v>
      </c>
    </row>
    <row r="2434" spans="2:9" hidden="1" x14ac:dyDescent="0.3">
      <c r="B2434" s="5" t="s">
        <v>35</v>
      </c>
      <c r="C2434" t="s">
        <v>15</v>
      </c>
      <c r="D2434" s="2" t="s">
        <v>21</v>
      </c>
      <c r="F2434">
        <v>7.7150267857142856</v>
      </c>
      <c r="G2434" t="s">
        <v>42</v>
      </c>
      <c r="H2434" s="21">
        <v>44501</v>
      </c>
      <c r="I2434" s="18" t="s">
        <v>71</v>
      </c>
    </row>
    <row r="2435" spans="2:9" hidden="1" x14ac:dyDescent="0.3">
      <c r="B2435" s="5" t="s">
        <v>35</v>
      </c>
      <c r="C2435" t="s">
        <v>15</v>
      </c>
      <c r="D2435" s="2" t="s">
        <v>21</v>
      </c>
      <c r="F2435">
        <v>7.9118214285714288</v>
      </c>
      <c r="G2435" t="s">
        <v>42</v>
      </c>
      <c r="H2435" s="21">
        <v>44501</v>
      </c>
      <c r="I2435" s="18" t="s">
        <v>71</v>
      </c>
    </row>
    <row r="2436" spans="2:9" hidden="1" x14ac:dyDescent="0.3">
      <c r="B2436" s="5" t="s">
        <v>35</v>
      </c>
      <c r="C2436" t="s">
        <v>15</v>
      </c>
      <c r="D2436" s="2" t="s">
        <v>21</v>
      </c>
      <c r="F2436">
        <v>8.250080357142858</v>
      </c>
      <c r="G2436" t="s">
        <v>42</v>
      </c>
      <c r="H2436" s="21">
        <v>44501</v>
      </c>
      <c r="I2436" s="18" t="s">
        <v>71</v>
      </c>
    </row>
    <row r="2437" spans="2:9" hidden="1" x14ac:dyDescent="0.3">
      <c r="B2437" s="5" t="s">
        <v>35</v>
      </c>
      <c r="C2437" t="s">
        <v>15</v>
      </c>
      <c r="D2437" s="2" t="s">
        <v>21</v>
      </c>
      <c r="F2437">
        <v>8.0360357142857133</v>
      </c>
      <c r="G2437" t="s">
        <v>42</v>
      </c>
      <c r="H2437" s="21">
        <v>44501</v>
      </c>
      <c r="I2437" s="18" t="s">
        <v>71</v>
      </c>
    </row>
    <row r="2438" spans="2:9" hidden="1" x14ac:dyDescent="0.3">
      <c r="B2438" s="5" t="s">
        <v>35</v>
      </c>
      <c r="C2438" t="s">
        <v>15</v>
      </c>
      <c r="D2438" s="2" t="s">
        <v>21</v>
      </c>
      <c r="F2438">
        <v>8.5060714285714276</v>
      </c>
      <c r="G2438" t="s">
        <v>42</v>
      </c>
      <c r="H2438" s="21">
        <v>44501</v>
      </c>
      <c r="I2438" s="18" t="s">
        <v>71</v>
      </c>
    </row>
    <row r="2439" spans="2:9" hidden="1" x14ac:dyDescent="0.3">
      <c r="B2439" s="5" t="s">
        <v>35</v>
      </c>
      <c r="C2439" t="s">
        <v>15</v>
      </c>
      <c r="D2439" s="2" t="s">
        <v>21</v>
      </c>
      <c r="F2439">
        <v>8.0809821428571436</v>
      </c>
      <c r="G2439" t="s">
        <v>42</v>
      </c>
      <c r="H2439" s="21">
        <v>44501</v>
      </c>
      <c r="I2439" s="18" t="s">
        <v>71</v>
      </c>
    </row>
    <row r="2440" spans="2:9" hidden="1" x14ac:dyDescent="0.3">
      <c r="B2440" s="5" t="s">
        <v>35</v>
      </c>
      <c r="C2440" t="s">
        <v>15</v>
      </c>
      <c r="D2440" s="2" t="s">
        <v>21</v>
      </c>
      <c r="F2440">
        <v>7.8543035714285718</v>
      </c>
      <c r="G2440" t="s">
        <v>42</v>
      </c>
      <c r="H2440" s="21">
        <v>44501</v>
      </c>
      <c r="I2440" s="18" t="s">
        <v>71</v>
      </c>
    </row>
    <row r="2441" spans="2:9" hidden="1" x14ac:dyDescent="0.3">
      <c r="B2441" s="5" t="s">
        <v>35</v>
      </c>
      <c r="C2441" t="s">
        <v>15</v>
      </c>
      <c r="D2441" s="2" t="s">
        <v>21</v>
      </c>
      <c r="F2441">
        <v>8.5548214285714277</v>
      </c>
      <c r="G2441" t="s">
        <v>42</v>
      </c>
      <c r="H2441" s="21">
        <v>44501</v>
      </c>
      <c r="I2441" s="18" t="s">
        <v>71</v>
      </c>
    </row>
    <row r="2442" spans="2:9" hidden="1" x14ac:dyDescent="0.3">
      <c r="B2442" s="5" t="s">
        <v>35</v>
      </c>
      <c r="C2442" t="s">
        <v>15</v>
      </c>
      <c r="D2442" s="2" t="s">
        <v>21</v>
      </c>
      <c r="F2442">
        <v>8.2666071428571435</v>
      </c>
      <c r="G2442" t="s">
        <v>42</v>
      </c>
      <c r="H2442" s="21">
        <v>44501</v>
      </c>
      <c r="I2442" s="18" t="s">
        <v>71</v>
      </c>
    </row>
    <row r="2443" spans="2:9" hidden="1" x14ac:dyDescent="0.3">
      <c r="B2443" s="5" t="s">
        <v>35</v>
      </c>
      <c r="C2443" t="s">
        <v>15</v>
      </c>
      <c r="D2443" s="2" t="s">
        <v>21</v>
      </c>
      <c r="F2443">
        <v>7.3676249999999994</v>
      </c>
      <c r="G2443" t="s">
        <v>42</v>
      </c>
      <c r="H2443" s="21">
        <v>44501</v>
      </c>
      <c r="I2443" s="18" t="s">
        <v>71</v>
      </c>
    </row>
    <row r="2444" spans="2:9" hidden="1" x14ac:dyDescent="0.3">
      <c r="B2444" s="5" t="s">
        <v>35</v>
      </c>
      <c r="C2444" t="s">
        <v>15</v>
      </c>
      <c r="D2444" s="2" t="s">
        <v>21</v>
      </c>
      <c r="F2444">
        <v>8.7604910714285715</v>
      </c>
      <c r="G2444" t="s">
        <v>42</v>
      </c>
      <c r="H2444" s="21">
        <v>44501</v>
      </c>
      <c r="I2444" s="18" t="s">
        <v>71</v>
      </c>
    </row>
    <row r="2445" spans="2:9" hidden="1" x14ac:dyDescent="0.3">
      <c r="B2445" s="5" t="s">
        <v>35</v>
      </c>
      <c r="C2445" t="s">
        <v>15</v>
      </c>
      <c r="D2445" s="2" t="s">
        <v>21</v>
      </c>
      <c r="F2445">
        <v>8.5207589285714285</v>
      </c>
      <c r="G2445" t="s">
        <v>42</v>
      </c>
      <c r="H2445" s="21">
        <v>44501</v>
      </c>
      <c r="I2445" s="18" t="s">
        <v>71</v>
      </c>
    </row>
    <row r="2446" spans="2:9" hidden="1" x14ac:dyDescent="0.3">
      <c r="B2446" s="5" t="s">
        <v>35</v>
      </c>
      <c r="C2446" t="s">
        <v>15</v>
      </c>
      <c r="D2446" s="2" t="s">
        <v>21</v>
      </c>
      <c r="F2446">
        <v>8.0563214285714277</v>
      </c>
      <c r="G2446" t="s">
        <v>42</v>
      </c>
      <c r="H2446" s="21">
        <v>44501</v>
      </c>
      <c r="I2446" s="18" t="s">
        <v>71</v>
      </c>
    </row>
    <row r="2447" spans="2:9" hidden="1" x14ac:dyDescent="0.3">
      <c r="B2447" s="5" t="s">
        <v>35</v>
      </c>
      <c r="C2447" t="s">
        <v>15</v>
      </c>
      <c r="D2447" s="2" t="s">
        <v>21</v>
      </c>
      <c r="F2447">
        <v>7.3465625000000001</v>
      </c>
      <c r="G2447" t="s">
        <v>42</v>
      </c>
      <c r="H2447" s="21">
        <v>44501</v>
      </c>
      <c r="I2447" s="18" t="s">
        <v>71</v>
      </c>
    </row>
    <row r="2448" spans="2:9" hidden="1" x14ac:dyDescent="0.3">
      <c r="B2448" s="5" t="s">
        <v>35</v>
      </c>
      <c r="C2448" t="s">
        <v>15</v>
      </c>
      <c r="D2448" s="2" t="s">
        <v>21</v>
      </c>
      <c r="F2448">
        <v>8.0764821428571434</v>
      </c>
      <c r="G2448" t="s">
        <v>42</v>
      </c>
      <c r="H2448" s="21">
        <v>44501</v>
      </c>
      <c r="I2448" s="18" t="s">
        <v>71</v>
      </c>
    </row>
    <row r="2449" spans="2:9" hidden="1" x14ac:dyDescent="0.3">
      <c r="B2449" s="5" t="s">
        <v>35</v>
      </c>
      <c r="C2449" t="s">
        <v>15</v>
      </c>
      <c r="D2449" s="2" t="s">
        <v>21</v>
      </c>
      <c r="F2449">
        <v>8.7546607142857145</v>
      </c>
      <c r="G2449" t="s">
        <v>42</v>
      </c>
      <c r="H2449" s="21">
        <v>44501</v>
      </c>
      <c r="I2449" s="18" t="s">
        <v>71</v>
      </c>
    </row>
    <row r="2450" spans="2:9" hidden="1" x14ac:dyDescent="0.3">
      <c r="B2450" s="5" t="s">
        <v>35</v>
      </c>
      <c r="C2450" t="s">
        <v>15</v>
      </c>
      <c r="D2450" s="2" t="s">
        <v>21</v>
      </c>
      <c r="F2450">
        <v>8.1165803571428565</v>
      </c>
      <c r="G2450" t="s">
        <v>42</v>
      </c>
      <c r="H2450" s="21">
        <v>44501</v>
      </c>
      <c r="I2450" s="18" t="s">
        <v>71</v>
      </c>
    </row>
    <row r="2451" spans="2:9" hidden="1" x14ac:dyDescent="0.3">
      <c r="B2451" s="5" t="s">
        <v>35</v>
      </c>
      <c r="C2451" t="s">
        <v>15</v>
      </c>
      <c r="D2451" s="2" t="s">
        <v>21</v>
      </c>
      <c r="F2451">
        <v>8.6178035714285706</v>
      </c>
      <c r="G2451" t="s">
        <v>42</v>
      </c>
      <c r="H2451" s="21">
        <v>44501</v>
      </c>
      <c r="I2451" s="18" t="s">
        <v>71</v>
      </c>
    </row>
    <row r="2452" spans="2:9" hidden="1" x14ac:dyDescent="0.3">
      <c r="B2452" s="5" t="s">
        <v>35</v>
      </c>
      <c r="C2452" t="s">
        <v>15</v>
      </c>
      <c r="D2452" s="2" t="s">
        <v>21</v>
      </c>
      <c r="F2452">
        <v>12.197584339858393</v>
      </c>
      <c r="G2452" t="s">
        <v>42</v>
      </c>
      <c r="H2452" s="21">
        <v>44501</v>
      </c>
      <c r="I2452" s="18" t="s">
        <v>71</v>
      </c>
    </row>
    <row r="2453" spans="2:9" hidden="1" x14ac:dyDescent="0.3">
      <c r="B2453" s="5" t="s">
        <v>35</v>
      </c>
      <c r="C2453" t="s">
        <v>37</v>
      </c>
      <c r="D2453" s="2" t="s">
        <v>21</v>
      </c>
      <c r="F2453">
        <v>21.068083333333334</v>
      </c>
      <c r="G2453" t="s">
        <v>43</v>
      </c>
      <c r="H2453" s="21">
        <v>44501</v>
      </c>
      <c r="I2453" s="18" t="s">
        <v>71</v>
      </c>
    </row>
    <row r="2454" spans="2:9" hidden="1" x14ac:dyDescent="0.3">
      <c r="B2454" s="5" t="s">
        <v>35</v>
      </c>
      <c r="C2454" t="s">
        <v>37</v>
      </c>
      <c r="D2454" s="2" t="s">
        <v>21</v>
      </c>
      <c r="F2454">
        <v>13.697830882352941</v>
      </c>
      <c r="G2454" t="s">
        <v>43</v>
      </c>
      <c r="H2454" s="21">
        <v>44501</v>
      </c>
      <c r="I2454" s="18" t="s">
        <v>71</v>
      </c>
    </row>
    <row r="2455" spans="2:9" hidden="1" x14ac:dyDescent="0.3">
      <c r="B2455" s="5" t="s">
        <v>35</v>
      </c>
      <c r="C2455" t="s">
        <v>37</v>
      </c>
      <c r="D2455" s="2" t="s">
        <v>21</v>
      </c>
      <c r="F2455">
        <v>13.894808823529411</v>
      </c>
      <c r="G2455" t="s">
        <v>43</v>
      </c>
      <c r="H2455" s="21">
        <v>44501</v>
      </c>
      <c r="I2455" s="18" t="s">
        <v>71</v>
      </c>
    </row>
    <row r="2456" spans="2:9" hidden="1" x14ac:dyDescent="0.3">
      <c r="B2456" s="5" t="s">
        <v>35</v>
      </c>
      <c r="C2456" t="s">
        <v>37</v>
      </c>
      <c r="D2456" s="2" t="s">
        <v>21</v>
      </c>
      <c r="F2456">
        <v>6.3590797872340428</v>
      </c>
      <c r="G2456" t="s">
        <v>43</v>
      </c>
      <c r="H2456" s="21">
        <v>44501</v>
      </c>
      <c r="I2456" s="18" t="s">
        <v>71</v>
      </c>
    </row>
    <row r="2457" spans="2:9" hidden="1" x14ac:dyDescent="0.3">
      <c r="B2457" s="5" t="s">
        <v>35</v>
      </c>
      <c r="C2457" t="s">
        <v>37</v>
      </c>
      <c r="D2457" s="2" t="s">
        <v>21</v>
      </c>
      <c r="F2457">
        <v>6.1944521276595745</v>
      </c>
      <c r="G2457" t="s">
        <v>43</v>
      </c>
      <c r="H2457" s="21">
        <v>44501</v>
      </c>
      <c r="I2457" s="18" t="s">
        <v>71</v>
      </c>
    </row>
    <row r="2458" spans="2:9" hidden="1" x14ac:dyDescent="0.3">
      <c r="B2458" s="5" t="s">
        <v>35</v>
      </c>
      <c r="C2458" t="s">
        <v>37</v>
      </c>
      <c r="D2458" s="2" t="s">
        <v>21</v>
      </c>
      <c r="F2458">
        <v>6.4591968085106384</v>
      </c>
      <c r="G2458" t="s">
        <v>43</v>
      </c>
      <c r="H2458" s="21">
        <v>44501</v>
      </c>
      <c r="I2458" s="18" t="s">
        <v>71</v>
      </c>
    </row>
    <row r="2459" spans="2:9" hidden="1" x14ac:dyDescent="0.3">
      <c r="B2459" s="5" t="s">
        <v>35</v>
      </c>
      <c r="C2459" t="s">
        <v>37</v>
      </c>
      <c r="D2459" s="2" t="s">
        <v>21</v>
      </c>
      <c r="F2459">
        <v>5.4413723404255316</v>
      </c>
      <c r="G2459" t="s">
        <v>43</v>
      </c>
      <c r="H2459" s="21">
        <v>44501</v>
      </c>
      <c r="I2459" s="18" t="s">
        <v>71</v>
      </c>
    </row>
    <row r="2460" spans="2:9" hidden="1" x14ac:dyDescent="0.3">
      <c r="B2460" s="5" t="s">
        <v>35</v>
      </c>
      <c r="C2460" t="s">
        <v>37</v>
      </c>
      <c r="D2460" s="2" t="s">
        <v>21</v>
      </c>
      <c r="F2460">
        <v>6.1757606382978718</v>
      </c>
      <c r="G2460" t="s">
        <v>43</v>
      </c>
      <c r="H2460" s="21">
        <v>44501</v>
      </c>
      <c r="I2460" s="18" t="s">
        <v>71</v>
      </c>
    </row>
    <row r="2461" spans="2:9" hidden="1" x14ac:dyDescent="0.3">
      <c r="B2461" s="5" t="s">
        <v>35</v>
      </c>
      <c r="C2461" t="s">
        <v>37</v>
      </c>
      <c r="D2461" s="2" t="s">
        <v>21</v>
      </c>
      <c r="F2461">
        <v>6.610159574468085</v>
      </c>
      <c r="G2461" t="s">
        <v>43</v>
      </c>
      <c r="H2461" s="21">
        <v>44501</v>
      </c>
      <c r="I2461" s="18" t="s">
        <v>71</v>
      </c>
    </row>
    <row r="2462" spans="2:9" hidden="1" x14ac:dyDescent="0.3">
      <c r="B2462" s="5" t="s">
        <v>35</v>
      </c>
      <c r="C2462" t="s">
        <v>37</v>
      </c>
      <c r="D2462" s="2" t="s">
        <v>21</v>
      </c>
      <c r="F2462">
        <v>6.8026648936170213</v>
      </c>
      <c r="G2462" t="s">
        <v>43</v>
      </c>
      <c r="H2462" s="21">
        <v>44501</v>
      </c>
      <c r="I2462" s="18" t="s">
        <v>71</v>
      </c>
    </row>
    <row r="2463" spans="2:9" hidden="1" x14ac:dyDescent="0.3">
      <c r="B2463" s="5" t="s">
        <v>35</v>
      </c>
      <c r="C2463" t="s">
        <v>37</v>
      </c>
      <c r="D2463" s="2" t="s">
        <v>21</v>
      </c>
      <c r="F2463">
        <v>8.3518297872340419</v>
      </c>
      <c r="G2463" t="s">
        <v>43</v>
      </c>
      <c r="H2463" s="21">
        <v>44501</v>
      </c>
      <c r="I2463" s="18" t="s">
        <v>71</v>
      </c>
    </row>
    <row r="2464" spans="2:9" hidden="1" x14ac:dyDescent="0.3">
      <c r="B2464" s="5" t="s">
        <v>35</v>
      </c>
      <c r="C2464" t="s">
        <v>37</v>
      </c>
      <c r="D2464" s="2" t="s">
        <v>21</v>
      </c>
      <c r="F2464">
        <v>7.3581648936170216</v>
      </c>
      <c r="G2464" t="s">
        <v>43</v>
      </c>
      <c r="H2464" s="21">
        <v>44501</v>
      </c>
      <c r="I2464" s="18" t="s">
        <v>71</v>
      </c>
    </row>
    <row r="2465" spans="2:9" hidden="1" x14ac:dyDescent="0.3">
      <c r="B2465" s="5" t="s">
        <v>35</v>
      </c>
      <c r="C2465" t="s">
        <v>37</v>
      </c>
      <c r="D2465" s="2" t="s">
        <v>21</v>
      </c>
      <c r="F2465">
        <v>13.963345819747159</v>
      </c>
      <c r="G2465" t="s">
        <v>43</v>
      </c>
      <c r="H2465" s="21">
        <v>44501</v>
      </c>
      <c r="I2465" s="18" t="s">
        <v>71</v>
      </c>
    </row>
    <row r="2466" spans="2:9" hidden="1" x14ac:dyDescent="0.3">
      <c r="B2466" s="5" t="s">
        <v>35</v>
      </c>
      <c r="C2466" t="s">
        <v>37</v>
      </c>
      <c r="D2466" s="2" t="s">
        <v>21</v>
      </c>
      <c r="F2466">
        <v>21.402569638697738</v>
      </c>
      <c r="G2466" t="s">
        <v>43</v>
      </c>
      <c r="H2466" s="21">
        <v>44501</v>
      </c>
      <c r="I2466" s="18" t="s">
        <v>71</v>
      </c>
    </row>
    <row r="2467" spans="2:9" hidden="1" x14ac:dyDescent="0.3">
      <c r="B2467" s="5" t="s">
        <v>35</v>
      </c>
      <c r="C2467" t="s">
        <v>37</v>
      </c>
      <c r="D2467" s="2" t="s">
        <v>21</v>
      </c>
      <c r="F2467">
        <v>21.328139458206145</v>
      </c>
      <c r="G2467" t="s">
        <v>43</v>
      </c>
      <c r="H2467" s="21">
        <v>44501</v>
      </c>
      <c r="I2467" s="18" t="s">
        <v>71</v>
      </c>
    </row>
    <row r="2468" spans="2:9" hidden="1" x14ac:dyDescent="0.3">
      <c r="B2468" s="5" t="s">
        <v>35</v>
      </c>
      <c r="C2468" t="s">
        <v>37</v>
      </c>
      <c r="D2468" s="2" t="s">
        <v>21</v>
      </c>
      <c r="F2468">
        <v>18.192914348922049</v>
      </c>
      <c r="G2468" t="s">
        <v>43</v>
      </c>
      <c r="H2468" s="21">
        <v>44501</v>
      </c>
      <c r="I2468" s="18" t="s">
        <v>71</v>
      </c>
    </row>
    <row r="2469" spans="2:9" hidden="1" x14ac:dyDescent="0.3">
      <c r="B2469" s="5" t="s">
        <v>35</v>
      </c>
      <c r="C2469" t="s">
        <v>37</v>
      </c>
      <c r="D2469" s="2" t="s">
        <v>21</v>
      </c>
      <c r="F2469">
        <v>10.158898876404495</v>
      </c>
      <c r="G2469" t="s">
        <v>43</v>
      </c>
      <c r="H2469" s="21">
        <v>44501</v>
      </c>
      <c r="I2469" s="18" t="s">
        <v>71</v>
      </c>
    </row>
    <row r="2470" spans="2:9" hidden="1" x14ac:dyDescent="0.3">
      <c r="B2470" s="5" t="s">
        <v>35</v>
      </c>
      <c r="C2470" t="s">
        <v>37</v>
      </c>
      <c r="D2470" s="2" t="s">
        <v>21</v>
      </c>
      <c r="F2470">
        <v>10.928831460674157</v>
      </c>
      <c r="G2470" t="s">
        <v>43</v>
      </c>
      <c r="H2470" s="21">
        <v>44501</v>
      </c>
      <c r="I2470" s="18" t="s">
        <v>71</v>
      </c>
    </row>
    <row r="2471" spans="2:9" hidden="1" x14ac:dyDescent="0.3">
      <c r="B2471" s="5" t="s">
        <v>35</v>
      </c>
      <c r="C2471" t="s">
        <v>37</v>
      </c>
      <c r="D2471" s="2" t="s">
        <v>21</v>
      </c>
      <c r="F2471">
        <v>10.337078651685394</v>
      </c>
      <c r="G2471" t="s">
        <v>43</v>
      </c>
      <c r="H2471" s="21">
        <v>44501</v>
      </c>
      <c r="I2471" s="18" t="s">
        <v>71</v>
      </c>
    </row>
    <row r="2472" spans="2:9" hidden="1" x14ac:dyDescent="0.3">
      <c r="B2472" s="5" t="s">
        <v>35</v>
      </c>
      <c r="C2472" t="s">
        <v>37</v>
      </c>
      <c r="D2472" s="2" t="s">
        <v>21</v>
      </c>
      <c r="F2472">
        <v>9.9375617977528083</v>
      </c>
      <c r="G2472" t="s">
        <v>43</v>
      </c>
      <c r="H2472" s="21">
        <v>44501</v>
      </c>
      <c r="I2472" s="18" t="s">
        <v>71</v>
      </c>
    </row>
    <row r="2473" spans="2:9" hidden="1" x14ac:dyDescent="0.3">
      <c r="B2473" s="5" t="s">
        <v>35</v>
      </c>
      <c r="C2473" t="s">
        <v>37</v>
      </c>
      <c r="D2473" s="2" t="s">
        <v>21</v>
      </c>
      <c r="F2473">
        <v>10.427842696629213</v>
      </c>
      <c r="G2473" t="s">
        <v>43</v>
      </c>
      <c r="H2473" s="21">
        <v>44501</v>
      </c>
      <c r="I2473" s="18" t="s">
        <v>71</v>
      </c>
    </row>
    <row r="2474" spans="2:9" hidden="1" x14ac:dyDescent="0.3">
      <c r="B2474" s="5" t="s">
        <v>35</v>
      </c>
      <c r="C2474" t="s">
        <v>37</v>
      </c>
      <c r="D2474" s="2" t="s">
        <v>21</v>
      </c>
      <c r="F2474">
        <v>10.544573033707865</v>
      </c>
      <c r="G2474" t="s">
        <v>43</v>
      </c>
      <c r="H2474" s="21">
        <v>44501</v>
      </c>
      <c r="I2474" s="18" t="s">
        <v>71</v>
      </c>
    </row>
    <row r="2475" spans="2:9" hidden="1" x14ac:dyDescent="0.3">
      <c r="B2475" s="5" t="s">
        <v>35</v>
      </c>
      <c r="C2475" t="s">
        <v>37</v>
      </c>
      <c r="D2475" s="2" t="s">
        <v>21</v>
      </c>
      <c r="F2475">
        <v>9.8529550561797752</v>
      </c>
      <c r="G2475" t="s">
        <v>43</v>
      </c>
      <c r="H2475" s="21">
        <v>44501</v>
      </c>
      <c r="I2475" s="18" t="s">
        <v>71</v>
      </c>
    </row>
    <row r="2476" spans="2:9" hidden="1" x14ac:dyDescent="0.3">
      <c r="B2476" s="5" t="s">
        <v>35</v>
      </c>
      <c r="C2476" t="s">
        <v>37</v>
      </c>
      <c r="D2476" s="2" t="s">
        <v>21</v>
      </c>
      <c r="F2476">
        <v>9.7978539325842693</v>
      </c>
      <c r="G2476" t="s">
        <v>43</v>
      </c>
      <c r="H2476" s="21">
        <v>44501</v>
      </c>
      <c r="I2476" s="18" t="s">
        <v>71</v>
      </c>
    </row>
    <row r="2477" spans="2:9" hidden="1" x14ac:dyDescent="0.3">
      <c r="B2477" s="5" t="s">
        <v>35</v>
      </c>
      <c r="C2477" t="s">
        <v>37</v>
      </c>
      <c r="D2477" s="2" t="s">
        <v>21</v>
      </c>
      <c r="F2477">
        <v>9.7792808988764044</v>
      </c>
      <c r="G2477" t="s">
        <v>43</v>
      </c>
      <c r="H2477" s="21">
        <v>44501</v>
      </c>
      <c r="I2477" s="18" t="s">
        <v>71</v>
      </c>
    </row>
    <row r="2478" spans="2:9" hidden="1" x14ac:dyDescent="0.3">
      <c r="B2478" s="5" t="s">
        <v>35</v>
      </c>
      <c r="C2478" t="s">
        <v>37</v>
      </c>
      <c r="D2478" s="2" t="s">
        <v>21</v>
      </c>
      <c r="F2478">
        <v>9.8426966292134832</v>
      </c>
      <c r="G2478" t="s">
        <v>43</v>
      </c>
      <c r="H2478" s="21">
        <v>44501</v>
      </c>
      <c r="I2478" s="18" t="s">
        <v>71</v>
      </c>
    </row>
    <row r="2479" spans="2:9" hidden="1" x14ac:dyDescent="0.3">
      <c r="B2479" s="5" t="s">
        <v>35</v>
      </c>
      <c r="C2479" t="s">
        <v>37</v>
      </c>
      <c r="D2479" s="2" t="s">
        <v>21</v>
      </c>
      <c r="F2479">
        <v>9.5070786516853936</v>
      </c>
      <c r="G2479" t="s">
        <v>43</v>
      </c>
      <c r="H2479" s="21">
        <v>44501</v>
      </c>
      <c r="I2479" s="18" t="s">
        <v>71</v>
      </c>
    </row>
    <row r="2480" spans="2:9" hidden="1" x14ac:dyDescent="0.3">
      <c r="B2480" s="5" t="s">
        <v>35</v>
      </c>
      <c r="C2480" t="s">
        <v>37</v>
      </c>
      <c r="D2480" s="2" t="s">
        <v>21</v>
      </c>
      <c r="F2480">
        <v>9.0141235955056178</v>
      </c>
      <c r="G2480" t="s">
        <v>43</v>
      </c>
      <c r="H2480" s="21">
        <v>44501</v>
      </c>
      <c r="I2480" s="18" t="s">
        <v>71</v>
      </c>
    </row>
    <row r="2481" spans="2:9" hidden="1" x14ac:dyDescent="0.3">
      <c r="B2481" s="5" t="s">
        <v>35</v>
      </c>
      <c r="C2481" t="s">
        <v>37</v>
      </c>
      <c r="D2481" s="2" t="s">
        <v>21</v>
      </c>
      <c r="F2481">
        <v>9.9206853932584274</v>
      </c>
      <c r="G2481" t="s">
        <v>43</v>
      </c>
      <c r="H2481" s="21">
        <v>44501</v>
      </c>
      <c r="I2481" s="18" t="s">
        <v>71</v>
      </c>
    </row>
    <row r="2482" spans="2:9" hidden="1" x14ac:dyDescent="0.3">
      <c r="B2482" s="5" t="s">
        <v>35</v>
      </c>
      <c r="C2482" t="s">
        <v>37</v>
      </c>
      <c r="D2482" s="2" t="s">
        <v>21</v>
      </c>
      <c r="F2482">
        <v>9.5366741573033718</v>
      </c>
      <c r="G2482" t="s">
        <v>43</v>
      </c>
      <c r="H2482" s="21">
        <v>44501</v>
      </c>
      <c r="I2482" s="18" t="s">
        <v>71</v>
      </c>
    </row>
    <row r="2483" spans="2:9" hidden="1" x14ac:dyDescent="0.3">
      <c r="B2483" s="5" t="s">
        <v>35</v>
      </c>
      <c r="C2483" t="s">
        <v>37</v>
      </c>
      <c r="D2483" s="2" t="s">
        <v>21</v>
      </c>
      <c r="F2483">
        <v>9.5409101123595494</v>
      </c>
      <c r="G2483" t="s">
        <v>43</v>
      </c>
      <c r="H2483" s="21">
        <v>44501</v>
      </c>
      <c r="I2483" s="18" t="s">
        <v>71</v>
      </c>
    </row>
    <row r="2484" spans="2:9" hidden="1" x14ac:dyDescent="0.3">
      <c r="B2484" s="5" t="s">
        <v>35</v>
      </c>
      <c r="C2484" t="s">
        <v>37</v>
      </c>
      <c r="D2484" s="2" t="s">
        <v>21</v>
      </c>
      <c r="F2484">
        <v>12.012033707865168</v>
      </c>
      <c r="G2484" t="s">
        <v>43</v>
      </c>
      <c r="H2484" s="21">
        <v>44501</v>
      </c>
      <c r="I2484" s="18" t="s">
        <v>71</v>
      </c>
    </row>
    <row r="2485" spans="2:9" hidden="1" x14ac:dyDescent="0.3">
      <c r="B2485" s="5" t="s">
        <v>35</v>
      </c>
      <c r="C2485" t="s">
        <v>37</v>
      </c>
      <c r="D2485" s="2" t="s">
        <v>21</v>
      </c>
      <c r="F2485">
        <v>10.917280898876404</v>
      </c>
      <c r="G2485" t="s">
        <v>43</v>
      </c>
      <c r="H2485" s="21">
        <v>44501</v>
      </c>
      <c r="I2485" s="18" t="s">
        <v>71</v>
      </c>
    </row>
    <row r="2486" spans="2:9" hidden="1" x14ac:dyDescent="0.3">
      <c r="B2486" s="5" t="s">
        <v>35</v>
      </c>
      <c r="C2486" t="s">
        <v>37</v>
      </c>
      <c r="D2486" s="2" t="s">
        <v>21</v>
      </c>
      <c r="F2486">
        <v>1.4382471910112358</v>
      </c>
      <c r="G2486" t="s">
        <v>43</v>
      </c>
      <c r="H2486" s="21">
        <v>44501</v>
      </c>
      <c r="I2486" s="18" t="s">
        <v>71</v>
      </c>
    </row>
    <row r="2487" spans="2:9" hidden="1" x14ac:dyDescent="0.3">
      <c r="B2487" s="5" t="s">
        <v>35</v>
      </c>
      <c r="C2487" t="s">
        <v>37</v>
      </c>
      <c r="D2487" s="2" t="s">
        <v>21</v>
      </c>
      <c r="F2487">
        <v>8.9316179775280897</v>
      </c>
      <c r="G2487" t="s">
        <v>43</v>
      </c>
      <c r="H2487" s="21">
        <v>44501</v>
      </c>
      <c r="I2487" s="18" t="s">
        <v>71</v>
      </c>
    </row>
    <row r="2488" spans="2:9" hidden="1" x14ac:dyDescent="0.3">
      <c r="B2488" s="5" t="s">
        <v>35</v>
      </c>
      <c r="C2488" t="s">
        <v>37</v>
      </c>
      <c r="D2488" s="2" t="s">
        <v>21</v>
      </c>
      <c r="F2488">
        <v>9.1695280898876401</v>
      </c>
      <c r="G2488" t="s">
        <v>43</v>
      </c>
      <c r="H2488" s="21">
        <v>44501</v>
      </c>
      <c r="I2488" s="18" t="s">
        <v>71</v>
      </c>
    </row>
    <row r="2489" spans="2:9" hidden="1" x14ac:dyDescent="0.3">
      <c r="B2489" s="5" t="s">
        <v>35</v>
      </c>
      <c r="C2489" t="s">
        <v>37</v>
      </c>
      <c r="D2489" s="2" t="s">
        <v>21</v>
      </c>
      <c r="F2489">
        <v>9.5734606741573032</v>
      </c>
      <c r="G2489" t="s">
        <v>43</v>
      </c>
      <c r="H2489" s="21">
        <v>44501</v>
      </c>
      <c r="I2489" s="18" t="s">
        <v>71</v>
      </c>
    </row>
    <row r="2490" spans="2:9" hidden="1" x14ac:dyDescent="0.3">
      <c r="B2490" s="5" t="s">
        <v>35</v>
      </c>
      <c r="C2490" t="s">
        <v>37</v>
      </c>
      <c r="D2490" s="2" t="s">
        <v>21</v>
      </c>
      <c r="F2490">
        <v>10.078348314606741</v>
      </c>
      <c r="G2490" t="s">
        <v>43</v>
      </c>
      <c r="H2490" s="21">
        <v>44501</v>
      </c>
      <c r="I2490" s="18" t="s">
        <v>71</v>
      </c>
    </row>
    <row r="2491" spans="2:9" hidden="1" x14ac:dyDescent="0.3">
      <c r="B2491" s="5" t="s">
        <v>35</v>
      </c>
      <c r="C2491" t="s">
        <v>37</v>
      </c>
      <c r="D2491" s="2" t="s">
        <v>21</v>
      </c>
      <c r="F2491">
        <v>9.3110786516853938</v>
      </c>
      <c r="G2491" t="s">
        <v>43</v>
      </c>
      <c r="H2491" s="21">
        <v>44501</v>
      </c>
      <c r="I2491" s="18" t="s">
        <v>71</v>
      </c>
    </row>
    <row r="2492" spans="2:9" hidden="1" x14ac:dyDescent="0.3">
      <c r="B2492" s="5" t="s">
        <v>35</v>
      </c>
      <c r="C2492" t="s">
        <v>37</v>
      </c>
      <c r="D2492" s="2" t="s">
        <v>21</v>
      </c>
      <c r="F2492">
        <v>10.057876404494381</v>
      </c>
      <c r="G2492" t="s">
        <v>43</v>
      </c>
      <c r="H2492" s="21">
        <v>44501</v>
      </c>
      <c r="I2492" s="18" t="s">
        <v>71</v>
      </c>
    </row>
    <row r="2493" spans="2:9" hidden="1" x14ac:dyDescent="0.3">
      <c r="B2493" s="5" t="s">
        <v>35</v>
      </c>
      <c r="C2493" t="s">
        <v>37</v>
      </c>
      <c r="D2493" s="2" t="s">
        <v>21</v>
      </c>
      <c r="F2493">
        <v>11.151865168539326</v>
      </c>
      <c r="G2493" t="s">
        <v>43</v>
      </c>
      <c r="H2493" s="21">
        <v>44501</v>
      </c>
      <c r="I2493" s="18" t="s">
        <v>71</v>
      </c>
    </row>
    <row r="2494" spans="2:9" hidden="1" x14ac:dyDescent="0.3">
      <c r="B2494" s="5" t="s">
        <v>35</v>
      </c>
      <c r="C2494" t="s">
        <v>37</v>
      </c>
      <c r="D2494" s="2" t="s">
        <v>21</v>
      </c>
      <c r="F2494">
        <v>10.686516853932584</v>
      </c>
      <c r="G2494" t="s">
        <v>43</v>
      </c>
      <c r="H2494" s="21">
        <v>44501</v>
      </c>
      <c r="I2494" s="18" t="s">
        <v>71</v>
      </c>
    </row>
    <row r="2495" spans="2:9" hidden="1" x14ac:dyDescent="0.3">
      <c r="B2495" s="5" t="s">
        <v>35</v>
      </c>
      <c r="C2495" t="s">
        <v>37</v>
      </c>
      <c r="D2495" s="2" t="s">
        <v>21</v>
      </c>
      <c r="F2495">
        <v>11.264685393258427</v>
      </c>
      <c r="G2495" t="s">
        <v>43</v>
      </c>
      <c r="H2495" s="21">
        <v>44501</v>
      </c>
      <c r="I2495" s="18" t="s">
        <v>71</v>
      </c>
    </row>
    <row r="2496" spans="2:9" hidden="1" x14ac:dyDescent="0.3">
      <c r="B2496" s="5" t="s">
        <v>35</v>
      </c>
      <c r="C2496" t="s">
        <v>37</v>
      </c>
      <c r="D2496" s="2" t="s">
        <v>21</v>
      </c>
      <c r="F2496">
        <v>11.101213483146068</v>
      </c>
      <c r="G2496" t="s">
        <v>43</v>
      </c>
      <c r="H2496" s="21">
        <v>44501</v>
      </c>
      <c r="I2496" s="18" t="s">
        <v>71</v>
      </c>
    </row>
    <row r="2497" spans="2:9" hidden="1" x14ac:dyDescent="0.3">
      <c r="B2497" s="5" t="s">
        <v>35</v>
      </c>
      <c r="C2497" t="s">
        <v>37</v>
      </c>
      <c r="D2497" s="2" t="s">
        <v>21</v>
      </c>
      <c r="F2497">
        <v>11.375134831460674</v>
      </c>
      <c r="G2497" t="s">
        <v>43</v>
      </c>
      <c r="H2497" s="21">
        <v>44501</v>
      </c>
      <c r="I2497" s="18" t="s">
        <v>71</v>
      </c>
    </row>
    <row r="2498" spans="2:9" hidden="1" x14ac:dyDescent="0.3">
      <c r="B2498" s="5" t="s">
        <v>35</v>
      </c>
      <c r="C2498" t="s">
        <v>37</v>
      </c>
      <c r="D2498" s="2" t="s">
        <v>21</v>
      </c>
      <c r="F2498">
        <v>10.058786516853932</v>
      </c>
      <c r="G2498" t="s">
        <v>43</v>
      </c>
      <c r="H2498" s="21">
        <v>44501</v>
      </c>
      <c r="I2498" s="18" t="s">
        <v>71</v>
      </c>
    </row>
    <row r="2499" spans="2:9" hidden="1" x14ac:dyDescent="0.3">
      <c r="B2499" s="5" t="s">
        <v>35</v>
      </c>
      <c r="C2499" t="s">
        <v>37</v>
      </c>
      <c r="D2499" s="2" t="s">
        <v>21</v>
      </c>
      <c r="F2499">
        <v>10.535662921348314</v>
      </c>
      <c r="G2499" t="s">
        <v>43</v>
      </c>
      <c r="H2499" s="21">
        <v>44501</v>
      </c>
      <c r="I2499" s="18" t="s">
        <v>71</v>
      </c>
    </row>
    <row r="2500" spans="2:9" hidden="1" x14ac:dyDescent="0.3">
      <c r="B2500" s="5" t="s">
        <v>35</v>
      </c>
      <c r="C2500" t="s">
        <v>37</v>
      </c>
      <c r="D2500" s="2" t="s">
        <v>21</v>
      </c>
      <c r="F2500">
        <v>11.031853932584269</v>
      </c>
      <c r="G2500" t="s">
        <v>43</v>
      </c>
      <c r="H2500" s="21">
        <v>44501</v>
      </c>
      <c r="I2500" s="18" t="s">
        <v>71</v>
      </c>
    </row>
    <row r="2501" spans="2:9" hidden="1" x14ac:dyDescent="0.3">
      <c r="B2501" s="5" t="s">
        <v>35</v>
      </c>
      <c r="C2501" t="s">
        <v>37</v>
      </c>
      <c r="D2501" s="2" t="s">
        <v>21</v>
      </c>
      <c r="F2501">
        <v>11.420067415730337</v>
      </c>
      <c r="G2501" t="s">
        <v>43</v>
      </c>
      <c r="H2501" s="21">
        <v>44501</v>
      </c>
      <c r="I2501" s="18" t="s">
        <v>71</v>
      </c>
    </row>
    <row r="2502" spans="2:9" hidden="1" x14ac:dyDescent="0.3">
      <c r="B2502" s="5" t="s">
        <v>35</v>
      </c>
      <c r="C2502" t="s">
        <v>37</v>
      </c>
      <c r="D2502" s="2" t="s">
        <v>21</v>
      </c>
      <c r="F2502">
        <v>11.101123595505618</v>
      </c>
      <c r="G2502" t="s">
        <v>43</v>
      </c>
      <c r="H2502" s="21">
        <v>44501</v>
      </c>
      <c r="I2502" s="18" t="s">
        <v>71</v>
      </c>
    </row>
    <row r="2503" spans="2:9" hidden="1" x14ac:dyDescent="0.3">
      <c r="B2503" s="5" t="s">
        <v>35</v>
      </c>
      <c r="C2503" t="s">
        <v>37</v>
      </c>
      <c r="D2503" s="2" t="s">
        <v>21</v>
      </c>
      <c r="F2503">
        <v>9.3033707865168545</v>
      </c>
      <c r="G2503" t="s">
        <v>43</v>
      </c>
      <c r="H2503" s="21">
        <v>44501</v>
      </c>
      <c r="I2503" s="18" t="s">
        <v>71</v>
      </c>
    </row>
    <row r="2504" spans="2:9" hidden="1" x14ac:dyDescent="0.3">
      <c r="B2504" s="5" t="s">
        <v>35</v>
      </c>
      <c r="C2504" t="s">
        <v>37</v>
      </c>
      <c r="D2504" s="2" t="s">
        <v>21</v>
      </c>
      <c r="F2504">
        <v>9.1275842696629219</v>
      </c>
      <c r="G2504" t="s">
        <v>43</v>
      </c>
      <c r="H2504" s="21">
        <v>44501</v>
      </c>
      <c r="I2504" s="18" t="s">
        <v>71</v>
      </c>
    </row>
    <row r="2505" spans="2:9" hidden="1" x14ac:dyDescent="0.3">
      <c r="B2505" s="5" t="s">
        <v>35</v>
      </c>
      <c r="C2505" t="s">
        <v>37</v>
      </c>
      <c r="D2505" s="2" t="s">
        <v>21</v>
      </c>
      <c r="F2505">
        <v>9.5348764044943817</v>
      </c>
      <c r="G2505" t="s">
        <v>43</v>
      </c>
      <c r="H2505" s="21">
        <v>44501</v>
      </c>
      <c r="I2505" s="18" t="s">
        <v>71</v>
      </c>
    </row>
    <row r="2506" spans="2:9" hidden="1" x14ac:dyDescent="0.3">
      <c r="B2506" s="5" t="s">
        <v>35</v>
      </c>
      <c r="C2506" t="s">
        <v>37</v>
      </c>
      <c r="D2506" s="2" t="s">
        <v>21</v>
      </c>
      <c r="F2506">
        <v>8.9659213483146072</v>
      </c>
      <c r="G2506" t="s">
        <v>43</v>
      </c>
      <c r="H2506" s="21">
        <v>44501</v>
      </c>
      <c r="I2506" s="18" t="s">
        <v>71</v>
      </c>
    </row>
    <row r="2507" spans="2:9" hidden="1" x14ac:dyDescent="0.3">
      <c r="B2507" s="5" t="s">
        <v>35</v>
      </c>
      <c r="C2507" t="s">
        <v>37</v>
      </c>
      <c r="D2507" s="2" t="s">
        <v>21</v>
      </c>
      <c r="F2507">
        <v>9.3591123595505614</v>
      </c>
      <c r="G2507" t="s">
        <v>43</v>
      </c>
      <c r="H2507" s="21">
        <v>44501</v>
      </c>
      <c r="I2507" s="18" t="s">
        <v>71</v>
      </c>
    </row>
    <row r="2508" spans="2:9" hidden="1" x14ac:dyDescent="0.3">
      <c r="B2508" s="5" t="s">
        <v>35</v>
      </c>
      <c r="C2508" t="s">
        <v>37</v>
      </c>
      <c r="D2508" s="2" t="s">
        <v>21</v>
      </c>
      <c r="F2508">
        <v>9.7834157303370795</v>
      </c>
      <c r="G2508" t="s">
        <v>43</v>
      </c>
      <c r="H2508" s="21">
        <v>44501</v>
      </c>
      <c r="I2508" s="18" t="s">
        <v>71</v>
      </c>
    </row>
    <row r="2509" spans="2:9" hidden="1" x14ac:dyDescent="0.3">
      <c r="B2509" s="5" t="s">
        <v>35</v>
      </c>
      <c r="C2509" t="s">
        <v>37</v>
      </c>
      <c r="D2509" s="2" t="s">
        <v>21</v>
      </c>
      <c r="F2509">
        <v>18.953943262411347</v>
      </c>
      <c r="G2509" t="s">
        <v>43</v>
      </c>
      <c r="H2509" s="21">
        <v>44501</v>
      </c>
      <c r="I2509" s="18" t="s">
        <v>71</v>
      </c>
    </row>
    <row r="2510" spans="2:9" hidden="1" x14ac:dyDescent="0.3">
      <c r="B2510" s="5" t="s">
        <v>35</v>
      </c>
      <c r="C2510" t="s">
        <v>37</v>
      </c>
      <c r="D2510" s="2" t="s">
        <v>21</v>
      </c>
      <c r="F2510">
        <v>21.305645390070922</v>
      </c>
      <c r="G2510" t="s">
        <v>43</v>
      </c>
      <c r="H2510" s="21">
        <v>44501</v>
      </c>
      <c r="I2510" s="18" t="s">
        <v>71</v>
      </c>
    </row>
    <row r="2511" spans="2:9" hidden="1" x14ac:dyDescent="0.3">
      <c r="B2511" s="5" t="s">
        <v>35</v>
      </c>
      <c r="C2511" t="s">
        <v>37</v>
      </c>
      <c r="D2511" s="2" t="s">
        <v>21</v>
      </c>
      <c r="F2511">
        <v>20.74086524822695</v>
      </c>
      <c r="G2511" t="s">
        <v>43</v>
      </c>
      <c r="H2511" s="21">
        <v>44501</v>
      </c>
      <c r="I2511" s="18" t="s">
        <v>71</v>
      </c>
    </row>
    <row r="2512" spans="2:9" hidden="1" x14ac:dyDescent="0.3">
      <c r="B2512" s="5" t="s">
        <v>35</v>
      </c>
      <c r="C2512" t="s">
        <v>37</v>
      </c>
      <c r="D2512" s="2" t="s">
        <v>21</v>
      </c>
      <c r="F2512">
        <v>16.186869461896976</v>
      </c>
      <c r="G2512" t="s">
        <v>43</v>
      </c>
      <c r="H2512" s="21">
        <v>44501</v>
      </c>
      <c r="I2512" s="18" t="s">
        <v>71</v>
      </c>
    </row>
    <row r="2513" spans="2:9" hidden="1" x14ac:dyDescent="0.3">
      <c r="B2513" s="5" t="s">
        <v>35</v>
      </c>
      <c r="C2513" t="s">
        <v>37</v>
      </c>
      <c r="D2513" s="2" t="s">
        <v>21</v>
      </c>
      <c r="F2513">
        <v>15.026125617632363</v>
      </c>
      <c r="G2513" t="s">
        <v>43</v>
      </c>
      <c r="H2513" s="21">
        <v>44501</v>
      </c>
      <c r="I2513" s="18" t="s">
        <v>71</v>
      </c>
    </row>
    <row r="2514" spans="2:9" hidden="1" x14ac:dyDescent="0.3">
      <c r="B2514" s="5" t="s">
        <v>35</v>
      </c>
      <c r="C2514" t="s">
        <v>37</v>
      </c>
      <c r="D2514" s="2" t="s">
        <v>21</v>
      </c>
      <c r="F2514">
        <v>15.123714843749999</v>
      </c>
      <c r="G2514" t="s">
        <v>43</v>
      </c>
      <c r="H2514" s="21">
        <v>44501</v>
      </c>
      <c r="I2514" s="18" t="s">
        <v>71</v>
      </c>
    </row>
    <row r="2515" spans="2:9" hidden="1" x14ac:dyDescent="0.3">
      <c r="B2515" s="5" t="s">
        <v>35</v>
      </c>
      <c r="C2515" t="s">
        <v>37</v>
      </c>
      <c r="D2515" s="2" t="s">
        <v>21</v>
      </c>
      <c r="F2515">
        <v>14.701542024372452</v>
      </c>
      <c r="G2515" t="s">
        <v>43</v>
      </c>
      <c r="H2515" s="21">
        <v>44501</v>
      </c>
      <c r="I2515" s="18" t="s">
        <v>71</v>
      </c>
    </row>
    <row r="2516" spans="2:9" hidden="1" x14ac:dyDescent="0.3">
      <c r="B2516" s="5" t="s">
        <v>35</v>
      </c>
      <c r="C2516" t="s">
        <v>37</v>
      </c>
      <c r="D2516" s="2" t="s">
        <v>21</v>
      </c>
      <c r="F2516">
        <v>15.003042657541567</v>
      </c>
      <c r="G2516" t="s">
        <v>43</v>
      </c>
      <c r="H2516" s="21">
        <v>44501</v>
      </c>
      <c r="I2516" s="18" t="s">
        <v>71</v>
      </c>
    </row>
    <row r="2517" spans="2:9" hidden="1" x14ac:dyDescent="0.3">
      <c r="B2517" s="5" t="s">
        <v>35</v>
      </c>
      <c r="C2517" t="s">
        <v>37</v>
      </c>
      <c r="D2517" s="2" t="s">
        <v>21</v>
      </c>
      <c r="F2517">
        <v>17.053901041666666</v>
      </c>
      <c r="G2517" t="s">
        <v>43</v>
      </c>
      <c r="H2517" s="21">
        <v>44501</v>
      </c>
      <c r="I2517" s="18" t="s">
        <v>71</v>
      </c>
    </row>
    <row r="2518" spans="2:9" hidden="1" x14ac:dyDescent="0.3">
      <c r="B2518" s="5" t="s">
        <v>35</v>
      </c>
      <c r="C2518" t="s">
        <v>37</v>
      </c>
      <c r="D2518" s="2" t="s">
        <v>21</v>
      </c>
      <c r="F2518">
        <v>16.187612801545541</v>
      </c>
      <c r="G2518" t="s">
        <v>43</v>
      </c>
      <c r="H2518" s="21">
        <v>44501</v>
      </c>
      <c r="I2518" s="18" t="s">
        <v>71</v>
      </c>
    </row>
    <row r="2519" spans="2:9" hidden="1" x14ac:dyDescent="0.3">
      <c r="B2519" s="5" t="s">
        <v>35</v>
      </c>
      <c r="C2519" t="s">
        <v>37</v>
      </c>
      <c r="D2519" s="2" t="s">
        <v>21</v>
      </c>
      <c r="F2519">
        <v>12.701302631578947</v>
      </c>
      <c r="G2519" t="s">
        <v>43</v>
      </c>
      <c r="H2519" s="21">
        <v>44501</v>
      </c>
      <c r="I2519" s="18" t="s">
        <v>71</v>
      </c>
    </row>
    <row r="2520" spans="2:9" hidden="1" x14ac:dyDescent="0.3">
      <c r="B2520" s="5" t="s">
        <v>35</v>
      </c>
      <c r="C2520" t="s">
        <v>37</v>
      </c>
      <c r="D2520" s="2" t="s">
        <v>21</v>
      </c>
      <c r="F2520">
        <v>13.195743836135119</v>
      </c>
      <c r="G2520" t="s">
        <v>43</v>
      </c>
      <c r="H2520" s="21">
        <v>44501</v>
      </c>
      <c r="I2520" s="18" t="s">
        <v>71</v>
      </c>
    </row>
    <row r="2521" spans="2:9" hidden="1" x14ac:dyDescent="0.3">
      <c r="B2521" s="5" t="s">
        <v>35</v>
      </c>
      <c r="C2521" t="s">
        <v>37</v>
      </c>
      <c r="D2521" s="2" t="s">
        <v>21</v>
      </c>
      <c r="F2521">
        <v>15.169253029480918</v>
      </c>
      <c r="G2521" t="s">
        <v>43</v>
      </c>
      <c r="H2521" s="21">
        <v>44501</v>
      </c>
      <c r="I2521" s="18" t="s">
        <v>71</v>
      </c>
    </row>
    <row r="2522" spans="2:9" hidden="1" x14ac:dyDescent="0.3">
      <c r="B2522" s="5" t="s">
        <v>35</v>
      </c>
      <c r="C2522" t="s">
        <v>37</v>
      </c>
      <c r="D2522" s="2" t="s">
        <v>21</v>
      </c>
      <c r="F2522">
        <v>9.5407058823529418</v>
      </c>
      <c r="G2522" t="s">
        <v>43</v>
      </c>
      <c r="H2522" s="21">
        <v>44501</v>
      </c>
      <c r="I2522" s="18" t="s">
        <v>71</v>
      </c>
    </row>
    <row r="2523" spans="2:9" hidden="1" x14ac:dyDescent="0.3">
      <c r="B2523" s="5" t="s">
        <v>35</v>
      </c>
      <c r="C2523" t="s">
        <v>37</v>
      </c>
      <c r="D2523" s="2" t="s">
        <v>21</v>
      </c>
      <c r="F2523">
        <v>9.3962254901960787</v>
      </c>
      <c r="G2523" t="s">
        <v>43</v>
      </c>
      <c r="H2523" s="21">
        <v>44501</v>
      </c>
      <c r="I2523" s="18" t="s">
        <v>71</v>
      </c>
    </row>
    <row r="2524" spans="2:9" hidden="1" x14ac:dyDescent="0.3">
      <c r="B2524" s="5" t="s">
        <v>35</v>
      </c>
      <c r="C2524" t="s">
        <v>37</v>
      </c>
      <c r="D2524" s="2" t="s">
        <v>21</v>
      </c>
      <c r="F2524">
        <v>9.1048823529411766</v>
      </c>
      <c r="G2524" t="s">
        <v>43</v>
      </c>
      <c r="H2524" s="21">
        <v>44501</v>
      </c>
      <c r="I2524" s="18" t="s">
        <v>71</v>
      </c>
    </row>
    <row r="2525" spans="2:9" hidden="1" x14ac:dyDescent="0.3">
      <c r="B2525" s="5" t="s">
        <v>35</v>
      </c>
      <c r="C2525" t="s">
        <v>37</v>
      </c>
      <c r="D2525" s="2" t="s">
        <v>21</v>
      </c>
      <c r="F2525">
        <v>10.215362745098041</v>
      </c>
      <c r="G2525" t="s">
        <v>43</v>
      </c>
      <c r="H2525" s="21">
        <v>44501</v>
      </c>
      <c r="I2525" s="18" t="s">
        <v>71</v>
      </c>
    </row>
    <row r="2526" spans="2:9" hidden="1" x14ac:dyDescent="0.3">
      <c r="B2526" s="5" t="s">
        <v>35</v>
      </c>
      <c r="C2526" t="s">
        <v>37</v>
      </c>
      <c r="D2526" s="2" t="s">
        <v>21</v>
      </c>
      <c r="F2526">
        <v>9.3271568627450989</v>
      </c>
      <c r="G2526" t="s">
        <v>43</v>
      </c>
      <c r="H2526" s="21">
        <v>44501</v>
      </c>
      <c r="I2526" s="18" t="s">
        <v>71</v>
      </c>
    </row>
    <row r="2527" spans="2:9" hidden="1" x14ac:dyDescent="0.3">
      <c r="B2527" s="5" t="s">
        <v>35</v>
      </c>
      <c r="C2527" t="s">
        <v>37</v>
      </c>
      <c r="D2527" s="2" t="s">
        <v>21</v>
      </c>
      <c r="F2527">
        <v>9.7255686274509809</v>
      </c>
      <c r="G2527" t="s">
        <v>43</v>
      </c>
      <c r="H2527" s="21">
        <v>44501</v>
      </c>
      <c r="I2527" s="18" t="s">
        <v>71</v>
      </c>
    </row>
    <row r="2528" spans="2:9" hidden="1" x14ac:dyDescent="0.3">
      <c r="B2528" s="5" t="s">
        <v>35</v>
      </c>
      <c r="C2528" t="s">
        <v>37</v>
      </c>
      <c r="D2528" s="2" t="s">
        <v>21</v>
      </c>
      <c r="F2528">
        <v>10.084607843137256</v>
      </c>
      <c r="G2528" t="s">
        <v>43</v>
      </c>
      <c r="H2528" s="21">
        <v>44501</v>
      </c>
      <c r="I2528" s="18" t="s">
        <v>71</v>
      </c>
    </row>
    <row r="2529" spans="2:9" hidden="1" x14ac:dyDescent="0.3">
      <c r="B2529" s="5" t="s">
        <v>35</v>
      </c>
      <c r="C2529" t="s">
        <v>37</v>
      </c>
      <c r="D2529" s="2" t="s">
        <v>21</v>
      </c>
      <c r="F2529">
        <v>9.7666764705882354</v>
      </c>
      <c r="G2529" t="s">
        <v>43</v>
      </c>
      <c r="H2529" s="21">
        <v>44501</v>
      </c>
      <c r="I2529" s="18" t="s">
        <v>71</v>
      </c>
    </row>
    <row r="2530" spans="2:9" hidden="1" x14ac:dyDescent="0.3">
      <c r="B2530" s="5" t="s">
        <v>35</v>
      </c>
      <c r="C2530" t="s">
        <v>37</v>
      </c>
      <c r="D2530" s="2" t="s">
        <v>21</v>
      </c>
      <c r="F2530">
        <v>8.7058823529411757</v>
      </c>
      <c r="G2530" t="s">
        <v>43</v>
      </c>
      <c r="H2530" s="21">
        <v>44501</v>
      </c>
      <c r="I2530" s="18" t="s">
        <v>71</v>
      </c>
    </row>
    <row r="2531" spans="2:9" hidden="1" x14ac:dyDescent="0.3">
      <c r="B2531" s="5" t="s">
        <v>35</v>
      </c>
      <c r="C2531" t="s">
        <v>37</v>
      </c>
      <c r="D2531" s="2" t="s">
        <v>21</v>
      </c>
      <c r="F2531">
        <v>8.7472941176470584</v>
      </c>
      <c r="G2531" t="s">
        <v>43</v>
      </c>
      <c r="H2531" s="21">
        <v>44501</v>
      </c>
      <c r="I2531" s="18" t="s">
        <v>71</v>
      </c>
    </row>
    <row r="2532" spans="2:9" hidden="1" x14ac:dyDescent="0.3">
      <c r="B2532" s="5" t="s">
        <v>35</v>
      </c>
      <c r="C2532" t="s">
        <v>37</v>
      </c>
      <c r="D2532" s="2" t="s">
        <v>21</v>
      </c>
      <c r="F2532">
        <v>8.7102058823529411</v>
      </c>
      <c r="G2532" t="s">
        <v>43</v>
      </c>
      <c r="H2532" s="21">
        <v>44501</v>
      </c>
      <c r="I2532" s="18" t="s">
        <v>71</v>
      </c>
    </row>
    <row r="2533" spans="2:9" hidden="1" x14ac:dyDescent="0.3">
      <c r="B2533" s="5" t="s">
        <v>35</v>
      </c>
      <c r="C2533" t="s">
        <v>37</v>
      </c>
      <c r="D2533" s="2" t="s">
        <v>21</v>
      </c>
      <c r="F2533">
        <v>7.9495686274509803</v>
      </c>
      <c r="G2533" t="s">
        <v>43</v>
      </c>
      <c r="H2533" s="21">
        <v>44501</v>
      </c>
      <c r="I2533" s="18" t="s">
        <v>71</v>
      </c>
    </row>
    <row r="2534" spans="2:9" hidden="1" x14ac:dyDescent="0.3">
      <c r="B2534" s="5" t="s">
        <v>35</v>
      </c>
      <c r="C2534" t="s">
        <v>37</v>
      </c>
      <c r="D2534" s="2" t="s">
        <v>21</v>
      </c>
      <c r="F2534">
        <v>8.3588333333333331</v>
      </c>
      <c r="G2534" t="s">
        <v>43</v>
      </c>
      <c r="H2534" s="21">
        <v>44501</v>
      </c>
      <c r="I2534" s="18" t="s">
        <v>71</v>
      </c>
    </row>
    <row r="2535" spans="2:9" hidden="1" x14ac:dyDescent="0.3">
      <c r="B2535" s="5" t="s">
        <v>35</v>
      </c>
      <c r="C2535" t="s">
        <v>37</v>
      </c>
      <c r="D2535" s="2" t="s">
        <v>21</v>
      </c>
      <c r="F2535">
        <v>8.7599411764705888</v>
      </c>
      <c r="G2535" t="s">
        <v>43</v>
      </c>
      <c r="H2535" s="21">
        <v>44501</v>
      </c>
      <c r="I2535" s="18" t="s">
        <v>71</v>
      </c>
    </row>
    <row r="2536" spans="2:9" hidden="1" x14ac:dyDescent="0.3">
      <c r="B2536" s="5" t="s">
        <v>35</v>
      </c>
      <c r="C2536" t="s">
        <v>37</v>
      </c>
      <c r="D2536" s="2" t="s">
        <v>21</v>
      </c>
      <c r="F2536">
        <v>8.3925196078431377</v>
      </c>
      <c r="G2536" t="s">
        <v>43</v>
      </c>
      <c r="H2536" s="21">
        <v>44501</v>
      </c>
      <c r="I2536" s="18" t="s">
        <v>71</v>
      </c>
    </row>
    <row r="2537" spans="2:9" hidden="1" x14ac:dyDescent="0.3">
      <c r="B2537" s="5" t="s">
        <v>35</v>
      </c>
      <c r="C2537" t="s">
        <v>37</v>
      </c>
      <c r="D2537" s="2" t="s">
        <v>21</v>
      </c>
      <c r="F2537">
        <v>8.1960784313725483</v>
      </c>
      <c r="G2537" t="s">
        <v>42</v>
      </c>
      <c r="H2537" s="21">
        <v>44501</v>
      </c>
      <c r="I2537" s="18" t="s">
        <v>71</v>
      </c>
    </row>
    <row r="2538" spans="2:9" hidden="1" x14ac:dyDescent="0.3">
      <c r="B2538" s="5" t="s">
        <v>35</v>
      </c>
      <c r="C2538" t="s">
        <v>37</v>
      </c>
      <c r="D2538" s="2" t="s">
        <v>21</v>
      </c>
      <c r="F2538">
        <v>8.6674607843137252</v>
      </c>
      <c r="G2538" t="s">
        <v>42</v>
      </c>
      <c r="H2538" s="21">
        <v>44501</v>
      </c>
      <c r="I2538" s="18" t="s">
        <v>71</v>
      </c>
    </row>
    <row r="2539" spans="2:9" hidden="1" x14ac:dyDescent="0.3">
      <c r="B2539" s="5" t="s">
        <v>35</v>
      </c>
      <c r="C2539" t="s">
        <v>37</v>
      </c>
      <c r="D2539" s="2" t="s">
        <v>21</v>
      </c>
      <c r="F2539">
        <v>8.479480392156864</v>
      </c>
      <c r="G2539" t="s">
        <v>42</v>
      </c>
      <c r="H2539" s="21">
        <v>44501</v>
      </c>
      <c r="I2539" s="18" t="s">
        <v>71</v>
      </c>
    </row>
    <row r="2540" spans="2:9" hidden="1" x14ac:dyDescent="0.3">
      <c r="B2540" s="5" t="s">
        <v>35</v>
      </c>
      <c r="C2540" t="s">
        <v>37</v>
      </c>
      <c r="D2540" s="2" t="s">
        <v>21</v>
      </c>
      <c r="F2540">
        <v>8.2982647058823531</v>
      </c>
      <c r="G2540" t="s">
        <v>42</v>
      </c>
      <c r="H2540" s="21">
        <v>44501</v>
      </c>
      <c r="I2540" s="18" t="s">
        <v>71</v>
      </c>
    </row>
    <row r="2541" spans="2:9" hidden="1" x14ac:dyDescent="0.3">
      <c r="B2541" s="5" t="s">
        <v>35</v>
      </c>
      <c r="C2541" t="s">
        <v>37</v>
      </c>
      <c r="D2541" s="2" t="s">
        <v>21</v>
      </c>
      <c r="F2541">
        <v>8.1969215686274506</v>
      </c>
      <c r="G2541" t="s">
        <v>42</v>
      </c>
      <c r="H2541" s="21">
        <v>44501</v>
      </c>
      <c r="I2541" s="18" t="s">
        <v>71</v>
      </c>
    </row>
    <row r="2542" spans="2:9" hidden="1" x14ac:dyDescent="0.3">
      <c r="B2542" s="5" t="s">
        <v>35</v>
      </c>
      <c r="C2542" t="s">
        <v>37</v>
      </c>
      <c r="D2542" s="2" t="s">
        <v>21</v>
      </c>
      <c r="F2542">
        <v>8.4013137254901959</v>
      </c>
      <c r="G2542" t="s">
        <v>42</v>
      </c>
      <c r="H2542" s="21">
        <v>44501</v>
      </c>
      <c r="I2542" s="18" t="s">
        <v>71</v>
      </c>
    </row>
    <row r="2543" spans="2:9" hidden="1" x14ac:dyDescent="0.3">
      <c r="B2543" s="5" t="s">
        <v>35</v>
      </c>
      <c r="C2543" t="s">
        <v>37</v>
      </c>
      <c r="D2543" s="2" t="s">
        <v>21</v>
      </c>
      <c r="F2543">
        <v>8.6006666666666671</v>
      </c>
      <c r="G2543" t="s">
        <v>42</v>
      </c>
      <c r="H2543" s="21">
        <v>44501</v>
      </c>
      <c r="I2543" s="18" t="s">
        <v>71</v>
      </c>
    </row>
    <row r="2544" spans="2:9" hidden="1" x14ac:dyDescent="0.3">
      <c r="B2544" s="5" t="s">
        <v>35</v>
      </c>
      <c r="C2544" t="s">
        <v>37</v>
      </c>
      <c r="D2544" s="2" t="s">
        <v>21</v>
      </c>
      <c r="F2544">
        <v>8.5748823529411773</v>
      </c>
      <c r="G2544" t="s">
        <v>42</v>
      </c>
      <c r="H2544" s="21">
        <v>44501</v>
      </c>
      <c r="I2544" s="18" t="s">
        <v>71</v>
      </c>
    </row>
    <row r="2545" spans="2:9" hidden="1" x14ac:dyDescent="0.3">
      <c r="B2545" s="5" t="s">
        <v>35</v>
      </c>
      <c r="C2545" t="s">
        <v>37</v>
      </c>
      <c r="D2545" s="2" t="s">
        <v>21</v>
      </c>
      <c r="F2545">
        <v>8.7577549019607854</v>
      </c>
      <c r="G2545" t="s">
        <v>42</v>
      </c>
      <c r="H2545" s="21">
        <v>44501</v>
      </c>
      <c r="I2545" s="18" t="s">
        <v>71</v>
      </c>
    </row>
    <row r="2546" spans="2:9" hidden="1" x14ac:dyDescent="0.3">
      <c r="B2546" s="5" t="s">
        <v>35</v>
      </c>
      <c r="C2546" t="s">
        <v>37</v>
      </c>
      <c r="D2546" s="2" t="s">
        <v>21</v>
      </c>
      <c r="F2546">
        <v>8.5120588235294115</v>
      </c>
      <c r="G2546" t="s">
        <v>42</v>
      </c>
      <c r="H2546" s="21">
        <v>44501</v>
      </c>
      <c r="I2546" s="18" t="s">
        <v>71</v>
      </c>
    </row>
    <row r="2547" spans="2:9" hidden="1" x14ac:dyDescent="0.3">
      <c r="B2547" s="5" t="s">
        <v>35</v>
      </c>
      <c r="C2547" t="s">
        <v>37</v>
      </c>
      <c r="D2547" s="2" t="s">
        <v>21</v>
      </c>
      <c r="F2547">
        <v>8.1577156862745088</v>
      </c>
      <c r="G2547" t="s">
        <v>42</v>
      </c>
      <c r="H2547" s="21">
        <v>44501</v>
      </c>
      <c r="I2547" s="18" t="s">
        <v>71</v>
      </c>
    </row>
    <row r="2548" spans="2:9" hidden="1" x14ac:dyDescent="0.3">
      <c r="B2548" s="5" t="s">
        <v>35</v>
      </c>
      <c r="C2548" t="s">
        <v>37</v>
      </c>
      <c r="D2548" s="2" t="s">
        <v>21</v>
      </c>
      <c r="F2548">
        <v>8.588598039215686</v>
      </c>
      <c r="G2548" t="s">
        <v>42</v>
      </c>
      <c r="H2548" s="21">
        <v>44501</v>
      </c>
      <c r="I2548" s="18" t="s">
        <v>71</v>
      </c>
    </row>
    <row r="2549" spans="2:9" hidden="1" x14ac:dyDescent="0.3">
      <c r="B2549" s="5" t="s">
        <v>35</v>
      </c>
      <c r="C2549" t="s">
        <v>37</v>
      </c>
      <c r="D2549" s="2" t="s">
        <v>21</v>
      </c>
      <c r="F2549">
        <v>15.312895505435664</v>
      </c>
      <c r="G2549" t="s">
        <v>42</v>
      </c>
      <c r="H2549" s="21">
        <v>44501</v>
      </c>
      <c r="I2549" s="18" t="s">
        <v>71</v>
      </c>
    </row>
    <row r="2550" spans="2:9" hidden="1" x14ac:dyDescent="0.3">
      <c r="B2550" s="5" t="s">
        <v>35</v>
      </c>
      <c r="C2550" t="s">
        <v>37</v>
      </c>
      <c r="D2550" s="2" t="s">
        <v>21</v>
      </c>
      <c r="F2550">
        <v>11.777108024691358</v>
      </c>
      <c r="G2550" t="s">
        <v>42</v>
      </c>
      <c r="H2550" s="21">
        <v>44501</v>
      </c>
      <c r="I2550" s="18" t="s">
        <v>71</v>
      </c>
    </row>
    <row r="2551" spans="2:9" hidden="1" x14ac:dyDescent="0.3">
      <c r="B2551" s="5" t="s">
        <v>35</v>
      </c>
      <c r="C2551" t="s">
        <v>37</v>
      </c>
      <c r="D2551" s="2" t="s">
        <v>21</v>
      </c>
      <c r="F2551">
        <v>12.252441890833117</v>
      </c>
      <c r="G2551" t="s">
        <v>42</v>
      </c>
      <c r="H2551" s="21">
        <v>44501</v>
      </c>
      <c r="I2551" s="18" t="s">
        <v>71</v>
      </c>
    </row>
    <row r="2552" spans="2:9" hidden="1" x14ac:dyDescent="0.3">
      <c r="B2552" s="5" t="s">
        <v>35</v>
      </c>
      <c r="C2552" t="s">
        <v>37</v>
      </c>
      <c r="D2552" s="2" t="s">
        <v>21</v>
      </c>
      <c r="F2552">
        <v>11.861769068623623</v>
      </c>
      <c r="G2552" t="s">
        <v>42</v>
      </c>
      <c r="H2552" s="21">
        <v>44501</v>
      </c>
      <c r="I2552" s="18" t="s">
        <v>71</v>
      </c>
    </row>
    <row r="2553" spans="2:9" hidden="1" x14ac:dyDescent="0.3">
      <c r="B2553" s="5" t="s">
        <v>35</v>
      </c>
      <c r="C2553" t="s">
        <v>37</v>
      </c>
      <c r="D2553" s="2" t="s">
        <v>21</v>
      </c>
      <c r="F2553">
        <v>22.560372670807453</v>
      </c>
      <c r="G2553" t="s">
        <v>42</v>
      </c>
      <c r="H2553" s="21">
        <v>44501</v>
      </c>
      <c r="I2553" s="18" t="s">
        <v>71</v>
      </c>
    </row>
    <row r="2554" spans="2:9" hidden="1" x14ac:dyDescent="0.3">
      <c r="B2554" s="5" t="s">
        <v>35</v>
      </c>
      <c r="C2554" t="s">
        <v>37</v>
      </c>
      <c r="D2554" s="2" t="s">
        <v>21</v>
      </c>
      <c r="F2554">
        <v>27.068590084712852</v>
      </c>
      <c r="G2554" t="s">
        <v>42</v>
      </c>
      <c r="H2554" s="21">
        <v>44501</v>
      </c>
      <c r="I2554" s="18" t="s">
        <v>71</v>
      </c>
    </row>
    <row r="2555" spans="2:9" hidden="1" x14ac:dyDescent="0.3">
      <c r="B2555" s="5" t="s">
        <v>35</v>
      </c>
      <c r="C2555" t="s">
        <v>37</v>
      </c>
      <c r="D2555" s="2" t="s">
        <v>21</v>
      </c>
      <c r="F2555">
        <v>6.3511904761904763</v>
      </c>
      <c r="G2555" t="s">
        <v>42</v>
      </c>
      <c r="H2555" s="21">
        <v>44501</v>
      </c>
      <c r="I2555" s="18" t="s">
        <v>71</v>
      </c>
    </row>
    <row r="2556" spans="2:9" hidden="1" x14ac:dyDescent="0.3">
      <c r="B2556" s="5" t="s">
        <v>35</v>
      </c>
      <c r="C2556" t="s">
        <v>37</v>
      </c>
      <c r="D2556" s="2" t="s">
        <v>21</v>
      </c>
      <c r="F2556">
        <v>6.0642380952380952</v>
      </c>
      <c r="G2556" t="s">
        <v>42</v>
      </c>
      <c r="H2556" s="21">
        <v>44501</v>
      </c>
      <c r="I2556" s="18" t="s">
        <v>71</v>
      </c>
    </row>
    <row r="2557" spans="2:9" hidden="1" x14ac:dyDescent="0.3">
      <c r="B2557" s="5" t="s">
        <v>35</v>
      </c>
      <c r="C2557" t="s">
        <v>37</v>
      </c>
      <c r="D2557" s="2" t="s">
        <v>21</v>
      </c>
      <c r="F2557">
        <v>6.9646190476190482</v>
      </c>
      <c r="G2557" t="s">
        <v>42</v>
      </c>
      <c r="H2557" s="21">
        <v>44501</v>
      </c>
      <c r="I2557" s="18" t="s">
        <v>71</v>
      </c>
    </row>
    <row r="2558" spans="2:9" hidden="1" x14ac:dyDescent="0.3">
      <c r="B2558" s="5" t="s">
        <v>35</v>
      </c>
      <c r="C2558" t="s">
        <v>37</v>
      </c>
      <c r="D2558" s="2" t="s">
        <v>21</v>
      </c>
      <c r="F2558">
        <v>5.8126468253968255</v>
      </c>
      <c r="G2558" t="s">
        <v>42</v>
      </c>
      <c r="H2558" s="21">
        <v>44501</v>
      </c>
      <c r="I2558" s="18" t="s">
        <v>71</v>
      </c>
    </row>
    <row r="2559" spans="2:9" hidden="1" x14ac:dyDescent="0.3">
      <c r="B2559" s="5" t="s">
        <v>35</v>
      </c>
      <c r="C2559" t="s">
        <v>37</v>
      </c>
      <c r="D2559" s="2" t="s">
        <v>21</v>
      </c>
      <c r="F2559">
        <v>6.5645992063492065</v>
      </c>
      <c r="G2559" t="s">
        <v>42</v>
      </c>
      <c r="H2559" s="21">
        <v>44501</v>
      </c>
      <c r="I2559" s="18" t="s">
        <v>71</v>
      </c>
    </row>
    <row r="2560" spans="2:9" hidden="1" x14ac:dyDescent="0.3">
      <c r="B2560" s="5" t="s">
        <v>35</v>
      </c>
      <c r="C2560" t="s">
        <v>37</v>
      </c>
      <c r="D2560" s="2" t="s">
        <v>21</v>
      </c>
      <c r="F2560">
        <v>7.4458265313743697</v>
      </c>
      <c r="G2560" t="s">
        <v>42</v>
      </c>
      <c r="H2560" s="21">
        <v>44501</v>
      </c>
      <c r="I2560" s="18" t="s">
        <v>71</v>
      </c>
    </row>
    <row r="2561" spans="2:9" hidden="1" x14ac:dyDescent="0.3">
      <c r="B2561" s="5" t="s">
        <v>35</v>
      </c>
      <c r="C2561" t="s">
        <v>37</v>
      </c>
      <c r="D2561" s="2" t="s">
        <v>21</v>
      </c>
      <c r="F2561">
        <v>10.607985010539464</v>
      </c>
      <c r="G2561" t="s">
        <v>42</v>
      </c>
      <c r="H2561" s="21">
        <v>44501</v>
      </c>
      <c r="I2561" s="18" t="s">
        <v>71</v>
      </c>
    </row>
    <row r="2562" spans="2:9" hidden="1" x14ac:dyDescent="0.3">
      <c r="B2562" s="5" t="s">
        <v>35</v>
      </c>
      <c r="C2562" t="s">
        <v>37</v>
      </c>
      <c r="D2562" s="2" t="s">
        <v>21</v>
      </c>
      <c r="F2562">
        <v>7.2235206611570248</v>
      </c>
      <c r="G2562" t="s">
        <v>42</v>
      </c>
      <c r="H2562" s="21">
        <v>44501</v>
      </c>
      <c r="I2562" s="18" t="s">
        <v>71</v>
      </c>
    </row>
    <row r="2563" spans="2:9" hidden="1" x14ac:dyDescent="0.3">
      <c r="B2563" s="5" t="s">
        <v>35</v>
      </c>
      <c r="C2563" t="s">
        <v>37</v>
      </c>
      <c r="D2563" s="2" t="s">
        <v>21</v>
      </c>
      <c r="F2563">
        <v>8.3400165289256201</v>
      </c>
      <c r="G2563" t="s">
        <v>42</v>
      </c>
      <c r="H2563" s="21">
        <v>44501</v>
      </c>
      <c r="I2563" s="18" t="s">
        <v>71</v>
      </c>
    </row>
    <row r="2564" spans="2:9" hidden="1" x14ac:dyDescent="0.3">
      <c r="B2564" s="5" t="s">
        <v>35</v>
      </c>
      <c r="C2564" t="s">
        <v>37</v>
      </c>
      <c r="D2564" s="2" t="s">
        <v>21</v>
      </c>
      <c r="F2564">
        <v>7.2396694214876032</v>
      </c>
      <c r="G2564" t="s">
        <v>42</v>
      </c>
      <c r="H2564" s="21">
        <v>44501</v>
      </c>
      <c r="I2564" s="18" t="s">
        <v>71</v>
      </c>
    </row>
    <row r="2565" spans="2:9" hidden="1" x14ac:dyDescent="0.3">
      <c r="B2565" s="5" t="s">
        <v>35</v>
      </c>
      <c r="C2565" t="s">
        <v>37</v>
      </c>
      <c r="D2565" s="2" t="s">
        <v>21</v>
      </c>
      <c r="F2565">
        <v>7.2894214876033052</v>
      </c>
      <c r="G2565" t="s">
        <v>42</v>
      </c>
      <c r="H2565" s="21">
        <v>44501</v>
      </c>
      <c r="I2565" s="18" t="s">
        <v>71</v>
      </c>
    </row>
    <row r="2566" spans="2:9" hidden="1" x14ac:dyDescent="0.3">
      <c r="B2566" s="5" t="s">
        <v>35</v>
      </c>
      <c r="C2566" t="s">
        <v>37</v>
      </c>
      <c r="D2566" s="2" t="s">
        <v>21</v>
      </c>
      <c r="F2566">
        <v>7.8503884297520665</v>
      </c>
      <c r="G2566" t="s">
        <v>42</v>
      </c>
      <c r="H2566" s="21">
        <v>44501</v>
      </c>
      <c r="I2566" s="18" t="s">
        <v>71</v>
      </c>
    </row>
    <row r="2567" spans="2:9" hidden="1" x14ac:dyDescent="0.3">
      <c r="B2567" s="5" t="s">
        <v>35</v>
      </c>
      <c r="C2567" t="s">
        <v>37</v>
      </c>
      <c r="D2567" s="2" t="s">
        <v>21</v>
      </c>
      <c r="F2567">
        <v>7.1902561983471074</v>
      </c>
      <c r="G2567" t="s">
        <v>42</v>
      </c>
      <c r="H2567" s="21">
        <v>44501</v>
      </c>
      <c r="I2567" s="18" t="s">
        <v>71</v>
      </c>
    </row>
    <row r="2568" spans="2:9" hidden="1" x14ac:dyDescent="0.3">
      <c r="B2568" s="5" t="s">
        <v>35</v>
      </c>
      <c r="C2568" t="s">
        <v>37</v>
      </c>
      <c r="D2568" s="2" t="s">
        <v>21</v>
      </c>
      <c r="F2568">
        <v>7.0524876033057851</v>
      </c>
      <c r="G2568" t="s">
        <v>42</v>
      </c>
      <c r="H2568" s="21">
        <v>44501</v>
      </c>
      <c r="I2568" s="18" t="s">
        <v>71</v>
      </c>
    </row>
    <row r="2569" spans="2:9" hidden="1" x14ac:dyDescent="0.3">
      <c r="B2569" s="5" t="s">
        <v>35</v>
      </c>
      <c r="C2569" t="s">
        <v>37</v>
      </c>
      <c r="D2569" s="2" t="s">
        <v>21</v>
      </c>
      <c r="F2569">
        <v>7.4485867768595044</v>
      </c>
      <c r="G2569" t="s">
        <v>42</v>
      </c>
      <c r="H2569" s="21">
        <v>44501</v>
      </c>
      <c r="I2569" s="18" t="s">
        <v>71</v>
      </c>
    </row>
    <row r="2570" spans="2:9" hidden="1" x14ac:dyDescent="0.3">
      <c r="B2570" s="5" t="s">
        <v>35</v>
      </c>
      <c r="C2570" t="s">
        <v>37</v>
      </c>
      <c r="D2570" s="2" t="s">
        <v>21</v>
      </c>
      <c r="F2570">
        <v>7.7623471074380168</v>
      </c>
      <c r="G2570" t="s">
        <v>42</v>
      </c>
      <c r="H2570" s="21">
        <v>44501</v>
      </c>
      <c r="I2570" s="18" t="s">
        <v>71</v>
      </c>
    </row>
    <row r="2571" spans="2:9" hidden="1" x14ac:dyDescent="0.3">
      <c r="B2571" s="5" t="s">
        <v>35</v>
      </c>
      <c r="C2571" t="s">
        <v>37</v>
      </c>
      <c r="D2571" s="2" t="s">
        <v>21</v>
      </c>
      <c r="F2571">
        <v>7.4974462809917357</v>
      </c>
      <c r="G2571" t="s">
        <v>42</v>
      </c>
      <c r="H2571" s="21">
        <v>44501</v>
      </c>
      <c r="I2571" s="18" t="s">
        <v>71</v>
      </c>
    </row>
    <row r="2572" spans="2:9" hidden="1" x14ac:dyDescent="0.3">
      <c r="B2572" s="5" t="s">
        <v>35</v>
      </c>
      <c r="C2572" t="s">
        <v>37</v>
      </c>
      <c r="D2572" s="2" t="s">
        <v>21</v>
      </c>
      <c r="F2572">
        <v>6.700826446280991</v>
      </c>
      <c r="G2572" t="s">
        <v>42</v>
      </c>
      <c r="H2572" s="21">
        <v>44501</v>
      </c>
      <c r="I2572" s="18" t="s">
        <v>71</v>
      </c>
    </row>
    <row r="2573" spans="2:9" hidden="1" x14ac:dyDescent="0.3">
      <c r="B2573" s="5" t="s">
        <v>35</v>
      </c>
      <c r="C2573" t="s">
        <v>37</v>
      </c>
      <c r="D2573" s="2" t="s">
        <v>21</v>
      </c>
      <c r="F2573">
        <v>7.0617190082644621</v>
      </c>
      <c r="G2573" t="s">
        <v>42</v>
      </c>
      <c r="H2573" s="21">
        <v>44501</v>
      </c>
      <c r="I2573" s="18" t="s">
        <v>71</v>
      </c>
    </row>
    <row r="2574" spans="2:9" hidden="1" x14ac:dyDescent="0.3">
      <c r="B2574" s="5" t="s">
        <v>35</v>
      </c>
      <c r="C2574" t="s">
        <v>37</v>
      </c>
      <c r="D2574" s="2" t="s">
        <v>21</v>
      </c>
      <c r="F2574">
        <v>6.7445289256198349</v>
      </c>
      <c r="G2574" t="s">
        <v>42</v>
      </c>
      <c r="H2574" s="21">
        <v>44501</v>
      </c>
      <c r="I2574" s="18" t="s">
        <v>71</v>
      </c>
    </row>
    <row r="2575" spans="2:9" hidden="1" x14ac:dyDescent="0.3">
      <c r="B2575" s="5" t="s">
        <v>35</v>
      </c>
      <c r="C2575" t="s">
        <v>37</v>
      </c>
      <c r="D2575" s="2" t="s">
        <v>21</v>
      </c>
      <c r="F2575">
        <v>6.3664462809917355</v>
      </c>
      <c r="G2575" t="s">
        <v>42</v>
      </c>
      <c r="H2575" s="21">
        <v>44501</v>
      </c>
      <c r="I2575" s="18" t="s">
        <v>71</v>
      </c>
    </row>
    <row r="2576" spans="2:9" hidden="1" x14ac:dyDescent="0.3">
      <c r="B2576" s="5" t="s">
        <v>35</v>
      </c>
      <c r="C2576" t="s">
        <v>37</v>
      </c>
      <c r="D2576" s="2" t="s">
        <v>21</v>
      </c>
      <c r="F2576">
        <v>6.5941074380165281</v>
      </c>
      <c r="G2576" t="s">
        <v>42</v>
      </c>
      <c r="H2576" s="21">
        <v>44501</v>
      </c>
      <c r="I2576" s="18" t="s">
        <v>71</v>
      </c>
    </row>
    <row r="2577" spans="2:9" hidden="1" x14ac:dyDescent="0.3">
      <c r="B2577" s="5" t="s">
        <v>35</v>
      </c>
      <c r="C2577" t="s">
        <v>37</v>
      </c>
      <c r="D2577" s="2" t="s">
        <v>21</v>
      </c>
      <c r="F2577">
        <v>7.686586776859504</v>
      </c>
      <c r="G2577" t="s">
        <v>42</v>
      </c>
      <c r="H2577" s="21">
        <v>44501</v>
      </c>
      <c r="I2577" s="18" t="s">
        <v>71</v>
      </c>
    </row>
    <row r="2578" spans="2:9" hidden="1" x14ac:dyDescent="0.3">
      <c r="B2578" s="5" t="s">
        <v>35</v>
      </c>
      <c r="C2578" t="s">
        <v>37</v>
      </c>
      <c r="D2578" s="2" t="s">
        <v>21</v>
      </c>
      <c r="F2578">
        <v>7.5534876033057854</v>
      </c>
      <c r="G2578" t="s">
        <v>42</v>
      </c>
      <c r="H2578" s="21">
        <v>44501</v>
      </c>
      <c r="I2578" s="18" t="s">
        <v>71</v>
      </c>
    </row>
    <row r="2579" spans="2:9" hidden="1" x14ac:dyDescent="0.3">
      <c r="B2579" s="5" t="s">
        <v>35</v>
      </c>
      <c r="C2579" t="s">
        <v>37</v>
      </c>
      <c r="D2579" s="2" t="s">
        <v>21</v>
      </c>
      <c r="F2579">
        <v>6.5522148760330579</v>
      </c>
      <c r="G2579" t="s">
        <v>42</v>
      </c>
      <c r="H2579" s="21">
        <v>44501</v>
      </c>
      <c r="I2579" s="18" t="s">
        <v>71</v>
      </c>
    </row>
    <row r="2580" spans="2:9" hidden="1" x14ac:dyDescent="0.3">
      <c r="B2580" s="5" t="s">
        <v>35</v>
      </c>
      <c r="C2580" t="s">
        <v>37</v>
      </c>
      <c r="D2580" s="2" t="s">
        <v>21</v>
      </c>
      <c r="F2580">
        <v>6.6971487603305784</v>
      </c>
      <c r="G2580" t="s">
        <v>42</v>
      </c>
      <c r="H2580" s="21">
        <v>44501</v>
      </c>
      <c r="I2580" s="18" t="s">
        <v>71</v>
      </c>
    </row>
    <row r="2581" spans="2:9" hidden="1" x14ac:dyDescent="0.3">
      <c r="B2581" s="5" t="s">
        <v>35</v>
      </c>
      <c r="C2581" t="s">
        <v>37</v>
      </c>
      <c r="D2581" s="2" t="s">
        <v>21</v>
      </c>
      <c r="F2581">
        <v>6.9069917355371899</v>
      </c>
      <c r="G2581" t="s">
        <v>42</v>
      </c>
      <c r="H2581" s="21">
        <v>44501</v>
      </c>
      <c r="I2581" s="18" t="s">
        <v>71</v>
      </c>
    </row>
    <row r="2582" spans="2:9" hidden="1" x14ac:dyDescent="0.3">
      <c r="B2582" s="5" t="s">
        <v>35</v>
      </c>
      <c r="C2582" t="s">
        <v>37</v>
      </c>
      <c r="D2582" s="2" t="s">
        <v>21</v>
      </c>
      <c r="F2582">
        <v>7.652446280991736</v>
      </c>
      <c r="G2582" t="s">
        <v>42</v>
      </c>
      <c r="H2582" s="21">
        <v>44501</v>
      </c>
      <c r="I2582" s="18" t="s">
        <v>71</v>
      </c>
    </row>
    <row r="2583" spans="2:9" hidden="1" x14ac:dyDescent="0.3">
      <c r="B2583" s="5" t="s">
        <v>35</v>
      </c>
      <c r="C2583" t="s">
        <v>37</v>
      </c>
      <c r="D2583" s="2" t="s">
        <v>21</v>
      </c>
      <c r="F2583">
        <v>8.0056198347107426</v>
      </c>
      <c r="G2583" t="s">
        <v>42</v>
      </c>
      <c r="H2583" s="21">
        <v>44501</v>
      </c>
      <c r="I2583" s="18" t="s">
        <v>71</v>
      </c>
    </row>
    <row r="2584" spans="2:9" hidden="1" x14ac:dyDescent="0.3">
      <c r="B2584" s="5" t="s">
        <v>35</v>
      </c>
      <c r="C2584" t="s">
        <v>37</v>
      </c>
      <c r="D2584" s="2" t="s">
        <v>21</v>
      </c>
      <c r="F2584">
        <v>6.9485206611570245</v>
      </c>
      <c r="G2584" t="s">
        <v>42</v>
      </c>
      <c r="H2584" s="21">
        <v>44501</v>
      </c>
      <c r="I2584" s="18" t="s">
        <v>71</v>
      </c>
    </row>
    <row r="2585" spans="2:9" hidden="1" x14ac:dyDescent="0.3">
      <c r="B2585" s="5" t="s">
        <v>35</v>
      </c>
      <c r="C2585" t="s">
        <v>37</v>
      </c>
      <c r="D2585" s="2" t="s">
        <v>21</v>
      </c>
      <c r="F2585">
        <v>6.4493305785123969</v>
      </c>
      <c r="G2585" t="s">
        <v>42</v>
      </c>
      <c r="H2585" s="21">
        <v>44501</v>
      </c>
      <c r="I2585" s="18" t="s">
        <v>71</v>
      </c>
    </row>
    <row r="2586" spans="2:9" hidden="1" x14ac:dyDescent="0.3">
      <c r="B2586" s="5" t="s">
        <v>35</v>
      </c>
      <c r="C2586" t="s">
        <v>37</v>
      </c>
      <c r="D2586" s="2" t="s">
        <v>21</v>
      </c>
      <c r="F2586">
        <v>6.7503636363636366</v>
      </c>
      <c r="G2586" t="s">
        <v>42</v>
      </c>
      <c r="H2586" s="21">
        <v>44501</v>
      </c>
      <c r="I2586" s="18" t="s">
        <v>71</v>
      </c>
    </row>
    <row r="2587" spans="2:9" hidden="1" x14ac:dyDescent="0.3">
      <c r="B2587" s="5" t="s">
        <v>35</v>
      </c>
      <c r="C2587" t="s">
        <v>37</v>
      </c>
      <c r="D2587" s="2" t="s">
        <v>21</v>
      </c>
      <c r="F2587">
        <v>5.4070082644628101</v>
      </c>
      <c r="G2587" t="s">
        <v>42</v>
      </c>
      <c r="H2587" s="21">
        <v>44501</v>
      </c>
      <c r="I2587" s="18" t="s">
        <v>71</v>
      </c>
    </row>
    <row r="2588" spans="2:9" hidden="1" x14ac:dyDescent="0.3">
      <c r="B2588" s="5" t="s">
        <v>35</v>
      </c>
      <c r="C2588" t="s">
        <v>37</v>
      </c>
      <c r="D2588" s="2" t="s">
        <v>21</v>
      </c>
      <c r="F2588">
        <v>6.2431028037383172</v>
      </c>
      <c r="G2588" t="s">
        <v>42</v>
      </c>
      <c r="H2588" s="21">
        <v>44501</v>
      </c>
      <c r="I2588" s="18" t="s">
        <v>71</v>
      </c>
    </row>
    <row r="2589" spans="2:9" hidden="1" x14ac:dyDescent="0.3">
      <c r="B2589" s="5" t="s">
        <v>35</v>
      </c>
      <c r="C2589" t="s">
        <v>37</v>
      </c>
      <c r="D2589" s="2" t="s">
        <v>21</v>
      </c>
      <c r="F2589">
        <v>6.0565327102803739</v>
      </c>
      <c r="G2589" t="s">
        <v>42</v>
      </c>
      <c r="H2589" s="21">
        <v>44501</v>
      </c>
      <c r="I2589" s="18" t="s">
        <v>71</v>
      </c>
    </row>
    <row r="2590" spans="2:9" hidden="1" x14ac:dyDescent="0.3">
      <c r="B2590" s="5" t="s">
        <v>35</v>
      </c>
      <c r="C2590" t="s">
        <v>37</v>
      </c>
      <c r="D2590" s="2" t="s">
        <v>21</v>
      </c>
      <c r="F2590">
        <v>6.8411214953271031</v>
      </c>
      <c r="G2590" t="s">
        <v>42</v>
      </c>
      <c r="H2590" s="21">
        <v>44501</v>
      </c>
      <c r="I2590" s="18" t="s">
        <v>71</v>
      </c>
    </row>
    <row r="2591" spans="2:9" hidden="1" x14ac:dyDescent="0.3">
      <c r="B2591" s="5" t="s">
        <v>35</v>
      </c>
      <c r="C2591" t="s">
        <v>37</v>
      </c>
      <c r="D2591" s="2" t="s">
        <v>21</v>
      </c>
      <c r="F2591">
        <v>6.7374859813084109</v>
      </c>
      <c r="G2591" t="s">
        <v>42</v>
      </c>
      <c r="H2591" s="21">
        <v>44501</v>
      </c>
      <c r="I2591" s="18" t="s">
        <v>71</v>
      </c>
    </row>
    <row r="2592" spans="2:9" hidden="1" x14ac:dyDescent="0.3">
      <c r="B2592" s="5" t="s">
        <v>35</v>
      </c>
      <c r="C2592" t="s">
        <v>37</v>
      </c>
      <c r="D2592" s="2" t="s">
        <v>21</v>
      </c>
      <c r="F2592">
        <v>7.1837943925233647</v>
      </c>
      <c r="G2592" t="s">
        <v>42</v>
      </c>
      <c r="H2592" s="21">
        <v>44501</v>
      </c>
      <c r="I2592" s="18" t="s">
        <v>71</v>
      </c>
    </row>
    <row r="2593" spans="2:9" hidden="1" x14ac:dyDescent="0.3">
      <c r="B2593" s="5" t="s">
        <v>35</v>
      </c>
      <c r="C2593" t="s">
        <v>37</v>
      </c>
      <c r="D2593" s="2" t="s">
        <v>21</v>
      </c>
      <c r="F2593">
        <v>7.142635514018691</v>
      </c>
      <c r="G2593" t="s">
        <v>42</v>
      </c>
      <c r="H2593" s="21">
        <v>44501</v>
      </c>
      <c r="I2593" s="18" t="s">
        <v>71</v>
      </c>
    </row>
    <row r="2594" spans="2:9" hidden="1" x14ac:dyDescent="0.3">
      <c r="B2594" s="5" t="s">
        <v>35</v>
      </c>
      <c r="C2594" t="s">
        <v>37</v>
      </c>
      <c r="D2594" s="2" t="s">
        <v>21</v>
      </c>
      <c r="F2594">
        <v>6.7766728971962618</v>
      </c>
      <c r="G2594" t="s">
        <v>42</v>
      </c>
      <c r="H2594" s="21">
        <v>44501</v>
      </c>
      <c r="I2594" s="18" t="s">
        <v>71</v>
      </c>
    </row>
    <row r="2595" spans="2:9" hidden="1" x14ac:dyDescent="0.3">
      <c r="B2595" s="5" t="s">
        <v>35</v>
      </c>
      <c r="C2595" t="s">
        <v>37</v>
      </c>
      <c r="D2595" s="2" t="s">
        <v>21</v>
      </c>
      <c r="F2595">
        <v>7.2921121495327101</v>
      </c>
      <c r="G2595" t="s">
        <v>42</v>
      </c>
      <c r="H2595" s="21">
        <v>44501</v>
      </c>
      <c r="I2595" s="18" t="s">
        <v>71</v>
      </c>
    </row>
    <row r="2596" spans="2:9" hidden="1" x14ac:dyDescent="0.3">
      <c r="B2596" s="5" t="s">
        <v>35</v>
      </c>
      <c r="C2596" t="s">
        <v>37</v>
      </c>
      <c r="D2596" s="2" t="s">
        <v>21</v>
      </c>
      <c r="F2596">
        <v>7.3721682242990658</v>
      </c>
      <c r="G2596" t="s">
        <v>42</v>
      </c>
      <c r="H2596" s="21">
        <v>44501</v>
      </c>
      <c r="I2596" s="18" t="s">
        <v>71</v>
      </c>
    </row>
    <row r="2597" spans="2:9" hidden="1" x14ac:dyDescent="0.3">
      <c r="B2597" s="5" t="s">
        <v>35</v>
      </c>
      <c r="C2597" t="s">
        <v>37</v>
      </c>
      <c r="D2597" s="2" t="s">
        <v>21</v>
      </c>
      <c r="F2597">
        <v>6.2821495327102808</v>
      </c>
      <c r="G2597" t="s">
        <v>42</v>
      </c>
      <c r="H2597" s="21">
        <v>44501</v>
      </c>
      <c r="I2597" s="18" t="s">
        <v>71</v>
      </c>
    </row>
    <row r="2598" spans="2:9" hidden="1" x14ac:dyDescent="0.3">
      <c r="B2598" s="5" t="s">
        <v>35</v>
      </c>
      <c r="C2598" t="s">
        <v>37</v>
      </c>
      <c r="D2598" s="2" t="s">
        <v>21</v>
      </c>
      <c r="F2598">
        <v>5.2817570093457951</v>
      </c>
      <c r="G2598" t="s">
        <v>42</v>
      </c>
      <c r="H2598" s="21">
        <v>44501</v>
      </c>
      <c r="I2598" s="18" t="s">
        <v>71</v>
      </c>
    </row>
    <row r="2599" spans="2:9" hidden="1" x14ac:dyDescent="0.3">
      <c r="B2599" s="5" t="s">
        <v>35</v>
      </c>
      <c r="C2599" t="s">
        <v>37</v>
      </c>
      <c r="D2599" s="2" t="s">
        <v>21</v>
      </c>
      <c r="F2599">
        <v>6.3605233644859815</v>
      </c>
      <c r="G2599" t="s">
        <v>42</v>
      </c>
      <c r="H2599" s="21">
        <v>44501</v>
      </c>
      <c r="I2599" s="18" t="s">
        <v>71</v>
      </c>
    </row>
    <row r="2600" spans="2:9" hidden="1" x14ac:dyDescent="0.3">
      <c r="B2600" s="5" t="s">
        <v>35</v>
      </c>
      <c r="C2600" t="s">
        <v>37</v>
      </c>
      <c r="D2600" s="2" t="s">
        <v>21</v>
      </c>
      <c r="F2600">
        <v>6.2804859813084111</v>
      </c>
      <c r="G2600" t="s">
        <v>42</v>
      </c>
      <c r="H2600" s="21">
        <v>44501</v>
      </c>
      <c r="I2600" s="18" t="s">
        <v>71</v>
      </c>
    </row>
    <row r="2601" spans="2:9" hidden="1" x14ac:dyDescent="0.3">
      <c r="B2601" s="5" t="s">
        <v>35</v>
      </c>
      <c r="C2601" t="s">
        <v>37</v>
      </c>
      <c r="D2601" s="2" t="s">
        <v>21</v>
      </c>
      <c r="F2601">
        <v>7.1872990654205609</v>
      </c>
      <c r="G2601" t="s">
        <v>42</v>
      </c>
      <c r="H2601" s="21">
        <v>44501</v>
      </c>
      <c r="I2601" s="18" t="s">
        <v>71</v>
      </c>
    </row>
    <row r="2602" spans="2:9" hidden="1" x14ac:dyDescent="0.3">
      <c r="B2602" s="5" t="s">
        <v>35</v>
      </c>
      <c r="C2602" t="s">
        <v>37</v>
      </c>
      <c r="D2602" s="2" t="s">
        <v>21</v>
      </c>
      <c r="F2602">
        <v>6.6914859813084115</v>
      </c>
      <c r="G2602" t="s">
        <v>42</v>
      </c>
      <c r="H2602" s="21">
        <v>44501</v>
      </c>
      <c r="I2602" s="18" t="s">
        <v>71</v>
      </c>
    </row>
    <row r="2603" spans="2:9" hidden="1" x14ac:dyDescent="0.3">
      <c r="B2603" s="5" t="s">
        <v>35</v>
      </c>
      <c r="C2603" t="s">
        <v>37</v>
      </c>
      <c r="D2603" s="2" t="s">
        <v>21</v>
      </c>
      <c r="F2603">
        <v>6.4390280373831779</v>
      </c>
      <c r="G2603" t="s">
        <v>42</v>
      </c>
      <c r="H2603" s="21">
        <v>44501</v>
      </c>
      <c r="I2603" s="18" t="s">
        <v>71</v>
      </c>
    </row>
    <row r="2604" spans="2:9" hidden="1" x14ac:dyDescent="0.3">
      <c r="B2604" s="5" t="s">
        <v>35</v>
      </c>
      <c r="C2604" t="s">
        <v>37</v>
      </c>
      <c r="D2604" s="2" t="s">
        <v>21</v>
      </c>
      <c r="F2604">
        <v>6.3288037383177569</v>
      </c>
      <c r="G2604" t="s">
        <v>42</v>
      </c>
      <c r="H2604" s="21">
        <v>44501</v>
      </c>
      <c r="I2604" s="18" t="s">
        <v>71</v>
      </c>
    </row>
    <row r="2605" spans="2:9" hidden="1" x14ac:dyDescent="0.3">
      <c r="B2605" s="5" t="s">
        <v>35</v>
      </c>
      <c r="C2605" t="s">
        <v>37</v>
      </c>
      <c r="D2605" s="2" t="s">
        <v>21</v>
      </c>
      <c r="F2605">
        <v>6.323177570093458</v>
      </c>
      <c r="G2605" t="s">
        <v>42</v>
      </c>
      <c r="H2605" s="21">
        <v>44501</v>
      </c>
      <c r="I2605" s="18" t="s">
        <v>71</v>
      </c>
    </row>
    <row r="2606" spans="2:9" hidden="1" x14ac:dyDescent="0.3">
      <c r="B2606" s="5" t="s">
        <v>35</v>
      </c>
      <c r="C2606" t="s">
        <v>37</v>
      </c>
      <c r="D2606" s="2" t="s">
        <v>21</v>
      </c>
      <c r="F2606">
        <v>6.5056355140186914</v>
      </c>
      <c r="G2606" t="s">
        <v>42</v>
      </c>
      <c r="H2606" s="21">
        <v>44501</v>
      </c>
      <c r="I2606" s="18" t="s">
        <v>71</v>
      </c>
    </row>
    <row r="2607" spans="2:9" hidden="1" x14ac:dyDescent="0.3">
      <c r="B2607" s="5" t="s">
        <v>35</v>
      </c>
      <c r="C2607" t="s">
        <v>37</v>
      </c>
      <c r="D2607" s="2" t="s">
        <v>21</v>
      </c>
      <c r="F2607">
        <v>6.1073177570093451</v>
      </c>
      <c r="G2607" t="s">
        <v>42</v>
      </c>
      <c r="H2607" s="21">
        <v>44501</v>
      </c>
      <c r="I2607" s="18" t="s">
        <v>71</v>
      </c>
    </row>
    <row r="2608" spans="2:9" hidden="1" x14ac:dyDescent="0.3">
      <c r="B2608" s="5" t="s">
        <v>35</v>
      </c>
      <c r="C2608" t="s">
        <v>37</v>
      </c>
      <c r="D2608" s="2" t="s">
        <v>21</v>
      </c>
      <c r="F2608">
        <v>7.6926728971962612</v>
      </c>
      <c r="G2608" t="s">
        <v>42</v>
      </c>
      <c r="H2608" s="21">
        <v>44501</v>
      </c>
      <c r="I2608" s="18" t="s">
        <v>71</v>
      </c>
    </row>
    <row r="2609" spans="2:9" hidden="1" x14ac:dyDescent="0.3">
      <c r="B2609" s="5" t="s">
        <v>35</v>
      </c>
      <c r="C2609" t="s">
        <v>37</v>
      </c>
      <c r="D2609" s="2" t="s">
        <v>21</v>
      </c>
      <c r="F2609">
        <v>9.3383925233644849</v>
      </c>
      <c r="G2609" t="s">
        <v>42</v>
      </c>
      <c r="H2609" s="21">
        <v>44501</v>
      </c>
      <c r="I2609" s="18" t="s">
        <v>71</v>
      </c>
    </row>
    <row r="2610" spans="2:9" hidden="1" x14ac:dyDescent="0.3">
      <c r="B2610" s="5" t="s">
        <v>35</v>
      </c>
      <c r="C2610" t="s">
        <v>37</v>
      </c>
      <c r="D2610" s="2" t="s">
        <v>21</v>
      </c>
      <c r="F2610">
        <v>10.780943925233645</v>
      </c>
      <c r="G2610" t="s">
        <v>42</v>
      </c>
      <c r="H2610" s="21">
        <v>44501</v>
      </c>
      <c r="I2610" s="18" t="s">
        <v>71</v>
      </c>
    </row>
    <row r="2611" spans="2:9" hidden="1" x14ac:dyDescent="0.3">
      <c r="B2611" s="5" t="s">
        <v>35</v>
      </c>
      <c r="C2611" t="s">
        <v>37</v>
      </c>
      <c r="D2611" s="2" t="s">
        <v>21</v>
      </c>
      <c r="F2611">
        <v>8.562056074766355</v>
      </c>
      <c r="G2611" t="s">
        <v>42</v>
      </c>
      <c r="H2611" s="21">
        <v>44501</v>
      </c>
      <c r="I2611" s="18" t="s">
        <v>71</v>
      </c>
    </row>
    <row r="2612" spans="2:9" hidden="1" x14ac:dyDescent="0.3">
      <c r="B2612" s="5" t="s">
        <v>35</v>
      </c>
      <c r="C2612" t="s">
        <v>37</v>
      </c>
      <c r="D2612" s="2" t="s">
        <v>21</v>
      </c>
      <c r="F2612">
        <v>8.4697476635514022</v>
      </c>
      <c r="G2612" t="s">
        <v>42</v>
      </c>
      <c r="H2612" s="21">
        <v>44501</v>
      </c>
      <c r="I2612" s="18" t="s">
        <v>71</v>
      </c>
    </row>
    <row r="2613" spans="2:9" hidden="1" x14ac:dyDescent="0.3">
      <c r="B2613" s="5" t="s">
        <v>35</v>
      </c>
      <c r="C2613" t="s">
        <v>37</v>
      </c>
      <c r="D2613" s="2" t="s">
        <v>21</v>
      </c>
      <c r="F2613">
        <v>8.638429906542056</v>
      </c>
      <c r="G2613" t="s">
        <v>42</v>
      </c>
      <c r="H2613" s="21">
        <v>44501</v>
      </c>
      <c r="I2613" s="18" t="s">
        <v>71</v>
      </c>
    </row>
    <row r="2614" spans="2:9" hidden="1" x14ac:dyDescent="0.3">
      <c r="B2614" s="5" t="s">
        <v>35</v>
      </c>
      <c r="C2614" t="s">
        <v>37</v>
      </c>
      <c r="D2614" s="2" t="s">
        <v>21</v>
      </c>
      <c r="F2614">
        <v>7.0655233644859807</v>
      </c>
      <c r="G2614" t="s">
        <v>42</v>
      </c>
      <c r="H2614" s="21">
        <v>44501</v>
      </c>
      <c r="I2614" s="18" t="s">
        <v>71</v>
      </c>
    </row>
    <row r="2615" spans="2:9" hidden="1" x14ac:dyDescent="0.3">
      <c r="B2615" s="5" t="s">
        <v>35</v>
      </c>
      <c r="C2615" t="s">
        <v>37</v>
      </c>
      <c r="D2615" s="2" t="s">
        <v>21</v>
      </c>
      <c r="F2615">
        <v>7.2523364485981308</v>
      </c>
      <c r="G2615" t="s">
        <v>42</v>
      </c>
      <c r="H2615" s="21">
        <v>44501</v>
      </c>
      <c r="I2615" s="18" t="s">
        <v>71</v>
      </c>
    </row>
    <row r="2616" spans="2:9" hidden="1" x14ac:dyDescent="0.3">
      <c r="B2616" s="5" t="s">
        <v>35</v>
      </c>
      <c r="C2616" t="s">
        <v>37</v>
      </c>
      <c r="D2616" s="2" t="s">
        <v>21</v>
      </c>
      <c r="F2616">
        <v>7.0379719626168225</v>
      </c>
      <c r="G2616" t="s">
        <v>42</v>
      </c>
      <c r="H2616" s="21">
        <v>44501</v>
      </c>
      <c r="I2616" s="18" t="s">
        <v>71</v>
      </c>
    </row>
    <row r="2617" spans="2:9" hidden="1" x14ac:dyDescent="0.3">
      <c r="B2617" s="5" t="s">
        <v>35</v>
      </c>
      <c r="C2617" t="s">
        <v>37</v>
      </c>
      <c r="D2617" s="2" t="s">
        <v>21</v>
      </c>
      <c r="F2617">
        <v>6.9485420560747668</v>
      </c>
      <c r="G2617" t="s">
        <v>42</v>
      </c>
      <c r="H2617" s="21">
        <v>44501</v>
      </c>
      <c r="I2617" s="18" t="s">
        <v>71</v>
      </c>
    </row>
    <row r="2618" spans="2:9" hidden="1" x14ac:dyDescent="0.3">
      <c r="B2618" s="5" t="s">
        <v>35</v>
      </c>
      <c r="C2618" t="s">
        <v>37</v>
      </c>
      <c r="D2618" s="2" t="s">
        <v>21</v>
      </c>
      <c r="F2618">
        <v>9.6305652173913039</v>
      </c>
      <c r="G2618" t="s">
        <v>42</v>
      </c>
      <c r="H2618" s="21">
        <v>44501</v>
      </c>
      <c r="I2618" s="18" t="s">
        <v>71</v>
      </c>
    </row>
    <row r="2619" spans="2:9" hidden="1" x14ac:dyDescent="0.3">
      <c r="B2619" s="5" t="s">
        <v>35</v>
      </c>
      <c r="C2619" t="s">
        <v>37</v>
      </c>
      <c r="D2619" s="2" t="s">
        <v>21</v>
      </c>
      <c r="F2619">
        <v>8.4638188405797106</v>
      </c>
      <c r="G2619" t="s">
        <v>42</v>
      </c>
      <c r="H2619" s="21">
        <v>44501</v>
      </c>
      <c r="I2619" s="18" t="s">
        <v>71</v>
      </c>
    </row>
    <row r="2620" spans="2:9" hidden="1" x14ac:dyDescent="0.3">
      <c r="B2620" s="5" t="s">
        <v>35</v>
      </c>
      <c r="C2620" t="s">
        <v>37</v>
      </c>
      <c r="D2620" s="2" t="s">
        <v>21</v>
      </c>
      <c r="F2620">
        <v>6.9594782608695649</v>
      </c>
      <c r="G2620" t="s">
        <v>42</v>
      </c>
      <c r="H2620" s="21">
        <v>44501</v>
      </c>
      <c r="I2620" s="18" t="s">
        <v>71</v>
      </c>
    </row>
    <row r="2621" spans="2:9" hidden="1" x14ac:dyDescent="0.3">
      <c r="B2621" s="5" t="s">
        <v>35</v>
      </c>
      <c r="C2621" t="s">
        <v>37</v>
      </c>
      <c r="D2621" s="2" t="s">
        <v>21</v>
      </c>
      <c r="F2621">
        <v>7.5955869565217391</v>
      </c>
      <c r="G2621" t="s">
        <v>42</v>
      </c>
      <c r="H2621" s="21">
        <v>44501</v>
      </c>
      <c r="I2621" s="18" t="s">
        <v>71</v>
      </c>
    </row>
    <row r="2622" spans="2:9" hidden="1" x14ac:dyDescent="0.3">
      <c r="B2622" s="5" t="s">
        <v>35</v>
      </c>
      <c r="C2622" t="s">
        <v>37</v>
      </c>
      <c r="D2622" s="2" t="s">
        <v>21</v>
      </c>
      <c r="F2622">
        <v>7.2430144927536224</v>
      </c>
      <c r="G2622" t="s">
        <v>42</v>
      </c>
      <c r="H2622" s="21">
        <v>44501</v>
      </c>
      <c r="I2622" s="18" t="s">
        <v>71</v>
      </c>
    </row>
    <row r="2623" spans="2:9" hidden="1" x14ac:dyDescent="0.3">
      <c r="B2623" s="5" t="s">
        <v>35</v>
      </c>
      <c r="C2623" t="s">
        <v>37</v>
      </c>
      <c r="D2623" s="2" t="s">
        <v>21</v>
      </c>
      <c r="F2623">
        <v>7.8166376811594196</v>
      </c>
      <c r="G2623" t="s">
        <v>42</v>
      </c>
      <c r="H2623" s="21">
        <v>44501</v>
      </c>
      <c r="I2623" s="18" t="s">
        <v>71</v>
      </c>
    </row>
    <row r="2624" spans="2:9" hidden="1" x14ac:dyDescent="0.3">
      <c r="B2624" s="5" t="s">
        <v>35</v>
      </c>
      <c r="C2624" t="s">
        <v>37</v>
      </c>
      <c r="D2624" s="2" t="s">
        <v>21</v>
      </c>
      <c r="F2624">
        <v>6.960384057971015</v>
      </c>
      <c r="G2624" t="s">
        <v>42</v>
      </c>
      <c r="H2624" s="21">
        <v>44501</v>
      </c>
      <c r="I2624" s="18" t="s">
        <v>71</v>
      </c>
    </row>
    <row r="2625" spans="2:9" hidden="1" x14ac:dyDescent="0.3">
      <c r="B2625" s="5" t="s">
        <v>35</v>
      </c>
      <c r="C2625" t="s">
        <v>37</v>
      </c>
      <c r="D2625" s="2" t="s">
        <v>21</v>
      </c>
      <c r="F2625">
        <v>7.27536231884058</v>
      </c>
      <c r="G2625" t="s">
        <v>42</v>
      </c>
      <c r="H2625" s="21">
        <v>44501</v>
      </c>
      <c r="I2625" s="18" t="s">
        <v>71</v>
      </c>
    </row>
    <row r="2626" spans="2:9" hidden="1" x14ac:dyDescent="0.3">
      <c r="B2626" s="5" t="s">
        <v>35</v>
      </c>
      <c r="C2626" t="s">
        <v>37</v>
      </c>
      <c r="D2626" s="2" t="s">
        <v>21</v>
      </c>
      <c r="F2626">
        <v>8.6468695652173917</v>
      </c>
      <c r="G2626" t="s">
        <v>42</v>
      </c>
      <c r="H2626" s="21">
        <v>44501</v>
      </c>
      <c r="I2626" s="18" t="s">
        <v>71</v>
      </c>
    </row>
    <row r="2627" spans="2:9" hidden="1" x14ac:dyDescent="0.3">
      <c r="B2627" s="5" t="s">
        <v>35</v>
      </c>
      <c r="C2627" t="s">
        <v>37</v>
      </c>
      <c r="D2627" s="2" t="s">
        <v>21</v>
      </c>
      <c r="F2627">
        <v>8.8437608695652177</v>
      </c>
      <c r="G2627" t="s">
        <v>42</v>
      </c>
      <c r="H2627" s="21">
        <v>44501</v>
      </c>
      <c r="I2627" s="18" t="s">
        <v>71</v>
      </c>
    </row>
    <row r="2628" spans="2:9" hidden="1" x14ac:dyDescent="0.3">
      <c r="B2628" s="5" t="s">
        <v>35</v>
      </c>
      <c r="C2628" t="s">
        <v>37</v>
      </c>
      <c r="D2628" s="2" t="s">
        <v>21</v>
      </c>
      <c r="F2628">
        <v>7.1893405797101453</v>
      </c>
      <c r="G2628" t="s">
        <v>42</v>
      </c>
      <c r="H2628" s="21">
        <v>44501</v>
      </c>
      <c r="I2628" s="18" t="s">
        <v>71</v>
      </c>
    </row>
    <row r="2629" spans="2:9" hidden="1" x14ac:dyDescent="0.3">
      <c r="B2629" s="5" t="s">
        <v>35</v>
      </c>
      <c r="C2629" t="s">
        <v>37</v>
      </c>
      <c r="D2629" s="2" t="s">
        <v>21</v>
      </c>
      <c r="F2629">
        <v>9.5663188405797097</v>
      </c>
      <c r="G2629" t="s">
        <v>42</v>
      </c>
      <c r="H2629" s="21">
        <v>44501</v>
      </c>
      <c r="I2629" s="18" t="s">
        <v>71</v>
      </c>
    </row>
    <row r="2630" spans="2:9" hidden="1" x14ac:dyDescent="0.3">
      <c r="B2630" s="5" t="s">
        <v>35</v>
      </c>
      <c r="C2630" t="s">
        <v>37</v>
      </c>
      <c r="D2630" s="2" t="s">
        <v>21</v>
      </c>
      <c r="F2630">
        <v>7.8126594202898545</v>
      </c>
      <c r="G2630" t="s">
        <v>42</v>
      </c>
      <c r="H2630" s="21">
        <v>44501</v>
      </c>
      <c r="I2630" s="18" t="s">
        <v>71</v>
      </c>
    </row>
    <row r="2631" spans="2:9" hidden="1" x14ac:dyDescent="0.3">
      <c r="B2631" s="5" t="s">
        <v>35</v>
      </c>
      <c r="C2631" t="s">
        <v>37</v>
      </c>
      <c r="D2631" s="2" t="s">
        <v>21</v>
      </c>
      <c r="F2631">
        <v>10.028985507246377</v>
      </c>
      <c r="G2631" t="s">
        <v>42</v>
      </c>
      <c r="H2631" s="21">
        <v>44501</v>
      </c>
      <c r="I2631" s="18" t="s">
        <v>71</v>
      </c>
    </row>
    <row r="2632" spans="2:9" hidden="1" x14ac:dyDescent="0.3">
      <c r="B2632" s="5" t="s">
        <v>35</v>
      </c>
      <c r="C2632" t="s">
        <v>37</v>
      </c>
      <c r="D2632" s="2" t="s">
        <v>21</v>
      </c>
      <c r="F2632">
        <v>7.8615434782608702</v>
      </c>
      <c r="G2632" t="s">
        <v>42</v>
      </c>
      <c r="H2632" s="21">
        <v>44501</v>
      </c>
      <c r="I2632" s="18" t="s">
        <v>71</v>
      </c>
    </row>
    <row r="2633" spans="2:9" hidden="1" x14ac:dyDescent="0.3">
      <c r="B2633" s="5" t="s">
        <v>35</v>
      </c>
      <c r="C2633" t="s">
        <v>37</v>
      </c>
      <c r="D2633" s="2" t="s">
        <v>21</v>
      </c>
      <c r="F2633">
        <v>7.2232101449275365</v>
      </c>
      <c r="G2633" t="s">
        <v>42</v>
      </c>
      <c r="H2633" s="21">
        <v>44501</v>
      </c>
      <c r="I2633" s="18" t="s">
        <v>71</v>
      </c>
    </row>
    <row r="2634" spans="2:9" hidden="1" x14ac:dyDescent="0.3">
      <c r="B2634" s="5" t="s">
        <v>35</v>
      </c>
      <c r="C2634" t="s">
        <v>37</v>
      </c>
      <c r="D2634" s="2" t="s">
        <v>21</v>
      </c>
      <c r="F2634">
        <v>7.8314492753623188</v>
      </c>
      <c r="G2634" t="s">
        <v>42</v>
      </c>
      <c r="H2634" s="21">
        <v>44501</v>
      </c>
      <c r="I2634" s="18" t="s">
        <v>71</v>
      </c>
    </row>
    <row r="2635" spans="2:9" hidden="1" x14ac:dyDescent="0.3">
      <c r="B2635" s="5" t="s">
        <v>35</v>
      </c>
      <c r="C2635" t="s">
        <v>38</v>
      </c>
      <c r="D2635" s="2" t="s">
        <v>21</v>
      </c>
      <c r="F2635">
        <v>21.068083333333334</v>
      </c>
      <c r="G2635" t="s">
        <v>43</v>
      </c>
      <c r="H2635" s="21">
        <v>44501</v>
      </c>
      <c r="I2635" s="18" t="s">
        <v>71</v>
      </c>
    </row>
    <row r="2636" spans="2:9" hidden="1" x14ac:dyDescent="0.3">
      <c r="B2636" s="5" t="s">
        <v>35</v>
      </c>
      <c r="C2636" t="s">
        <v>38</v>
      </c>
      <c r="D2636" s="2" t="s">
        <v>21</v>
      </c>
      <c r="F2636">
        <v>13.697830882352941</v>
      </c>
      <c r="G2636" t="s">
        <v>43</v>
      </c>
      <c r="H2636" s="21">
        <v>44501</v>
      </c>
      <c r="I2636" s="18" t="s">
        <v>71</v>
      </c>
    </row>
    <row r="2637" spans="2:9" hidden="1" x14ac:dyDescent="0.3">
      <c r="B2637" s="5" t="s">
        <v>35</v>
      </c>
      <c r="C2637" t="s">
        <v>38</v>
      </c>
      <c r="D2637" s="2" t="s">
        <v>21</v>
      </c>
      <c r="F2637">
        <v>13.894808823529411</v>
      </c>
      <c r="G2637" t="s">
        <v>43</v>
      </c>
      <c r="H2637" s="21">
        <v>44501</v>
      </c>
      <c r="I2637" s="18" t="s">
        <v>71</v>
      </c>
    </row>
    <row r="2638" spans="2:9" hidden="1" x14ac:dyDescent="0.3">
      <c r="B2638" s="5" t="s">
        <v>35</v>
      </c>
      <c r="C2638" t="s">
        <v>38</v>
      </c>
      <c r="D2638" s="2" t="s">
        <v>21</v>
      </c>
      <c r="F2638">
        <v>6.3533347504915776</v>
      </c>
      <c r="G2638" t="s">
        <v>43</v>
      </c>
      <c r="H2638" s="21">
        <v>44501</v>
      </c>
      <c r="I2638" s="18" t="s">
        <v>71</v>
      </c>
    </row>
    <row r="2639" spans="2:9" hidden="1" x14ac:dyDescent="0.3">
      <c r="B2639" s="5" t="s">
        <v>35</v>
      </c>
      <c r="C2639" t="s">
        <v>38</v>
      </c>
      <c r="D2639" s="2" t="s">
        <v>21</v>
      </c>
      <c r="F2639">
        <v>6.1888558218632097</v>
      </c>
      <c r="G2639" t="s">
        <v>43</v>
      </c>
      <c r="H2639" s="21">
        <v>44501</v>
      </c>
      <c r="I2639" s="18" t="s">
        <v>71</v>
      </c>
    </row>
    <row r="2640" spans="2:9" hidden="1" x14ac:dyDescent="0.3">
      <c r="B2640" s="5" t="s">
        <v>35</v>
      </c>
      <c r="C2640" t="s">
        <v>38</v>
      </c>
      <c r="D2640" s="2" t="s">
        <v>21</v>
      </c>
      <c r="F2640">
        <v>6.4533613222086412</v>
      </c>
      <c r="G2640" t="s">
        <v>43</v>
      </c>
      <c r="H2640" s="21">
        <v>44501</v>
      </c>
      <c r="I2640" s="18" t="s">
        <v>71</v>
      </c>
    </row>
    <row r="2641" spans="2:9" hidden="1" x14ac:dyDescent="0.3">
      <c r="B2641" s="5" t="s">
        <v>35</v>
      </c>
      <c r="C2641" t="s">
        <v>38</v>
      </c>
      <c r="D2641" s="2" t="s">
        <v>21</v>
      </c>
      <c r="F2641">
        <v>5.4364563958122973</v>
      </c>
      <c r="G2641" t="s">
        <v>43</v>
      </c>
      <c r="H2641" s="21">
        <v>44501</v>
      </c>
      <c r="I2641" s="18" t="s">
        <v>71</v>
      </c>
    </row>
    <row r="2642" spans="2:9" hidden="1" x14ac:dyDescent="0.3">
      <c r="B2642" s="5" t="s">
        <v>35</v>
      </c>
      <c r="C2642" t="s">
        <v>38</v>
      </c>
      <c r="D2642" s="2" t="s">
        <v>21</v>
      </c>
      <c r="F2642">
        <v>6.1701812191103791</v>
      </c>
      <c r="G2642" t="s">
        <v>43</v>
      </c>
      <c r="H2642" s="21">
        <v>44501</v>
      </c>
      <c r="I2642" s="18" t="s">
        <v>71</v>
      </c>
    </row>
    <row r="2643" spans="2:9" hidden="1" x14ac:dyDescent="0.3">
      <c r="B2643" s="5" t="s">
        <v>35</v>
      </c>
      <c r="C2643" t="s">
        <v>38</v>
      </c>
      <c r="D2643" s="2" t="s">
        <v>21</v>
      </c>
      <c r="F2643">
        <v>6.6041877026093436</v>
      </c>
      <c r="G2643" t="s">
        <v>42</v>
      </c>
      <c r="H2643" s="21">
        <v>44501</v>
      </c>
      <c r="I2643" s="18" t="s">
        <v>71</v>
      </c>
    </row>
    <row r="2644" spans="2:9" hidden="1" x14ac:dyDescent="0.3">
      <c r="B2644" s="5" t="s">
        <v>35</v>
      </c>
      <c r="C2644" t="s">
        <v>38</v>
      </c>
      <c r="D2644" s="2" t="s">
        <v>21</v>
      </c>
      <c r="F2644">
        <v>6.7965191050645704</v>
      </c>
      <c r="G2644" t="s">
        <v>42</v>
      </c>
      <c r="H2644" s="21">
        <v>44501</v>
      </c>
      <c r="I2644" s="18" t="s">
        <v>71</v>
      </c>
    </row>
    <row r="2645" spans="2:9" hidden="1" x14ac:dyDescent="0.3">
      <c r="B2645" s="5" t="s">
        <v>35</v>
      </c>
      <c r="C2645" t="s">
        <v>38</v>
      </c>
      <c r="D2645" s="2" t="s">
        <v>21</v>
      </c>
      <c r="F2645">
        <v>8.3442844236594578</v>
      </c>
      <c r="G2645" t="s">
        <v>42</v>
      </c>
      <c r="H2645" s="21">
        <v>44501</v>
      </c>
      <c r="I2645" s="18" t="s">
        <v>71</v>
      </c>
    </row>
    <row r="2646" spans="2:9" hidden="1" x14ac:dyDescent="0.3">
      <c r="B2646" s="5" t="s">
        <v>35</v>
      </c>
      <c r="C2646" t="s">
        <v>38</v>
      </c>
      <c r="D2646" s="2" t="s">
        <v>21</v>
      </c>
      <c r="F2646">
        <v>7.3515172450443753</v>
      </c>
      <c r="G2646" t="s">
        <v>42</v>
      </c>
      <c r="H2646" s="21">
        <v>44501</v>
      </c>
      <c r="I2646" s="18" t="s">
        <v>71</v>
      </c>
    </row>
    <row r="2647" spans="2:9" hidden="1" x14ac:dyDescent="0.3">
      <c r="B2647" s="5" t="s">
        <v>35</v>
      </c>
      <c r="C2647" t="s">
        <v>38</v>
      </c>
      <c r="D2647" s="2" t="s">
        <v>21</v>
      </c>
      <c r="F2647">
        <v>13.963345819747159</v>
      </c>
      <c r="G2647" t="s">
        <v>42</v>
      </c>
      <c r="H2647" s="21">
        <v>44501</v>
      </c>
      <c r="I2647" s="18" t="s">
        <v>71</v>
      </c>
    </row>
    <row r="2648" spans="2:9" hidden="1" x14ac:dyDescent="0.3">
      <c r="B2648" s="5" t="s">
        <v>35</v>
      </c>
      <c r="C2648" t="s">
        <v>38</v>
      </c>
      <c r="D2648" s="2" t="s">
        <v>21</v>
      </c>
      <c r="F2648">
        <v>21.407351063829786</v>
      </c>
      <c r="G2648" t="s">
        <v>42</v>
      </c>
      <c r="H2648" s="21">
        <v>44501</v>
      </c>
      <c r="I2648" s="18" t="s">
        <v>71</v>
      </c>
    </row>
    <row r="2649" spans="2:9" hidden="1" x14ac:dyDescent="0.3">
      <c r="B2649" s="5" t="s">
        <v>35</v>
      </c>
      <c r="C2649" t="s">
        <v>38</v>
      </c>
      <c r="D2649" s="2" t="s">
        <v>21</v>
      </c>
      <c r="F2649">
        <v>21.332904255319146</v>
      </c>
      <c r="G2649" t="s">
        <v>42</v>
      </c>
      <c r="H2649" s="21">
        <v>44501</v>
      </c>
      <c r="I2649" s="18" t="s">
        <v>71</v>
      </c>
    </row>
    <row r="2650" spans="2:9" hidden="1" x14ac:dyDescent="0.3">
      <c r="B2650" s="5" t="s">
        <v>35</v>
      </c>
      <c r="C2650" t="s">
        <v>38</v>
      </c>
      <c r="D2650" s="2" t="s">
        <v>21</v>
      </c>
      <c r="F2650">
        <v>18.196978723404257</v>
      </c>
      <c r="G2650" t="s">
        <v>42</v>
      </c>
      <c r="H2650" s="21">
        <v>44501</v>
      </c>
      <c r="I2650" s="18" t="s">
        <v>71</v>
      </c>
    </row>
    <row r="2651" spans="2:9" hidden="1" x14ac:dyDescent="0.3">
      <c r="B2651" s="5" t="s">
        <v>35</v>
      </c>
      <c r="C2651" t="s">
        <v>38</v>
      </c>
      <c r="D2651" s="2" t="s">
        <v>21</v>
      </c>
      <c r="F2651">
        <v>10.158898876404495</v>
      </c>
      <c r="G2651" t="s">
        <v>42</v>
      </c>
      <c r="H2651" s="21">
        <v>44501</v>
      </c>
      <c r="I2651" s="18" t="s">
        <v>71</v>
      </c>
    </row>
    <row r="2652" spans="2:9" hidden="1" x14ac:dyDescent="0.3">
      <c r="B2652" s="5" t="s">
        <v>35</v>
      </c>
      <c r="C2652" t="s">
        <v>38</v>
      </c>
      <c r="D2652" s="2" t="s">
        <v>21</v>
      </c>
      <c r="F2652">
        <v>10.928831460674157</v>
      </c>
      <c r="G2652" t="s">
        <v>42</v>
      </c>
      <c r="H2652" s="21">
        <v>44501</v>
      </c>
      <c r="I2652" s="18" t="s">
        <v>71</v>
      </c>
    </row>
    <row r="2653" spans="2:9" hidden="1" x14ac:dyDescent="0.3">
      <c r="B2653" s="5" t="s">
        <v>35</v>
      </c>
      <c r="C2653" t="s">
        <v>38</v>
      </c>
      <c r="D2653" s="2" t="s">
        <v>21</v>
      </c>
      <c r="F2653">
        <v>10.337078651685394</v>
      </c>
      <c r="G2653" t="s">
        <v>42</v>
      </c>
      <c r="H2653" s="21">
        <v>44501</v>
      </c>
      <c r="I2653" s="18" t="s">
        <v>71</v>
      </c>
    </row>
    <row r="2654" spans="2:9" hidden="1" x14ac:dyDescent="0.3">
      <c r="B2654" s="5" t="s">
        <v>35</v>
      </c>
      <c r="C2654" t="s">
        <v>38</v>
      </c>
      <c r="D2654" s="2" t="s">
        <v>21</v>
      </c>
      <c r="F2654">
        <v>9.9375617977528083</v>
      </c>
      <c r="G2654" t="s">
        <v>42</v>
      </c>
      <c r="H2654" s="21">
        <v>44501</v>
      </c>
      <c r="I2654" s="18" t="s">
        <v>71</v>
      </c>
    </row>
    <row r="2655" spans="2:9" hidden="1" x14ac:dyDescent="0.3">
      <c r="B2655" s="5" t="s">
        <v>35</v>
      </c>
      <c r="C2655" t="s">
        <v>38</v>
      </c>
      <c r="D2655" s="2" t="s">
        <v>21</v>
      </c>
      <c r="F2655">
        <v>10.427842696629213</v>
      </c>
      <c r="G2655" t="s">
        <v>42</v>
      </c>
      <c r="H2655" s="21">
        <v>44501</v>
      </c>
      <c r="I2655" s="18" t="s">
        <v>71</v>
      </c>
    </row>
    <row r="2656" spans="2:9" hidden="1" x14ac:dyDescent="0.3">
      <c r="B2656" s="5" t="s">
        <v>35</v>
      </c>
      <c r="C2656" t="s">
        <v>38</v>
      </c>
      <c r="D2656" s="2" t="s">
        <v>21</v>
      </c>
      <c r="F2656">
        <v>10.544573033707865</v>
      </c>
      <c r="G2656" t="s">
        <v>42</v>
      </c>
      <c r="H2656" s="21">
        <v>44501</v>
      </c>
      <c r="I2656" s="18" t="s">
        <v>71</v>
      </c>
    </row>
    <row r="2657" spans="2:9" hidden="1" x14ac:dyDescent="0.3">
      <c r="B2657" s="5" t="s">
        <v>35</v>
      </c>
      <c r="C2657" t="s">
        <v>38</v>
      </c>
      <c r="D2657" s="2" t="s">
        <v>21</v>
      </c>
      <c r="F2657">
        <v>9.8529550561797752</v>
      </c>
      <c r="G2657" t="s">
        <v>42</v>
      </c>
      <c r="H2657" s="21">
        <v>44501</v>
      </c>
      <c r="I2657" s="18" t="s">
        <v>71</v>
      </c>
    </row>
    <row r="2658" spans="2:9" hidden="1" x14ac:dyDescent="0.3">
      <c r="B2658" s="5" t="s">
        <v>35</v>
      </c>
      <c r="C2658" t="s">
        <v>38</v>
      </c>
      <c r="D2658" s="2" t="s">
        <v>21</v>
      </c>
      <c r="F2658">
        <v>9.7978539325842693</v>
      </c>
      <c r="G2658" t="s">
        <v>42</v>
      </c>
      <c r="H2658" s="21">
        <v>44501</v>
      </c>
      <c r="I2658" s="18" t="s">
        <v>71</v>
      </c>
    </row>
    <row r="2659" spans="2:9" hidden="1" x14ac:dyDescent="0.3">
      <c r="B2659" s="5" t="s">
        <v>35</v>
      </c>
      <c r="C2659" t="s">
        <v>38</v>
      </c>
      <c r="D2659" s="2" t="s">
        <v>21</v>
      </c>
      <c r="F2659">
        <v>9.7792808988764044</v>
      </c>
      <c r="G2659" t="s">
        <v>42</v>
      </c>
      <c r="H2659" s="21">
        <v>44501</v>
      </c>
      <c r="I2659" s="18" t="s">
        <v>71</v>
      </c>
    </row>
    <row r="2660" spans="2:9" hidden="1" x14ac:dyDescent="0.3">
      <c r="B2660" s="5" t="s">
        <v>35</v>
      </c>
      <c r="C2660" t="s">
        <v>38</v>
      </c>
      <c r="D2660" s="2" t="s">
        <v>21</v>
      </c>
      <c r="F2660">
        <v>9.8426966292134832</v>
      </c>
      <c r="G2660" t="s">
        <v>42</v>
      </c>
      <c r="H2660" s="21">
        <v>44501</v>
      </c>
      <c r="I2660" s="18" t="s">
        <v>71</v>
      </c>
    </row>
    <row r="2661" spans="2:9" hidden="1" x14ac:dyDescent="0.3">
      <c r="B2661" s="5" t="s">
        <v>35</v>
      </c>
      <c r="C2661" t="s">
        <v>38</v>
      </c>
      <c r="D2661" s="2" t="s">
        <v>21</v>
      </c>
      <c r="F2661">
        <v>9.5070786516853936</v>
      </c>
      <c r="G2661" t="s">
        <v>42</v>
      </c>
      <c r="H2661" s="21">
        <v>44501</v>
      </c>
      <c r="I2661" s="18" t="s">
        <v>71</v>
      </c>
    </row>
    <row r="2662" spans="2:9" hidden="1" x14ac:dyDescent="0.3">
      <c r="B2662" s="5" t="s">
        <v>35</v>
      </c>
      <c r="C2662" t="s">
        <v>38</v>
      </c>
      <c r="D2662" s="2" t="s">
        <v>21</v>
      </c>
      <c r="F2662">
        <v>9.0141235955056178</v>
      </c>
      <c r="G2662" t="s">
        <v>42</v>
      </c>
      <c r="H2662" s="21">
        <v>44501</v>
      </c>
      <c r="I2662" s="18" t="s">
        <v>71</v>
      </c>
    </row>
    <row r="2663" spans="2:9" hidden="1" x14ac:dyDescent="0.3">
      <c r="B2663" s="5" t="s">
        <v>35</v>
      </c>
      <c r="C2663" t="s">
        <v>38</v>
      </c>
      <c r="D2663" s="2" t="s">
        <v>21</v>
      </c>
      <c r="F2663">
        <v>9.9206853932584274</v>
      </c>
      <c r="G2663" t="s">
        <v>42</v>
      </c>
      <c r="H2663" s="21">
        <v>44501</v>
      </c>
      <c r="I2663" s="18" t="s">
        <v>71</v>
      </c>
    </row>
    <row r="2664" spans="2:9" hidden="1" x14ac:dyDescent="0.3">
      <c r="B2664" s="5" t="s">
        <v>35</v>
      </c>
      <c r="C2664" t="s">
        <v>38</v>
      </c>
      <c r="D2664" s="2" t="s">
        <v>21</v>
      </c>
      <c r="F2664">
        <v>9.5366741573033718</v>
      </c>
      <c r="G2664" t="s">
        <v>42</v>
      </c>
      <c r="H2664" s="21">
        <v>44501</v>
      </c>
      <c r="I2664" s="18" t="s">
        <v>71</v>
      </c>
    </row>
    <row r="2665" spans="2:9" hidden="1" x14ac:dyDescent="0.3">
      <c r="B2665" s="5" t="s">
        <v>35</v>
      </c>
      <c r="C2665" t="s">
        <v>38</v>
      </c>
      <c r="D2665" s="2" t="s">
        <v>21</v>
      </c>
      <c r="F2665">
        <v>9.5409101123595494</v>
      </c>
      <c r="G2665" t="s">
        <v>42</v>
      </c>
      <c r="H2665" s="21">
        <v>44501</v>
      </c>
      <c r="I2665" s="18" t="s">
        <v>71</v>
      </c>
    </row>
    <row r="2666" spans="2:9" hidden="1" x14ac:dyDescent="0.3">
      <c r="B2666" s="5" t="s">
        <v>35</v>
      </c>
      <c r="C2666" t="s">
        <v>38</v>
      </c>
      <c r="D2666" s="2" t="s">
        <v>21</v>
      </c>
      <c r="F2666">
        <v>12.012033707865168</v>
      </c>
      <c r="G2666" t="s">
        <v>42</v>
      </c>
      <c r="H2666" s="21">
        <v>44501</v>
      </c>
      <c r="I2666" s="18" t="s">
        <v>71</v>
      </c>
    </row>
    <row r="2667" spans="2:9" hidden="1" x14ac:dyDescent="0.3">
      <c r="B2667" s="5" t="s">
        <v>35</v>
      </c>
      <c r="C2667" t="s">
        <v>38</v>
      </c>
      <c r="D2667" s="2" t="s">
        <v>21</v>
      </c>
      <c r="F2667">
        <v>10.917280898876404</v>
      </c>
      <c r="G2667" t="s">
        <v>42</v>
      </c>
      <c r="H2667" s="21">
        <v>44501</v>
      </c>
      <c r="I2667" s="18" t="s">
        <v>71</v>
      </c>
    </row>
    <row r="2668" spans="2:9" hidden="1" x14ac:dyDescent="0.3">
      <c r="B2668" s="5" t="s">
        <v>35</v>
      </c>
      <c r="C2668" t="s">
        <v>38</v>
      </c>
      <c r="D2668" s="2" t="s">
        <v>21</v>
      </c>
      <c r="F2668">
        <v>6.2102656249999999</v>
      </c>
      <c r="G2668" t="s">
        <v>42</v>
      </c>
      <c r="H2668" s="21">
        <v>44501</v>
      </c>
      <c r="I2668" s="18" t="s">
        <v>71</v>
      </c>
    </row>
    <row r="2669" spans="2:9" hidden="1" x14ac:dyDescent="0.3">
      <c r="B2669" s="5" t="s">
        <v>35</v>
      </c>
      <c r="C2669" t="s">
        <v>38</v>
      </c>
      <c r="D2669" s="2" t="s">
        <v>21</v>
      </c>
      <c r="F2669">
        <v>6.3756874999999997</v>
      </c>
      <c r="G2669" t="s">
        <v>42</v>
      </c>
      <c r="H2669" s="21">
        <v>44501</v>
      </c>
      <c r="I2669" s="18" t="s">
        <v>71</v>
      </c>
    </row>
    <row r="2670" spans="2:9" hidden="1" x14ac:dyDescent="0.3">
      <c r="B2670" s="5" t="s">
        <v>35</v>
      </c>
      <c r="C2670" t="s">
        <v>38</v>
      </c>
      <c r="D2670" s="2" t="s">
        <v>21</v>
      </c>
      <c r="F2670">
        <v>6.6565468750000001</v>
      </c>
      <c r="G2670" t="s">
        <v>42</v>
      </c>
      <c r="H2670" s="21">
        <v>44501</v>
      </c>
      <c r="I2670" s="18" t="s">
        <v>71</v>
      </c>
    </row>
    <row r="2671" spans="2:9" hidden="1" x14ac:dyDescent="0.3">
      <c r="B2671" s="5" t="s">
        <v>35</v>
      </c>
      <c r="C2671" t="s">
        <v>38</v>
      </c>
      <c r="D2671" s="2" t="s">
        <v>21</v>
      </c>
      <c r="F2671">
        <v>7.0076015624999997</v>
      </c>
      <c r="G2671" t="s">
        <v>42</v>
      </c>
      <c r="H2671" s="21">
        <v>44501</v>
      </c>
      <c r="I2671" s="18" t="s">
        <v>71</v>
      </c>
    </row>
    <row r="2672" spans="2:9" hidden="1" x14ac:dyDescent="0.3">
      <c r="B2672" s="5" t="s">
        <v>35</v>
      </c>
      <c r="C2672" t="s">
        <v>38</v>
      </c>
      <c r="D2672" s="2" t="s">
        <v>21</v>
      </c>
      <c r="F2672">
        <v>6.4741093750000003</v>
      </c>
      <c r="G2672" t="s">
        <v>42</v>
      </c>
      <c r="H2672" s="21">
        <v>44501</v>
      </c>
      <c r="I2672" s="18" t="s">
        <v>71</v>
      </c>
    </row>
    <row r="2673" spans="2:9" hidden="1" x14ac:dyDescent="0.3">
      <c r="B2673" s="5" t="s">
        <v>35</v>
      </c>
      <c r="C2673" t="s">
        <v>38</v>
      </c>
      <c r="D2673" s="2" t="s">
        <v>21</v>
      </c>
      <c r="F2673">
        <v>6.9933671874999996</v>
      </c>
      <c r="G2673" t="s">
        <v>42</v>
      </c>
      <c r="H2673" s="21">
        <v>44501</v>
      </c>
      <c r="I2673" s="18" t="s">
        <v>71</v>
      </c>
    </row>
    <row r="2674" spans="2:9" hidden="1" x14ac:dyDescent="0.3">
      <c r="B2674" s="5" t="s">
        <v>35</v>
      </c>
      <c r="C2674" t="s">
        <v>38</v>
      </c>
      <c r="D2674" s="2" t="s">
        <v>21</v>
      </c>
      <c r="F2674">
        <v>7.7540312499999997</v>
      </c>
      <c r="G2674" t="s">
        <v>42</v>
      </c>
      <c r="H2674" s="21">
        <v>44501</v>
      </c>
      <c r="I2674" s="18" t="s">
        <v>71</v>
      </c>
    </row>
    <row r="2675" spans="2:9" hidden="1" x14ac:dyDescent="0.3">
      <c r="B2675" s="5" t="s">
        <v>35</v>
      </c>
      <c r="C2675" t="s">
        <v>38</v>
      </c>
      <c r="D2675" s="2" t="s">
        <v>21</v>
      </c>
      <c r="F2675">
        <v>7.4304687500000002</v>
      </c>
      <c r="G2675" t="s">
        <v>42</v>
      </c>
      <c r="H2675" s="21">
        <v>44501</v>
      </c>
      <c r="I2675" s="18" t="s">
        <v>71</v>
      </c>
    </row>
    <row r="2676" spans="2:9" hidden="1" x14ac:dyDescent="0.3">
      <c r="B2676" s="5" t="s">
        <v>35</v>
      </c>
      <c r="C2676" t="s">
        <v>38</v>
      </c>
      <c r="D2676" s="2" t="s">
        <v>21</v>
      </c>
      <c r="F2676">
        <v>7.8324765625000001</v>
      </c>
      <c r="G2676" t="s">
        <v>42</v>
      </c>
      <c r="H2676" s="21">
        <v>44501</v>
      </c>
      <c r="I2676" s="18" t="s">
        <v>71</v>
      </c>
    </row>
    <row r="2677" spans="2:9" hidden="1" x14ac:dyDescent="0.3">
      <c r="B2677" s="5" t="s">
        <v>35</v>
      </c>
      <c r="C2677" t="s">
        <v>38</v>
      </c>
      <c r="D2677" s="2" t="s">
        <v>21</v>
      </c>
      <c r="F2677">
        <v>7.7188125000000003</v>
      </c>
      <c r="G2677" t="s">
        <v>42</v>
      </c>
      <c r="H2677" s="21">
        <v>44501</v>
      </c>
      <c r="I2677" s="18" t="s">
        <v>71</v>
      </c>
    </row>
    <row r="2678" spans="2:9" hidden="1" x14ac:dyDescent="0.3">
      <c r="B2678" s="5" t="s">
        <v>35</v>
      </c>
      <c r="C2678" t="s">
        <v>38</v>
      </c>
      <c r="D2678" s="2" t="s">
        <v>21</v>
      </c>
      <c r="F2678">
        <v>7.9092734374999996</v>
      </c>
      <c r="G2678" t="s">
        <v>42</v>
      </c>
      <c r="H2678" s="21">
        <v>44501</v>
      </c>
      <c r="I2678" s="18" t="s">
        <v>71</v>
      </c>
    </row>
    <row r="2679" spans="2:9" hidden="1" x14ac:dyDescent="0.3">
      <c r="B2679" s="5" t="s">
        <v>35</v>
      </c>
      <c r="C2679" t="s">
        <v>38</v>
      </c>
      <c r="D2679" s="2" t="s">
        <v>21</v>
      </c>
      <c r="F2679">
        <v>6.9939999999999998</v>
      </c>
      <c r="G2679" t="s">
        <v>42</v>
      </c>
      <c r="H2679" s="21">
        <v>44501</v>
      </c>
      <c r="I2679" s="18" t="s">
        <v>71</v>
      </c>
    </row>
    <row r="2680" spans="2:9" hidden="1" x14ac:dyDescent="0.3">
      <c r="B2680" s="5" t="s">
        <v>35</v>
      </c>
      <c r="C2680" t="s">
        <v>38</v>
      </c>
      <c r="D2680" s="2" t="s">
        <v>21</v>
      </c>
      <c r="F2680">
        <v>7.3255781249999998</v>
      </c>
      <c r="G2680" t="s">
        <v>42</v>
      </c>
      <c r="H2680" s="21">
        <v>44501</v>
      </c>
      <c r="I2680" s="18" t="s">
        <v>71</v>
      </c>
    </row>
    <row r="2681" spans="2:9" hidden="1" x14ac:dyDescent="0.3">
      <c r="B2681" s="5" t="s">
        <v>35</v>
      </c>
      <c r="C2681" t="s">
        <v>38</v>
      </c>
      <c r="D2681" s="2" t="s">
        <v>21</v>
      </c>
      <c r="F2681">
        <v>7.6705859375000003</v>
      </c>
      <c r="G2681" t="s">
        <v>42</v>
      </c>
      <c r="H2681" s="21">
        <v>44501</v>
      </c>
      <c r="I2681" s="18" t="s">
        <v>71</v>
      </c>
    </row>
    <row r="2682" spans="2:9" hidden="1" x14ac:dyDescent="0.3">
      <c r="B2682" s="5" t="s">
        <v>35</v>
      </c>
      <c r="C2682" t="s">
        <v>38</v>
      </c>
      <c r="D2682" s="2" t="s">
        <v>21</v>
      </c>
      <c r="F2682">
        <v>7.9405156249999997</v>
      </c>
      <c r="G2682" t="s">
        <v>42</v>
      </c>
      <c r="H2682" s="21">
        <v>44501</v>
      </c>
      <c r="I2682" s="18" t="s">
        <v>71</v>
      </c>
    </row>
    <row r="2683" spans="2:9" hidden="1" x14ac:dyDescent="0.3">
      <c r="B2683" s="5" t="s">
        <v>35</v>
      </c>
      <c r="C2683" t="s">
        <v>38</v>
      </c>
      <c r="D2683" s="2" t="s">
        <v>21</v>
      </c>
      <c r="F2683">
        <v>7.71875</v>
      </c>
      <c r="G2683" t="s">
        <v>42</v>
      </c>
      <c r="H2683" s="21">
        <v>44501</v>
      </c>
      <c r="I2683" s="18" t="s">
        <v>71</v>
      </c>
    </row>
    <row r="2684" spans="2:9" hidden="1" x14ac:dyDescent="0.3">
      <c r="B2684" s="5" t="s">
        <v>35</v>
      </c>
      <c r="C2684" t="s">
        <v>38</v>
      </c>
      <c r="D2684" s="2" t="s">
        <v>21</v>
      </c>
      <c r="F2684">
        <v>6.46875</v>
      </c>
      <c r="G2684" t="s">
        <v>42</v>
      </c>
      <c r="H2684" s="21">
        <v>44501</v>
      </c>
      <c r="I2684" s="18" t="s">
        <v>71</v>
      </c>
    </row>
    <row r="2685" spans="2:9" hidden="1" x14ac:dyDescent="0.3">
      <c r="B2685" s="5" t="s">
        <v>35</v>
      </c>
      <c r="C2685" t="s">
        <v>38</v>
      </c>
      <c r="D2685" s="2" t="s">
        <v>21</v>
      </c>
      <c r="F2685">
        <v>6.3465234375000001</v>
      </c>
      <c r="G2685" t="s">
        <v>42</v>
      </c>
      <c r="H2685" s="21">
        <v>44501</v>
      </c>
      <c r="I2685" s="18" t="s">
        <v>71</v>
      </c>
    </row>
    <row r="2686" spans="2:9" hidden="1" x14ac:dyDescent="0.3">
      <c r="B2686" s="5" t="s">
        <v>35</v>
      </c>
      <c r="C2686" t="s">
        <v>38</v>
      </c>
      <c r="D2686" s="2" t="s">
        <v>21</v>
      </c>
      <c r="F2686">
        <v>6.6297187500000003</v>
      </c>
      <c r="G2686" t="s">
        <v>42</v>
      </c>
      <c r="H2686" s="21">
        <v>44501</v>
      </c>
      <c r="I2686" s="18" t="s">
        <v>71</v>
      </c>
    </row>
    <row r="2687" spans="2:9" hidden="1" x14ac:dyDescent="0.3">
      <c r="B2687" s="5" t="s">
        <v>35</v>
      </c>
      <c r="C2687" t="s">
        <v>38</v>
      </c>
      <c r="D2687" s="2" t="s">
        <v>21</v>
      </c>
      <c r="F2687">
        <v>6.2341171874999999</v>
      </c>
      <c r="G2687" t="s">
        <v>42</v>
      </c>
      <c r="H2687" s="21">
        <v>44501</v>
      </c>
      <c r="I2687" s="18" t="s">
        <v>71</v>
      </c>
    </row>
    <row r="2688" spans="2:9" hidden="1" x14ac:dyDescent="0.3">
      <c r="B2688" s="5" t="s">
        <v>35</v>
      </c>
      <c r="C2688" t="s">
        <v>38</v>
      </c>
      <c r="D2688" s="2" t="s">
        <v>21</v>
      </c>
      <c r="F2688">
        <v>6.5075078125000001</v>
      </c>
      <c r="G2688" t="s">
        <v>42</v>
      </c>
      <c r="H2688" s="21">
        <v>44501</v>
      </c>
      <c r="I2688" s="18" t="s">
        <v>71</v>
      </c>
    </row>
    <row r="2689" spans="2:9" hidden="1" x14ac:dyDescent="0.3">
      <c r="B2689" s="5" t="s">
        <v>35</v>
      </c>
      <c r="C2689" t="s">
        <v>38</v>
      </c>
      <c r="D2689" s="2" t="s">
        <v>21</v>
      </c>
      <c r="F2689">
        <v>6.8025312500000004</v>
      </c>
      <c r="G2689" t="s">
        <v>42</v>
      </c>
      <c r="H2689" s="21">
        <v>44501</v>
      </c>
      <c r="I2689" s="18" t="s">
        <v>71</v>
      </c>
    </row>
    <row r="2690" spans="2:9" hidden="1" x14ac:dyDescent="0.3">
      <c r="B2690" s="5" t="s">
        <v>35</v>
      </c>
      <c r="C2690" t="s">
        <v>38</v>
      </c>
      <c r="D2690" s="2" t="s">
        <v>21</v>
      </c>
      <c r="F2690">
        <v>18.953943262411347</v>
      </c>
      <c r="G2690" t="s">
        <v>42</v>
      </c>
      <c r="H2690" s="21">
        <v>44501</v>
      </c>
      <c r="I2690" s="18" t="s">
        <v>71</v>
      </c>
    </row>
    <row r="2691" spans="2:9" hidden="1" x14ac:dyDescent="0.3">
      <c r="B2691" s="5" t="s">
        <v>35</v>
      </c>
      <c r="C2691" t="s">
        <v>38</v>
      </c>
      <c r="D2691" s="2" t="s">
        <v>21</v>
      </c>
      <c r="F2691">
        <v>21.305645390070922</v>
      </c>
      <c r="G2691" t="s">
        <v>42</v>
      </c>
      <c r="H2691" s="21">
        <v>44501</v>
      </c>
      <c r="I2691" s="18" t="s">
        <v>71</v>
      </c>
    </row>
    <row r="2692" spans="2:9" hidden="1" x14ac:dyDescent="0.3">
      <c r="B2692" s="5" t="s">
        <v>35</v>
      </c>
      <c r="C2692" t="s">
        <v>38</v>
      </c>
      <c r="D2692" s="2" t="s">
        <v>21</v>
      </c>
      <c r="F2692">
        <v>20.74086524822695</v>
      </c>
      <c r="G2692" t="s">
        <v>42</v>
      </c>
      <c r="H2692" s="21">
        <v>44501</v>
      </c>
      <c r="I2692" s="18" t="s">
        <v>71</v>
      </c>
    </row>
    <row r="2693" spans="2:9" hidden="1" x14ac:dyDescent="0.3">
      <c r="B2693" s="5" t="s">
        <v>35</v>
      </c>
      <c r="C2693" t="s">
        <v>38</v>
      </c>
      <c r="D2693" s="2" t="s">
        <v>21</v>
      </c>
      <c r="F2693">
        <v>16.186869461896976</v>
      </c>
      <c r="G2693" t="s">
        <v>42</v>
      </c>
      <c r="H2693" s="21">
        <v>44501</v>
      </c>
      <c r="I2693" s="18" t="s">
        <v>71</v>
      </c>
    </row>
    <row r="2694" spans="2:9" hidden="1" x14ac:dyDescent="0.3">
      <c r="B2694" s="5" t="s">
        <v>35</v>
      </c>
      <c r="C2694" t="s">
        <v>38</v>
      </c>
      <c r="D2694" s="2" t="s">
        <v>21</v>
      </c>
      <c r="F2694">
        <v>15.026125617632363</v>
      </c>
      <c r="G2694" t="s">
        <v>42</v>
      </c>
      <c r="H2694" s="21">
        <v>44501</v>
      </c>
      <c r="I2694" s="18" t="s">
        <v>71</v>
      </c>
    </row>
    <row r="2695" spans="2:9" hidden="1" x14ac:dyDescent="0.3">
      <c r="B2695" s="5" t="s">
        <v>35</v>
      </c>
      <c r="C2695" t="s">
        <v>38</v>
      </c>
      <c r="D2695" s="2" t="s">
        <v>21</v>
      </c>
      <c r="F2695">
        <v>15.123714843749999</v>
      </c>
      <c r="G2695" t="s">
        <v>42</v>
      </c>
      <c r="H2695" s="21">
        <v>44501</v>
      </c>
      <c r="I2695" s="18" t="s">
        <v>71</v>
      </c>
    </row>
    <row r="2696" spans="2:9" hidden="1" x14ac:dyDescent="0.3">
      <c r="B2696" s="5" t="s">
        <v>35</v>
      </c>
      <c r="C2696" t="s">
        <v>38</v>
      </c>
      <c r="D2696" s="2" t="s">
        <v>21</v>
      </c>
      <c r="F2696">
        <v>14.701542024372452</v>
      </c>
      <c r="G2696" t="s">
        <v>42</v>
      </c>
      <c r="H2696" s="21">
        <v>44501</v>
      </c>
      <c r="I2696" s="18" t="s">
        <v>71</v>
      </c>
    </row>
    <row r="2697" spans="2:9" hidden="1" x14ac:dyDescent="0.3">
      <c r="B2697" s="5" t="s">
        <v>35</v>
      </c>
      <c r="C2697" t="s">
        <v>38</v>
      </c>
      <c r="D2697" s="2" t="s">
        <v>21</v>
      </c>
      <c r="F2697">
        <v>15.003042657541567</v>
      </c>
      <c r="G2697" t="s">
        <v>42</v>
      </c>
      <c r="H2697" s="21">
        <v>44501</v>
      </c>
      <c r="I2697" s="18" t="s">
        <v>71</v>
      </c>
    </row>
    <row r="2698" spans="2:9" hidden="1" x14ac:dyDescent="0.3">
      <c r="B2698" s="5" t="s">
        <v>35</v>
      </c>
      <c r="C2698" t="s">
        <v>38</v>
      </c>
      <c r="D2698" s="2" t="s">
        <v>21</v>
      </c>
      <c r="F2698">
        <v>17.053901041666666</v>
      </c>
      <c r="G2698" t="s">
        <v>42</v>
      </c>
      <c r="H2698" s="21">
        <v>44501</v>
      </c>
      <c r="I2698" s="18" t="s">
        <v>71</v>
      </c>
    </row>
    <row r="2699" spans="2:9" hidden="1" x14ac:dyDescent="0.3">
      <c r="B2699" s="5" t="s">
        <v>35</v>
      </c>
      <c r="C2699" t="s">
        <v>38</v>
      </c>
      <c r="D2699" s="2" t="s">
        <v>21</v>
      </c>
      <c r="F2699">
        <v>16.187612801545541</v>
      </c>
      <c r="G2699" t="s">
        <v>42</v>
      </c>
      <c r="H2699" s="21">
        <v>44501</v>
      </c>
      <c r="I2699" s="18" t="s">
        <v>71</v>
      </c>
    </row>
    <row r="2700" spans="2:9" hidden="1" x14ac:dyDescent="0.3">
      <c r="B2700" s="5" t="s">
        <v>35</v>
      </c>
      <c r="C2700" t="s">
        <v>38</v>
      </c>
      <c r="D2700" s="2" t="s">
        <v>21</v>
      </c>
      <c r="F2700">
        <v>12.701302631578947</v>
      </c>
      <c r="G2700" t="s">
        <v>42</v>
      </c>
      <c r="H2700" s="21">
        <v>44501</v>
      </c>
      <c r="I2700" s="18" t="s">
        <v>71</v>
      </c>
    </row>
    <row r="2701" spans="2:9" hidden="1" x14ac:dyDescent="0.3">
      <c r="B2701" s="5" t="s">
        <v>35</v>
      </c>
      <c r="C2701" t="s">
        <v>38</v>
      </c>
      <c r="D2701" s="2" t="s">
        <v>21</v>
      </c>
      <c r="F2701">
        <v>13.195743836135119</v>
      </c>
      <c r="G2701" t="s">
        <v>42</v>
      </c>
      <c r="H2701" s="21">
        <v>44501</v>
      </c>
      <c r="I2701" s="18" t="s">
        <v>71</v>
      </c>
    </row>
    <row r="2702" spans="2:9" hidden="1" x14ac:dyDescent="0.3">
      <c r="B2702" s="5" t="s">
        <v>35</v>
      </c>
      <c r="C2702" t="s">
        <v>38</v>
      </c>
      <c r="D2702" s="2" t="s">
        <v>21</v>
      </c>
      <c r="F2702">
        <v>15.169253029480918</v>
      </c>
      <c r="G2702" t="s">
        <v>42</v>
      </c>
      <c r="H2702" s="21">
        <v>44501</v>
      </c>
      <c r="I2702" s="18" t="s">
        <v>71</v>
      </c>
    </row>
    <row r="2703" spans="2:9" hidden="1" x14ac:dyDescent="0.3">
      <c r="B2703" s="5" t="s">
        <v>35</v>
      </c>
      <c r="C2703" t="s">
        <v>38</v>
      </c>
      <c r="D2703" s="2" t="s">
        <v>21</v>
      </c>
      <c r="F2703">
        <v>9.5407058823529418</v>
      </c>
      <c r="G2703" t="s">
        <v>42</v>
      </c>
      <c r="H2703" s="21">
        <v>44501</v>
      </c>
      <c r="I2703" s="18" t="s">
        <v>71</v>
      </c>
    </row>
    <row r="2704" spans="2:9" hidden="1" x14ac:dyDescent="0.3">
      <c r="B2704" s="5" t="s">
        <v>35</v>
      </c>
      <c r="C2704" t="s">
        <v>38</v>
      </c>
      <c r="D2704" s="2" t="s">
        <v>21</v>
      </c>
      <c r="F2704">
        <v>9.3962254901960787</v>
      </c>
      <c r="G2704" t="s">
        <v>42</v>
      </c>
      <c r="H2704" s="21">
        <v>44501</v>
      </c>
      <c r="I2704" s="18" t="s">
        <v>71</v>
      </c>
    </row>
    <row r="2705" spans="2:9" hidden="1" x14ac:dyDescent="0.3">
      <c r="B2705" s="5" t="s">
        <v>35</v>
      </c>
      <c r="C2705" t="s">
        <v>38</v>
      </c>
      <c r="D2705" s="2" t="s">
        <v>21</v>
      </c>
      <c r="F2705">
        <v>9.1048823529411766</v>
      </c>
      <c r="G2705" t="s">
        <v>42</v>
      </c>
      <c r="H2705" s="21">
        <v>44501</v>
      </c>
      <c r="I2705" s="18" t="s">
        <v>71</v>
      </c>
    </row>
    <row r="2706" spans="2:9" hidden="1" x14ac:dyDescent="0.3">
      <c r="B2706" s="5" t="s">
        <v>35</v>
      </c>
      <c r="C2706" t="s">
        <v>38</v>
      </c>
      <c r="D2706" s="2" t="s">
        <v>21</v>
      </c>
      <c r="F2706">
        <v>10.215362745098041</v>
      </c>
      <c r="G2706" t="s">
        <v>42</v>
      </c>
      <c r="H2706" s="21">
        <v>44501</v>
      </c>
      <c r="I2706" s="18" t="s">
        <v>71</v>
      </c>
    </row>
    <row r="2707" spans="2:9" hidden="1" x14ac:dyDescent="0.3">
      <c r="B2707" s="5" t="s">
        <v>35</v>
      </c>
      <c r="C2707" t="s">
        <v>38</v>
      </c>
      <c r="D2707" s="2" t="s">
        <v>21</v>
      </c>
      <c r="F2707">
        <v>9.3271568627450989</v>
      </c>
      <c r="G2707" t="s">
        <v>42</v>
      </c>
      <c r="H2707" s="21">
        <v>44501</v>
      </c>
      <c r="I2707" s="18" t="s">
        <v>71</v>
      </c>
    </row>
    <row r="2708" spans="2:9" hidden="1" x14ac:dyDescent="0.3">
      <c r="B2708" s="5" t="s">
        <v>35</v>
      </c>
      <c r="C2708" t="s">
        <v>38</v>
      </c>
      <c r="D2708" s="2" t="s">
        <v>21</v>
      </c>
      <c r="F2708">
        <v>9.7255686274509809</v>
      </c>
      <c r="G2708" t="s">
        <v>42</v>
      </c>
      <c r="H2708" s="21">
        <v>44501</v>
      </c>
      <c r="I2708" s="18" t="s">
        <v>71</v>
      </c>
    </row>
    <row r="2709" spans="2:9" hidden="1" x14ac:dyDescent="0.3">
      <c r="B2709" s="5" t="s">
        <v>35</v>
      </c>
      <c r="C2709" t="s">
        <v>38</v>
      </c>
      <c r="D2709" s="2" t="s">
        <v>21</v>
      </c>
      <c r="F2709">
        <v>10.084607843137256</v>
      </c>
      <c r="G2709" t="s">
        <v>42</v>
      </c>
      <c r="H2709" s="21">
        <v>44501</v>
      </c>
      <c r="I2709" s="18" t="s">
        <v>71</v>
      </c>
    </row>
    <row r="2710" spans="2:9" hidden="1" x14ac:dyDescent="0.3">
      <c r="B2710" s="5" t="s">
        <v>35</v>
      </c>
      <c r="C2710" t="s">
        <v>38</v>
      </c>
      <c r="D2710" s="2" t="s">
        <v>21</v>
      </c>
      <c r="F2710">
        <v>9.7666764705882354</v>
      </c>
      <c r="G2710" t="s">
        <v>42</v>
      </c>
      <c r="H2710" s="21">
        <v>44501</v>
      </c>
      <c r="I2710" s="18" t="s">
        <v>71</v>
      </c>
    </row>
    <row r="2711" spans="2:9" hidden="1" x14ac:dyDescent="0.3">
      <c r="B2711" s="5" t="s">
        <v>35</v>
      </c>
      <c r="C2711" t="s">
        <v>38</v>
      </c>
      <c r="D2711" s="2" t="s">
        <v>21</v>
      </c>
      <c r="F2711">
        <v>8.7058823529411757</v>
      </c>
      <c r="G2711" t="s">
        <v>42</v>
      </c>
      <c r="H2711" s="21">
        <v>44501</v>
      </c>
      <c r="I2711" s="18" t="s">
        <v>71</v>
      </c>
    </row>
    <row r="2712" spans="2:9" hidden="1" x14ac:dyDescent="0.3">
      <c r="B2712" s="5" t="s">
        <v>35</v>
      </c>
      <c r="C2712" t="s">
        <v>38</v>
      </c>
      <c r="D2712" s="2" t="s">
        <v>21</v>
      </c>
      <c r="F2712">
        <v>8.7472941176470584</v>
      </c>
      <c r="G2712" t="s">
        <v>42</v>
      </c>
      <c r="H2712" s="21">
        <v>44501</v>
      </c>
      <c r="I2712" s="18" t="s">
        <v>71</v>
      </c>
    </row>
    <row r="2713" spans="2:9" hidden="1" x14ac:dyDescent="0.3">
      <c r="B2713" s="5" t="s">
        <v>35</v>
      </c>
      <c r="C2713" t="s">
        <v>38</v>
      </c>
      <c r="D2713" s="2" t="s">
        <v>21</v>
      </c>
      <c r="F2713">
        <v>8.7102058823529411</v>
      </c>
      <c r="G2713" t="s">
        <v>42</v>
      </c>
      <c r="H2713" s="21">
        <v>44501</v>
      </c>
      <c r="I2713" s="18" t="s">
        <v>71</v>
      </c>
    </row>
    <row r="2714" spans="2:9" hidden="1" x14ac:dyDescent="0.3">
      <c r="B2714" s="5" t="s">
        <v>35</v>
      </c>
      <c r="C2714" t="s">
        <v>38</v>
      </c>
      <c r="D2714" s="2" t="s">
        <v>21</v>
      </c>
      <c r="F2714">
        <v>7.9495686274509803</v>
      </c>
      <c r="G2714" t="s">
        <v>42</v>
      </c>
      <c r="H2714" s="21">
        <v>44501</v>
      </c>
      <c r="I2714" s="18" t="s">
        <v>71</v>
      </c>
    </row>
    <row r="2715" spans="2:9" hidden="1" x14ac:dyDescent="0.3">
      <c r="B2715" s="5" t="s">
        <v>35</v>
      </c>
      <c r="C2715" t="s">
        <v>38</v>
      </c>
      <c r="D2715" s="2" t="s">
        <v>21</v>
      </c>
      <c r="F2715">
        <v>8.3588333333333331</v>
      </c>
      <c r="G2715" t="s">
        <v>42</v>
      </c>
      <c r="H2715" s="21">
        <v>44501</v>
      </c>
      <c r="I2715" s="18" t="s">
        <v>71</v>
      </c>
    </row>
    <row r="2716" spans="2:9" hidden="1" x14ac:dyDescent="0.3">
      <c r="B2716" s="5" t="s">
        <v>35</v>
      </c>
      <c r="C2716" t="s">
        <v>38</v>
      </c>
      <c r="D2716" s="2" t="s">
        <v>21</v>
      </c>
      <c r="F2716">
        <v>8.7599411764705888</v>
      </c>
      <c r="G2716" t="s">
        <v>42</v>
      </c>
      <c r="H2716" s="21">
        <v>44501</v>
      </c>
      <c r="I2716" s="18" t="s">
        <v>71</v>
      </c>
    </row>
    <row r="2717" spans="2:9" hidden="1" x14ac:dyDescent="0.3">
      <c r="B2717" s="5" t="s">
        <v>35</v>
      </c>
      <c r="C2717" t="s">
        <v>38</v>
      </c>
      <c r="D2717" s="2" t="s">
        <v>21</v>
      </c>
      <c r="F2717">
        <v>8.3925196078431377</v>
      </c>
      <c r="G2717" t="s">
        <v>42</v>
      </c>
      <c r="H2717" s="21">
        <v>44501</v>
      </c>
      <c r="I2717" s="18" t="s">
        <v>71</v>
      </c>
    </row>
    <row r="2718" spans="2:9" hidden="1" x14ac:dyDescent="0.3">
      <c r="B2718" s="5" t="s">
        <v>35</v>
      </c>
      <c r="C2718" t="s">
        <v>38</v>
      </c>
      <c r="D2718" s="2" t="s">
        <v>21</v>
      </c>
      <c r="F2718">
        <v>8.1960784313725483</v>
      </c>
      <c r="G2718" t="s">
        <v>42</v>
      </c>
      <c r="H2718" s="21">
        <v>44501</v>
      </c>
      <c r="I2718" s="18" t="s">
        <v>71</v>
      </c>
    </row>
    <row r="2719" spans="2:9" hidden="1" x14ac:dyDescent="0.3">
      <c r="B2719" s="5" t="s">
        <v>35</v>
      </c>
      <c r="C2719" t="s">
        <v>38</v>
      </c>
      <c r="D2719" s="2" t="s">
        <v>21</v>
      </c>
      <c r="F2719">
        <v>8.6674607843137252</v>
      </c>
      <c r="G2719" t="s">
        <v>42</v>
      </c>
      <c r="H2719" s="21">
        <v>44501</v>
      </c>
      <c r="I2719" s="18" t="s">
        <v>71</v>
      </c>
    </row>
    <row r="2720" spans="2:9" hidden="1" x14ac:dyDescent="0.3">
      <c r="B2720" s="5" t="s">
        <v>35</v>
      </c>
      <c r="C2720" t="s">
        <v>38</v>
      </c>
      <c r="D2720" s="2" t="s">
        <v>21</v>
      </c>
      <c r="F2720">
        <v>8.479480392156864</v>
      </c>
      <c r="G2720" t="s">
        <v>42</v>
      </c>
      <c r="H2720" s="21">
        <v>44501</v>
      </c>
      <c r="I2720" s="18" t="s">
        <v>71</v>
      </c>
    </row>
    <row r="2721" spans="2:9" hidden="1" x14ac:dyDescent="0.3">
      <c r="B2721" s="5" t="s">
        <v>35</v>
      </c>
      <c r="C2721" t="s">
        <v>38</v>
      </c>
      <c r="D2721" s="2" t="s">
        <v>21</v>
      </c>
      <c r="F2721">
        <v>8.2982647058823531</v>
      </c>
      <c r="G2721" t="s">
        <v>42</v>
      </c>
      <c r="H2721" s="21">
        <v>44501</v>
      </c>
      <c r="I2721" s="18" t="s">
        <v>71</v>
      </c>
    </row>
    <row r="2722" spans="2:9" hidden="1" x14ac:dyDescent="0.3">
      <c r="B2722" s="5" t="s">
        <v>35</v>
      </c>
      <c r="C2722" t="s">
        <v>38</v>
      </c>
      <c r="D2722" s="2" t="s">
        <v>21</v>
      </c>
      <c r="F2722">
        <v>8.1969215686274506</v>
      </c>
      <c r="G2722" t="s">
        <v>42</v>
      </c>
      <c r="H2722" s="21">
        <v>44501</v>
      </c>
      <c r="I2722" s="18" t="s">
        <v>71</v>
      </c>
    </row>
    <row r="2723" spans="2:9" hidden="1" x14ac:dyDescent="0.3">
      <c r="B2723" s="5" t="s">
        <v>35</v>
      </c>
      <c r="C2723" t="s">
        <v>38</v>
      </c>
      <c r="D2723" s="2" t="s">
        <v>21</v>
      </c>
      <c r="F2723">
        <v>8.4013137254901959</v>
      </c>
      <c r="G2723" t="s">
        <v>42</v>
      </c>
      <c r="H2723" s="21">
        <v>44501</v>
      </c>
      <c r="I2723" s="18" t="s">
        <v>71</v>
      </c>
    </row>
    <row r="2724" spans="2:9" hidden="1" x14ac:dyDescent="0.3">
      <c r="B2724" s="5" t="s">
        <v>35</v>
      </c>
      <c r="C2724" t="s">
        <v>38</v>
      </c>
      <c r="D2724" s="2" t="s">
        <v>21</v>
      </c>
      <c r="F2724">
        <v>8.6006666666666671</v>
      </c>
      <c r="G2724" t="s">
        <v>42</v>
      </c>
      <c r="H2724" s="21">
        <v>44501</v>
      </c>
      <c r="I2724" s="18" t="s">
        <v>71</v>
      </c>
    </row>
    <row r="2725" spans="2:9" hidden="1" x14ac:dyDescent="0.3">
      <c r="B2725" s="5" t="s">
        <v>35</v>
      </c>
      <c r="C2725" t="s">
        <v>38</v>
      </c>
      <c r="D2725" s="2" t="s">
        <v>21</v>
      </c>
      <c r="F2725">
        <v>8.5748823529411773</v>
      </c>
      <c r="G2725" t="s">
        <v>42</v>
      </c>
      <c r="H2725" s="21">
        <v>44501</v>
      </c>
      <c r="I2725" s="18" t="s">
        <v>71</v>
      </c>
    </row>
    <row r="2726" spans="2:9" hidden="1" x14ac:dyDescent="0.3">
      <c r="B2726" s="5" t="s">
        <v>35</v>
      </c>
      <c r="C2726" t="s">
        <v>38</v>
      </c>
      <c r="D2726" s="2" t="s">
        <v>21</v>
      </c>
      <c r="F2726">
        <v>8.7577549019607854</v>
      </c>
      <c r="G2726" t="s">
        <v>42</v>
      </c>
      <c r="H2726" s="21">
        <v>44501</v>
      </c>
      <c r="I2726" s="18" t="s">
        <v>71</v>
      </c>
    </row>
    <row r="2727" spans="2:9" hidden="1" x14ac:dyDescent="0.3">
      <c r="B2727" s="5" t="s">
        <v>35</v>
      </c>
      <c r="C2727" t="s">
        <v>38</v>
      </c>
      <c r="D2727" s="2" t="s">
        <v>21</v>
      </c>
      <c r="F2727">
        <v>8.5120588235294115</v>
      </c>
      <c r="G2727" t="s">
        <v>42</v>
      </c>
      <c r="H2727" s="21">
        <v>44501</v>
      </c>
      <c r="I2727" s="18" t="s">
        <v>71</v>
      </c>
    </row>
    <row r="2728" spans="2:9" hidden="1" x14ac:dyDescent="0.3">
      <c r="B2728" s="5" t="s">
        <v>35</v>
      </c>
      <c r="C2728" t="s">
        <v>38</v>
      </c>
      <c r="D2728" s="2" t="s">
        <v>21</v>
      </c>
      <c r="F2728">
        <v>8.1577156862745088</v>
      </c>
      <c r="G2728" t="s">
        <v>42</v>
      </c>
      <c r="H2728" s="21">
        <v>44501</v>
      </c>
      <c r="I2728" s="18" t="s">
        <v>71</v>
      </c>
    </row>
    <row r="2729" spans="2:9" hidden="1" x14ac:dyDescent="0.3">
      <c r="B2729" s="5" t="s">
        <v>35</v>
      </c>
      <c r="C2729" t="s">
        <v>38</v>
      </c>
      <c r="D2729" s="2" t="s">
        <v>21</v>
      </c>
      <c r="F2729">
        <v>8.588598039215686</v>
      </c>
      <c r="G2729" t="s">
        <v>42</v>
      </c>
      <c r="H2729" s="21">
        <v>44501</v>
      </c>
      <c r="I2729" s="18" t="s">
        <v>71</v>
      </c>
    </row>
    <row r="2730" spans="2:9" hidden="1" x14ac:dyDescent="0.3">
      <c r="B2730" s="5" t="s">
        <v>35</v>
      </c>
      <c r="C2730" t="s">
        <v>38</v>
      </c>
      <c r="D2730" s="2" t="s">
        <v>21</v>
      </c>
      <c r="F2730">
        <v>15.312895505435664</v>
      </c>
      <c r="G2730" t="s">
        <v>42</v>
      </c>
      <c r="H2730" s="21">
        <v>44501</v>
      </c>
      <c r="I2730" s="18" t="s">
        <v>71</v>
      </c>
    </row>
    <row r="2731" spans="2:9" hidden="1" x14ac:dyDescent="0.3">
      <c r="B2731" s="5" t="s">
        <v>35</v>
      </c>
      <c r="C2731" t="s">
        <v>38</v>
      </c>
      <c r="D2731" s="2" t="s">
        <v>21</v>
      </c>
      <c r="F2731">
        <v>11.777108024691358</v>
      </c>
      <c r="G2731" t="s">
        <v>42</v>
      </c>
      <c r="H2731" s="21">
        <v>44501</v>
      </c>
      <c r="I2731" s="18" t="s">
        <v>71</v>
      </c>
    </row>
    <row r="2732" spans="2:9" hidden="1" x14ac:dyDescent="0.3">
      <c r="B2732" s="5" t="s">
        <v>35</v>
      </c>
      <c r="C2732" t="s">
        <v>38</v>
      </c>
      <c r="D2732" s="2" t="s">
        <v>21</v>
      </c>
      <c r="F2732">
        <v>12.252441890833117</v>
      </c>
      <c r="G2732" t="s">
        <v>42</v>
      </c>
      <c r="H2732" s="21">
        <v>44501</v>
      </c>
      <c r="I2732" s="18" t="s">
        <v>71</v>
      </c>
    </row>
    <row r="2733" spans="2:9" hidden="1" x14ac:dyDescent="0.3">
      <c r="B2733" s="5" t="s">
        <v>35</v>
      </c>
      <c r="C2733" t="s">
        <v>38</v>
      </c>
      <c r="D2733" s="2" t="s">
        <v>21</v>
      </c>
      <c r="F2733">
        <v>11.861769068623623</v>
      </c>
      <c r="G2733" t="s">
        <v>42</v>
      </c>
      <c r="H2733" s="21">
        <v>44501</v>
      </c>
      <c r="I2733" s="18" t="s">
        <v>71</v>
      </c>
    </row>
    <row r="2734" spans="2:9" hidden="1" x14ac:dyDescent="0.3">
      <c r="B2734" s="5" t="s">
        <v>35</v>
      </c>
      <c r="C2734" t="s">
        <v>38</v>
      </c>
      <c r="D2734" s="2" t="s">
        <v>21</v>
      </c>
      <c r="F2734">
        <v>22.560372670807453</v>
      </c>
      <c r="G2734" t="s">
        <v>42</v>
      </c>
      <c r="H2734" s="21">
        <v>44501</v>
      </c>
      <c r="I2734" s="18" t="s">
        <v>71</v>
      </c>
    </row>
    <row r="2735" spans="2:9" hidden="1" x14ac:dyDescent="0.3">
      <c r="B2735" s="5" t="s">
        <v>35</v>
      </c>
      <c r="C2735" t="s">
        <v>38</v>
      </c>
      <c r="D2735" s="2" t="s">
        <v>21</v>
      </c>
      <c r="F2735">
        <v>27.068590084712852</v>
      </c>
      <c r="G2735" t="s">
        <v>42</v>
      </c>
      <c r="H2735" s="21">
        <v>44501</v>
      </c>
      <c r="I2735" s="18" t="s">
        <v>71</v>
      </c>
    </row>
    <row r="2736" spans="2:9" hidden="1" x14ac:dyDescent="0.3">
      <c r="B2736" s="5" t="s">
        <v>35</v>
      </c>
      <c r="C2736" t="s">
        <v>38</v>
      </c>
      <c r="D2736" s="2" t="s">
        <v>21</v>
      </c>
      <c r="F2736">
        <v>6.3511904761904763</v>
      </c>
      <c r="G2736" t="s">
        <v>42</v>
      </c>
      <c r="H2736" s="21">
        <v>44501</v>
      </c>
      <c r="I2736" s="18" t="s">
        <v>71</v>
      </c>
    </row>
    <row r="2737" spans="2:9" hidden="1" x14ac:dyDescent="0.3">
      <c r="B2737" s="5" t="s">
        <v>35</v>
      </c>
      <c r="C2737" t="s">
        <v>38</v>
      </c>
      <c r="D2737" s="2" t="s">
        <v>21</v>
      </c>
      <c r="F2737">
        <v>6.0642380952380952</v>
      </c>
      <c r="G2737" t="s">
        <v>42</v>
      </c>
      <c r="H2737" s="21">
        <v>44501</v>
      </c>
      <c r="I2737" s="18" t="s">
        <v>71</v>
      </c>
    </row>
    <row r="2738" spans="2:9" hidden="1" x14ac:dyDescent="0.3">
      <c r="B2738" s="5" t="s">
        <v>35</v>
      </c>
      <c r="C2738" t="s">
        <v>38</v>
      </c>
      <c r="D2738" s="2" t="s">
        <v>21</v>
      </c>
      <c r="F2738">
        <v>6.9646190476190482</v>
      </c>
      <c r="G2738" t="s">
        <v>42</v>
      </c>
      <c r="H2738" s="21">
        <v>44501</v>
      </c>
      <c r="I2738" s="18" t="s">
        <v>71</v>
      </c>
    </row>
    <row r="2739" spans="2:9" hidden="1" x14ac:dyDescent="0.3">
      <c r="B2739" s="5" t="s">
        <v>35</v>
      </c>
      <c r="C2739" t="s">
        <v>38</v>
      </c>
      <c r="D2739" s="2" t="s">
        <v>21</v>
      </c>
      <c r="F2739">
        <v>5.8126468253968255</v>
      </c>
      <c r="G2739" t="s">
        <v>42</v>
      </c>
      <c r="H2739" s="21">
        <v>44501</v>
      </c>
      <c r="I2739" s="18" t="s">
        <v>71</v>
      </c>
    </row>
    <row r="2740" spans="2:9" hidden="1" x14ac:dyDescent="0.3">
      <c r="B2740" s="5" t="s">
        <v>35</v>
      </c>
      <c r="C2740" t="s">
        <v>38</v>
      </c>
      <c r="D2740" s="2" t="s">
        <v>21</v>
      </c>
      <c r="F2740">
        <v>6.5645992063492065</v>
      </c>
      <c r="G2740" t="s">
        <v>42</v>
      </c>
      <c r="H2740" s="21">
        <v>44501</v>
      </c>
      <c r="I2740" s="18" t="s">
        <v>71</v>
      </c>
    </row>
    <row r="2741" spans="2:9" hidden="1" x14ac:dyDescent="0.3">
      <c r="B2741" s="5" t="s">
        <v>35</v>
      </c>
      <c r="C2741" t="s">
        <v>38</v>
      </c>
      <c r="D2741" s="2" t="s">
        <v>21</v>
      </c>
      <c r="F2741">
        <v>7.4458265313743697</v>
      </c>
      <c r="G2741" t="s">
        <v>42</v>
      </c>
      <c r="H2741" s="21">
        <v>44501</v>
      </c>
      <c r="I2741" s="18" t="s">
        <v>71</v>
      </c>
    </row>
    <row r="2742" spans="2:9" hidden="1" x14ac:dyDescent="0.3">
      <c r="B2742" s="5" t="s">
        <v>35</v>
      </c>
      <c r="C2742" t="s">
        <v>38</v>
      </c>
      <c r="D2742" s="2" t="s">
        <v>21</v>
      </c>
      <c r="F2742">
        <v>10.607985010539464</v>
      </c>
      <c r="G2742" t="s">
        <v>42</v>
      </c>
      <c r="H2742" s="21">
        <v>44501</v>
      </c>
      <c r="I2742" s="18" t="s">
        <v>71</v>
      </c>
    </row>
    <row r="2743" spans="2:9" hidden="1" x14ac:dyDescent="0.3">
      <c r="B2743" s="5" t="s">
        <v>35</v>
      </c>
      <c r="C2743" t="s">
        <v>38</v>
      </c>
      <c r="D2743" s="2" t="s">
        <v>21</v>
      </c>
      <c r="F2743">
        <v>7.2235206611570248</v>
      </c>
      <c r="G2743" t="s">
        <v>42</v>
      </c>
      <c r="H2743" s="21">
        <v>44501</v>
      </c>
      <c r="I2743" s="18" t="s">
        <v>71</v>
      </c>
    </row>
    <row r="2744" spans="2:9" hidden="1" x14ac:dyDescent="0.3">
      <c r="B2744" s="5" t="s">
        <v>35</v>
      </c>
      <c r="C2744" t="s">
        <v>38</v>
      </c>
      <c r="D2744" s="2" t="s">
        <v>21</v>
      </c>
      <c r="F2744">
        <v>8.3400165289256201</v>
      </c>
      <c r="G2744" t="s">
        <v>42</v>
      </c>
      <c r="H2744" s="21">
        <v>44501</v>
      </c>
      <c r="I2744" s="18" t="s">
        <v>71</v>
      </c>
    </row>
    <row r="2745" spans="2:9" hidden="1" x14ac:dyDescent="0.3">
      <c r="B2745" s="5" t="s">
        <v>35</v>
      </c>
      <c r="C2745" t="s">
        <v>38</v>
      </c>
      <c r="D2745" s="2" t="s">
        <v>21</v>
      </c>
      <c r="F2745">
        <v>7.2396694214876032</v>
      </c>
      <c r="G2745" t="s">
        <v>42</v>
      </c>
      <c r="H2745" s="21">
        <v>44501</v>
      </c>
      <c r="I2745" s="18" t="s">
        <v>71</v>
      </c>
    </row>
    <row r="2746" spans="2:9" hidden="1" x14ac:dyDescent="0.3">
      <c r="B2746" s="5" t="s">
        <v>35</v>
      </c>
      <c r="C2746" t="s">
        <v>38</v>
      </c>
      <c r="D2746" s="2" t="s">
        <v>21</v>
      </c>
      <c r="F2746">
        <v>7.2894214876033052</v>
      </c>
      <c r="G2746" t="s">
        <v>42</v>
      </c>
      <c r="H2746" s="21">
        <v>44501</v>
      </c>
      <c r="I2746" s="18" t="s">
        <v>71</v>
      </c>
    </row>
    <row r="2747" spans="2:9" hidden="1" x14ac:dyDescent="0.3">
      <c r="B2747" s="5" t="s">
        <v>35</v>
      </c>
      <c r="C2747" t="s">
        <v>38</v>
      </c>
      <c r="D2747" s="2" t="s">
        <v>21</v>
      </c>
      <c r="F2747">
        <v>7.8503884297520665</v>
      </c>
      <c r="G2747" t="s">
        <v>42</v>
      </c>
      <c r="H2747" s="21">
        <v>44501</v>
      </c>
      <c r="I2747" s="18" t="s">
        <v>71</v>
      </c>
    </row>
    <row r="2748" spans="2:9" hidden="1" x14ac:dyDescent="0.3">
      <c r="B2748" s="5" t="s">
        <v>35</v>
      </c>
      <c r="C2748" t="s">
        <v>38</v>
      </c>
      <c r="D2748" s="2" t="s">
        <v>21</v>
      </c>
      <c r="F2748">
        <v>7.1902561983471074</v>
      </c>
      <c r="G2748" t="s">
        <v>42</v>
      </c>
      <c r="H2748" s="21">
        <v>44501</v>
      </c>
      <c r="I2748" s="18" t="s">
        <v>71</v>
      </c>
    </row>
    <row r="2749" spans="2:9" hidden="1" x14ac:dyDescent="0.3">
      <c r="B2749" s="5" t="s">
        <v>35</v>
      </c>
      <c r="C2749" t="s">
        <v>38</v>
      </c>
      <c r="D2749" s="2" t="s">
        <v>21</v>
      </c>
      <c r="F2749">
        <v>7.0524876033057851</v>
      </c>
      <c r="G2749" t="s">
        <v>42</v>
      </c>
      <c r="H2749" s="21">
        <v>44501</v>
      </c>
      <c r="I2749" s="18" t="s">
        <v>71</v>
      </c>
    </row>
    <row r="2750" spans="2:9" hidden="1" x14ac:dyDescent="0.3">
      <c r="B2750" s="5" t="s">
        <v>35</v>
      </c>
      <c r="C2750" t="s">
        <v>38</v>
      </c>
      <c r="D2750" s="2" t="s">
        <v>21</v>
      </c>
      <c r="F2750">
        <v>7.4485867768595044</v>
      </c>
      <c r="G2750" t="s">
        <v>42</v>
      </c>
      <c r="H2750" s="21">
        <v>44501</v>
      </c>
      <c r="I2750" s="18" t="s">
        <v>71</v>
      </c>
    </row>
    <row r="2751" spans="2:9" hidden="1" x14ac:dyDescent="0.3">
      <c r="B2751" s="5" t="s">
        <v>35</v>
      </c>
      <c r="C2751" t="s">
        <v>38</v>
      </c>
      <c r="D2751" s="2" t="s">
        <v>21</v>
      </c>
      <c r="F2751">
        <v>7.7623471074380168</v>
      </c>
      <c r="G2751" t="s">
        <v>42</v>
      </c>
      <c r="H2751" s="21">
        <v>44501</v>
      </c>
      <c r="I2751" s="18" t="s">
        <v>71</v>
      </c>
    </row>
    <row r="2752" spans="2:9" hidden="1" x14ac:dyDescent="0.3">
      <c r="B2752" s="5" t="s">
        <v>35</v>
      </c>
      <c r="C2752" t="s">
        <v>38</v>
      </c>
      <c r="D2752" s="2" t="s">
        <v>21</v>
      </c>
      <c r="F2752">
        <v>7.4974462809917357</v>
      </c>
      <c r="G2752" t="s">
        <v>42</v>
      </c>
      <c r="H2752" s="21">
        <v>44501</v>
      </c>
      <c r="I2752" s="18" t="s">
        <v>71</v>
      </c>
    </row>
    <row r="2753" spans="2:9" hidden="1" x14ac:dyDescent="0.3">
      <c r="B2753" s="5" t="s">
        <v>35</v>
      </c>
      <c r="C2753" t="s">
        <v>38</v>
      </c>
      <c r="D2753" s="2" t="s">
        <v>21</v>
      </c>
      <c r="F2753">
        <v>6.700826446280991</v>
      </c>
      <c r="G2753" t="s">
        <v>42</v>
      </c>
      <c r="H2753" s="21">
        <v>44501</v>
      </c>
      <c r="I2753" s="18" t="s">
        <v>71</v>
      </c>
    </row>
    <row r="2754" spans="2:9" hidden="1" x14ac:dyDescent="0.3">
      <c r="B2754" s="5" t="s">
        <v>35</v>
      </c>
      <c r="C2754" t="s">
        <v>38</v>
      </c>
      <c r="D2754" s="2" t="s">
        <v>21</v>
      </c>
      <c r="F2754">
        <v>7.0617190082644621</v>
      </c>
      <c r="G2754" t="s">
        <v>42</v>
      </c>
      <c r="H2754" s="21">
        <v>44501</v>
      </c>
      <c r="I2754" s="18" t="s">
        <v>71</v>
      </c>
    </row>
    <row r="2755" spans="2:9" hidden="1" x14ac:dyDescent="0.3">
      <c r="B2755" s="5" t="s">
        <v>35</v>
      </c>
      <c r="C2755" t="s">
        <v>38</v>
      </c>
      <c r="D2755" s="2" t="s">
        <v>21</v>
      </c>
      <c r="F2755">
        <v>6.7445289256198349</v>
      </c>
      <c r="G2755" t="s">
        <v>42</v>
      </c>
      <c r="H2755" s="21">
        <v>44501</v>
      </c>
      <c r="I2755" s="18" t="s">
        <v>71</v>
      </c>
    </row>
    <row r="2756" spans="2:9" hidden="1" x14ac:dyDescent="0.3">
      <c r="B2756" s="5" t="s">
        <v>35</v>
      </c>
      <c r="C2756" t="s">
        <v>38</v>
      </c>
      <c r="D2756" s="2" t="s">
        <v>21</v>
      </c>
      <c r="F2756">
        <v>6.3664462809917355</v>
      </c>
      <c r="G2756" t="s">
        <v>42</v>
      </c>
      <c r="H2756" s="21">
        <v>44501</v>
      </c>
      <c r="I2756" s="18" t="s">
        <v>71</v>
      </c>
    </row>
    <row r="2757" spans="2:9" hidden="1" x14ac:dyDescent="0.3">
      <c r="B2757" s="5" t="s">
        <v>35</v>
      </c>
      <c r="C2757" t="s">
        <v>38</v>
      </c>
      <c r="D2757" s="2" t="s">
        <v>21</v>
      </c>
      <c r="F2757">
        <v>6.5941074380165281</v>
      </c>
      <c r="G2757" t="s">
        <v>42</v>
      </c>
      <c r="H2757" s="21">
        <v>44501</v>
      </c>
      <c r="I2757" s="18" t="s">
        <v>71</v>
      </c>
    </row>
    <row r="2758" spans="2:9" hidden="1" x14ac:dyDescent="0.3">
      <c r="B2758" s="5" t="s">
        <v>35</v>
      </c>
      <c r="C2758" t="s">
        <v>38</v>
      </c>
      <c r="D2758" s="2" t="s">
        <v>21</v>
      </c>
      <c r="F2758">
        <v>7.686586776859504</v>
      </c>
      <c r="G2758" t="s">
        <v>42</v>
      </c>
      <c r="H2758" s="21">
        <v>44501</v>
      </c>
      <c r="I2758" s="18" t="s">
        <v>71</v>
      </c>
    </row>
    <row r="2759" spans="2:9" hidden="1" x14ac:dyDescent="0.3">
      <c r="B2759" s="5" t="s">
        <v>35</v>
      </c>
      <c r="C2759" t="s">
        <v>38</v>
      </c>
      <c r="D2759" s="2" t="s">
        <v>21</v>
      </c>
      <c r="F2759">
        <v>7.5534876033057854</v>
      </c>
      <c r="G2759" t="s">
        <v>42</v>
      </c>
      <c r="H2759" s="21">
        <v>44501</v>
      </c>
      <c r="I2759" s="18" t="s">
        <v>71</v>
      </c>
    </row>
    <row r="2760" spans="2:9" hidden="1" x14ac:dyDescent="0.3">
      <c r="B2760" s="5" t="s">
        <v>35</v>
      </c>
      <c r="C2760" t="s">
        <v>38</v>
      </c>
      <c r="D2760" s="2" t="s">
        <v>21</v>
      </c>
      <c r="F2760">
        <v>6.5522148760330579</v>
      </c>
      <c r="G2760" t="s">
        <v>42</v>
      </c>
      <c r="H2760" s="21">
        <v>44501</v>
      </c>
      <c r="I2760" s="18" t="s">
        <v>71</v>
      </c>
    </row>
    <row r="2761" spans="2:9" hidden="1" x14ac:dyDescent="0.3">
      <c r="B2761" s="5" t="s">
        <v>35</v>
      </c>
      <c r="C2761" t="s">
        <v>38</v>
      </c>
      <c r="D2761" s="2" t="s">
        <v>21</v>
      </c>
      <c r="F2761">
        <v>6.6971487603305784</v>
      </c>
      <c r="G2761" t="s">
        <v>42</v>
      </c>
      <c r="H2761" s="21">
        <v>44501</v>
      </c>
      <c r="I2761" s="18" t="s">
        <v>71</v>
      </c>
    </row>
    <row r="2762" spans="2:9" hidden="1" x14ac:dyDescent="0.3">
      <c r="B2762" s="5" t="s">
        <v>35</v>
      </c>
      <c r="C2762" t="s">
        <v>38</v>
      </c>
      <c r="D2762" s="2" t="s">
        <v>21</v>
      </c>
      <c r="F2762">
        <v>6.9069917355371899</v>
      </c>
      <c r="G2762" t="s">
        <v>42</v>
      </c>
      <c r="H2762" s="21">
        <v>44501</v>
      </c>
      <c r="I2762" s="18" t="s">
        <v>71</v>
      </c>
    </row>
    <row r="2763" spans="2:9" hidden="1" x14ac:dyDescent="0.3">
      <c r="B2763" s="5" t="s">
        <v>35</v>
      </c>
      <c r="C2763" t="s">
        <v>38</v>
      </c>
      <c r="D2763" s="2" t="s">
        <v>21</v>
      </c>
      <c r="F2763">
        <v>7.652446280991736</v>
      </c>
      <c r="G2763" t="s">
        <v>42</v>
      </c>
      <c r="H2763" s="21">
        <v>44501</v>
      </c>
      <c r="I2763" s="18" t="s">
        <v>71</v>
      </c>
    </row>
    <row r="2764" spans="2:9" hidden="1" x14ac:dyDescent="0.3">
      <c r="B2764" s="5" t="s">
        <v>35</v>
      </c>
      <c r="C2764" t="s">
        <v>38</v>
      </c>
      <c r="D2764" s="2" t="s">
        <v>21</v>
      </c>
      <c r="F2764">
        <v>8.0056198347107426</v>
      </c>
      <c r="G2764" t="s">
        <v>42</v>
      </c>
      <c r="H2764" s="21">
        <v>44501</v>
      </c>
      <c r="I2764" s="18" t="s">
        <v>71</v>
      </c>
    </row>
    <row r="2765" spans="2:9" hidden="1" x14ac:dyDescent="0.3">
      <c r="B2765" s="5" t="s">
        <v>35</v>
      </c>
      <c r="C2765" t="s">
        <v>38</v>
      </c>
      <c r="D2765" s="2" t="s">
        <v>21</v>
      </c>
      <c r="F2765">
        <v>6.9485206611570245</v>
      </c>
      <c r="G2765" t="s">
        <v>42</v>
      </c>
      <c r="H2765" s="21">
        <v>44501</v>
      </c>
      <c r="I2765" s="18" t="s">
        <v>71</v>
      </c>
    </row>
    <row r="2766" spans="2:9" hidden="1" x14ac:dyDescent="0.3">
      <c r="B2766" s="5" t="s">
        <v>35</v>
      </c>
      <c r="C2766" t="s">
        <v>38</v>
      </c>
      <c r="D2766" s="2" t="s">
        <v>21</v>
      </c>
      <c r="F2766">
        <v>6.4493305785123969</v>
      </c>
      <c r="G2766" t="s">
        <v>42</v>
      </c>
      <c r="H2766" s="21">
        <v>44501</v>
      </c>
      <c r="I2766" s="18" t="s">
        <v>71</v>
      </c>
    </row>
    <row r="2767" spans="2:9" hidden="1" x14ac:dyDescent="0.3">
      <c r="B2767" s="5" t="s">
        <v>35</v>
      </c>
      <c r="C2767" t="s">
        <v>38</v>
      </c>
      <c r="D2767" s="2" t="s">
        <v>21</v>
      </c>
      <c r="F2767">
        <v>6.7503636363636366</v>
      </c>
      <c r="G2767" t="s">
        <v>42</v>
      </c>
      <c r="H2767" s="21">
        <v>44501</v>
      </c>
      <c r="I2767" s="18" t="s">
        <v>71</v>
      </c>
    </row>
    <row r="2768" spans="2:9" hidden="1" x14ac:dyDescent="0.3">
      <c r="B2768" s="5" t="s">
        <v>35</v>
      </c>
      <c r="C2768" t="s">
        <v>38</v>
      </c>
      <c r="D2768" s="2" t="s">
        <v>21</v>
      </c>
      <c r="F2768">
        <v>5.4070082644628101</v>
      </c>
      <c r="G2768" t="s">
        <v>42</v>
      </c>
      <c r="H2768" s="21">
        <v>44501</v>
      </c>
      <c r="I2768" s="18" t="s">
        <v>71</v>
      </c>
    </row>
    <row r="2769" spans="2:9" hidden="1" x14ac:dyDescent="0.3">
      <c r="B2769" s="5" t="s">
        <v>35</v>
      </c>
      <c r="C2769" t="s">
        <v>38</v>
      </c>
      <c r="D2769" s="2" t="s">
        <v>21</v>
      </c>
      <c r="F2769">
        <v>6.2431028037383172</v>
      </c>
      <c r="G2769" t="s">
        <v>42</v>
      </c>
      <c r="H2769" s="21">
        <v>44501</v>
      </c>
      <c r="I2769" s="18" t="s">
        <v>71</v>
      </c>
    </row>
    <row r="2770" spans="2:9" hidden="1" x14ac:dyDescent="0.3">
      <c r="B2770" s="5" t="s">
        <v>35</v>
      </c>
      <c r="C2770" t="s">
        <v>38</v>
      </c>
      <c r="D2770" s="2" t="s">
        <v>21</v>
      </c>
      <c r="F2770">
        <v>6.0565327102803739</v>
      </c>
      <c r="G2770" t="s">
        <v>42</v>
      </c>
      <c r="H2770" s="21">
        <v>44501</v>
      </c>
      <c r="I2770" s="18" t="s">
        <v>71</v>
      </c>
    </row>
    <row r="2771" spans="2:9" hidden="1" x14ac:dyDescent="0.3">
      <c r="B2771" s="5" t="s">
        <v>35</v>
      </c>
      <c r="C2771" t="s">
        <v>38</v>
      </c>
      <c r="D2771" s="2" t="s">
        <v>21</v>
      </c>
      <c r="F2771">
        <v>6.8411214953271031</v>
      </c>
      <c r="G2771" t="s">
        <v>42</v>
      </c>
      <c r="H2771" s="21">
        <v>44501</v>
      </c>
      <c r="I2771" s="18" t="s">
        <v>71</v>
      </c>
    </row>
    <row r="2772" spans="2:9" hidden="1" x14ac:dyDescent="0.3">
      <c r="B2772" s="5" t="s">
        <v>35</v>
      </c>
      <c r="C2772" t="s">
        <v>38</v>
      </c>
      <c r="D2772" s="2" t="s">
        <v>21</v>
      </c>
      <c r="F2772">
        <v>6.7374859813084109</v>
      </c>
      <c r="G2772" t="s">
        <v>42</v>
      </c>
      <c r="H2772" s="21">
        <v>44501</v>
      </c>
      <c r="I2772" s="18" t="s">
        <v>71</v>
      </c>
    </row>
    <row r="2773" spans="2:9" hidden="1" x14ac:dyDescent="0.3">
      <c r="B2773" s="5" t="s">
        <v>35</v>
      </c>
      <c r="C2773" t="s">
        <v>38</v>
      </c>
      <c r="D2773" s="2" t="s">
        <v>21</v>
      </c>
      <c r="F2773">
        <v>7.1837943925233647</v>
      </c>
      <c r="G2773" t="s">
        <v>42</v>
      </c>
      <c r="H2773" s="21">
        <v>44501</v>
      </c>
      <c r="I2773" s="18" t="s">
        <v>71</v>
      </c>
    </row>
    <row r="2774" spans="2:9" hidden="1" x14ac:dyDescent="0.3">
      <c r="B2774" s="5" t="s">
        <v>35</v>
      </c>
      <c r="C2774" t="s">
        <v>38</v>
      </c>
      <c r="D2774" s="2" t="s">
        <v>21</v>
      </c>
      <c r="F2774">
        <v>7.142635514018691</v>
      </c>
      <c r="G2774" t="s">
        <v>42</v>
      </c>
      <c r="H2774" s="21">
        <v>44501</v>
      </c>
      <c r="I2774" s="18" t="s">
        <v>71</v>
      </c>
    </row>
    <row r="2775" spans="2:9" hidden="1" x14ac:dyDescent="0.3">
      <c r="B2775" s="5" t="s">
        <v>35</v>
      </c>
      <c r="C2775" t="s">
        <v>38</v>
      </c>
      <c r="D2775" s="2" t="s">
        <v>21</v>
      </c>
      <c r="F2775">
        <v>6.7766728971962618</v>
      </c>
      <c r="G2775" t="s">
        <v>42</v>
      </c>
      <c r="H2775" s="21">
        <v>44501</v>
      </c>
      <c r="I2775" s="18" t="s">
        <v>71</v>
      </c>
    </row>
    <row r="2776" spans="2:9" hidden="1" x14ac:dyDescent="0.3">
      <c r="B2776" s="5" t="s">
        <v>35</v>
      </c>
      <c r="C2776" t="s">
        <v>38</v>
      </c>
      <c r="D2776" s="2" t="s">
        <v>21</v>
      </c>
      <c r="F2776">
        <v>7.2921121495327101</v>
      </c>
      <c r="G2776" t="s">
        <v>42</v>
      </c>
      <c r="H2776" s="21">
        <v>44501</v>
      </c>
      <c r="I2776" s="18" t="s">
        <v>71</v>
      </c>
    </row>
    <row r="2777" spans="2:9" hidden="1" x14ac:dyDescent="0.3">
      <c r="B2777" s="5" t="s">
        <v>35</v>
      </c>
      <c r="C2777" t="s">
        <v>38</v>
      </c>
      <c r="D2777" s="2" t="s">
        <v>21</v>
      </c>
      <c r="F2777">
        <v>7.3721682242990658</v>
      </c>
      <c r="G2777" t="s">
        <v>42</v>
      </c>
      <c r="H2777" s="21">
        <v>44501</v>
      </c>
      <c r="I2777" s="18" t="s">
        <v>71</v>
      </c>
    </row>
    <row r="2778" spans="2:9" hidden="1" x14ac:dyDescent="0.3">
      <c r="B2778" s="5" t="s">
        <v>35</v>
      </c>
      <c r="C2778" t="s">
        <v>38</v>
      </c>
      <c r="D2778" s="2" t="s">
        <v>21</v>
      </c>
      <c r="F2778">
        <v>6.2821495327102808</v>
      </c>
      <c r="G2778" t="s">
        <v>42</v>
      </c>
      <c r="H2778" s="21">
        <v>44501</v>
      </c>
      <c r="I2778" s="18" t="s">
        <v>71</v>
      </c>
    </row>
    <row r="2779" spans="2:9" hidden="1" x14ac:dyDescent="0.3">
      <c r="B2779" s="5" t="s">
        <v>35</v>
      </c>
      <c r="C2779" t="s">
        <v>38</v>
      </c>
      <c r="D2779" s="2" t="s">
        <v>21</v>
      </c>
      <c r="F2779">
        <v>5.2817570093457951</v>
      </c>
      <c r="G2779" t="s">
        <v>42</v>
      </c>
      <c r="H2779" s="21">
        <v>44501</v>
      </c>
      <c r="I2779" s="18" t="s">
        <v>71</v>
      </c>
    </row>
    <row r="2780" spans="2:9" hidden="1" x14ac:dyDescent="0.3">
      <c r="B2780" s="5" t="s">
        <v>35</v>
      </c>
      <c r="C2780" t="s">
        <v>38</v>
      </c>
      <c r="D2780" s="2" t="s">
        <v>21</v>
      </c>
      <c r="F2780">
        <v>6.3605233644859815</v>
      </c>
      <c r="G2780" t="s">
        <v>42</v>
      </c>
      <c r="H2780" s="21">
        <v>44501</v>
      </c>
      <c r="I2780" s="18" t="s">
        <v>71</v>
      </c>
    </row>
    <row r="2781" spans="2:9" hidden="1" x14ac:dyDescent="0.3">
      <c r="B2781" s="5" t="s">
        <v>35</v>
      </c>
      <c r="C2781" t="s">
        <v>38</v>
      </c>
      <c r="D2781" s="2" t="s">
        <v>21</v>
      </c>
      <c r="F2781">
        <v>6.2804859813084111</v>
      </c>
      <c r="G2781" t="s">
        <v>42</v>
      </c>
      <c r="H2781" s="21">
        <v>44501</v>
      </c>
      <c r="I2781" s="18" t="s">
        <v>71</v>
      </c>
    </row>
    <row r="2782" spans="2:9" hidden="1" x14ac:dyDescent="0.3">
      <c r="B2782" s="5" t="s">
        <v>35</v>
      </c>
      <c r="C2782" t="s">
        <v>38</v>
      </c>
      <c r="D2782" s="2" t="s">
        <v>21</v>
      </c>
      <c r="F2782">
        <v>7.1872990654205609</v>
      </c>
      <c r="G2782" t="s">
        <v>42</v>
      </c>
      <c r="H2782" s="21">
        <v>44501</v>
      </c>
      <c r="I2782" s="18" t="s">
        <v>71</v>
      </c>
    </row>
    <row r="2783" spans="2:9" hidden="1" x14ac:dyDescent="0.3">
      <c r="B2783" s="5" t="s">
        <v>35</v>
      </c>
      <c r="C2783" t="s">
        <v>38</v>
      </c>
      <c r="D2783" s="2" t="s">
        <v>21</v>
      </c>
      <c r="F2783">
        <v>6.6914859813084115</v>
      </c>
      <c r="G2783" t="s">
        <v>42</v>
      </c>
      <c r="H2783" s="21">
        <v>44501</v>
      </c>
      <c r="I2783" s="18" t="s">
        <v>71</v>
      </c>
    </row>
    <row r="2784" spans="2:9" hidden="1" x14ac:dyDescent="0.3">
      <c r="B2784" s="5" t="s">
        <v>35</v>
      </c>
      <c r="C2784" t="s">
        <v>38</v>
      </c>
      <c r="D2784" s="2" t="s">
        <v>21</v>
      </c>
      <c r="F2784">
        <v>6.4390280373831779</v>
      </c>
      <c r="G2784" t="s">
        <v>42</v>
      </c>
      <c r="H2784" s="21">
        <v>44501</v>
      </c>
      <c r="I2784" s="18" t="s">
        <v>71</v>
      </c>
    </row>
    <row r="2785" spans="2:9" hidden="1" x14ac:dyDescent="0.3">
      <c r="B2785" s="5" t="s">
        <v>35</v>
      </c>
      <c r="C2785" t="s">
        <v>38</v>
      </c>
      <c r="D2785" s="2" t="s">
        <v>21</v>
      </c>
      <c r="F2785">
        <v>6.3288037383177569</v>
      </c>
      <c r="G2785" t="s">
        <v>42</v>
      </c>
      <c r="H2785" s="21">
        <v>44501</v>
      </c>
      <c r="I2785" s="18" t="s">
        <v>71</v>
      </c>
    </row>
    <row r="2786" spans="2:9" hidden="1" x14ac:dyDescent="0.3">
      <c r="B2786" s="5" t="s">
        <v>35</v>
      </c>
      <c r="C2786" t="s">
        <v>38</v>
      </c>
      <c r="D2786" s="2" t="s">
        <v>21</v>
      </c>
      <c r="F2786">
        <v>6.323177570093458</v>
      </c>
      <c r="G2786" t="s">
        <v>42</v>
      </c>
      <c r="H2786" s="21">
        <v>44501</v>
      </c>
      <c r="I2786" s="18" t="s">
        <v>71</v>
      </c>
    </row>
    <row r="2787" spans="2:9" hidden="1" x14ac:dyDescent="0.3">
      <c r="B2787" s="5" t="s">
        <v>35</v>
      </c>
      <c r="C2787" t="s">
        <v>38</v>
      </c>
      <c r="D2787" s="2" t="s">
        <v>21</v>
      </c>
      <c r="F2787">
        <v>6.5056355140186914</v>
      </c>
      <c r="G2787" t="s">
        <v>42</v>
      </c>
      <c r="H2787" s="21">
        <v>44501</v>
      </c>
      <c r="I2787" s="18" t="s">
        <v>71</v>
      </c>
    </row>
    <row r="2788" spans="2:9" hidden="1" x14ac:dyDescent="0.3">
      <c r="B2788" s="5" t="s">
        <v>35</v>
      </c>
      <c r="C2788" t="s">
        <v>38</v>
      </c>
      <c r="D2788" s="2" t="s">
        <v>21</v>
      </c>
      <c r="F2788">
        <v>6.1073177570093451</v>
      </c>
      <c r="G2788" t="s">
        <v>42</v>
      </c>
      <c r="H2788" s="21">
        <v>44501</v>
      </c>
      <c r="I2788" s="18" t="s">
        <v>71</v>
      </c>
    </row>
    <row r="2789" spans="2:9" hidden="1" x14ac:dyDescent="0.3">
      <c r="B2789" s="5" t="s">
        <v>35</v>
      </c>
      <c r="C2789" t="s">
        <v>38</v>
      </c>
      <c r="D2789" s="2" t="s">
        <v>21</v>
      </c>
      <c r="F2789">
        <v>7.6926728971962612</v>
      </c>
      <c r="G2789" t="s">
        <v>42</v>
      </c>
      <c r="H2789" s="21">
        <v>44501</v>
      </c>
      <c r="I2789" s="18" t="s">
        <v>71</v>
      </c>
    </row>
    <row r="2790" spans="2:9" hidden="1" x14ac:dyDescent="0.3">
      <c r="B2790" s="5" t="s">
        <v>35</v>
      </c>
      <c r="C2790" t="s">
        <v>38</v>
      </c>
      <c r="D2790" s="2" t="s">
        <v>21</v>
      </c>
      <c r="F2790">
        <v>9.3383925233644849</v>
      </c>
      <c r="G2790" t="s">
        <v>42</v>
      </c>
      <c r="H2790" s="21">
        <v>44501</v>
      </c>
      <c r="I2790" s="18" t="s">
        <v>71</v>
      </c>
    </row>
    <row r="2791" spans="2:9" hidden="1" x14ac:dyDescent="0.3">
      <c r="B2791" s="5" t="s">
        <v>35</v>
      </c>
      <c r="C2791" t="s">
        <v>38</v>
      </c>
      <c r="D2791" s="2" t="s">
        <v>21</v>
      </c>
      <c r="F2791">
        <v>10.780943925233645</v>
      </c>
      <c r="G2791" t="s">
        <v>42</v>
      </c>
      <c r="H2791" s="21">
        <v>44501</v>
      </c>
      <c r="I2791" s="18" t="s">
        <v>71</v>
      </c>
    </row>
    <row r="2792" spans="2:9" hidden="1" x14ac:dyDescent="0.3">
      <c r="B2792" s="5" t="s">
        <v>35</v>
      </c>
      <c r="C2792" t="s">
        <v>38</v>
      </c>
      <c r="D2792" s="2" t="s">
        <v>21</v>
      </c>
      <c r="F2792">
        <v>8.562056074766355</v>
      </c>
      <c r="G2792" t="s">
        <v>42</v>
      </c>
      <c r="H2792" s="21">
        <v>44501</v>
      </c>
      <c r="I2792" s="18" t="s">
        <v>71</v>
      </c>
    </row>
    <row r="2793" spans="2:9" hidden="1" x14ac:dyDescent="0.3">
      <c r="B2793" s="5" t="s">
        <v>35</v>
      </c>
      <c r="C2793" t="s">
        <v>38</v>
      </c>
      <c r="D2793" s="2" t="s">
        <v>21</v>
      </c>
      <c r="F2793">
        <v>8.4697476635514022</v>
      </c>
      <c r="G2793" t="s">
        <v>42</v>
      </c>
      <c r="H2793" s="21">
        <v>44501</v>
      </c>
      <c r="I2793" s="18" t="s">
        <v>71</v>
      </c>
    </row>
    <row r="2794" spans="2:9" hidden="1" x14ac:dyDescent="0.3">
      <c r="B2794" s="5" t="s">
        <v>35</v>
      </c>
      <c r="C2794" t="s">
        <v>38</v>
      </c>
      <c r="D2794" s="2" t="s">
        <v>21</v>
      </c>
      <c r="F2794">
        <v>8.638429906542056</v>
      </c>
      <c r="G2794" t="s">
        <v>42</v>
      </c>
      <c r="H2794" s="21">
        <v>44501</v>
      </c>
      <c r="I2794" s="18" t="s">
        <v>71</v>
      </c>
    </row>
    <row r="2795" spans="2:9" hidden="1" x14ac:dyDescent="0.3">
      <c r="B2795" s="5" t="s">
        <v>35</v>
      </c>
      <c r="C2795" t="s">
        <v>38</v>
      </c>
      <c r="D2795" s="2" t="s">
        <v>21</v>
      </c>
      <c r="F2795">
        <v>7.0655233644859807</v>
      </c>
      <c r="G2795" t="s">
        <v>42</v>
      </c>
      <c r="H2795" s="21">
        <v>44501</v>
      </c>
      <c r="I2795" s="18" t="s">
        <v>71</v>
      </c>
    </row>
    <row r="2796" spans="2:9" hidden="1" x14ac:dyDescent="0.3">
      <c r="B2796" s="5" t="s">
        <v>35</v>
      </c>
      <c r="C2796" t="s">
        <v>38</v>
      </c>
      <c r="D2796" s="2" t="s">
        <v>21</v>
      </c>
      <c r="F2796">
        <v>7.2523364485981308</v>
      </c>
      <c r="G2796" t="s">
        <v>42</v>
      </c>
      <c r="H2796" s="21">
        <v>44501</v>
      </c>
      <c r="I2796" s="18" t="s">
        <v>71</v>
      </c>
    </row>
    <row r="2797" spans="2:9" hidden="1" x14ac:dyDescent="0.3">
      <c r="B2797" s="5" t="s">
        <v>35</v>
      </c>
      <c r="C2797" t="s">
        <v>38</v>
      </c>
      <c r="D2797" s="2" t="s">
        <v>21</v>
      </c>
      <c r="F2797">
        <v>7.0379719626168225</v>
      </c>
      <c r="G2797" t="s">
        <v>42</v>
      </c>
      <c r="H2797" s="21">
        <v>44501</v>
      </c>
      <c r="I2797" s="18" t="s">
        <v>71</v>
      </c>
    </row>
    <row r="2798" spans="2:9" hidden="1" x14ac:dyDescent="0.3">
      <c r="B2798" s="5" t="s">
        <v>35</v>
      </c>
      <c r="C2798" t="s">
        <v>38</v>
      </c>
      <c r="D2798" s="2" t="s">
        <v>21</v>
      </c>
      <c r="F2798">
        <v>6.9485420560747668</v>
      </c>
      <c r="G2798" t="s">
        <v>42</v>
      </c>
      <c r="H2798" s="21">
        <v>44501</v>
      </c>
      <c r="I2798" s="18" t="s">
        <v>71</v>
      </c>
    </row>
    <row r="2799" spans="2:9" hidden="1" x14ac:dyDescent="0.3">
      <c r="B2799" s="5" t="s">
        <v>35</v>
      </c>
      <c r="C2799" t="s">
        <v>38</v>
      </c>
      <c r="D2799" s="2" t="s">
        <v>21</v>
      </c>
      <c r="F2799">
        <v>9.6305652173913039</v>
      </c>
      <c r="G2799" t="s">
        <v>42</v>
      </c>
      <c r="H2799" s="21">
        <v>44501</v>
      </c>
      <c r="I2799" s="18" t="s">
        <v>71</v>
      </c>
    </row>
    <row r="2800" spans="2:9" hidden="1" x14ac:dyDescent="0.3">
      <c r="B2800" s="5" t="s">
        <v>35</v>
      </c>
      <c r="C2800" t="s">
        <v>38</v>
      </c>
      <c r="D2800" s="2" t="s">
        <v>21</v>
      </c>
      <c r="F2800">
        <v>8.4638188405797106</v>
      </c>
      <c r="G2800" t="s">
        <v>42</v>
      </c>
      <c r="H2800" s="21">
        <v>44501</v>
      </c>
      <c r="I2800" s="18" t="s">
        <v>71</v>
      </c>
    </row>
    <row r="2801" spans="2:9" hidden="1" x14ac:dyDescent="0.3">
      <c r="B2801" s="5" t="s">
        <v>35</v>
      </c>
      <c r="C2801" t="s">
        <v>38</v>
      </c>
      <c r="D2801" s="2" t="s">
        <v>21</v>
      </c>
      <c r="F2801">
        <v>6.9594782608695649</v>
      </c>
      <c r="G2801" t="s">
        <v>42</v>
      </c>
      <c r="H2801" s="21">
        <v>44501</v>
      </c>
      <c r="I2801" s="18" t="s">
        <v>71</v>
      </c>
    </row>
    <row r="2802" spans="2:9" hidden="1" x14ac:dyDescent="0.3">
      <c r="B2802" s="5" t="s">
        <v>35</v>
      </c>
      <c r="C2802" t="s">
        <v>38</v>
      </c>
      <c r="D2802" s="2" t="s">
        <v>21</v>
      </c>
      <c r="F2802">
        <v>7.5955869565217391</v>
      </c>
      <c r="G2802" t="s">
        <v>42</v>
      </c>
      <c r="H2802" s="21">
        <v>44501</v>
      </c>
      <c r="I2802" s="18" t="s">
        <v>71</v>
      </c>
    </row>
    <row r="2803" spans="2:9" hidden="1" x14ac:dyDescent="0.3">
      <c r="B2803" s="5" t="s">
        <v>35</v>
      </c>
      <c r="C2803" t="s">
        <v>38</v>
      </c>
      <c r="D2803" s="2" t="s">
        <v>21</v>
      </c>
      <c r="F2803">
        <v>7.2430144927536224</v>
      </c>
      <c r="G2803" t="s">
        <v>42</v>
      </c>
      <c r="H2803" s="21">
        <v>44501</v>
      </c>
      <c r="I2803" s="18" t="s">
        <v>71</v>
      </c>
    </row>
    <row r="2804" spans="2:9" hidden="1" x14ac:dyDescent="0.3">
      <c r="B2804" s="5" t="s">
        <v>35</v>
      </c>
      <c r="C2804" t="s">
        <v>38</v>
      </c>
      <c r="D2804" s="2" t="s">
        <v>21</v>
      </c>
      <c r="F2804">
        <v>7.8166376811594196</v>
      </c>
      <c r="G2804" t="s">
        <v>42</v>
      </c>
      <c r="H2804" s="21">
        <v>44501</v>
      </c>
      <c r="I2804" s="18" t="s">
        <v>71</v>
      </c>
    </row>
    <row r="2805" spans="2:9" hidden="1" x14ac:dyDescent="0.3">
      <c r="B2805" s="5" t="s">
        <v>35</v>
      </c>
      <c r="C2805" t="s">
        <v>38</v>
      </c>
      <c r="D2805" s="2" t="s">
        <v>21</v>
      </c>
      <c r="F2805">
        <v>6.960384057971015</v>
      </c>
      <c r="G2805" t="s">
        <v>42</v>
      </c>
      <c r="H2805" s="21">
        <v>44501</v>
      </c>
      <c r="I2805" s="18" t="s">
        <v>71</v>
      </c>
    </row>
    <row r="2806" spans="2:9" hidden="1" x14ac:dyDescent="0.3">
      <c r="B2806" s="5" t="s">
        <v>35</v>
      </c>
      <c r="C2806" t="s">
        <v>38</v>
      </c>
      <c r="D2806" s="2" t="s">
        <v>21</v>
      </c>
      <c r="F2806">
        <v>7.27536231884058</v>
      </c>
      <c r="G2806" t="s">
        <v>42</v>
      </c>
      <c r="H2806" s="21">
        <v>44501</v>
      </c>
      <c r="I2806" s="18" t="s">
        <v>71</v>
      </c>
    </row>
    <row r="2807" spans="2:9" hidden="1" x14ac:dyDescent="0.3">
      <c r="B2807" s="5" t="s">
        <v>35</v>
      </c>
      <c r="C2807" t="s">
        <v>38</v>
      </c>
      <c r="D2807" s="2" t="s">
        <v>21</v>
      </c>
      <c r="F2807">
        <v>8.6468695652173917</v>
      </c>
      <c r="G2807" t="s">
        <v>42</v>
      </c>
      <c r="H2807" s="21">
        <v>44501</v>
      </c>
      <c r="I2807" s="18" t="s">
        <v>71</v>
      </c>
    </row>
    <row r="2808" spans="2:9" hidden="1" x14ac:dyDescent="0.3">
      <c r="B2808" s="5" t="s">
        <v>35</v>
      </c>
      <c r="C2808" t="s">
        <v>38</v>
      </c>
      <c r="D2808" s="2" t="s">
        <v>21</v>
      </c>
      <c r="F2808">
        <v>8.8437608695652177</v>
      </c>
      <c r="G2808" t="s">
        <v>42</v>
      </c>
      <c r="H2808" s="21">
        <v>44501</v>
      </c>
      <c r="I2808" s="18" t="s">
        <v>71</v>
      </c>
    </row>
    <row r="2809" spans="2:9" hidden="1" x14ac:dyDescent="0.3">
      <c r="B2809" s="5" t="s">
        <v>35</v>
      </c>
      <c r="C2809" t="s">
        <v>38</v>
      </c>
      <c r="D2809" s="2" t="s">
        <v>21</v>
      </c>
      <c r="F2809">
        <v>7.1893405797101453</v>
      </c>
      <c r="G2809" t="s">
        <v>42</v>
      </c>
      <c r="H2809" s="21">
        <v>44501</v>
      </c>
      <c r="I2809" s="18" t="s">
        <v>71</v>
      </c>
    </row>
    <row r="2810" spans="2:9" hidden="1" x14ac:dyDescent="0.3">
      <c r="B2810" s="5" t="s">
        <v>35</v>
      </c>
      <c r="C2810" t="s">
        <v>38</v>
      </c>
      <c r="D2810" s="2" t="s">
        <v>21</v>
      </c>
      <c r="F2810">
        <v>9.5663188405797097</v>
      </c>
      <c r="G2810" t="s">
        <v>42</v>
      </c>
      <c r="H2810" s="21">
        <v>44501</v>
      </c>
      <c r="I2810" s="18" t="s">
        <v>71</v>
      </c>
    </row>
    <row r="2811" spans="2:9" hidden="1" x14ac:dyDescent="0.3">
      <c r="B2811" s="5" t="s">
        <v>35</v>
      </c>
      <c r="C2811" t="s">
        <v>38</v>
      </c>
      <c r="D2811" s="2" t="s">
        <v>21</v>
      </c>
      <c r="F2811">
        <v>7.8126594202898545</v>
      </c>
      <c r="G2811" t="s">
        <v>42</v>
      </c>
      <c r="H2811" s="21">
        <v>44501</v>
      </c>
      <c r="I2811" s="18" t="s">
        <v>71</v>
      </c>
    </row>
    <row r="2812" spans="2:9" hidden="1" x14ac:dyDescent="0.3">
      <c r="B2812" s="5" t="s">
        <v>35</v>
      </c>
      <c r="C2812" t="s">
        <v>38</v>
      </c>
      <c r="D2812" s="2" t="s">
        <v>21</v>
      </c>
      <c r="F2812">
        <v>10.028985507246377</v>
      </c>
      <c r="G2812" t="s">
        <v>42</v>
      </c>
      <c r="H2812" s="21">
        <v>44501</v>
      </c>
      <c r="I2812" s="18" t="s">
        <v>71</v>
      </c>
    </row>
    <row r="2813" spans="2:9" hidden="1" x14ac:dyDescent="0.3">
      <c r="B2813" s="5" t="s">
        <v>35</v>
      </c>
      <c r="C2813" t="s">
        <v>38</v>
      </c>
      <c r="D2813" s="2" t="s">
        <v>21</v>
      </c>
      <c r="F2813">
        <v>7.8615434782608702</v>
      </c>
      <c r="G2813" t="s">
        <v>42</v>
      </c>
      <c r="H2813" s="21">
        <v>44501</v>
      </c>
      <c r="I2813" s="18" t="s">
        <v>71</v>
      </c>
    </row>
    <row r="2814" spans="2:9" hidden="1" x14ac:dyDescent="0.3">
      <c r="B2814" s="5" t="s">
        <v>35</v>
      </c>
      <c r="C2814" t="s">
        <v>38</v>
      </c>
      <c r="D2814" s="2" t="s">
        <v>21</v>
      </c>
      <c r="F2814">
        <v>7.2232101449275365</v>
      </c>
      <c r="G2814" t="s">
        <v>42</v>
      </c>
      <c r="H2814" s="21">
        <v>44501</v>
      </c>
      <c r="I2814" s="18" t="s">
        <v>71</v>
      </c>
    </row>
    <row r="2815" spans="2:9" hidden="1" x14ac:dyDescent="0.3">
      <c r="B2815" s="5" t="s">
        <v>35</v>
      </c>
      <c r="C2815" t="s">
        <v>38</v>
      </c>
      <c r="D2815" s="2" t="s">
        <v>21</v>
      </c>
      <c r="F2815">
        <v>7.8314492753623188</v>
      </c>
      <c r="G2815" t="s">
        <v>42</v>
      </c>
      <c r="H2815" s="21">
        <v>44501</v>
      </c>
      <c r="I2815" s="18" t="s">
        <v>71</v>
      </c>
    </row>
    <row r="2816" spans="2:9" hidden="1" x14ac:dyDescent="0.3">
      <c r="B2816" s="5" t="s">
        <v>35</v>
      </c>
      <c r="C2816" t="s">
        <v>38</v>
      </c>
      <c r="D2816" s="2" t="s">
        <v>21</v>
      </c>
      <c r="F2816">
        <v>6.9856717557251908</v>
      </c>
      <c r="G2816" t="s">
        <v>42</v>
      </c>
      <c r="H2816" s="21">
        <v>44501</v>
      </c>
      <c r="I2816" s="18" t="s">
        <v>71</v>
      </c>
    </row>
    <row r="2817" spans="2:9" hidden="1" x14ac:dyDescent="0.3">
      <c r="B2817" s="5" t="s">
        <v>35</v>
      </c>
      <c r="C2817" t="s">
        <v>38</v>
      </c>
      <c r="D2817" s="2" t="s">
        <v>21</v>
      </c>
      <c r="F2817">
        <v>6.9871335877862588</v>
      </c>
      <c r="G2817" t="s">
        <v>42</v>
      </c>
      <c r="H2817" s="21">
        <v>44501</v>
      </c>
      <c r="I2817" s="18" t="s">
        <v>71</v>
      </c>
    </row>
    <row r="2818" spans="2:9" hidden="1" x14ac:dyDescent="0.3">
      <c r="B2818" s="5" t="s">
        <v>35</v>
      </c>
      <c r="C2818" t="s">
        <v>38</v>
      </c>
      <c r="D2818" s="2" t="s">
        <v>21</v>
      </c>
      <c r="F2818">
        <v>10.054052601741569</v>
      </c>
      <c r="G2818" t="s">
        <v>42</v>
      </c>
      <c r="H2818" s="21">
        <v>44501</v>
      </c>
      <c r="I2818" s="18" t="s">
        <v>71</v>
      </c>
    </row>
    <row r="2819" spans="2:9" hidden="1" x14ac:dyDescent="0.3">
      <c r="B2819" s="5" t="s">
        <v>35</v>
      </c>
      <c r="C2819" t="s">
        <v>38</v>
      </c>
      <c r="D2819" s="2" t="s">
        <v>21</v>
      </c>
      <c r="F2819">
        <v>8.7052684210526312</v>
      </c>
      <c r="G2819" t="s">
        <v>42</v>
      </c>
      <c r="H2819" s="21">
        <v>44501</v>
      </c>
      <c r="I2819" s="18" t="s">
        <v>71</v>
      </c>
    </row>
    <row r="2820" spans="2:9" hidden="1" x14ac:dyDescent="0.3">
      <c r="B2820" s="5" t="s">
        <v>35</v>
      </c>
      <c r="C2820" t="s">
        <v>38</v>
      </c>
      <c r="D2820" s="2" t="s">
        <v>21</v>
      </c>
      <c r="F2820">
        <v>7.9675635593220342</v>
      </c>
      <c r="G2820" t="s">
        <v>42</v>
      </c>
      <c r="H2820" s="21">
        <v>44501</v>
      </c>
      <c r="I2820" s="18" t="s">
        <v>71</v>
      </c>
    </row>
    <row r="2821" spans="2:9" hidden="1" x14ac:dyDescent="0.3">
      <c r="B2821" s="5" t="s">
        <v>35</v>
      </c>
      <c r="C2821" t="s">
        <v>38</v>
      </c>
      <c r="D2821" s="2" t="s">
        <v>21</v>
      </c>
      <c r="F2821">
        <v>7.7878008474576275</v>
      </c>
      <c r="G2821" t="s">
        <v>42</v>
      </c>
      <c r="H2821" s="21">
        <v>44501</v>
      </c>
      <c r="I2821" s="18" t="s">
        <v>71</v>
      </c>
    </row>
    <row r="2822" spans="2:9" hidden="1" x14ac:dyDescent="0.3">
      <c r="B2822" s="5" t="s">
        <v>35</v>
      </c>
      <c r="C2822" t="s">
        <v>38</v>
      </c>
      <c r="D2822" s="2" t="s">
        <v>21</v>
      </c>
      <c r="F2822">
        <v>7.7975127118644068</v>
      </c>
      <c r="G2822" t="s">
        <v>42</v>
      </c>
      <c r="H2822" s="21">
        <v>44501</v>
      </c>
      <c r="I2822" s="18" t="s">
        <v>71</v>
      </c>
    </row>
    <row r="2823" spans="2:9" hidden="1" x14ac:dyDescent="0.3">
      <c r="B2823" s="5" t="s">
        <v>35</v>
      </c>
      <c r="C2823" t="s">
        <v>38</v>
      </c>
      <c r="D2823" s="2" t="s">
        <v>21</v>
      </c>
      <c r="F2823">
        <v>13.340737037037036</v>
      </c>
      <c r="G2823" t="s">
        <v>42</v>
      </c>
      <c r="H2823" s="21">
        <v>44501</v>
      </c>
      <c r="I2823" s="18" t="s">
        <v>71</v>
      </c>
    </row>
    <row r="2824" spans="2:9" hidden="1" x14ac:dyDescent="0.3">
      <c r="B2824" s="5" t="s">
        <v>35</v>
      </c>
      <c r="C2824" t="s">
        <v>38</v>
      </c>
      <c r="D2824" s="2" t="s">
        <v>21</v>
      </c>
      <c r="F2824">
        <v>4.6169319162415752</v>
      </c>
      <c r="G2824" t="s">
        <v>42</v>
      </c>
      <c r="H2824" s="21">
        <v>44501</v>
      </c>
      <c r="I2824" s="18" t="s">
        <v>71</v>
      </c>
    </row>
    <row r="2825" spans="2:9" hidden="1" x14ac:dyDescent="0.3">
      <c r="B2825" s="5" t="s">
        <v>35</v>
      </c>
      <c r="C2825" t="s">
        <v>38</v>
      </c>
      <c r="D2825" s="2" t="s">
        <v>21</v>
      </c>
      <c r="F2825">
        <v>5.2543719756633056</v>
      </c>
      <c r="G2825" t="s">
        <v>42</v>
      </c>
      <c r="H2825" s="21">
        <v>44501</v>
      </c>
      <c r="I2825" s="18" t="s">
        <v>71</v>
      </c>
    </row>
    <row r="2826" spans="2:9" hidden="1" x14ac:dyDescent="0.3">
      <c r="B2826" s="5" t="s">
        <v>35</v>
      </c>
      <c r="C2826" t="s">
        <v>38</v>
      </c>
      <c r="D2826" s="2" t="s">
        <v>21</v>
      </c>
      <c r="F2826">
        <v>8.733625</v>
      </c>
      <c r="G2826" t="s">
        <v>42</v>
      </c>
      <c r="H2826" s="21">
        <v>44501</v>
      </c>
      <c r="I2826" s="18" t="s">
        <v>71</v>
      </c>
    </row>
    <row r="2827" spans="2:9" hidden="1" x14ac:dyDescent="0.3">
      <c r="B2827" s="5" t="s">
        <v>35</v>
      </c>
      <c r="C2827" t="s">
        <v>38</v>
      </c>
      <c r="D2827" s="2" t="s">
        <v>21</v>
      </c>
      <c r="F2827">
        <v>9.2833303571428569</v>
      </c>
      <c r="G2827" t="s">
        <v>42</v>
      </c>
      <c r="H2827" s="21">
        <v>44501</v>
      </c>
      <c r="I2827" s="18" t="s">
        <v>71</v>
      </c>
    </row>
    <row r="2828" spans="2:9" hidden="1" x14ac:dyDescent="0.3">
      <c r="B2828" s="5" t="s">
        <v>35</v>
      </c>
      <c r="C2828" t="s">
        <v>38</v>
      </c>
      <c r="D2828" s="2" t="s">
        <v>21</v>
      </c>
      <c r="F2828">
        <v>6.8604910714285712</v>
      </c>
      <c r="G2828" t="s">
        <v>42</v>
      </c>
      <c r="H2828" s="21">
        <v>44501</v>
      </c>
      <c r="I2828" s="18" t="s">
        <v>71</v>
      </c>
    </row>
    <row r="2829" spans="2:9" hidden="1" x14ac:dyDescent="0.3">
      <c r="B2829" s="5" t="s">
        <v>35</v>
      </c>
      <c r="C2829" t="s">
        <v>38</v>
      </c>
      <c r="D2829" s="2" t="s">
        <v>21</v>
      </c>
      <c r="F2829">
        <v>6.1756071428571433</v>
      </c>
      <c r="G2829" t="s">
        <v>42</v>
      </c>
      <c r="H2829" s="21">
        <v>44501</v>
      </c>
      <c r="I2829" s="18" t="s">
        <v>71</v>
      </c>
    </row>
    <row r="2830" spans="2:9" hidden="1" x14ac:dyDescent="0.3">
      <c r="B2830" s="5" t="s">
        <v>35</v>
      </c>
      <c r="C2830" t="s">
        <v>38</v>
      </c>
      <c r="D2830" s="2" t="s">
        <v>21</v>
      </c>
      <c r="F2830">
        <v>7.5030624999999995</v>
      </c>
      <c r="G2830" t="s">
        <v>42</v>
      </c>
      <c r="H2830" s="21">
        <v>44501</v>
      </c>
      <c r="I2830" s="18" t="s">
        <v>71</v>
      </c>
    </row>
    <row r="2831" spans="2:9" hidden="1" x14ac:dyDescent="0.3">
      <c r="B2831" s="5" t="s">
        <v>35</v>
      </c>
      <c r="C2831" t="s">
        <v>38</v>
      </c>
      <c r="D2831" s="2" t="s">
        <v>21</v>
      </c>
      <c r="F2831">
        <v>6.4661874999999993</v>
      </c>
      <c r="G2831" t="s">
        <v>42</v>
      </c>
      <c r="H2831" s="21">
        <v>44501</v>
      </c>
      <c r="I2831" s="18" t="s">
        <v>71</v>
      </c>
    </row>
    <row r="2832" spans="2:9" hidden="1" x14ac:dyDescent="0.3">
      <c r="B2832" s="5" t="s">
        <v>35</v>
      </c>
      <c r="C2832" t="s">
        <v>38</v>
      </c>
      <c r="D2832" s="2" t="s">
        <v>21</v>
      </c>
      <c r="F2832">
        <v>6.4830267857142863</v>
      </c>
      <c r="G2832" t="s">
        <v>42</v>
      </c>
      <c r="H2832" s="21">
        <v>44501</v>
      </c>
      <c r="I2832" s="18" t="s">
        <v>71</v>
      </c>
    </row>
    <row r="2833" spans="2:9" hidden="1" x14ac:dyDescent="0.3">
      <c r="B2833" s="5" t="s">
        <v>35</v>
      </c>
      <c r="C2833" t="s">
        <v>38</v>
      </c>
      <c r="D2833" s="2" t="s">
        <v>21</v>
      </c>
      <c r="F2833">
        <v>6.1080803571428577</v>
      </c>
      <c r="G2833" t="s">
        <v>42</v>
      </c>
      <c r="H2833" s="21">
        <v>44501</v>
      </c>
      <c r="I2833" s="18" t="s">
        <v>71</v>
      </c>
    </row>
    <row r="2834" spans="2:9" hidden="1" x14ac:dyDescent="0.3">
      <c r="B2834" s="5" t="s">
        <v>35</v>
      </c>
      <c r="C2834" t="s">
        <v>38</v>
      </c>
      <c r="D2834" s="2" t="s">
        <v>21</v>
      </c>
      <c r="F2834">
        <v>6.6964285714285712</v>
      </c>
      <c r="G2834" t="s">
        <v>42</v>
      </c>
      <c r="H2834" s="21">
        <v>44501</v>
      </c>
      <c r="I2834" s="18" t="s">
        <v>71</v>
      </c>
    </row>
    <row r="2835" spans="2:9" hidden="1" x14ac:dyDescent="0.3">
      <c r="B2835" s="5" t="s">
        <v>35</v>
      </c>
      <c r="C2835" t="s">
        <v>38</v>
      </c>
      <c r="D2835" s="2" t="s">
        <v>21</v>
      </c>
      <c r="F2835">
        <v>6.6964285714285712</v>
      </c>
      <c r="G2835" t="s">
        <v>42</v>
      </c>
      <c r="H2835" s="21">
        <v>44501</v>
      </c>
      <c r="I2835" s="18" t="s">
        <v>71</v>
      </c>
    </row>
    <row r="2836" spans="2:9" hidden="1" x14ac:dyDescent="0.3">
      <c r="B2836" s="5" t="s">
        <v>35</v>
      </c>
      <c r="C2836" t="s">
        <v>38</v>
      </c>
      <c r="D2836" s="2" t="s">
        <v>21</v>
      </c>
      <c r="F2836">
        <v>6.5359375000000002</v>
      </c>
      <c r="G2836" t="s">
        <v>42</v>
      </c>
      <c r="H2836" s="21">
        <v>44501</v>
      </c>
      <c r="I2836" s="18" t="s">
        <v>71</v>
      </c>
    </row>
    <row r="2837" spans="2:9" hidden="1" x14ac:dyDescent="0.3">
      <c r="B2837" s="5" t="s">
        <v>35</v>
      </c>
      <c r="C2837" t="s">
        <v>38</v>
      </c>
      <c r="D2837" s="2" t="s">
        <v>21</v>
      </c>
      <c r="F2837">
        <v>6.2724375000000006</v>
      </c>
      <c r="G2837" t="s">
        <v>42</v>
      </c>
      <c r="H2837" s="21">
        <v>44501</v>
      </c>
      <c r="I2837" s="18" t="s">
        <v>71</v>
      </c>
    </row>
    <row r="2838" spans="2:9" hidden="1" x14ac:dyDescent="0.3">
      <c r="B2838" s="5" t="s">
        <v>35</v>
      </c>
      <c r="C2838" t="s">
        <v>38</v>
      </c>
      <c r="D2838" s="2" t="s">
        <v>21</v>
      </c>
      <c r="F2838">
        <v>7.1412946428571429</v>
      </c>
      <c r="G2838" t="s">
        <v>42</v>
      </c>
      <c r="H2838" s="21">
        <v>44501</v>
      </c>
      <c r="I2838" s="18" t="s">
        <v>71</v>
      </c>
    </row>
    <row r="2839" spans="2:9" hidden="1" x14ac:dyDescent="0.3">
      <c r="B2839" s="5" t="s">
        <v>35</v>
      </c>
      <c r="C2839" t="s">
        <v>38</v>
      </c>
      <c r="D2839" s="2" t="s">
        <v>21</v>
      </c>
      <c r="F2839">
        <v>7.3977053571428568</v>
      </c>
      <c r="G2839" t="s">
        <v>42</v>
      </c>
      <c r="H2839" s="21">
        <v>44501</v>
      </c>
      <c r="I2839" s="18" t="s">
        <v>71</v>
      </c>
    </row>
    <row r="2840" spans="2:9" hidden="1" x14ac:dyDescent="0.3">
      <c r="B2840" s="5" t="s">
        <v>35</v>
      </c>
      <c r="C2840" t="s">
        <v>38</v>
      </c>
      <c r="D2840" s="2" t="s">
        <v>21</v>
      </c>
      <c r="F2840">
        <v>6.6534374999999999</v>
      </c>
      <c r="G2840" t="s">
        <v>42</v>
      </c>
      <c r="H2840" s="21">
        <v>44501</v>
      </c>
      <c r="I2840" s="18" t="s">
        <v>71</v>
      </c>
    </row>
    <row r="2841" spans="2:9" hidden="1" x14ac:dyDescent="0.3">
      <c r="B2841" s="5" t="s">
        <v>35</v>
      </c>
      <c r="C2841" t="s">
        <v>38</v>
      </c>
      <c r="D2841" s="2" t="s">
        <v>21</v>
      </c>
      <c r="F2841">
        <v>7.668017857142857</v>
      </c>
      <c r="G2841" t="s">
        <v>42</v>
      </c>
      <c r="H2841" s="21">
        <v>44501</v>
      </c>
      <c r="I2841" s="18" t="s">
        <v>71</v>
      </c>
    </row>
    <row r="2842" spans="2:9" hidden="1" x14ac:dyDescent="0.3">
      <c r="B2842" s="5" t="s">
        <v>35</v>
      </c>
      <c r="C2842" t="s">
        <v>38</v>
      </c>
      <c r="D2842" s="2" t="s">
        <v>21</v>
      </c>
      <c r="F2842">
        <v>7.1493303571428575</v>
      </c>
      <c r="G2842" t="s">
        <v>42</v>
      </c>
      <c r="H2842" s="21">
        <v>44501</v>
      </c>
      <c r="I2842" s="18" t="s">
        <v>71</v>
      </c>
    </row>
    <row r="2843" spans="2:9" hidden="1" x14ac:dyDescent="0.3">
      <c r="B2843" s="5" t="s">
        <v>35</v>
      </c>
      <c r="C2843" t="s">
        <v>38</v>
      </c>
      <c r="D2843" s="2" t="s">
        <v>21</v>
      </c>
      <c r="F2843">
        <v>7.4789285714285709</v>
      </c>
      <c r="G2843" t="s">
        <v>42</v>
      </c>
      <c r="H2843" s="21">
        <v>44501</v>
      </c>
      <c r="I2843" s="18" t="s">
        <v>71</v>
      </c>
    </row>
    <row r="2844" spans="2:9" hidden="1" x14ac:dyDescent="0.3">
      <c r="B2844" s="5" t="s">
        <v>35</v>
      </c>
      <c r="C2844" t="s">
        <v>38</v>
      </c>
      <c r="D2844" s="2" t="s">
        <v>21</v>
      </c>
      <c r="F2844">
        <v>6.6566696428571435</v>
      </c>
      <c r="G2844" t="s">
        <v>42</v>
      </c>
      <c r="H2844" s="21">
        <v>44501</v>
      </c>
      <c r="I2844" s="18" t="s">
        <v>71</v>
      </c>
    </row>
    <row r="2845" spans="2:9" hidden="1" x14ac:dyDescent="0.3">
      <c r="B2845" s="5" t="s">
        <v>35</v>
      </c>
      <c r="C2845" t="s">
        <v>38</v>
      </c>
      <c r="D2845" s="2" t="s">
        <v>21</v>
      </c>
      <c r="F2845">
        <v>3.9935</v>
      </c>
      <c r="G2845" t="s">
        <v>42</v>
      </c>
      <c r="H2845" s="21">
        <v>44501</v>
      </c>
      <c r="I2845" s="18" t="s">
        <v>71</v>
      </c>
    </row>
    <row r="2846" spans="2:9" hidden="1" x14ac:dyDescent="0.3">
      <c r="B2846" s="5" t="s">
        <v>35</v>
      </c>
      <c r="C2846" t="s">
        <v>38</v>
      </c>
      <c r="D2846" s="2" t="s">
        <v>21</v>
      </c>
      <c r="F2846">
        <v>4.6270357142857135</v>
      </c>
      <c r="G2846" t="s">
        <v>42</v>
      </c>
      <c r="H2846" s="21">
        <v>44501</v>
      </c>
      <c r="I2846" s="18" t="s">
        <v>71</v>
      </c>
    </row>
    <row r="2847" spans="2:9" hidden="1" x14ac:dyDescent="0.3">
      <c r="B2847" s="5" t="s">
        <v>35</v>
      </c>
      <c r="C2847" t="s">
        <v>38</v>
      </c>
      <c r="D2847" s="2" t="s">
        <v>21</v>
      </c>
      <c r="F2847">
        <v>6.6998571428571427</v>
      </c>
      <c r="G2847" t="s">
        <v>42</v>
      </c>
      <c r="H2847" s="21">
        <v>44501</v>
      </c>
      <c r="I2847" s="18" t="s">
        <v>71</v>
      </c>
    </row>
    <row r="2848" spans="2:9" hidden="1" x14ac:dyDescent="0.3">
      <c r="B2848" s="5" t="s">
        <v>35</v>
      </c>
      <c r="C2848" t="s">
        <v>38</v>
      </c>
      <c r="D2848" s="2" t="s">
        <v>21</v>
      </c>
      <c r="F2848">
        <v>6.6983571428571427</v>
      </c>
      <c r="G2848" t="s">
        <v>42</v>
      </c>
      <c r="H2848" s="21">
        <v>44501</v>
      </c>
      <c r="I2848" s="18" t="s">
        <v>71</v>
      </c>
    </row>
    <row r="2849" spans="2:9" hidden="1" x14ac:dyDescent="0.3">
      <c r="B2849" s="5" t="s">
        <v>35</v>
      </c>
      <c r="C2849" t="s">
        <v>38</v>
      </c>
      <c r="D2849" s="2" t="s">
        <v>21</v>
      </c>
      <c r="F2849">
        <v>6.8290446428571423</v>
      </c>
      <c r="G2849" t="s">
        <v>42</v>
      </c>
      <c r="H2849" s="21">
        <v>44501</v>
      </c>
      <c r="I2849" s="18" t="s">
        <v>71</v>
      </c>
    </row>
    <row r="2850" spans="2:9" hidden="1" x14ac:dyDescent="0.3">
      <c r="B2850" s="5" t="s">
        <v>35</v>
      </c>
      <c r="C2850" t="s">
        <v>38</v>
      </c>
      <c r="D2850" s="2" t="s">
        <v>21</v>
      </c>
      <c r="F2850">
        <v>8.5608749999999993</v>
      </c>
      <c r="G2850" t="s">
        <v>42</v>
      </c>
      <c r="H2850" s="21">
        <v>44501</v>
      </c>
      <c r="I2850" s="18" t="s">
        <v>71</v>
      </c>
    </row>
    <row r="2851" spans="2:9" hidden="1" x14ac:dyDescent="0.3">
      <c r="B2851" s="5" t="s">
        <v>35</v>
      </c>
      <c r="C2851" t="s">
        <v>38</v>
      </c>
      <c r="D2851" s="2" t="s">
        <v>21</v>
      </c>
      <c r="F2851">
        <v>9.2142857142857135</v>
      </c>
      <c r="G2851" t="s">
        <v>42</v>
      </c>
      <c r="H2851" s="21">
        <v>44501</v>
      </c>
      <c r="I2851" s="18" t="s">
        <v>71</v>
      </c>
    </row>
    <row r="2852" spans="2:9" hidden="1" x14ac:dyDescent="0.3">
      <c r="B2852" s="5" t="s">
        <v>35</v>
      </c>
      <c r="C2852" t="s">
        <v>38</v>
      </c>
      <c r="D2852" s="2" t="s">
        <v>21</v>
      </c>
      <c r="F2852">
        <v>8.1107232142857146</v>
      </c>
      <c r="G2852" t="s">
        <v>42</v>
      </c>
      <c r="H2852" s="21">
        <v>44501</v>
      </c>
      <c r="I2852" s="18" t="s">
        <v>71</v>
      </c>
    </row>
    <row r="2853" spans="2:9" hidden="1" x14ac:dyDescent="0.3">
      <c r="B2853" s="5" t="s">
        <v>35</v>
      </c>
      <c r="C2853" t="s">
        <v>38</v>
      </c>
      <c r="D2853" s="2" t="s">
        <v>21</v>
      </c>
      <c r="F2853">
        <v>6.5464642857142854</v>
      </c>
      <c r="G2853" t="s">
        <v>42</v>
      </c>
      <c r="H2853" s="21">
        <v>44501</v>
      </c>
      <c r="I2853" s="18" t="s">
        <v>71</v>
      </c>
    </row>
    <row r="2854" spans="2:9" hidden="1" x14ac:dyDescent="0.3">
      <c r="B2854" s="5" t="s">
        <v>35</v>
      </c>
      <c r="C2854" t="s">
        <v>38</v>
      </c>
      <c r="D2854" s="2" t="s">
        <v>21</v>
      </c>
      <c r="F2854">
        <v>6.2760892857142858</v>
      </c>
      <c r="G2854" t="s">
        <v>42</v>
      </c>
      <c r="H2854" s="21">
        <v>44501</v>
      </c>
      <c r="I2854" s="18" t="s">
        <v>71</v>
      </c>
    </row>
    <row r="2855" spans="2:9" hidden="1" x14ac:dyDescent="0.3">
      <c r="B2855" s="5" t="s">
        <v>35</v>
      </c>
      <c r="C2855" t="s">
        <v>38</v>
      </c>
      <c r="D2855" s="2" t="s">
        <v>21</v>
      </c>
      <c r="F2855">
        <v>9.8391923683752474</v>
      </c>
      <c r="G2855" t="s">
        <v>42</v>
      </c>
      <c r="H2855" s="21">
        <v>44501</v>
      </c>
      <c r="I2855" s="18" t="s">
        <v>71</v>
      </c>
    </row>
    <row r="2856" spans="2:9" hidden="1" x14ac:dyDescent="0.3">
      <c r="B2856" s="5" t="s">
        <v>35</v>
      </c>
      <c r="C2856" t="s">
        <v>38</v>
      </c>
      <c r="D2856" s="2" t="s">
        <v>21</v>
      </c>
      <c r="F2856">
        <v>12.49417172593235</v>
      </c>
      <c r="G2856" t="s">
        <v>42</v>
      </c>
      <c r="H2856" s="21">
        <v>44501</v>
      </c>
      <c r="I2856" s="18" t="s">
        <v>71</v>
      </c>
    </row>
    <row r="2857" spans="2:9" hidden="1" x14ac:dyDescent="0.3">
      <c r="B2857" s="5" t="s">
        <v>35</v>
      </c>
      <c r="C2857" t="s">
        <v>38</v>
      </c>
      <c r="D2857" s="2" t="s">
        <v>21</v>
      </c>
      <c r="F2857">
        <v>16.824243107020575</v>
      </c>
      <c r="G2857" t="s">
        <v>42</v>
      </c>
      <c r="H2857" s="21">
        <v>44501</v>
      </c>
      <c r="I2857" s="18" t="s">
        <v>71</v>
      </c>
    </row>
    <row r="2858" spans="2:9" hidden="1" x14ac:dyDescent="0.3">
      <c r="B2858" s="5" t="s">
        <v>35</v>
      </c>
      <c r="C2858" t="s">
        <v>38</v>
      </c>
      <c r="D2858" s="2" t="s">
        <v>21</v>
      </c>
      <c r="F2858">
        <v>28.150647536820717</v>
      </c>
      <c r="G2858" t="s">
        <v>42</v>
      </c>
      <c r="H2858" s="21">
        <v>44501</v>
      </c>
      <c r="I2858" s="18" t="s">
        <v>71</v>
      </c>
    </row>
    <row r="2859" spans="2:9" hidden="1" x14ac:dyDescent="0.3">
      <c r="B2859" s="5" t="s">
        <v>35</v>
      </c>
      <c r="C2859" t="s">
        <v>38</v>
      </c>
      <c r="D2859" s="2" t="s">
        <v>21</v>
      </c>
      <c r="F2859">
        <v>32.796405172413792</v>
      </c>
      <c r="G2859" t="s">
        <v>42</v>
      </c>
      <c r="H2859" s="21">
        <v>44501</v>
      </c>
      <c r="I2859" s="18" t="s">
        <v>71</v>
      </c>
    </row>
    <row r="2860" spans="2:9" hidden="1" x14ac:dyDescent="0.3">
      <c r="B2860" s="5" t="s">
        <v>35</v>
      </c>
      <c r="C2860" t="s">
        <v>38</v>
      </c>
      <c r="D2860" s="2" t="s">
        <v>21</v>
      </c>
      <c r="F2860">
        <v>32.328124198978109</v>
      </c>
      <c r="G2860" t="s">
        <v>42</v>
      </c>
      <c r="H2860" s="21">
        <v>44501</v>
      </c>
      <c r="I2860" s="18" t="s">
        <v>71</v>
      </c>
    </row>
    <row r="2861" spans="2:9" hidden="1" x14ac:dyDescent="0.3">
      <c r="B2861" s="5" t="s">
        <v>35</v>
      </c>
      <c r="C2861" t="s">
        <v>38</v>
      </c>
      <c r="D2861" s="2" t="s">
        <v>21</v>
      </c>
      <c r="F2861">
        <v>15.09939040123855</v>
      </c>
      <c r="G2861" t="s">
        <v>42</v>
      </c>
      <c r="H2861" s="21">
        <v>44501</v>
      </c>
      <c r="I2861" s="18" t="s">
        <v>71</v>
      </c>
    </row>
    <row r="2862" spans="2:9" hidden="1" x14ac:dyDescent="0.3">
      <c r="B2862" s="5" t="s">
        <v>35</v>
      </c>
      <c r="C2862" t="s">
        <v>38</v>
      </c>
      <c r="D2862" s="2" t="s">
        <v>21</v>
      </c>
      <c r="F2862">
        <v>23.863288627124611</v>
      </c>
      <c r="G2862" t="s">
        <v>42</v>
      </c>
      <c r="H2862" s="21">
        <v>44501</v>
      </c>
      <c r="I2862" s="18" t="s">
        <v>71</v>
      </c>
    </row>
    <row r="2863" spans="2:9" hidden="1" x14ac:dyDescent="0.3">
      <c r="B2863" s="5" t="s">
        <v>35</v>
      </c>
      <c r="C2863" t="s">
        <v>38</v>
      </c>
      <c r="D2863" s="2" t="s">
        <v>21</v>
      </c>
      <c r="F2863">
        <v>21.351128048780488</v>
      </c>
      <c r="G2863" t="s">
        <v>42</v>
      </c>
      <c r="H2863" s="21">
        <v>44501</v>
      </c>
      <c r="I2863" s="18" t="s">
        <v>71</v>
      </c>
    </row>
    <row r="2864" spans="2:9" hidden="1" x14ac:dyDescent="0.3">
      <c r="B2864" s="5" t="s">
        <v>35</v>
      </c>
      <c r="C2864" t="s">
        <v>38</v>
      </c>
      <c r="D2864" s="2" t="s">
        <v>21</v>
      </c>
      <c r="F2864">
        <v>41.850571871559225</v>
      </c>
      <c r="G2864" t="s">
        <v>42</v>
      </c>
      <c r="H2864" s="21">
        <v>44501</v>
      </c>
      <c r="I2864" s="18" t="s">
        <v>71</v>
      </c>
    </row>
    <row r="2865" spans="2:9" hidden="1" x14ac:dyDescent="0.3">
      <c r="B2865" s="5" t="s">
        <v>35</v>
      </c>
      <c r="C2865" t="s">
        <v>38</v>
      </c>
      <c r="D2865" s="2" t="s">
        <v>21</v>
      </c>
      <c r="F2865">
        <v>37.335540816326528</v>
      </c>
      <c r="G2865" t="s">
        <v>42</v>
      </c>
      <c r="H2865" s="21">
        <v>44501</v>
      </c>
      <c r="I2865" s="18" t="s">
        <v>71</v>
      </c>
    </row>
    <row r="2866" spans="2:9" hidden="1" x14ac:dyDescent="0.3">
      <c r="B2866" s="5" t="s">
        <v>35</v>
      </c>
      <c r="C2866" t="s">
        <v>16</v>
      </c>
      <c r="D2866" s="2" t="s">
        <v>21</v>
      </c>
      <c r="F2866">
        <v>21.068083333333334</v>
      </c>
      <c r="G2866" t="s">
        <v>42</v>
      </c>
      <c r="H2866" s="21">
        <v>44501</v>
      </c>
      <c r="I2866" s="18" t="s">
        <v>71</v>
      </c>
    </row>
    <row r="2867" spans="2:9" hidden="1" x14ac:dyDescent="0.3">
      <c r="B2867" s="5" t="s">
        <v>35</v>
      </c>
      <c r="C2867" t="s">
        <v>16</v>
      </c>
      <c r="D2867" s="2" t="s">
        <v>21</v>
      </c>
      <c r="F2867">
        <v>13.697830882352941</v>
      </c>
      <c r="G2867" t="s">
        <v>42</v>
      </c>
      <c r="H2867" s="21">
        <v>44501</v>
      </c>
      <c r="I2867" s="18" t="s">
        <v>71</v>
      </c>
    </row>
    <row r="2868" spans="2:9" hidden="1" x14ac:dyDescent="0.3">
      <c r="B2868" s="5" t="s">
        <v>35</v>
      </c>
      <c r="C2868" t="s">
        <v>16</v>
      </c>
      <c r="D2868" s="2" t="s">
        <v>21</v>
      </c>
      <c r="F2868">
        <v>13.894808823529411</v>
      </c>
      <c r="G2868" t="s">
        <v>42</v>
      </c>
      <c r="H2868" s="21">
        <v>44501</v>
      </c>
      <c r="I2868" s="18" t="s">
        <v>71</v>
      </c>
    </row>
    <row r="2869" spans="2:9" hidden="1" x14ac:dyDescent="0.3">
      <c r="B2869" s="5" t="s">
        <v>35</v>
      </c>
      <c r="C2869" t="s">
        <v>16</v>
      </c>
      <c r="D2869" s="2" t="s">
        <v>21</v>
      </c>
      <c r="F2869">
        <v>10.13141525423729</v>
      </c>
      <c r="G2869" t="s">
        <v>42</v>
      </c>
      <c r="H2869" s="21">
        <v>44501</v>
      </c>
      <c r="I2869" s="18" t="s">
        <v>71</v>
      </c>
    </row>
    <row r="2870" spans="2:9" hidden="1" x14ac:dyDescent="0.3">
      <c r="B2870" s="5" t="s">
        <v>35</v>
      </c>
      <c r="C2870" t="s">
        <v>16</v>
      </c>
      <c r="D2870" s="2" t="s">
        <v>21</v>
      </c>
      <c r="F2870">
        <v>9.8691271186440677</v>
      </c>
      <c r="G2870" t="s">
        <v>42</v>
      </c>
      <c r="H2870" s="21">
        <v>44501</v>
      </c>
      <c r="I2870" s="18" t="s">
        <v>71</v>
      </c>
    </row>
    <row r="2871" spans="2:9" hidden="1" x14ac:dyDescent="0.3">
      <c r="B2871" s="5" t="s">
        <v>35</v>
      </c>
      <c r="C2871" t="s">
        <v>16</v>
      </c>
      <c r="D2871" s="2" t="s">
        <v>21</v>
      </c>
      <c r="F2871">
        <v>10.290923728813558</v>
      </c>
      <c r="G2871" t="s">
        <v>42</v>
      </c>
      <c r="H2871" s="21">
        <v>44501</v>
      </c>
      <c r="I2871" s="18" t="s">
        <v>71</v>
      </c>
    </row>
    <row r="2872" spans="2:9" hidden="1" x14ac:dyDescent="0.3">
      <c r="B2872" s="5" t="s">
        <v>35</v>
      </c>
      <c r="C2872" t="s">
        <v>16</v>
      </c>
      <c r="D2872" s="2" t="s">
        <v>21</v>
      </c>
      <c r="F2872">
        <v>8.669305084745762</v>
      </c>
      <c r="G2872" t="s">
        <v>42</v>
      </c>
      <c r="H2872" s="21">
        <v>44501</v>
      </c>
      <c r="I2872" s="18" t="s">
        <v>71</v>
      </c>
    </row>
    <row r="2873" spans="2:9" hidden="1" x14ac:dyDescent="0.3">
      <c r="B2873" s="5" t="s">
        <v>35</v>
      </c>
      <c r="C2873" t="s">
        <v>16</v>
      </c>
      <c r="D2873" s="2" t="s">
        <v>21</v>
      </c>
      <c r="F2873">
        <v>9.8393474576271185</v>
      </c>
      <c r="G2873" t="s">
        <v>42</v>
      </c>
      <c r="H2873" s="21">
        <v>44501</v>
      </c>
      <c r="I2873" s="18" t="s">
        <v>71</v>
      </c>
    </row>
    <row r="2874" spans="2:9" hidden="1" x14ac:dyDescent="0.3">
      <c r="B2874" s="5" t="s">
        <v>35</v>
      </c>
      <c r="C2874" t="s">
        <v>16</v>
      </c>
      <c r="D2874" s="2" t="s">
        <v>21</v>
      </c>
      <c r="F2874">
        <v>10.531440677966103</v>
      </c>
      <c r="G2874" t="s">
        <v>42</v>
      </c>
      <c r="H2874" s="21">
        <v>44501</v>
      </c>
      <c r="I2874" s="18" t="s">
        <v>71</v>
      </c>
    </row>
    <row r="2875" spans="2:9" hidden="1" x14ac:dyDescent="0.3">
      <c r="B2875" s="5" t="s">
        <v>35</v>
      </c>
      <c r="C2875" t="s">
        <v>16</v>
      </c>
      <c r="D2875" s="2" t="s">
        <v>21</v>
      </c>
      <c r="F2875">
        <v>10.838144067796611</v>
      </c>
      <c r="G2875" t="s">
        <v>42</v>
      </c>
      <c r="H2875" s="21">
        <v>44501</v>
      </c>
      <c r="I2875" s="18" t="s">
        <v>71</v>
      </c>
    </row>
    <row r="2876" spans="2:9" hidden="1" x14ac:dyDescent="0.3">
      <c r="B2876" s="5" t="s">
        <v>35</v>
      </c>
      <c r="C2876" t="s">
        <v>16</v>
      </c>
      <c r="D2876" s="2" t="s">
        <v>21</v>
      </c>
      <c r="F2876">
        <v>13.306305084745762</v>
      </c>
      <c r="G2876" t="s">
        <v>42</v>
      </c>
      <c r="H2876" s="21">
        <v>44501</v>
      </c>
      <c r="I2876" s="18" t="s">
        <v>71</v>
      </c>
    </row>
    <row r="2877" spans="2:9" hidden="1" x14ac:dyDescent="0.3">
      <c r="B2877" s="5" t="s">
        <v>35</v>
      </c>
      <c r="C2877" t="s">
        <v>16</v>
      </c>
      <c r="D2877" s="2" t="s">
        <v>21</v>
      </c>
      <c r="F2877">
        <v>11.723177966101694</v>
      </c>
      <c r="G2877" t="s">
        <v>42</v>
      </c>
      <c r="H2877" s="21">
        <v>44501</v>
      </c>
      <c r="I2877" s="18" t="s">
        <v>71</v>
      </c>
    </row>
    <row r="2878" spans="2:9" hidden="1" x14ac:dyDescent="0.3">
      <c r="B2878" s="5" t="s">
        <v>35</v>
      </c>
      <c r="C2878" t="s">
        <v>16</v>
      </c>
      <c r="D2878" s="2" t="s">
        <v>21</v>
      </c>
      <c r="F2878">
        <v>13.963345819747159</v>
      </c>
      <c r="G2878" t="s">
        <v>42</v>
      </c>
      <c r="H2878" s="21">
        <v>44501</v>
      </c>
      <c r="I2878" s="18" t="s">
        <v>71</v>
      </c>
    </row>
    <row r="2879" spans="2:9" hidden="1" x14ac:dyDescent="0.3">
      <c r="B2879" s="5" t="s">
        <v>35</v>
      </c>
      <c r="C2879" t="s">
        <v>16</v>
      </c>
      <c r="D2879" s="2" t="s">
        <v>21</v>
      </c>
      <c r="F2879">
        <v>21.407351063829786</v>
      </c>
      <c r="G2879" t="s">
        <v>42</v>
      </c>
      <c r="H2879" s="21">
        <v>44501</v>
      </c>
      <c r="I2879" s="18" t="s">
        <v>71</v>
      </c>
    </row>
    <row r="2880" spans="2:9" hidden="1" x14ac:dyDescent="0.3">
      <c r="B2880" s="5" t="s">
        <v>35</v>
      </c>
      <c r="C2880" t="s">
        <v>16</v>
      </c>
      <c r="D2880" s="2" t="s">
        <v>21</v>
      </c>
      <c r="F2880">
        <v>21.332904255319146</v>
      </c>
      <c r="G2880" t="s">
        <v>42</v>
      </c>
      <c r="H2880" s="21">
        <v>44501</v>
      </c>
      <c r="I2880" s="18" t="s">
        <v>71</v>
      </c>
    </row>
    <row r="2881" spans="2:9" hidden="1" x14ac:dyDescent="0.3">
      <c r="B2881" s="5" t="s">
        <v>35</v>
      </c>
      <c r="C2881" t="s">
        <v>16</v>
      </c>
      <c r="D2881" s="2" t="s">
        <v>21</v>
      </c>
      <c r="F2881">
        <v>18.196978723404257</v>
      </c>
      <c r="G2881" t="s">
        <v>42</v>
      </c>
      <c r="H2881" s="21">
        <v>44501</v>
      </c>
      <c r="I2881" s="18" t="s">
        <v>71</v>
      </c>
    </row>
    <row r="2882" spans="2:9" hidden="1" x14ac:dyDescent="0.3">
      <c r="B2882" s="5" t="s">
        <v>35</v>
      </c>
      <c r="C2882" t="s">
        <v>16</v>
      </c>
      <c r="D2882" s="2" t="s">
        <v>21</v>
      </c>
      <c r="F2882">
        <v>10.158898876404495</v>
      </c>
      <c r="G2882" t="s">
        <v>42</v>
      </c>
      <c r="H2882" s="21">
        <v>44501</v>
      </c>
      <c r="I2882" s="18" t="s">
        <v>71</v>
      </c>
    </row>
    <row r="2883" spans="2:9" hidden="1" x14ac:dyDescent="0.3">
      <c r="B2883" s="5" t="s">
        <v>35</v>
      </c>
      <c r="C2883" t="s">
        <v>16</v>
      </c>
      <c r="D2883" s="2" t="s">
        <v>21</v>
      </c>
      <c r="F2883">
        <v>10.928831460674157</v>
      </c>
      <c r="G2883" t="s">
        <v>42</v>
      </c>
      <c r="H2883" s="21">
        <v>44501</v>
      </c>
      <c r="I2883" s="18" t="s">
        <v>71</v>
      </c>
    </row>
    <row r="2884" spans="2:9" hidden="1" x14ac:dyDescent="0.3">
      <c r="B2884" s="5" t="s">
        <v>35</v>
      </c>
      <c r="C2884" t="s">
        <v>16</v>
      </c>
      <c r="D2884" s="2" t="s">
        <v>21</v>
      </c>
      <c r="F2884">
        <v>10.337078651685394</v>
      </c>
      <c r="G2884" t="s">
        <v>42</v>
      </c>
      <c r="H2884" s="21">
        <v>44501</v>
      </c>
      <c r="I2884" s="18" t="s">
        <v>71</v>
      </c>
    </row>
    <row r="2885" spans="2:9" hidden="1" x14ac:dyDescent="0.3">
      <c r="B2885" s="5" t="s">
        <v>35</v>
      </c>
      <c r="C2885" t="s">
        <v>16</v>
      </c>
      <c r="D2885" s="2" t="s">
        <v>21</v>
      </c>
      <c r="F2885">
        <v>9.9375617977528083</v>
      </c>
      <c r="G2885" t="s">
        <v>42</v>
      </c>
      <c r="H2885" s="21">
        <v>44501</v>
      </c>
      <c r="I2885" s="18" t="s">
        <v>71</v>
      </c>
    </row>
    <row r="2886" spans="2:9" hidden="1" x14ac:dyDescent="0.3">
      <c r="B2886" s="5" t="s">
        <v>35</v>
      </c>
      <c r="C2886" t="s">
        <v>16</v>
      </c>
      <c r="D2886" s="2" t="s">
        <v>21</v>
      </c>
      <c r="F2886">
        <v>10.427842696629213</v>
      </c>
      <c r="G2886" t="s">
        <v>42</v>
      </c>
      <c r="H2886" s="21">
        <v>44501</v>
      </c>
      <c r="I2886" s="18" t="s">
        <v>71</v>
      </c>
    </row>
    <row r="2887" spans="2:9" hidden="1" x14ac:dyDescent="0.3">
      <c r="B2887" s="5" t="s">
        <v>35</v>
      </c>
      <c r="C2887" t="s">
        <v>16</v>
      </c>
      <c r="D2887" s="2" t="s">
        <v>21</v>
      </c>
      <c r="F2887">
        <v>10.544573033707865</v>
      </c>
      <c r="G2887" t="s">
        <v>42</v>
      </c>
      <c r="H2887" s="21">
        <v>44501</v>
      </c>
      <c r="I2887" s="18" t="s">
        <v>71</v>
      </c>
    </row>
    <row r="2888" spans="2:9" hidden="1" x14ac:dyDescent="0.3">
      <c r="B2888" s="5" t="s">
        <v>35</v>
      </c>
      <c r="C2888" t="s">
        <v>16</v>
      </c>
      <c r="D2888" s="2" t="s">
        <v>21</v>
      </c>
      <c r="F2888">
        <v>9.8529550561797752</v>
      </c>
      <c r="G2888" t="s">
        <v>42</v>
      </c>
      <c r="H2888" s="21">
        <v>44501</v>
      </c>
      <c r="I2888" s="18" t="s">
        <v>71</v>
      </c>
    </row>
    <row r="2889" spans="2:9" hidden="1" x14ac:dyDescent="0.3">
      <c r="B2889" s="5" t="s">
        <v>35</v>
      </c>
      <c r="C2889" t="s">
        <v>16</v>
      </c>
      <c r="D2889" s="2" t="s">
        <v>21</v>
      </c>
      <c r="F2889">
        <v>9.7978539325842693</v>
      </c>
      <c r="G2889" t="s">
        <v>42</v>
      </c>
      <c r="H2889" s="21">
        <v>44501</v>
      </c>
      <c r="I2889" s="18" t="s">
        <v>71</v>
      </c>
    </row>
    <row r="2890" spans="2:9" hidden="1" x14ac:dyDescent="0.3">
      <c r="B2890" s="5" t="s">
        <v>35</v>
      </c>
      <c r="C2890" t="s">
        <v>16</v>
      </c>
      <c r="D2890" s="2" t="s">
        <v>21</v>
      </c>
      <c r="F2890">
        <v>9.7792808988764044</v>
      </c>
      <c r="G2890" t="s">
        <v>42</v>
      </c>
      <c r="H2890" s="21">
        <v>44501</v>
      </c>
      <c r="I2890" s="18" t="s">
        <v>71</v>
      </c>
    </row>
    <row r="2891" spans="2:9" hidden="1" x14ac:dyDescent="0.3">
      <c r="B2891" s="5" t="s">
        <v>35</v>
      </c>
      <c r="C2891" t="s">
        <v>16</v>
      </c>
      <c r="D2891" s="2" t="s">
        <v>21</v>
      </c>
      <c r="F2891">
        <v>9.8426966292134832</v>
      </c>
      <c r="G2891" t="s">
        <v>42</v>
      </c>
      <c r="H2891" s="21">
        <v>44501</v>
      </c>
      <c r="I2891" s="18" t="s">
        <v>71</v>
      </c>
    </row>
    <row r="2892" spans="2:9" hidden="1" x14ac:dyDescent="0.3">
      <c r="B2892" s="5" t="s">
        <v>35</v>
      </c>
      <c r="C2892" t="s">
        <v>16</v>
      </c>
      <c r="D2892" s="2" t="s">
        <v>21</v>
      </c>
      <c r="F2892">
        <v>9.5070786516853936</v>
      </c>
      <c r="G2892" t="s">
        <v>42</v>
      </c>
      <c r="H2892" s="21">
        <v>44501</v>
      </c>
      <c r="I2892" s="18" t="s">
        <v>71</v>
      </c>
    </row>
    <row r="2893" spans="2:9" hidden="1" x14ac:dyDescent="0.3">
      <c r="B2893" s="5" t="s">
        <v>35</v>
      </c>
      <c r="C2893" t="s">
        <v>16</v>
      </c>
      <c r="D2893" s="2" t="s">
        <v>21</v>
      </c>
      <c r="F2893">
        <v>9.0141235955056178</v>
      </c>
      <c r="G2893" t="s">
        <v>42</v>
      </c>
      <c r="H2893" s="21">
        <v>44501</v>
      </c>
      <c r="I2893" s="18" t="s">
        <v>71</v>
      </c>
    </row>
    <row r="2894" spans="2:9" hidden="1" x14ac:dyDescent="0.3">
      <c r="B2894" s="5" t="s">
        <v>35</v>
      </c>
      <c r="C2894" t="s">
        <v>16</v>
      </c>
      <c r="D2894" s="2" t="s">
        <v>21</v>
      </c>
      <c r="F2894">
        <v>9.9206853932584274</v>
      </c>
      <c r="G2894" t="s">
        <v>42</v>
      </c>
      <c r="H2894" s="21">
        <v>44501</v>
      </c>
      <c r="I2894" s="18" t="s">
        <v>71</v>
      </c>
    </row>
    <row r="2895" spans="2:9" hidden="1" x14ac:dyDescent="0.3">
      <c r="B2895" s="5" t="s">
        <v>35</v>
      </c>
      <c r="C2895" t="s">
        <v>16</v>
      </c>
      <c r="D2895" s="2" t="s">
        <v>21</v>
      </c>
      <c r="F2895">
        <v>9.5366741573033718</v>
      </c>
      <c r="G2895" t="s">
        <v>42</v>
      </c>
      <c r="H2895" s="21">
        <v>44501</v>
      </c>
      <c r="I2895" s="18" t="s">
        <v>71</v>
      </c>
    </row>
    <row r="2896" spans="2:9" hidden="1" x14ac:dyDescent="0.3">
      <c r="B2896" s="5" t="s">
        <v>35</v>
      </c>
      <c r="C2896" t="s">
        <v>16</v>
      </c>
      <c r="D2896" s="2" t="s">
        <v>21</v>
      </c>
      <c r="F2896">
        <v>9.5409101123595494</v>
      </c>
      <c r="G2896" t="s">
        <v>42</v>
      </c>
      <c r="H2896" s="21">
        <v>44501</v>
      </c>
      <c r="I2896" s="18" t="s">
        <v>71</v>
      </c>
    </row>
    <row r="2897" spans="2:9" hidden="1" x14ac:dyDescent="0.3">
      <c r="B2897" s="5" t="s">
        <v>35</v>
      </c>
      <c r="C2897" t="s">
        <v>16</v>
      </c>
      <c r="D2897" s="2" t="s">
        <v>21</v>
      </c>
      <c r="F2897">
        <v>12.012033707865168</v>
      </c>
      <c r="G2897" t="s">
        <v>42</v>
      </c>
      <c r="H2897" s="21">
        <v>44501</v>
      </c>
      <c r="I2897" s="18" t="s">
        <v>71</v>
      </c>
    </row>
    <row r="2898" spans="2:9" hidden="1" x14ac:dyDescent="0.3">
      <c r="B2898" s="5" t="s">
        <v>35</v>
      </c>
      <c r="C2898" t="s">
        <v>16</v>
      </c>
      <c r="D2898" s="2" t="s">
        <v>21</v>
      </c>
      <c r="F2898">
        <v>10.917280898876404</v>
      </c>
      <c r="G2898" t="s">
        <v>42</v>
      </c>
      <c r="H2898" s="21">
        <v>44501</v>
      </c>
      <c r="I2898" s="18" t="s">
        <v>71</v>
      </c>
    </row>
    <row r="2899" spans="2:9" hidden="1" x14ac:dyDescent="0.3">
      <c r="B2899" s="5" t="s">
        <v>35</v>
      </c>
      <c r="C2899" t="s">
        <v>16</v>
      </c>
      <c r="D2899" s="2" t="s">
        <v>21</v>
      </c>
      <c r="F2899">
        <v>6.2102656249999999</v>
      </c>
      <c r="G2899" t="s">
        <v>42</v>
      </c>
      <c r="H2899" s="21">
        <v>44501</v>
      </c>
      <c r="I2899" s="18" t="s">
        <v>71</v>
      </c>
    </row>
    <row r="2900" spans="2:9" hidden="1" x14ac:dyDescent="0.3">
      <c r="B2900" s="5" t="s">
        <v>35</v>
      </c>
      <c r="C2900" t="s">
        <v>16</v>
      </c>
      <c r="D2900" s="2" t="s">
        <v>21</v>
      </c>
      <c r="F2900">
        <v>6.3756874999999997</v>
      </c>
      <c r="G2900" t="s">
        <v>42</v>
      </c>
      <c r="H2900" s="21">
        <v>44501</v>
      </c>
      <c r="I2900" s="18" t="s">
        <v>71</v>
      </c>
    </row>
    <row r="2901" spans="2:9" hidden="1" x14ac:dyDescent="0.3">
      <c r="B2901" s="5" t="s">
        <v>35</v>
      </c>
      <c r="C2901" t="s">
        <v>16</v>
      </c>
      <c r="D2901" s="2" t="s">
        <v>21</v>
      </c>
      <c r="F2901">
        <v>6.6565468750000001</v>
      </c>
      <c r="G2901" t="s">
        <v>42</v>
      </c>
      <c r="H2901" s="21">
        <v>44501</v>
      </c>
      <c r="I2901" s="18" t="s">
        <v>71</v>
      </c>
    </row>
    <row r="2902" spans="2:9" hidden="1" x14ac:dyDescent="0.3">
      <c r="B2902" s="5" t="s">
        <v>35</v>
      </c>
      <c r="C2902" t="s">
        <v>16</v>
      </c>
      <c r="D2902" s="2" t="s">
        <v>21</v>
      </c>
      <c r="F2902">
        <v>7.0076015624999997</v>
      </c>
      <c r="G2902" t="s">
        <v>42</v>
      </c>
      <c r="H2902" s="21">
        <v>44501</v>
      </c>
      <c r="I2902" s="18" t="s">
        <v>71</v>
      </c>
    </row>
    <row r="2903" spans="2:9" hidden="1" x14ac:dyDescent="0.3">
      <c r="B2903" s="5" t="s">
        <v>35</v>
      </c>
      <c r="C2903" t="s">
        <v>16</v>
      </c>
      <c r="D2903" s="2" t="s">
        <v>21</v>
      </c>
      <c r="F2903">
        <v>6.4741093750000003</v>
      </c>
      <c r="G2903" t="s">
        <v>42</v>
      </c>
      <c r="H2903" s="21">
        <v>44501</v>
      </c>
      <c r="I2903" s="18" t="s">
        <v>71</v>
      </c>
    </row>
    <row r="2904" spans="2:9" hidden="1" x14ac:dyDescent="0.3">
      <c r="B2904" s="5" t="s">
        <v>35</v>
      </c>
      <c r="C2904" t="s">
        <v>16</v>
      </c>
      <c r="D2904" s="2" t="s">
        <v>21</v>
      </c>
      <c r="F2904">
        <v>6.9933671874999996</v>
      </c>
      <c r="G2904" t="s">
        <v>42</v>
      </c>
      <c r="H2904" s="21">
        <v>44501</v>
      </c>
      <c r="I2904" s="18" t="s">
        <v>71</v>
      </c>
    </row>
    <row r="2905" spans="2:9" hidden="1" x14ac:dyDescent="0.3">
      <c r="B2905" s="5" t="s">
        <v>35</v>
      </c>
      <c r="C2905" t="s">
        <v>16</v>
      </c>
      <c r="D2905" s="2" t="s">
        <v>21</v>
      </c>
      <c r="F2905">
        <v>7.7540312499999997</v>
      </c>
      <c r="G2905" t="s">
        <v>42</v>
      </c>
      <c r="H2905" s="21">
        <v>44501</v>
      </c>
      <c r="I2905" s="18" t="s">
        <v>71</v>
      </c>
    </row>
    <row r="2906" spans="2:9" hidden="1" x14ac:dyDescent="0.3">
      <c r="B2906" s="5" t="s">
        <v>35</v>
      </c>
      <c r="C2906" t="s">
        <v>16</v>
      </c>
      <c r="D2906" s="2" t="s">
        <v>21</v>
      </c>
      <c r="F2906">
        <v>7.4304687500000002</v>
      </c>
      <c r="G2906" t="s">
        <v>42</v>
      </c>
      <c r="H2906" s="21">
        <v>44501</v>
      </c>
      <c r="I2906" s="18" t="s">
        <v>71</v>
      </c>
    </row>
    <row r="2907" spans="2:9" hidden="1" x14ac:dyDescent="0.3">
      <c r="B2907" s="5" t="s">
        <v>35</v>
      </c>
      <c r="C2907" t="s">
        <v>16</v>
      </c>
      <c r="D2907" s="2" t="s">
        <v>21</v>
      </c>
      <c r="F2907">
        <v>7.8324765625000001</v>
      </c>
      <c r="G2907" t="s">
        <v>42</v>
      </c>
      <c r="H2907" s="21">
        <v>44501</v>
      </c>
      <c r="I2907" s="18" t="s">
        <v>71</v>
      </c>
    </row>
    <row r="2908" spans="2:9" hidden="1" x14ac:dyDescent="0.3">
      <c r="B2908" s="5" t="s">
        <v>35</v>
      </c>
      <c r="C2908" t="s">
        <v>16</v>
      </c>
      <c r="D2908" s="2" t="s">
        <v>21</v>
      </c>
      <c r="F2908">
        <v>7.7188125000000003</v>
      </c>
      <c r="G2908" t="s">
        <v>42</v>
      </c>
      <c r="H2908" s="21">
        <v>44501</v>
      </c>
      <c r="I2908" s="18" t="s">
        <v>71</v>
      </c>
    </row>
    <row r="2909" spans="2:9" hidden="1" x14ac:dyDescent="0.3">
      <c r="B2909" s="5" t="s">
        <v>35</v>
      </c>
      <c r="C2909" t="s">
        <v>16</v>
      </c>
      <c r="D2909" s="2" t="s">
        <v>21</v>
      </c>
      <c r="F2909">
        <v>7.9092734374999996</v>
      </c>
      <c r="G2909" t="s">
        <v>42</v>
      </c>
      <c r="H2909" s="21">
        <v>44501</v>
      </c>
      <c r="I2909" s="18" t="s">
        <v>71</v>
      </c>
    </row>
    <row r="2910" spans="2:9" hidden="1" x14ac:dyDescent="0.3">
      <c r="B2910" s="5" t="s">
        <v>35</v>
      </c>
      <c r="C2910" t="s">
        <v>16</v>
      </c>
      <c r="D2910" s="2" t="s">
        <v>21</v>
      </c>
      <c r="F2910">
        <v>6.9939999999999998</v>
      </c>
      <c r="G2910" t="s">
        <v>42</v>
      </c>
      <c r="H2910" s="21">
        <v>44501</v>
      </c>
      <c r="I2910" s="18" t="s">
        <v>71</v>
      </c>
    </row>
    <row r="2911" spans="2:9" hidden="1" x14ac:dyDescent="0.3">
      <c r="B2911" s="5" t="s">
        <v>35</v>
      </c>
      <c r="C2911" t="s">
        <v>16</v>
      </c>
      <c r="D2911" s="2" t="s">
        <v>21</v>
      </c>
      <c r="F2911">
        <v>7.3255781249999998</v>
      </c>
      <c r="G2911" t="s">
        <v>42</v>
      </c>
      <c r="H2911" s="21">
        <v>44501</v>
      </c>
      <c r="I2911" s="18" t="s">
        <v>71</v>
      </c>
    </row>
    <row r="2912" spans="2:9" hidden="1" x14ac:dyDescent="0.3">
      <c r="B2912" s="5" t="s">
        <v>35</v>
      </c>
      <c r="C2912" t="s">
        <v>16</v>
      </c>
      <c r="D2912" s="2" t="s">
        <v>21</v>
      </c>
      <c r="F2912">
        <v>7.6705859375000003</v>
      </c>
      <c r="G2912" t="s">
        <v>42</v>
      </c>
      <c r="H2912" s="21">
        <v>44501</v>
      </c>
      <c r="I2912" s="18" t="s">
        <v>71</v>
      </c>
    </row>
    <row r="2913" spans="2:9" hidden="1" x14ac:dyDescent="0.3">
      <c r="B2913" s="5" t="s">
        <v>35</v>
      </c>
      <c r="C2913" t="s">
        <v>16</v>
      </c>
      <c r="D2913" s="2" t="s">
        <v>21</v>
      </c>
      <c r="F2913">
        <v>7.9405156249999997</v>
      </c>
      <c r="G2913" t="s">
        <v>42</v>
      </c>
      <c r="H2913" s="21">
        <v>44501</v>
      </c>
      <c r="I2913" s="18" t="s">
        <v>71</v>
      </c>
    </row>
    <row r="2914" spans="2:9" hidden="1" x14ac:dyDescent="0.3">
      <c r="B2914" s="5" t="s">
        <v>35</v>
      </c>
      <c r="C2914" t="s">
        <v>16</v>
      </c>
      <c r="D2914" s="2" t="s">
        <v>21</v>
      </c>
      <c r="F2914">
        <v>7.71875</v>
      </c>
      <c r="G2914" t="s">
        <v>42</v>
      </c>
      <c r="H2914" s="21">
        <v>44501</v>
      </c>
      <c r="I2914" s="18" t="s">
        <v>71</v>
      </c>
    </row>
    <row r="2915" spans="2:9" hidden="1" x14ac:dyDescent="0.3">
      <c r="B2915" s="5" t="s">
        <v>35</v>
      </c>
      <c r="C2915" t="s">
        <v>16</v>
      </c>
      <c r="D2915" s="2" t="s">
        <v>21</v>
      </c>
      <c r="F2915">
        <v>6.46875</v>
      </c>
      <c r="G2915" t="s">
        <v>42</v>
      </c>
      <c r="H2915" s="21">
        <v>44501</v>
      </c>
      <c r="I2915" s="18" t="s">
        <v>71</v>
      </c>
    </row>
    <row r="2916" spans="2:9" hidden="1" x14ac:dyDescent="0.3">
      <c r="B2916" s="5" t="s">
        <v>35</v>
      </c>
      <c r="C2916" t="s">
        <v>16</v>
      </c>
      <c r="D2916" s="2" t="s">
        <v>21</v>
      </c>
      <c r="F2916">
        <v>6.3465234375000001</v>
      </c>
      <c r="G2916" t="s">
        <v>42</v>
      </c>
      <c r="H2916" s="21">
        <v>44501</v>
      </c>
      <c r="I2916" s="18" t="s">
        <v>71</v>
      </c>
    </row>
    <row r="2917" spans="2:9" hidden="1" x14ac:dyDescent="0.3">
      <c r="B2917" s="5" t="s">
        <v>35</v>
      </c>
      <c r="C2917" t="s">
        <v>16</v>
      </c>
      <c r="D2917" s="2" t="s">
        <v>21</v>
      </c>
      <c r="F2917">
        <v>6.6297187500000003</v>
      </c>
      <c r="G2917" t="s">
        <v>42</v>
      </c>
      <c r="H2917" s="21">
        <v>44501</v>
      </c>
      <c r="I2917" s="18" t="s">
        <v>71</v>
      </c>
    </row>
    <row r="2918" spans="2:9" hidden="1" x14ac:dyDescent="0.3">
      <c r="B2918" s="5" t="s">
        <v>35</v>
      </c>
      <c r="C2918" t="s">
        <v>16</v>
      </c>
      <c r="D2918" s="2" t="s">
        <v>21</v>
      </c>
      <c r="F2918">
        <v>6.2341171874999999</v>
      </c>
      <c r="G2918" t="s">
        <v>42</v>
      </c>
      <c r="H2918" s="21">
        <v>44501</v>
      </c>
      <c r="I2918" s="18" t="s">
        <v>71</v>
      </c>
    </row>
    <row r="2919" spans="2:9" hidden="1" x14ac:dyDescent="0.3">
      <c r="B2919" s="5" t="s">
        <v>35</v>
      </c>
      <c r="C2919" t="s">
        <v>16</v>
      </c>
      <c r="D2919" s="2" t="s">
        <v>21</v>
      </c>
      <c r="F2919">
        <v>6.5075078125000001</v>
      </c>
      <c r="G2919" t="s">
        <v>42</v>
      </c>
      <c r="H2919" s="21">
        <v>44501</v>
      </c>
      <c r="I2919" s="18" t="s">
        <v>71</v>
      </c>
    </row>
    <row r="2920" spans="2:9" hidden="1" x14ac:dyDescent="0.3">
      <c r="B2920" s="5" t="s">
        <v>35</v>
      </c>
      <c r="C2920" t="s">
        <v>16</v>
      </c>
      <c r="D2920" s="2" t="s">
        <v>21</v>
      </c>
      <c r="F2920">
        <v>6.8025312500000004</v>
      </c>
      <c r="G2920" t="s">
        <v>42</v>
      </c>
      <c r="H2920" s="21">
        <v>44501</v>
      </c>
      <c r="I2920" s="18" t="s">
        <v>71</v>
      </c>
    </row>
    <row r="2921" spans="2:9" hidden="1" x14ac:dyDescent="0.3">
      <c r="B2921" s="5" t="s">
        <v>35</v>
      </c>
      <c r="C2921" t="s">
        <v>16</v>
      </c>
      <c r="D2921" s="2" t="s">
        <v>21</v>
      </c>
      <c r="F2921">
        <v>18.953943262411347</v>
      </c>
      <c r="G2921" t="s">
        <v>42</v>
      </c>
      <c r="H2921" s="21">
        <v>44501</v>
      </c>
      <c r="I2921" s="18" t="s">
        <v>71</v>
      </c>
    </row>
    <row r="2922" spans="2:9" hidden="1" x14ac:dyDescent="0.3">
      <c r="B2922" s="5" t="s">
        <v>35</v>
      </c>
      <c r="C2922" t="s">
        <v>16</v>
      </c>
      <c r="D2922" s="2" t="s">
        <v>21</v>
      </c>
      <c r="F2922">
        <v>21.305645390070922</v>
      </c>
      <c r="G2922" t="s">
        <v>42</v>
      </c>
      <c r="H2922" s="21">
        <v>44501</v>
      </c>
      <c r="I2922" s="18" t="s">
        <v>71</v>
      </c>
    </row>
    <row r="2923" spans="2:9" hidden="1" x14ac:dyDescent="0.3">
      <c r="B2923" s="5" t="s">
        <v>35</v>
      </c>
      <c r="C2923" t="s">
        <v>16</v>
      </c>
      <c r="D2923" s="2" t="s">
        <v>21</v>
      </c>
      <c r="F2923">
        <v>20.74086524822695</v>
      </c>
      <c r="G2923" t="s">
        <v>42</v>
      </c>
      <c r="H2923" s="21">
        <v>44501</v>
      </c>
      <c r="I2923" s="18" t="s">
        <v>71</v>
      </c>
    </row>
    <row r="2924" spans="2:9" hidden="1" x14ac:dyDescent="0.3">
      <c r="B2924" s="5" t="s">
        <v>35</v>
      </c>
      <c r="C2924" t="s">
        <v>16</v>
      </c>
      <c r="D2924" s="2" t="s">
        <v>21</v>
      </c>
      <c r="F2924">
        <v>16.186869461896976</v>
      </c>
      <c r="G2924" t="s">
        <v>42</v>
      </c>
      <c r="H2924" s="21">
        <v>44501</v>
      </c>
      <c r="I2924" s="18" t="s">
        <v>71</v>
      </c>
    </row>
    <row r="2925" spans="2:9" hidden="1" x14ac:dyDescent="0.3">
      <c r="B2925" s="5" t="s">
        <v>35</v>
      </c>
      <c r="C2925" t="s">
        <v>16</v>
      </c>
      <c r="D2925" s="2" t="s">
        <v>21</v>
      </c>
      <c r="F2925">
        <v>15.026125617632363</v>
      </c>
      <c r="G2925" t="s">
        <v>42</v>
      </c>
      <c r="H2925" s="21">
        <v>44501</v>
      </c>
      <c r="I2925" s="18" t="s">
        <v>71</v>
      </c>
    </row>
    <row r="2926" spans="2:9" hidden="1" x14ac:dyDescent="0.3">
      <c r="B2926" s="5" t="s">
        <v>35</v>
      </c>
      <c r="C2926" t="s">
        <v>16</v>
      </c>
      <c r="D2926" s="2" t="s">
        <v>21</v>
      </c>
      <c r="F2926">
        <v>15.123714843749999</v>
      </c>
      <c r="G2926" t="s">
        <v>42</v>
      </c>
      <c r="H2926" s="21">
        <v>44501</v>
      </c>
      <c r="I2926" s="18" t="s">
        <v>71</v>
      </c>
    </row>
    <row r="2927" spans="2:9" hidden="1" x14ac:dyDescent="0.3">
      <c r="B2927" s="5" t="s">
        <v>35</v>
      </c>
      <c r="C2927" t="s">
        <v>16</v>
      </c>
      <c r="D2927" s="2" t="s">
        <v>21</v>
      </c>
      <c r="F2927">
        <v>14.701542024372452</v>
      </c>
      <c r="G2927" t="s">
        <v>42</v>
      </c>
      <c r="H2927" s="21">
        <v>44501</v>
      </c>
      <c r="I2927" s="18" t="s">
        <v>71</v>
      </c>
    </row>
    <row r="2928" spans="2:9" hidden="1" x14ac:dyDescent="0.3">
      <c r="B2928" s="5" t="s">
        <v>35</v>
      </c>
      <c r="C2928" t="s">
        <v>16</v>
      </c>
      <c r="D2928" s="2" t="s">
        <v>21</v>
      </c>
      <c r="F2928">
        <v>15.003042657541567</v>
      </c>
      <c r="G2928" t="s">
        <v>42</v>
      </c>
      <c r="H2928" s="21">
        <v>44501</v>
      </c>
      <c r="I2928" s="18" t="s">
        <v>71</v>
      </c>
    </row>
    <row r="2929" spans="2:9" hidden="1" x14ac:dyDescent="0.3">
      <c r="B2929" s="5" t="s">
        <v>35</v>
      </c>
      <c r="C2929" t="s">
        <v>16</v>
      </c>
      <c r="D2929" s="2" t="s">
        <v>21</v>
      </c>
      <c r="F2929">
        <v>17.053901041666666</v>
      </c>
      <c r="G2929" t="s">
        <v>42</v>
      </c>
      <c r="H2929" s="21">
        <v>44501</v>
      </c>
      <c r="I2929" s="18" t="s">
        <v>71</v>
      </c>
    </row>
    <row r="2930" spans="2:9" hidden="1" x14ac:dyDescent="0.3">
      <c r="B2930" s="5" t="s">
        <v>35</v>
      </c>
      <c r="C2930" t="s">
        <v>16</v>
      </c>
      <c r="D2930" s="2" t="s">
        <v>21</v>
      </c>
      <c r="F2930">
        <v>16.187612801545541</v>
      </c>
      <c r="G2930" t="s">
        <v>42</v>
      </c>
      <c r="H2930" s="21">
        <v>44501</v>
      </c>
      <c r="I2930" s="18" t="s">
        <v>71</v>
      </c>
    </row>
    <row r="2931" spans="2:9" hidden="1" x14ac:dyDescent="0.3">
      <c r="B2931" s="5" t="s">
        <v>35</v>
      </c>
      <c r="C2931" t="s">
        <v>16</v>
      </c>
      <c r="D2931" s="2" t="s">
        <v>21</v>
      </c>
      <c r="F2931">
        <v>12.701302631578947</v>
      </c>
      <c r="G2931" t="s">
        <v>42</v>
      </c>
      <c r="H2931" s="21">
        <v>44501</v>
      </c>
      <c r="I2931" s="18" t="s">
        <v>71</v>
      </c>
    </row>
    <row r="2932" spans="2:9" hidden="1" x14ac:dyDescent="0.3">
      <c r="B2932" s="5" t="s">
        <v>35</v>
      </c>
      <c r="C2932" t="s">
        <v>16</v>
      </c>
      <c r="D2932" s="2" t="s">
        <v>21</v>
      </c>
      <c r="F2932">
        <v>13.195743836135119</v>
      </c>
      <c r="G2932" t="s">
        <v>42</v>
      </c>
      <c r="H2932" s="21">
        <v>44501</v>
      </c>
      <c r="I2932" s="18" t="s">
        <v>71</v>
      </c>
    </row>
    <row r="2933" spans="2:9" hidden="1" x14ac:dyDescent="0.3">
      <c r="B2933" s="5" t="s">
        <v>35</v>
      </c>
      <c r="C2933" t="s">
        <v>16</v>
      </c>
      <c r="D2933" s="2" t="s">
        <v>21</v>
      </c>
      <c r="F2933">
        <v>15.169253029480918</v>
      </c>
      <c r="G2933" t="s">
        <v>42</v>
      </c>
      <c r="H2933" s="21">
        <v>44501</v>
      </c>
      <c r="I2933" s="18" t="s">
        <v>71</v>
      </c>
    </row>
    <row r="2934" spans="2:9" hidden="1" x14ac:dyDescent="0.3">
      <c r="B2934" s="5" t="s">
        <v>35</v>
      </c>
      <c r="C2934" t="s">
        <v>16</v>
      </c>
      <c r="D2934" s="2" t="s">
        <v>21</v>
      </c>
      <c r="F2934">
        <v>9.5407058823529418</v>
      </c>
      <c r="G2934" t="s">
        <v>42</v>
      </c>
      <c r="H2934" s="21">
        <v>44501</v>
      </c>
      <c r="I2934" s="18" t="s">
        <v>71</v>
      </c>
    </row>
    <row r="2935" spans="2:9" hidden="1" x14ac:dyDescent="0.3">
      <c r="B2935" s="5" t="s">
        <v>35</v>
      </c>
      <c r="C2935" t="s">
        <v>16</v>
      </c>
      <c r="D2935" s="2" t="s">
        <v>21</v>
      </c>
      <c r="F2935">
        <v>9.3962254901960787</v>
      </c>
      <c r="G2935" t="s">
        <v>43</v>
      </c>
      <c r="H2935" s="21">
        <v>44501</v>
      </c>
      <c r="I2935" s="18" t="s">
        <v>71</v>
      </c>
    </row>
    <row r="2936" spans="2:9" hidden="1" x14ac:dyDescent="0.3">
      <c r="B2936" s="5" t="s">
        <v>35</v>
      </c>
      <c r="C2936" t="s">
        <v>16</v>
      </c>
      <c r="D2936" s="2" t="s">
        <v>21</v>
      </c>
      <c r="F2936">
        <v>9.1048823529411766</v>
      </c>
      <c r="G2936" t="s">
        <v>43</v>
      </c>
      <c r="H2936" s="21">
        <v>44501</v>
      </c>
      <c r="I2936" s="18" t="s">
        <v>71</v>
      </c>
    </row>
    <row r="2937" spans="2:9" hidden="1" x14ac:dyDescent="0.3">
      <c r="B2937" s="5" t="s">
        <v>35</v>
      </c>
      <c r="C2937" t="s">
        <v>16</v>
      </c>
      <c r="D2937" s="2" t="s">
        <v>21</v>
      </c>
      <c r="F2937">
        <v>10.215362745098041</v>
      </c>
      <c r="G2937" t="s">
        <v>43</v>
      </c>
      <c r="H2937" s="21">
        <v>44501</v>
      </c>
      <c r="I2937" s="18" t="s">
        <v>71</v>
      </c>
    </row>
    <row r="2938" spans="2:9" hidden="1" x14ac:dyDescent="0.3">
      <c r="B2938" s="5" t="s">
        <v>35</v>
      </c>
      <c r="C2938" t="s">
        <v>16</v>
      </c>
      <c r="D2938" s="2" t="s">
        <v>21</v>
      </c>
      <c r="F2938">
        <v>9.3271568627450989</v>
      </c>
      <c r="G2938" t="s">
        <v>43</v>
      </c>
      <c r="H2938" s="21">
        <v>44501</v>
      </c>
      <c r="I2938" s="18" t="s">
        <v>71</v>
      </c>
    </row>
    <row r="2939" spans="2:9" hidden="1" x14ac:dyDescent="0.3">
      <c r="B2939" s="5" t="s">
        <v>35</v>
      </c>
      <c r="C2939" t="s">
        <v>16</v>
      </c>
      <c r="D2939" s="2" t="s">
        <v>21</v>
      </c>
      <c r="F2939">
        <v>9.7255686274509809</v>
      </c>
      <c r="G2939" t="s">
        <v>43</v>
      </c>
      <c r="H2939" s="21">
        <v>44501</v>
      </c>
      <c r="I2939" s="18" t="s">
        <v>71</v>
      </c>
    </row>
    <row r="2940" spans="2:9" hidden="1" x14ac:dyDescent="0.3">
      <c r="B2940" s="5" t="s">
        <v>35</v>
      </c>
      <c r="C2940" t="s">
        <v>16</v>
      </c>
      <c r="D2940" s="2" t="s">
        <v>21</v>
      </c>
      <c r="F2940">
        <v>10.084607843137256</v>
      </c>
      <c r="G2940" t="s">
        <v>43</v>
      </c>
      <c r="H2940" s="21">
        <v>44501</v>
      </c>
      <c r="I2940" s="18" t="s">
        <v>71</v>
      </c>
    </row>
    <row r="2941" spans="2:9" hidden="1" x14ac:dyDescent="0.3">
      <c r="B2941" s="5" t="s">
        <v>35</v>
      </c>
      <c r="C2941" t="s">
        <v>16</v>
      </c>
      <c r="D2941" s="2" t="s">
        <v>21</v>
      </c>
      <c r="F2941">
        <v>9.7666764705882354</v>
      </c>
      <c r="G2941" t="s">
        <v>43</v>
      </c>
      <c r="H2941" s="21">
        <v>44501</v>
      </c>
      <c r="I2941" s="18" t="s">
        <v>71</v>
      </c>
    </row>
    <row r="2942" spans="2:9" hidden="1" x14ac:dyDescent="0.3">
      <c r="B2942" s="5" t="s">
        <v>35</v>
      </c>
      <c r="C2942" t="s">
        <v>16</v>
      </c>
      <c r="D2942" s="2" t="s">
        <v>21</v>
      </c>
      <c r="F2942">
        <v>8.7058823529411757</v>
      </c>
      <c r="G2942" t="s">
        <v>43</v>
      </c>
      <c r="H2942" s="21">
        <v>44501</v>
      </c>
      <c r="I2942" s="18" t="s">
        <v>71</v>
      </c>
    </row>
    <row r="2943" spans="2:9" hidden="1" x14ac:dyDescent="0.3">
      <c r="B2943" s="5" t="s">
        <v>35</v>
      </c>
      <c r="C2943" t="s">
        <v>16</v>
      </c>
      <c r="D2943" s="2" t="s">
        <v>21</v>
      </c>
      <c r="F2943">
        <v>8.7472941176470584</v>
      </c>
      <c r="G2943" t="s">
        <v>43</v>
      </c>
      <c r="H2943" s="21">
        <v>44501</v>
      </c>
      <c r="I2943" s="18" t="s">
        <v>71</v>
      </c>
    </row>
    <row r="2944" spans="2:9" hidden="1" x14ac:dyDescent="0.3">
      <c r="B2944" s="5" t="s">
        <v>35</v>
      </c>
      <c r="C2944" t="s">
        <v>16</v>
      </c>
      <c r="D2944" s="2" t="s">
        <v>21</v>
      </c>
      <c r="F2944">
        <v>8.7102058823529411</v>
      </c>
      <c r="G2944" t="s">
        <v>43</v>
      </c>
      <c r="H2944" s="21">
        <v>44501</v>
      </c>
      <c r="I2944" s="18" t="s">
        <v>71</v>
      </c>
    </row>
    <row r="2945" spans="2:9" hidden="1" x14ac:dyDescent="0.3">
      <c r="B2945" s="5" t="s">
        <v>35</v>
      </c>
      <c r="C2945" t="s">
        <v>16</v>
      </c>
      <c r="D2945" s="2" t="s">
        <v>21</v>
      </c>
      <c r="F2945">
        <v>7.9495686274509803</v>
      </c>
      <c r="G2945" t="s">
        <v>43</v>
      </c>
      <c r="H2945" s="21">
        <v>44501</v>
      </c>
      <c r="I2945" s="18" t="s">
        <v>71</v>
      </c>
    </row>
    <row r="2946" spans="2:9" hidden="1" x14ac:dyDescent="0.3">
      <c r="B2946" s="5" t="s">
        <v>35</v>
      </c>
      <c r="C2946" t="s">
        <v>16</v>
      </c>
      <c r="D2946" s="2" t="s">
        <v>21</v>
      </c>
      <c r="F2946">
        <v>8.3588333333333331</v>
      </c>
      <c r="G2946" t="s">
        <v>43</v>
      </c>
      <c r="H2946" s="21">
        <v>44501</v>
      </c>
      <c r="I2946" s="18" t="s">
        <v>71</v>
      </c>
    </row>
    <row r="2947" spans="2:9" hidden="1" x14ac:dyDescent="0.3">
      <c r="B2947" s="5" t="s">
        <v>35</v>
      </c>
      <c r="C2947" t="s">
        <v>16</v>
      </c>
      <c r="D2947" s="2" t="s">
        <v>21</v>
      </c>
      <c r="F2947">
        <v>8.7599411764705888</v>
      </c>
      <c r="G2947" t="s">
        <v>43</v>
      </c>
      <c r="H2947" s="21">
        <v>44501</v>
      </c>
      <c r="I2947" s="18" t="s">
        <v>71</v>
      </c>
    </row>
    <row r="2948" spans="2:9" hidden="1" x14ac:dyDescent="0.3">
      <c r="B2948" s="5" t="s">
        <v>35</v>
      </c>
      <c r="C2948" t="s">
        <v>16</v>
      </c>
      <c r="D2948" s="2" t="s">
        <v>21</v>
      </c>
      <c r="F2948">
        <v>8.3925196078431377</v>
      </c>
      <c r="G2948" t="s">
        <v>43</v>
      </c>
      <c r="H2948" s="21">
        <v>44501</v>
      </c>
      <c r="I2948" s="18" t="s">
        <v>71</v>
      </c>
    </row>
    <row r="2949" spans="2:9" hidden="1" x14ac:dyDescent="0.3">
      <c r="B2949" s="5" t="s">
        <v>35</v>
      </c>
      <c r="C2949" t="s">
        <v>16</v>
      </c>
      <c r="D2949" s="2" t="s">
        <v>21</v>
      </c>
      <c r="F2949">
        <v>8.1960784313725483</v>
      </c>
      <c r="G2949" t="s">
        <v>43</v>
      </c>
      <c r="H2949" s="21">
        <v>44501</v>
      </c>
      <c r="I2949" s="18" t="s">
        <v>71</v>
      </c>
    </row>
    <row r="2950" spans="2:9" hidden="1" x14ac:dyDescent="0.3">
      <c r="B2950" s="5" t="s">
        <v>35</v>
      </c>
      <c r="C2950" t="s">
        <v>16</v>
      </c>
      <c r="D2950" s="2" t="s">
        <v>21</v>
      </c>
      <c r="F2950">
        <v>8.6674607843137252</v>
      </c>
      <c r="G2950" t="s">
        <v>43</v>
      </c>
      <c r="H2950" s="21">
        <v>44501</v>
      </c>
      <c r="I2950" s="18" t="s">
        <v>71</v>
      </c>
    </row>
    <row r="2951" spans="2:9" hidden="1" x14ac:dyDescent="0.3">
      <c r="B2951" s="5" t="s">
        <v>35</v>
      </c>
      <c r="C2951" t="s">
        <v>16</v>
      </c>
      <c r="D2951" s="2" t="s">
        <v>21</v>
      </c>
      <c r="F2951">
        <v>8.479480392156864</v>
      </c>
      <c r="G2951" t="s">
        <v>43</v>
      </c>
      <c r="H2951" s="21">
        <v>44501</v>
      </c>
      <c r="I2951" s="18" t="s">
        <v>71</v>
      </c>
    </row>
    <row r="2952" spans="2:9" hidden="1" x14ac:dyDescent="0.3">
      <c r="B2952" s="5" t="s">
        <v>35</v>
      </c>
      <c r="C2952" t="s">
        <v>16</v>
      </c>
      <c r="D2952" s="2" t="s">
        <v>21</v>
      </c>
      <c r="F2952">
        <v>8.2982647058823531</v>
      </c>
      <c r="G2952" t="s">
        <v>43</v>
      </c>
      <c r="H2952" s="21">
        <v>44501</v>
      </c>
      <c r="I2952" s="18" t="s">
        <v>71</v>
      </c>
    </row>
    <row r="2953" spans="2:9" hidden="1" x14ac:dyDescent="0.3">
      <c r="B2953" s="5" t="s">
        <v>35</v>
      </c>
      <c r="C2953" t="s">
        <v>16</v>
      </c>
      <c r="D2953" s="2" t="s">
        <v>21</v>
      </c>
      <c r="F2953">
        <v>8.1969215686274506</v>
      </c>
      <c r="G2953" t="s">
        <v>43</v>
      </c>
      <c r="H2953" s="21">
        <v>44501</v>
      </c>
      <c r="I2953" s="18" t="s">
        <v>71</v>
      </c>
    </row>
    <row r="2954" spans="2:9" hidden="1" x14ac:dyDescent="0.3">
      <c r="B2954" s="5" t="s">
        <v>35</v>
      </c>
      <c r="C2954" t="s">
        <v>16</v>
      </c>
      <c r="D2954" s="2" t="s">
        <v>21</v>
      </c>
      <c r="F2954">
        <v>8.4013137254901959</v>
      </c>
      <c r="G2954" t="s">
        <v>43</v>
      </c>
      <c r="H2954" s="21">
        <v>44501</v>
      </c>
      <c r="I2954" s="18" t="s">
        <v>71</v>
      </c>
    </row>
    <row r="2955" spans="2:9" hidden="1" x14ac:dyDescent="0.3">
      <c r="B2955" s="5" t="s">
        <v>35</v>
      </c>
      <c r="C2955" t="s">
        <v>16</v>
      </c>
      <c r="D2955" s="2" t="s">
        <v>21</v>
      </c>
      <c r="F2955">
        <v>8.6006666666666671</v>
      </c>
      <c r="G2955" t="s">
        <v>43</v>
      </c>
      <c r="H2955" s="21">
        <v>44501</v>
      </c>
      <c r="I2955" s="18" t="s">
        <v>71</v>
      </c>
    </row>
    <row r="2956" spans="2:9" hidden="1" x14ac:dyDescent="0.3">
      <c r="B2956" s="5" t="s">
        <v>35</v>
      </c>
      <c r="C2956" t="s">
        <v>16</v>
      </c>
      <c r="D2956" s="2" t="s">
        <v>21</v>
      </c>
      <c r="F2956">
        <v>8.5748823529411773</v>
      </c>
      <c r="G2956" t="s">
        <v>43</v>
      </c>
      <c r="H2956" s="21">
        <v>44501</v>
      </c>
      <c r="I2956" s="18" t="s">
        <v>71</v>
      </c>
    </row>
    <row r="2957" spans="2:9" hidden="1" x14ac:dyDescent="0.3">
      <c r="B2957" s="5" t="s">
        <v>35</v>
      </c>
      <c r="C2957" t="s">
        <v>16</v>
      </c>
      <c r="D2957" s="2" t="s">
        <v>21</v>
      </c>
      <c r="F2957">
        <v>8.7577549019607854</v>
      </c>
      <c r="G2957" t="s">
        <v>43</v>
      </c>
      <c r="H2957" s="21">
        <v>44501</v>
      </c>
      <c r="I2957" s="18" t="s">
        <v>71</v>
      </c>
    </row>
    <row r="2958" spans="2:9" hidden="1" x14ac:dyDescent="0.3">
      <c r="B2958" s="5" t="s">
        <v>35</v>
      </c>
      <c r="C2958" t="s">
        <v>16</v>
      </c>
      <c r="D2958" s="2" t="s">
        <v>21</v>
      </c>
      <c r="F2958">
        <v>8.5120588235294115</v>
      </c>
      <c r="G2958" t="s">
        <v>43</v>
      </c>
      <c r="H2958" s="21">
        <v>44501</v>
      </c>
      <c r="I2958" s="18" t="s">
        <v>71</v>
      </c>
    </row>
    <row r="2959" spans="2:9" hidden="1" x14ac:dyDescent="0.3">
      <c r="B2959" s="5" t="s">
        <v>35</v>
      </c>
      <c r="C2959" t="s">
        <v>16</v>
      </c>
      <c r="D2959" s="2" t="s">
        <v>21</v>
      </c>
      <c r="F2959">
        <v>8.1577156862745088</v>
      </c>
      <c r="G2959" t="s">
        <v>43</v>
      </c>
      <c r="H2959" s="21">
        <v>44501</v>
      </c>
      <c r="I2959" s="18" t="s">
        <v>71</v>
      </c>
    </row>
    <row r="2960" spans="2:9" hidden="1" x14ac:dyDescent="0.3">
      <c r="B2960" s="5" t="s">
        <v>35</v>
      </c>
      <c r="C2960" t="s">
        <v>16</v>
      </c>
      <c r="D2960" s="2" t="s">
        <v>21</v>
      </c>
      <c r="F2960">
        <v>8.588598039215686</v>
      </c>
      <c r="G2960" t="s">
        <v>43</v>
      </c>
      <c r="H2960" s="21">
        <v>44501</v>
      </c>
      <c r="I2960" s="18" t="s">
        <v>71</v>
      </c>
    </row>
    <row r="2961" spans="2:9" hidden="1" x14ac:dyDescent="0.3">
      <c r="B2961" s="5" t="s">
        <v>35</v>
      </c>
      <c r="C2961" t="s">
        <v>16</v>
      </c>
      <c r="D2961" s="2" t="s">
        <v>21</v>
      </c>
      <c r="F2961">
        <v>15.312895505435664</v>
      </c>
      <c r="G2961" t="s">
        <v>43</v>
      </c>
      <c r="H2961" s="21">
        <v>44501</v>
      </c>
      <c r="I2961" s="18" t="s">
        <v>71</v>
      </c>
    </row>
    <row r="2962" spans="2:9" hidden="1" x14ac:dyDescent="0.3">
      <c r="B2962" s="5" t="s">
        <v>35</v>
      </c>
      <c r="C2962" t="s">
        <v>16</v>
      </c>
      <c r="D2962" s="2" t="s">
        <v>21</v>
      </c>
      <c r="F2962">
        <v>11.777108024691358</v>
      </c>
      <c r="G2962" t="s">
        <v>43</v>
      </c>
      <c r="H2962" s="21">
        <v>44501</v>
      </c>
      <c r="I2962" s="18" t="s">
        <v>71</v>
      </c>
    </row>
    <row r="2963" spans="2:9" hidden="1" x14ac:dyDescent="0.3">
      <c r="B2963" s="5" t="s">
        <v>35</v>
      </c>
      <c r="C2963" t="s">
        <v>16</v>
      </c>
      <c r="D2963" s="2" t="s">
        <v>21</v>
      </c>
      <c r="F2963">
        <v>12.252441890833117</v>
      </c>
      <c r="G2963" t="s">
        <v>43</v>
      </c>
      <c r="H2963" s="21">
        <v>44501</v>
      </c>
      <c r="I2963" s="18" t="s">
        <v>71</v>
      </c>
    </row>
    <row r="2964" spans="2:9" hidden="1" x14ac:dyDescent="0.3">
      <c r="B2964" s="5" t="s">
        <v>35</v>
      </c>
      <c r="C2964" t="s">
        <v>16</v>
      </c>
      <c r="D2964" s="2" t="s">
        <v>21</v>
      </c>
      <c r="F2964">
        <v>11.861769068623623</v>
      </c>
      <c r="G2964" t="s">
        <v>43</v>
      </c>
      <c r="H2964" s="21">
        <v>44501</v>
      </c>
      <c r="I2964" s="18" t="s">
        <v>71</v>
      </c>
    </row>
    <row r="2965" spans="2:9" hidden="1" x14ac:dyDescent="0.3">
      <c r="B2965" s="5" t="s">
        <v>35</v>
      </c>
      <c r="C2965" t="s">
        <v>16</v>
      </c>
      <c r="D2965" s="2" t="s">
        <v>21</v>
      </c>
      <c r="F2965">
        <v>22.560372670807453</v>
      </c>
      <c r="G2965" t="s">
        <v>43</v>
      </c>
      <c r="H2965" s="21">
        <v>44501</v>
      </c>
      <c r="I2965" s="18" t="s">
        <v>71</v>
      </c>
    </row>
    <row r="2966" spans="2:9" hidden="1" x14ac:dyDescent="0.3">
      <c r="B2966" s="5" t="s">
        <v>35</v>
      </c>
      <c r="C2966" t="s">
        <v>16</v>
      </c>
      <c r="D2966" s="2" t="s">
        <v>21</v>
      </c>
      <c r="F2966">
        <v>27.068590084712852</v>
      </c>
      <c r="G2966" t="s">
        <v>43</v>
      </c>
      <c r="H2966" s="21">
        <v>44501</v>
      </c>
      <c r="I2966" s="18" t="s">
        <v>71</v>
      </c>
    </row>
    <row r="2967" spans="2:9" hidden="1" x14ac:dyDescent="0.3">
      <c r="B2967" s="5" t="s">
        <v>35</v>
      </c>
      <c r="C2967" t="s">
        <v>16</v>
      </c>
      <c r="D2967" s="2" t="s">
        <v>21</v>
      </c>
      <c r="F2967">
        <v>6.3511904761904763</v>
      </c>
      <c r="G2967" t="s">
        <v>43</v>
      </c>
      <c r="H2967" s="21">
        <v>44501</v>
      </c>
      <c r="I2967" s="18" t="s">
        <v>71</v>
      </c>
    </row>
    <row r="2968" spans="2:9" hidden="1" x14ac:dyDescent="0.3">
      <c r="B2968" s="5" t="s">
        <v>35</v>
      </c>
      <c r="C2968" t="s">
        <v>16</v>
      </c>
      <c r="D2968" s="2" t="s">
        <v>21</v>
      </c>
      <c r="F2968">
        <v>6.0642380952380952</v>
      </c>
      <c r="G2968" t="s">
        <v>43</v>
      </c>
      <c r="H2968" s="21">
        <v>44501</v>
      </c>
      <c r="I2968" s="18" t="s">
        <v>71</v>
      </c>
    </row>
    <row r="2969" spans="2:9" hidden="1" x14ac:dyDescent="0.3">
      <c r="B2969" s="5" t="s">
        <v>35</v>
      </c>
      <c r="C2969" t="s">
        <v>16</v>
      </c>
      <c r="D2969" s="2" t="s">
        <v>21</v>
      </c>
      <c r="F2969">
        <v>6.9646190476190482</v>
      </c>
      <c r="G2969" t="s">
        <v>43</v>
      </c>
      <c r="H2969" s="21">
        <v>44501</v>
      </c>
      <c r="I2969" s="18" t="s">
        <v>71</v>
      </c>
    </row>
    <row r="2970" spans="2:9" hidden="1" x14ac:dyDescent="0.3">
      <c r="B2970" s="5" t="s">
        <v>35</v>
      </c>
      <c r="C2970" t="s">
        <v>16</v>
      </c>
      <c r="D2970" s="2" t="s">
        <v>21</v>
      </c>
      <c r="F2970">
        <v>5.8126468253968255</v>
      </c>
      <c r="G2970" t="s">
        <v>43</v>
      </c>
      <c r="H2970" s="21">
        <v>44501</v>
      </c>
      <c r="I2970" s="18" t="s">
        <v>71</v>
      </c>
    </row>
    <row r="2971" spans="2:9" hidden="1" x14ac:dyDescent="0.3">
      <c r="B2971" s="5" t="s">
        <v>35</v>
      </c>
      <c r="C2971" t="s">
        <v>16</v>
      </c>
      <c r="D2971" s="2" t="s">
        <v>21</v>
      </c>
      <c r="F2971">
        <v>6.5645992063492065</v>
      </c>
      <c r="G2971" t="s">
        <v>43</v>
      </c>
      <c r="H2971" s="21">
        <v>44501</v>
      </c>
      <c r="I2971" s="18" t="s">
        <v>71</v>
      </c>
    </row>
    <row r="2972" spans="2:9" hidden="1" x14ac:dyDescent="0.3">
      <c r="B2972" s="5" t="s">
        <v>35</v>
      </c>
      <c r="C2972" t="s">
        <v>16</v>
      </c>
      <c r="D2972" s="2" t="s">
        <v>21</v>
      </c>
      <c r="F2972">
        <v>7.4458265313743697</v>
      </c>
      <c r="G2972" t="s">
        <v>43</v>
      </c>
      <c r="H2972" s="21">
        <v>44501</v>
      </c>
      <c r="I2972" s="18" t="s">
        <v>71</v>
      </c>
    </row>
    <row r="2973" spans="2:9" hidden="1" x14ac:dyDescent="0.3">
      <c r="B2973" s="5" t="s">
        <v>35</v>
      </c>
      <c r="C2973" t="s">
        <v>16</v>
      </c>
      <c r="D2973" s="2" t="s">
        <v>21</v>
      </c>
      <c r="F2973">
        <v>10.607985010539464</v>
      </c>
      <c r="G2973" t="s">
        <v>43</v>
      </c>
      <c r="H2973" s="21">
        <v>44501</v>
      </c>
      <c r="I2973" s="18" t="s">
        <v>71</v>
      </c>
    </row>
    <row r="2974" spans="2:9" hidden="1" x14ac:dyDescent="0.3">
      <c r="B2974" s="5" t="s">
        <v>35</v>
      </c>
      <c r="C2974" t="s">
        <v>16</v>
      </c>
      <c r="D2974" s="2" t="s">
        <v>21</v>
      </c>
      <c r="F2974">
        <v>7.1878782894736846</v>
      </c>
      <c r="G2974" t="s">
        <v>43</v>
      </c>
      <c r="H2974" s="21">
        <v>44501</v>
      </c>
      <c r="I2974" s="18" t="s">
        <v>71</v>
      </c>
    </row>
    <row r="2975" spans="2:9" hidden="1" x14ac:dyDescent="0.3">
      <c r="B2975" s="5" t="s">
        <v>35</v>
      </c>
      <c r="C2975" t="s">
        <v>16</v>
      </c>
      <c r="D2975" s="2" t="s">
        <v>21</v>
      </c>
      <c r="F2975">
        <v>8.2988651315789479</v>
      </c>
      <c r="G2975" t="s">
        <v>43</v>
      </c>
      <c r="H2975" s="21">
        <v>44501</v>
      </c>
      <c r="I2975" s="18" t="s">
        <v>71</v>
      </c>
    </row>
    <row r="2976" spans="2:9" hidden="1" x14ac:dyDescent="0.3">
      <c r="B2976" s="5" t="s">
        <v>35</v>
      </c>
      <c r="C2976" t="s">
        <v>16</v>
      </c>
      <c r="D2976" s="2" t="s">
        <v>21</v>
      </c>
      <c r="F2976">
        <v>7.2039473684210531</v>
      </c>
      <c r="G2976" t="s">
        <v>43</v>
      </c>
      <c r="H2976" s="21">
        <v>44501</v>
      </c>
      <c r="I2976" s="18" t="s">
        <v>71</v>
      </c>
    </row>
    <row r="2977" spans="2:9" hidden="1" x14ac:dyDescent="0.3">
      <c r="B2977" s="5" t="s">
        <v>35</v>
      </c>
      <c r="C2977" t="s">
        <v>16</v>
      </c>
      <c r="D2977" s="2" t="s">
        <v>21</v>
      </c>
      <c r="F2977">
        <v>7.2534539473684214</v>
      </c>
      <c r="G2977" t="s">
        <v>43</v>
      </c>
      <c r="H2977" s="21">
        <v>44501</v>
      </c>
      <c r="I2977" s="18" t="s">
        <v>71</v>
      </c>
    </row>
    <row r="2978" spans="2:9" hidden="1" x14ac:dyDescent="0.3">
      <c r="B2978" s="5" t="s">
        <v>35</v>
      </c>
      <c r="C2978" t="s">
        <v>16</v>
      </c>
      <c r="D2978" s="2" t="s">
        <v>21</v>
      </c>
      <c r="F2978">
        <v>7.8116529605263167</v>
      </c>
      <c r="G2978" t="s">
        <v>43</v>
      </c>
      <c r="H2978" s="21">
        <v>44501</v>
      </c>
      <c r="I2978" s="18" t="s">
        <v>71</v>
      </c>
    </row>
    <row r="2979" spans="2:9" hidden="1" x14ac:dyDescent="0.3">
      <c r="B2979" s="5" t="s">
        <v>35</v>
      </c>
      <c r="C2979" t="s">
        <v>16</v>
      </c>
      <c r="D2979" s="2" t="s">
        <v>21</v>
      </c>
      <c r="F2979">
        <v>7.1547779605263155</v>
      </c>
      <c r="G2979" t="s">
        <v>43</v>
      </c>
      <c r="H2979" s="21">
        <v>44501</v>
      </c>
      <c r="I2979" s="18" t="s">
        <v>71</v>
      </c>
    </row>
    <row r="2980" spans="2:9" hidden="1" x14ac:dyDescent="0.3">
      <c r="B2980" s="5" t="s">
        <v>35</v>
      </c>
      <c r="C2980" t="s">
        <v>16</v>
      </c>
      <c r="D2980" s="2" t="s">
        <v>21</v>
      </c>
      <c r="F2980">
        <v>7.0176891447368428</v>
      </c>
      <c r="G2980" t="s">
        <v>43</v>
      </c>
      <c r="H2980" s="21">
        <v>44501</v>
      </c>
      <c r="I2980" s="18" t="s">
        <v>71</v>
      </c>
    </row>
    <row r="2981" spans="2:9" hidden="1" x14ac:dyDescent="0.3">
      <c r="B2981" s="5" t="s">
        <v>35</v>
      </c>
      <c r="C2981" t="s">
        <v>16</v>
      </c>
      <c r="D2981" s="2" t="s">
        <v>21</v>
      </c>
      <c r="F2981">
        <v>7.4118338815789473</v>
      </c>
      <c r="G2981" t="s">
        <v>43</v>
      </c>
      <c r="H2981" s="21">
        <v>44501</v>
      </c>
      <c r="I2981" s="18" t="s">
        <v>71</v>
      </c>
    </row>
    <row r="2982" spans="2:9" hidden="1" x14ac:dyDescent="0.3">
      <c r="B2982" s="5" t="s">
        <v>35</v>
      </c>
      <c r="C2982" t="s">
        <v>16</v>
      </c>
      <c r="D2982" s="2" t="s">
        <v>21</v>
      </c>
      <c r="F2982">
        <v>7.7240460526315795</v>
      </c>
      <c r="G2982" t="s">
        <v>43</v>
      </c>
      <c r="H2982" s="21">
        <v>44501</v>
      </c>
      <c r="I2982" s="18" t="s">
        <v>71</v>
      </c>
    </row>
    <row r="2983" spans="2:9" hidden="1" x14ac:dyDescent="0.3">
      <c r="B2983" s="5" t="s">
        <v>35</v>
      </c>
      <c r="C2983" t="s">
        <v>16</v>
      </c>
      <c r="D2983" s="2" t="s">
        <v>21</v>
      </c>
      <c r="F2983">
        <v>7.4604523026315794</v>
      </c>
      <c r="G2983" t="s">
        <v>43</v>
      </c>
      <c r="H2983" s="21">
        <v>44501</v>
      </c>
      <c r="I2983" s="18" t="s">
        <v>71</v>
      </c>
    </row>
    <row r="2984" spans="2:9" hidden="1" x14ac:dyDescent="0.3">
      <c r="B2984" s="5" t="s">
        <v>35</v>
      </c>
      <c r="C2984" t="s">
        <v>16</v>
      </c>
      <c r="D2984" s="2" t="s">
        <v>21</v>
      </c>
      <c r="F2984">
        <v>6.6677631578947372</v>
      </c>
      <c r="G2984" t="s">
        <v>43</v>
      </c>
      <c r="H2984" s="21">
        <v>44501</v>
      </c>
      <c r="I2984" s="18" t="s">
        <v>71</v>
      </c>
    </row>
    <row r="2985" spans="2:9" hidden="1" x14ac:dyDescent="0.3">
      <c r="B2985" s="5" t="s">
        <v>35</v>
      </c>
      <c r="C2985" t="s">
        <v>16</v>
      </c>
      <c r="D2985" s="2" t="s">
        <v>21</v>
      </c>
      <c r="F2985">
        <v>7.0268750000000004</v>
      </c>
      <c r="G2985" t="s">
        <v>43</v>
      </c>
      <c r="H2985" s="21">
        <v>44501</v>
      </c>
      <c r="I2985" s="18" t="s">
        <v>71</v>
      </c>
    </row>
    <row r="2986" spans="2:9" hidden="1" x14ac:dyDescent="0.3">
      <c r="B2986" s="5" t="s">
        <v>35</v>
      </c>
      <c r="C2986" t="s">
        <v>16</v>
      </c>
      <c r="D2986" s="2" t="s">
        <v>21</v>
      </c>
      <c r="F2986">
        <v>6.7112499999999997</v>
      </c>
      <c r="G2986" t="s">
        <v>43</v>
      </c>
      <c r="H2986" s="21">
        <v>44501</v>
      </c>
      <c r="I2986" s="18" t="s">
        <v>71</v>
      </c>
    </row>
    <row r="2987" spans="2:9" hidden="1" x14ac:dyDescent="0.3">
      <c r="B2987" s="5" t="s">
        <v>35</v>
      </c>
      <c r="C2987" t="s">
        <v>16</v>
      </c>
      <c r="D2987" s="2" t="s">
        <v>21</v>
      </c>
      <c r="F2987">
        <v>6.3350328947368428</v>
      </c>
      <c r="G2987" t="s">
        <v>43</v>
      </c>
      <c r="H2987" s="21">
        <v>44501</v>
      </c>
      <c r="I2987" s="18" t="s">
        <v>71</v>
      </c>
    </row>
    <row r="2988" spans="2:9" hidden="1" x14ac:dyDescent="0.3">
      <c r="B2988" s="5" t="s">
        <v>35</v>
      </c>
      <c r="C2988" t="s">
        <v>16</v>
      </c>
      <c r="D2988" s="2" t="s">
        <v>21</v>
      </c>
      <c r="F2988">
        <v>6.56157072368421</v>
      </c>
      <c r="G2988" t="s">
        <v>43</v>
      </c>
      <c r="H2988" s="21">
        <v>44501</v>
      </c>
      <c r="I2988" s="18" t="s">
        <v>71</v>
      </c>
    </row>
    <row r="2989" spans="2:9" hidden="1" x14ac:dyDescent="0.3">
      <c r="B2989" s="5" t="s">
        <v>35</v>
      </c>
      <c r="C2989" t="s">
        <v>16</v>
      </c>
      <c r="D2989" s="2" t="s">
        <v>21</v>
      </c>
      <c r="F2989">
        <v>7.6486595394736847</v>
      </c>
      <c r="G2989" t="s">
        <v>43</v>
      </c>
      <c r="H2989" s="21">
        <v>44501</v>
      </c>
      <c r="I2989" s="18" t="s">
        <v>71</v>
      </c>
    </row>
    <row r="2990" spans="2:9" hidden="1" x14ac:dyDescent="0.3">
      <c r="B2990" s="5" t="s">
        <v>35</v>
      </c>
      <c r="C2990" t="s">
        <v>16</v>
      </c>
      <c r="D2990" s="2" t="s">
        <v>21</v>
      </c>
      <c r="F2990">
        <v>7.5162171052631583</v>
      </c>
      <c r="G2990" t="s">
        <v>43</v>
      </c>
      <c r="H2990" s="21">
        <v>44501</v>
      </c>
      <c r="I2990" s="18" t="s">
        <v>71</v>
      </c>
    </row>
    <row r="2991" spans="2:9" hidden="1" x14ac:dyDescent="0.3">
      <c r="B2991" s="5" t="s">
        <v>35</v>
      </c>
      <c r="C2991" t="s">
        <v>16</v>
      </c>
      <c r="D2991" s="2" t="s">
        <v>21</v>
      </c>
      <c r="F2991">
        <v>6.5198848684210526</v>
      </c>
      <c r="G2991" t="s">
        <v>43</v>
      </c>
      <c r="H2991" s="21">
        <v>44501</v>
      </c>
      <c r="I2991" s="18" t="s">
        <v>71</v>
      </c>
    </row>
    <row r="2992" spans="2:9" hidden="1" x14ac:dyDescent="0.3">
      <c r="B2992" s="5" t="s">
        <v>35</v>
      </c>
      <c r="C2992" t="s">
        <v>16</v>
      </c>
      <c r="D2992" s="2" t="s">
        <v>21</v>
      </c>
      <c r="F2992">
        <v>6.6641036184210529</v>
      </c>
      <c r="G2992" t="s">
        <v>43</v>
      </c>
      <c r="H2992" s="21">
        <v>44501</v>
      </c>
      <c r="I2992" s="18" t="s">
        <v>71</v>
      </c>
    </row>
    <row r="2993" spans="2:9" hidden="1" x14ac:dyDescent="0.3">
      <c r="B2993" s="5" t="s">
        <v>35</v>
      </c>
      <c r="C2993" t="s">
        <v>16</v>
      </c>
      <c r="D2993" s="2" t="s">
        <v>21</v>
      </c>
      <c r="F2993">
        <v>6.8729111842105262</v>
      </c>
      <c r="G2993" t="s">
        <v>43</v>
      </c>
      <c r="H2993" s="21">
        <v>44501</v>
      </c>
      <c r="I2993" s="18" t="s">
        <v>71</v>
      </c>
    </row>
    <row r="2994" spans="2:9" hidden="1" x14ac:dyDescent="0.3">
      <c r="B2994" s="5" t="s">
        <v>35</v>
      </c>
      <c r="C2994" t="s">
        <v>16</v>
      </c>
      <c r="D2994" s="2" t="s">
        <v>21</v>
      </c>
      <c r="F2994">
        <v>7.6146875000000005</v>
      </c>
      <c r="G2994" t="s">
        <v>43</v>
      </c>
      <c r="H2994" s="21">
        <v>44501</v>
      </c>
      <c r="I2994" s="18" t="s">
        <v>71</v>
      </c>
    </row>
    <row r="2995" spans="2:9" hidden="1" x14ac:dyDescent="0.3">
      <c r="B2995" s="5" t="s">
        <v>35</v>
      </c>
      <c r="C2995" t="s">
        <v>16</v>
      </c>
      <c r="D2995" s="2" t="s">
        <v>21</v>
      </c>
      <c r="F2995">
        <v>7.9661184210526317</v>
      </c>
      <c r="G2995" t="s">
        <v>43</v>
      </c>
      <c r="H2995" s="21">
        <v>44501</v>
      </c>
      <c r="I2995" s="18" t="s">
        <v>71</v>
      </c>
    </row>
    <row r="2996" spans="2:9" hidden="1" x14ac:dyDescent="0.3">
      <c r="B2996" s="5" t="s">
        <v>35</v>
      </c>
      <c r="C2996" t="s">
        <v>16</v>
      </c>
      <c r="D2996" s="2" t="s">
        <v>21</v>
      </c>
      <c r="F2996">
        <v>6.9142351973684208</v>
      </c>
      <c r="G2996" t="s">
        <v>43</v>
      </c>
      <c r="H2996" s="21">
        <v>44501</v>
      </c>
      <c r="I2996" s="18" t="s">
        <v>71</v>
      </c>
    </row>
    <row r="2997" spans="2:9" hidden="1" x14ac:dyDescent="0.3">
      <c r="B2997" s="5" t="s">
        <v>35</v>
      </c>
      <c r="C2997" t="s">
        <v>16</v>
      </c>
      <c r="D2997" s="2" t="s">
        <v>21</v>
      </c>
      <c r="F2997">
        <v>6.4175082236842114</v>
      </c>
      <c r="G2997" t="s">
        <v>43</v>
      </c>
      <c r="H2997" s="21">
        <v>44501</v>
      </c>
      <c r="I2997" s="18" t="s">
        <v>71</v>
      </c>
    </row>
    <row r="2998" spans="2:9" hidden="1" x14ac:dyDescent="0.3">
      <c r="B2998" s="5" t="s">
        <v>35</v>
      </c>
      <c r="C2998" t="s">
        <v>16</v>
      </c>
      <c r="D2998" s="2" t="s">
        <v>21</v>
      </c>
      <c r="F2998">
        <v>6.7170559210526317</v>
      </c>
      <c r="G2998" t="s">
        <v>43</v>
      </c>
      <c r="H2998" s="21">
        <v>44501</v>
      </c>
      <c r="I2998" s="18" t="s">
        <v>71</v>
      </c>
    </row>
    <row r="2999" spans="2:9" hidden="1" x14ac:dyDescent="0.3">
      <c r="B2999" s="5" t="s">
        <v>35</v>
      </c>
      <c r="C2999" t="s">
        <v>16</v>
      </c>
      <c r="D2999" s="2" t="s">
        <v>21</v>
      </c>
      <c r="F2999">
        <v>5.3803289473684215</v>
      </c>
      <c r="G2999" t="s">
        <v>43</v>
      </c>
      <c r="H2999" s="21">
        <v>44501</v>
      </c>
      <c r="I2999" s="18" t="s">
        <v>71</v>
      </c>
    </row>
    <row r="3000" spans="2:9" hidden="1" x14ac:dyDescent="0.3">
      <c r="B3000" s="5" t="s">
        <v>35</v>
      </c>
      <c r="C3000" t="s">
        <v>16</v>
      </c>
      <c r="D3000" s="2" t="s">
        <v>21</v>
      </c>
      <c r="F3000">
        <v>6.2431028037383172</v>
      </c>
      <c r="G3000" t="s">
        <v>43</v>
      </c>
      <c r="H3000" s="21">
        <v>44501</v>
      </c>
      <c r="I3000" s="18" t="s">
        <v>71</v>
      </c>
    </row>
    <row r="3001" spans="2:9" hidden="1" x14ac:dyDescent="0.3">
      <c r="B3001" s="5" t="s">
        <v>35</v>
      </c>
      <c r="C3001" t="s">
        <v>16</v>
      </c>
      <c r="D3001" s="2" t="s">
        <v>21</v>
      </c>
      <c r="F3001">
        <v>6.0565327102803739</v>
      </c>
      <c r="G3001" t="s">
        <v>43</v>
      </c>
      <c r="H3001" s="21">
        <v>44501</v>
      </c>
      <c r="I3001" s="18" t="s">
        <v>71</v>
      </c>
    </row>
    <row r="3002" spans="2:9" hidden="1" x14ac:dyDescent="0.3">
      <c r="B3002" s="5" t="s">
        <v>35</v>
      </c>
      <c r="C3002" t="s">
        <v>16</v>
      </c>
      <c r="D3002" s="2" t="s">
        <v>21</v>
      </c>
      <c r="F3002">
        <v>6.8411214953271031</v>
      </c>
      <c r="G3002" t="s">
        <v>43</v>
      </c>
      <c r="H3002" s="21">
        <v>44501</v>
      </c>
      <c r="I3002" s="18" t="s">
        <v>71</v>
      </c>
    </row>
    <row r="3003" spans="2:9" hidden="1" x14ac:dyDescent="0.3">
      <c r="B3003" s="5" t="s">
        <v>35</v>
      </c>
      <c r="C3003" t="s">
        <v>16</v>
      </c>
      <c r="D3003" s="2" t="s">
        <v>21</v>
      </c>
      <c r="F3003">
        <v>6.7374859813084109</v>
      </c>
      <c r="G3003" t="s">
        <v>43</v>
      </c>
      <c r="H3003" s="21">
        <v>44501</v>
      </c>
      <c r="I3003" s="18" t="s">
        <v>71</v>
      </c>
    </row>
    <row r="3004" spans="2:9" hidden="1" x14ac:dyDescent="0.3">
      <c r="B3004" s="5" t="s">
        <v>35</v>
      </c>
      <c r="C3004" t="s">
        <v>16</v>
      </c>
      <c r="D3004" s="2" t="s">
        <v>21</v>
      </c>
      <c r="F3004">
        <v>7.1837943925233647</v>
      </c>
      <c r="G3004" t="s">
        <v>43</v>
      </c>
      <c r="H3004" s="21">
        <v>44501</v>
      </c>
      <c r="I3004" s="18" t="s">
        <v>71</v>
      </c>
    </row>
    <row r="3005" spans="2:9" hidden="1" x14ac:dyDescent="0.3">
      <c r="B3005" s="5" t="s">
        <v>35</v>
      </c>
      <c r="C3005" t="s">
        <v>16</v>
      </c>
      <c r="D3005" s="2" t="s">
        <v>21</v>
      </c>
      <c r="F3005">
        <v>7.142635514018691</v>
      </c>
      <c r="G3005" t="s">
        <v>43</v>
      </c>
      <c r="H3005" s="21">
        <v>44501</v>
      </c>
      <c r="I3005" s="18" t="s">
        <v>71</v>
      </c>
    </row>
    <row r="3006" spans="2:9" hidden="1" x14ac:dyDescent="0.3">
      <c r="B3006" s="5" t="s">
        <v>35</v>
      </c>
      <c r="C3006" t="s">
        <v>16</v>
      </c>
      <c r="D3006" s="2" t="s">
        <v>21</v>
      </c>
      <c r="F3006">
        <v>6.7766728971962618</v>
      </c>
      <c r="G3006" t="s">
        <v>43</v>
      </c>
      <c r="H3006" s="21">
        <v>44501</v>
      </c>
      <c r="I3006" s="18" t="s">
        <v>71</v>
      </c>
    </row>
    <row r="3007" spans="2:9" hidden="1" x14ac:dyDescent="0.3">
      <c r="B3007" s="5" t="s">
        <v>35</v>
      </c>
      <c r="C3007" t="s">
        <v>16</v>
      </c>
      <c r="D3007" s="2" t="s">
        <v>21</v>
      </c>
      <c r="F3007">
        <v>7.2921121495327101</v>
      </c>
      <c r="G3007" t="s">
        <v>43</v>
      </c>
      <c r="H3007" s="21">
        <v>44501</v>
      </c>
      <c r="I3007" s="18" t="s">
        <v>71</v>
      </c>
    </row>
    <row r="3008" spans="2:9" hidden="1" x14ac:dyDescent="0.3">
      <c r="B3008" s="5" t="s">
        <v>35</v>
      </c>
      <c r="C3008" t="s">
        <v>16</v>
      </c>
      <c r="D3008" s="2" t="s">
        <v>21</v>
      </c>
      <c r="F3008">
        <v>7.3721682242990658</v>
      </c>
      <c r="G3008" t="s">
        <v>43</v>
      </c>
      <c r="H3008" s="21">
        <v>44501</v>
      </c>
      <c r="I3008" s="18" t="s">
        <v>71</v>
      </c>
    </row>
    <row r="3009" spans="2:9" hidden="1" x14ac:dyDescent="0.3">
      <c r="B3009" s="5" t="s">
        <v>35</v>
      </c>
      <c r="C3009" t="s">
        <v>16</v>
      </c>
      <c r="D3009" s="2" t="s">
        <v>21</v>
      </c>
      <c r="F3009">
        <v>6.2821495327102808</v>
      </c>
      <c r="G3009" t="s">
        <v>43</v>
      </c>
      <c r="H3009" s="21">
        <v>44501</v>
      </c>
      <c r="I3009" s="18" t="s">
        <v>71</v>
      </c>
    </row>
    <row r="3010" spans="2:9" hidden="1" x14ac:dyDescent="0.3">
      <c r="B3010" s="5" t="s">
        <v>35</v>
      </c>
      <c r="C3010" t="s">
        <v>16</v>
      </c>
      <c r="D3010" s="2" t="s">
        <v>21</v>
      </c>
      <c r="F3010">
        <v>5.2817570093457951</v>
      </c>
      <c r="G3010" t="s">
        <v>43</v>
      </c>
      <c r="H3010" s="21">
        <v>44501</v>
      </c>
      <c r="I3010" s="18" t="s">
        <v>71</v>
      </c>
    </row>
    <row r="3011" spans="2:9" hidden="1" x14ac:dyDescent="0.3">
      <c r="B3011" s="5" t="s">
        <v>35</v>
      </c>
      <c r="C3011" t="s">
        <v>16</v>
      </c>
      <c r="D3011" s="2" t="s">
        <v>21</v>
      </c>
      <c r="F3011">
        <v>6.3605233644859815</v>
      </c>
      <c r="G3011" t="s">
        <v>43</v>
      </c>
      <c r="H3011" s="21">
        <v>44501</v>
      </c>
      <c r="I3011" s="18" t="s">
        <v>71</v>
      </c>
    </row>
    <row r="3012" spans="2:9" hidden="1" x14ac:dyDescent="0.3">
      <c r="B3012" s="5" t="s">
        <v>35</v>
      </c>
      <c r="C3012" t="s">
        <v>16</v>
      </c>
      <c r="D3012" s="2" t="s">
        <v>21</v>
      </c>
      <c r="F3012">
        <v>6.2804859813084111</v>
      </c>
      <c r="G3012" t="s">
        <v>43</v>
      </c>
      <c r="H3012" s="21">
        <v>44501</v>
      </c>
      <c r="I3012" s="18" t="s">
        <v>71</v>
      </c>
    </row>
    <row r="3013" spans="2:9" hidden="1" x14ac:dyDescent="0.3">
      <c r="B3013" s="5" t="s">
        <v>35</v>
      </c>
      <c r="C3013" t="s">
        <v>16</v>
      </c>
      <c r="D3013" s="2" t="s">
        <v>21</v>
      </c>
      <c r="F3013">
        <v>7.1872990654205609</v>
      </c>
      <c r="G3013" t="s">
        <v>43</v>
      </c>
      <c r="H3013" s="21">
        <v>44501</v>
      </c>
      <c r="I3013" s="18" t="s">
        <v>71</v>
      </c>
    </row>
    <row r="3014" spans="2:9" hidden="1" x14ac:dyDescent="0.3">
      <c r="B3014" s="5" t="s">
        <v>35</v>
      </c>
      <c r="C3014" t="s">
        <v>16</v>
      </c>
      <c r="D3014" s="2" t="s">
        <v>21</v>
      </c>
      <c r="F3014">
        <v>6.6914859813084115</v>
      </c>
      <c r="G3014" t="s">
        <v>43</v>
      </c>
      <c r="H3014" s="21">
        <v>44501</v>
      </c>
      <c r="I3014" s="18" t="s">
        <v>71</v>
      </c>
    </row>
    <row r="3015" spans="2:9" hidden="1" x14ac:dyDescent="0.3">
      <c r="B3015" s="5" t="s">
        <v>35</v>
      </c>
      <c r="C3015" t="s">
        <v>16</v>
      </c>
      <c r="D3015" s="2" t="s">
        <v>21</v>
      </c>
      <c r="F3015">
        <v>6.4390280373831779</v>
      </c>
      <c r="G3015" t="s">
        <v>43</v>
      </c>
      <c r="H3015" s="21">
        <v>44501</v>
      </c>
      <c r="I3015" s="18" t="s">
        <v>71</v>
      </c>
    </row>
    <row r="3016" spans="2:9" hidden="1" x14ac:dyDescent="0.3">
      <c r="B3016" s="5" t="s">
        <v>35</v>
      </c>
      <c r="C3016" t="s">
        <v>16</v>
      </c>
      <c r="D3016" s="2" t="s">
        <v>21</v>
      </c>
      <c r="F3016">
        <v>6.3288037383177569</v>
      </c>
      <c r="G3016" t="s">
        <v>43</v>
      </c>
      <c r="H3016" s="21">
        <v>44501</v>
      </c>
      <c r="I3016" s="18" t="s">
        <v>71</v>
      </c>
    </row>
    <row r="3017" spans="2:9" hidden="1" x14ac:dyDescent="0.3">
      <c r="B3017" s="5" t="s">
        <v>35</v>
      </c>
      <c r="C3017" t="s">
        <v>16</v>
      </c>
      <c r="D3017" s="2" t="s">
        <v>21</v>
      </c>
      <c r="F3017">
        <v>6.323177570093458</v>
      </c>
      <c r="G3017" t="s">
        <v>43</v>
      </c>
      <c r="H3017" s="21">
        <v>44501</v>
      </c>
      <c r="I3017" s="18" t="s">
        <v>71</v>
      </c>
    </row>
    <row r="3018" spans="2:9" hidden="1" x14ac:dyDescent="0.3">
      <c r="B3018" s="5" t="s">
        <v>35</v>
      </c>
      <c r="C3018" t="s">
        <v>16</v>
      </c>
      <c r="D3018" s="2" t="s">
        <v>21</v>
      </c>
      <c r="F3018">
        <v>6.5056355140186914</v>
      </c>
      <c r="G3018" t="s">
        <v>43</v>
      </c>
      <c r="H3018" s="21">
        <v>44501</v>
      </c>
      <c r="I3018" s="18" t="s">
        <v>71</v>
      </c>
    </row>
    <row r="3019" spans="2:9" hidden="1" x14ac:dyDescent="0.3">
      <c r="B3019" s="5" t="s">
        <v>35</v>
      </c>
      <c r="C3019" t="s">
        <v>16</v>
      </c>
      <c r="D3019" s="2" t="s">
        <v>21</v>
      </c>
      <c r="F3019">
        <v>6.1073177570093451</v>
      </c>
      <c r="G3019" t="s">
        <v>43</v>
      </c>
      <c r="H3019" s="21">
        <v>44501</v>
      </c>
      <c r="I3019" s="18" t="s">
        <v>71</v>
      </c>
    </row>
    <row r="3020" spans="2:9" hidden="1" x14ac:dyDescent="0.3">
      <c r="B3020" s="5" t="s">
        <v>35</v>
      </c>
      <c r="C3020" t="s">
        <v>16</v>
      </c>
      <c r="D3020" s="2" t="s">
        <v>21</v>
      </c>
      <c r="F3020">
        <v>7.6926728971962612</v>
      </c>
      <c r="G3020" t="s">
        <v>43</v>
      </c>
      <c r="H3020" s="21">
        <v>44501</v>
      </c>
      <c r="I3020" s="18" t="s">
        <v>71</v>
      </c>
    </row>
    <row r="3021" spans="2:9" hidden="1" x14ac:dyDescent="0.3">
      <c r="B3021" s="5" t="s">
        <v>35</v>
      </c>
      <c r="C3021" t="s">
        <v>16</v>
      </c>
      <c r="D3021" s="2" t="s">
        <v>21</v>
      </c>
      <c r="F3021">
        <v>9.3383925233644849</v>
      </c>
      <c r="G3021" t="s">
        <v>43</v>
      </c>
      <c r="H3021" s="21">
        <v>44501</v>
      </c>
      <c r="I3021" s="18" t="s">
        <v>71</v>
      </c>
    </row>
    <row r="3022" spans="2:9" hidden="1" x14ac:dyDescent="0.3">
      <c r="B3022" s="5" t="s">
        <v>35</v>
      </c>
      <c r="C3022" t="s">
        <v>16</v>
      </c>
      <c r="D3022" s="2" t="s">
        <v>21</v>
      </c>
      <c r="F3022">
        <v>10.780943925233645</v>
      </c>
      <c r="G3022" t="s">
        <v>43</v>
      </c>
      <c r="H3022" s="21">
        <v>44501</v>
      </c>
      <c r="I3022" s="18" t="s">
        <v>71</v>
      </c>
    </row>
    <row r="3023" spans="2:9" hidden="1" x14ac:dyDescent="0.3">
      <c r="B3023" s="5" t="s">
        <v>35</v>
      </c>
      <c r="C3023" t="s">
        <v>16</v>
      </c>
      <c r="D3023" s="2" t="s">
        <v>21</v>
      </c>
      <c r="F3023">
        <v>8.562056074766355</v>
      </c>
      <c r="G3023" t="s">
        <v>43</v>
      </c>
      <c r="H3023" s="21">
        <v>44501</v>
      </c>
      <c r="I3023" s="18" t="s">
        <v>71</v>
      </c>
    </row>
    <row r="3024" spans="2:9" hidden="1" x14ac:dyDescent="0.3">
      <c r="B3024" s="5" t="s">
        <v>35</v>
      </c>
      <c r="C3024" t="s">
        <v>16</v>
      </c>
      <c r="D3024" s="2" t="s">
        <v>21</v>
      </c>
      <c r="F3024">
        <v>8.4697476635514022</v>
      </c>
      <c r="G3024" t="s">
        <v>43</v>
      </c>
      <c r="H3024" s="21">
        <v>44501</v>
      </c>
      <c r="I3024" s="18" t="s">
        <v>71</v>
      </c>
    </row>
    <row r="3025" spans="2:9" hidden="1" x14ac:dyDescent="0.3">
      <c r="B3025" s="5" t="s">
        <v>35</v>
      </c>
      <c r="C3025" t="s">
        <v>16</v>
      </c>
      <c r="D3025" s="2" t="s">
        <v>21</v>
      </c>
      <c r="F3025">
        <v>8.638429906542056</v>
      </c>
      <c r="G3025" t="s">
        <v>43</v>
      </c>
      <c r="H3025" s="21">
        <v>44501</v>
      </c>
      <c r="I3025" s="18" t="s">
        <v>71</v>
      </c>
    </row>
    <row r="3026" spans="2:9" hidden="1" x14ac:dyDescent="0.3">
      <c r="B3026" s="5" t="s">
        <v>35</v>
      </c>
      <c r="C3026" t="s">
        <v>16</v>
      </c>
      <c r="D3026" s="2" t="s">
        <v>21</v>
      </c>
      <c r="F3026">
        <v>7.0655233644859807</v>
      </c>
      <c r="G3026" t="s">
        <v>43</v>
      </c>
      <c r="H3026" s="21">
        <v>44501</v>
      </c>
      <c r="I3026" s="18" t="s">
        <v>71</v>
      </c>
    </row>
    <row r="3027" spans="2:9" hidden="1" x14ac:dyDescent="0.3">
      <c r="B3027" s="5" t="s">
        <v>35</v>
      </c>
      <c r="C3027" t="s">
        <v>16</v>
      </c>
      <c r="D3027" s="2" t="s">
        <v>21</v>
      </c>
      <c r="F3027">
        <v>7.2523364485981308</v>
      </c>
      <c r="G3027" t="s">
        <v>43</v>
      </c>
      <c r="H3027" s="21">
        <v>44501</v>
      </c>
      <c r="I3027" s="18" t="s">
        <v>71</v>
      </c>
    </row>
    <row r="3028" spans="2:9" hidden="1" x14ac:dyDescent="0.3">
      <c r="B3028" s="5" t="s">
        <v>35</v>
      </c>
      <c r="C3028" t="s">
        <v>16</v>
      </c>
      <c r="D3028" s="2" t="s">
        <v>21</v>
      </c>
      <c r="F3028">
        <v>7.0379719626168225</v>
      </c>
      <c r="G3028" t="s">
        <v>43</v>
      </c>
      <c r="H3028" s="21">
        <v>44501</v>
      </c>
      <c r="I3028" s="18" t="s">
        <v>71</v>
      </c>
    </row>
    <row r="3029" spans="2:9" hidden="1" x14ac:dyDescent="0.3">
      <c r="B3029" s="5" t="s">
        <v>35</v>
      </c>
      <c r="C3029" t="s">
        <v>16</v>
      </c>
      <c r="D3029" s="2" t="s">
        <v>21</v>
      </c>
      <c r="F3029">
        <v>6.9485420560747668</v>
      </c>
      <c r="G3029" t="s">
        <v>43</v>
      </c>
      <c r="H3029" s="21">
        <v>44501</v>
      </c>
      <c r="I3029" s="18" t="s">
        <v>71</v>
      </c>
    </row>
    <row r="3030" spans="2:9" hidden="1" x14ac:dyDescent="0.3">
      <c r="B3030" s="5" t="s">
        <v>35</v>
      </c>
      <c r="C3030" t="s">
        <v>16</v>
      </c>
      <c r="D3030" s="2" t="s">
        <v>21</v>
      </c>
      <c r="F3030">
        <v>9.6305652173913039</v>
      </c>
      <c r="G3030" t="s">
        <v>43</v>
      </c>
      <c r="H3030" s="21">
        <v>44501</v>
      </c>
      <c r="I3030" s="18" t="s">
        <v>71</v>
      </c>
    </row>
    <row r="3031" spans="2:9" hidden="1" x14ac:dyDescent="0.3">
      <c r="B3031" s="5" t="s">
        <v>35</v>
      </c>
      <c r="C3031" t="s">
        <v>16</v>
      </c>
      <c r="D3031" s="2" t="s">
        <v>21</v>
      </c>
      <c r="F3031">
        <v>8.4638188405797106</v>
      </c>
      <c r="G3031" t="s">
        <v>43</v>
      </c>
      <c r="H3031" s="21">
        <v>44501</v>
      </c>
      <c r="I3031" s="18" t="s">
        <v>71</v>
      </c>
    </row>
    <row r="3032" spans="2:9" hidden="1" x14ac:dyDescent="0.3">
      <c r="B3032" s="5" t="s">
        <v>35</v>
      </c>
      <c r="C3032" t="s">
        <v>16</v>
      </c>
      <c r="D3032" s="2" t="s">
        <v>21</v>
      </c>
      <c r="F3032">
        <v>6.9594782608695649</v>
      </c>
      <c r="G3032" t="s">
        <v>43</v>
      </c>
      <c r="H3032" s="21">
        <v>44501</v>
      </c>
      <c r="I3032" s="18" t="s">
        <v>71</v>
      </c>
    </row>
    <row r="3033" spans="2:9" hidden="1" x14ac:dyDescent="0.3">
      <c r="B3033" s="5" t="s">
        <v>35</v>
      </c>
      <c r="C3033" t="s">
        <v>16</v>
      </c>
      <c r="D3033" s="2" t="s">
        <v>21</v>
      </c>
      <c r="F3033">
        <v>7.5955869565217391</v>
      </c>
      <c r="G3033" t="s">
        <v>43</v>
      </c>
      <c r="H3033" s="21">
        <v>44501</v>
      </c>
      <c r="I3033" s="18" t="s">
        <v>71</v>
      </c>
    </row>
    <row r="3034" spans="2:9" hidden="1" x14ac:dyDescent="0.3">
      <c r="B3034" s="5" t="s">
        <v>35</v>
      </c>
      <c r="C3034" t="s">
        <v>16</v>
      </c>
      <c r="D3034" s="2" t="s">
        <v>21</v>
      </c>
      <c r="F3034">
        <v>7.2430144927536224</v>
      </c>
      <c r="G3034" t="s">
        <v>43</v>
      </c>
      <c r="H3034" s="21">
        <v>44501</v>
      </c>
      <c r="I3034" s="18" t="s">
        <v>71</v>
      </c>
    </row>
    <row r="3035" spans="2:9" hidden="1" x14ac:dyDescent="0.3">
      <c r="B3035" s="5" t="s">
        <v>35</v>
      </c>
      <c r="C3035" t="s">
        <v>16</v>
      </c>
      <c r="D3035" s="2" t="s">
        <v>21</v>
      </c>
      <c r="F3035">
        <v>7.8166376811594196</v>
      </c>
      <c r="G3035" t="s">
        <v>43</v>
      </c>
      <c r="H3035" s="21">
        <v>44501</v>
      </c>
      <c r="I3035" s="18" t="s">
        <v>71</v>
      </c>
    </row>
    <row r="3036" spans="2:9" hidden="1" x14ac:dyDescent="0.3">
      <c r="B3036" s="5" t="s">
        <v>35</v>
      </c>
      <c r="C3036" t="s">
        <v>16</v>
      </c>
      <c r="D3036" s="2" t="s">
        <v>21</v>
      </c>
      <c r="F3036">
        <v>6.960384057971015</v>
      </c>
      <c r="G3036" t="s">
        <v>43</v>
      </c>
      <c r="H3036" s="21">
        <v>44501</v>
      </c>
      <c r="I3036" s="18" t="s">
        <v>71</v>
      </c>
    </row>
    <row r="3037" spans="2:9" hidden="1" x14ac:dyDescent="0.3">
      <c r="B3037" s="5" t="s">
        <v>35</v>
      </c>
      <c r="C3037" t="s">
        <v>16</v>
      </c>
      <c r="D3037" s="2" t="s">
        <v>21</v>
      </c>
      <c r="F3037">
        <v>7.27536231884058</v>
      </c>
      <c r="G3037" t="s">
        <v>43</v>
      </c>
      <c r="H3037" s="21">
        <v>44501</v>
      </c>
      <c r="I3037" s="18" t="s">
        <v>71</v>
      </c>
    </row>
    <row r="3038" spans="2:9" hidden="1" x14ac:dyDescent="0.3">
      <c r="B3038" s="5" t="s">
        <v>35</v>
      </c>
      <c r="C3038" t="s">
        <v>16</v>
      </c>
      <c r="D3038" s="2" t="s">
        <v>21</v>
      </c>
      <c r="F3038">
        <v>8.6468695652173917</v>
      </c>
      <c r="G3038" t="s">
        <v>43</v>
      </c>
      <c r="H3038" s="21">
        <v>44501</v>
      </c>
      <c r="I3038" s="18" t="s">
        <v>71</v>
      </c>
    </row>
    <row r="3039" spans="2:9" hidden="1" x14ac:dyDescent="0.3">
      <c r="B3039" s="5" t="s">
        <v>35</v>
      </c>
      <c r="C3039" t="s">
        <v>16</v>
      </c>
      <c r="D3039" s="2" t="s">
        <v>21</v>
      </c>
      <c r="F3039">
        <v>8.8437608695652177</v>
      </c>
      <c r="G3039" t="s">
        <v>43</v>
      </c>
      <c r="H3039" s="21">
        <v>44501</v>
      </c>
      <c r="I3039" s="18" t="s">
        <v>71</v>
      </c>
    </row>
    <row r="3040" spans="2:9" hidden="1" x14ac:dyDescent="0.3">
      <c r="B3040" s="5" t="s">
        <v>35</v>
      </c>
      <c r="C3040" t="s">
        <v>16</v>
      </c>
      <c r="D3040" s="2" t="s">
        <v>21</v>
      </c>
      <c r="F3040">
        <v>7.1893405797101453</v>
      </c>
      <c r="G3040" t="s">
        <v>43</v>
      </c>
      <c r="H3040" s="21">
        <v>44501</v>
      </c>
      <c r="I3040" s="18" t="s">
        <v>71</v>
      </c>
    </row>
    <row r="3041" spans="2:9" hidden="1" x14ac:dyDescent="0.3">
      <c r="B3041" s="5" t="s">
        <v>35</v>
      </c>
      <c r="C3041" t="s">
        <v>16</v>
      </c>
      <c r="D3041" s="2" t="s">
        <v>21</v>
      </c>
      <c r="F3041">
        <v>9.5663188405797097</v>
      </c>
      <c r="G3041" t="s">
        <v>43</v>
      </c>
      <c r="H3041" s="21">
        <v>44501</v>
      </c>
      <c r="I3041" s="18" t="s">
        <v>71</v>
      </c>
    </row>
    <row r="3042" spans="2:9" hidden="1" x14ac:dyDescent="0.3">
      <c r="B3042" s="5" t="s">
        <v>35</v>
      </c>
      <c r="C3042" t="s">
        <v>16</v>
      </c>
      <c r="D3042" s="2" t="s">
        <v>21</v>
      </c>
      <c r="F3042">
        <v>7.8126594202898545</v>
      </c>
      <c r="G3042" t="s">
        <v>43</v>
      </c>
      <c r="H3042" s="21">
        <v>44501</v>
      </c>
      <c r="I3042" s="18" t="s">
        <v>71</v>
      </c>
    </row>
    <row r="3043" spans="2:9" hidden="1" x14ac:dyDescent="0.3">
      <c r="B3043" s="5" t="s">
        <v>35</v>
      </c>
      <c r="C3043" t="s">
        <v>16</v>
      </c>
      <c r="D3043" s="2" t="s">
        <v>21</v>
      </c>
      <c r="F3043">
        <v>10.028985507246377</v>
      </c>
      <c r="G3043" t="s">
        <v>43</v>
      </c>
      <c r="H3043" s="21">
        <v>44501</v>
      </c>
      <c r="I3043" s="18" t="s">
        <v>71</v>
      </c>
    </row>
    <row r="3044" spans="2:9" hidden="1" x14ac:dyDescent="0.3">
      <c r="B3044" s="5" t="s">
        <v>35</v>
      </c>
      <c r="C3044" t="s">
        <v>16</v>
      </c>
      <c r="D3044" s="2" t="s">
        <v>21</v>
      </c>
      <c r="F3044">
        <v>7.8615434782608702</v>
      </c>
      <c r="G3044" t="s">
        <v>43</v>
      </c>
      <c r="H3044" s="21">
        <v>44501</v>
      </c>
      <c r="I3044" s="18" t="s">
        <v>71</v>
      </c>
    </row>
    <row r="3045" spans="2:9" hidden="1" x14ac:dyDescent="0.3">
      <c r="B3045" s="5" t="s">
        <v>35</v>
      </c>
      <c r="C3045" t="s">
        <v>16</v>
      </c>
      <c r="D3045" s="2" t="s">
        <v>21</v>
      </c>
      <c r="F3045">
        <v>7.2232101449275365</v>
      </c>
      <c r="G3045" t="s">
        <v>43</v>
      </c>
      <c r="H3045" s="21">
        <v>44501</v>
      </c>
      <c r="I3045" s="18" t="s">
        <v>71</v>
      </c>
    </row>
    <row r="3046" spans="2:9" hidden="1" x14ac:dyDescent="0.3">
      <c r="B3046" s="5" t="s">
        <v>35</v>
      </c>
      <c r="C3046" t="s">
        <v>16</v>
      </c>
      <c r="D3046" s="2" t="s">
        <v>21</v>
      </c>
      <c r="F3046">
        <v>7.8314492753623188</v>
      </c>
      <c r="G3046" t="s">
        <v>43</v>
      </c>
      <c r="H3046" s="21">
        <v>44501</v>
      </c>
      <c r="I3046" s="18" t="s">
        <v>71</v>
      </c>
    </row>
    <row r="3047" spans="2:9" hidden="1" x14ac:dyDescent="0.3">
      <c r="B3047" s="5" t="s">
        <v>35</v>
      </c>
      <c r="C3047" t="s">
        <v>16</v>
      </c>
      <c r="D3047" s="2" t="s">
        <v>21</v>
      </c>
      <c r="F3047">
        <v>6.9856717557251908</v>
      </c>
      <c r="G3047" t="s">
        <v>43</v>
      </c>
      <c r="H3047" s="21">
        <v>44501</v>
      </c>
      <c r="I3047" s="18" t="s">
        <v>71</v>
      </c>
    </row>
    <row r="3048" spans="2:9" hidden="1" x14ac:dyDescent="0.3">
      <c r="B3048" s="5" t="s">
        <v>35</v>
      </c>
      <c r="C3048" t="s">
        <v>16</v>
      </c>
      <c r="D3048" s="2" t="s">
        <v>21</v>
      </c>
      <c r="F3048">
        <v>6.9871335877862588</v>
      </c>
      <c r="G3048" t="s">
        <v>43</v>
      </c>
      <c r="H3048" s="21">
        <v>44501</v>
      </c>
      <c r="I3048" s="18" t="s">
        <v>71</v>
      </c>
    </row>
    <row r="3049" spans="2:9" hidden="1" x14ac:dyDescent="0.3">
      <c r="B3049" s="5" t="s">
        <v>35</v>
      </c>
      <c r="C3049" t="s">
        <v>16</v>
      </c>
      <c r="D3049" s="2" t="s">
        <v>21</v>
      </c>
      <c r="F3049">
        <v>10.054052601741569</v>
      </c>
      <c r="G3049" t="s">
        <v>43</v>
      </c>
      <c r="H3049" s="21">
        <v>44501</v>
      </c>
      <c r="I3049" s="18" t="s">
        <v>71</v>
      </c>
    </row>
    <row r="3050" spans="2:9" hidden="1" x14ac:dyDescent="0.3">
      <c r="B3050" s="5" t="s">
        <v>35</v>
      </c>
      <c r="C3050" t="s">
        <v>16</v>
      </c>
      <c r="D3050" s="2" t="s">
        <v>21</v>
      </c>
      <c r="F3050">
        <v>8.7052684210526312</v>
      </c>
      <c r="G3050" t="s">
        <v>43</v>
      </c>
      <c r="H3050" s="21">
        <v>44501</v>
      </c>
      <c r="I3050" s="18" t="s">
        <v>71</v>
      </c>
    </row>
    <row r="3051" spans="2:9" hidden="1" x14ac:dyDescent="0.3">
      <c r="B3051" s="5" t="s">
        <v>35</v>
      </c>
      <c r="C3051" t="s">
        <v>16</v>
      </c>
      <c r="D3051" s="2" t="s">
        <v>21</v>
      </c>
      <c r="F3051">
        <v>7.9675635593220342</v>
      </c>
      <c r="G3051" t="s">
        <v>43</v>
      </c>
      <c r="H3051" s="21">
        <v>44501</v>
      </c>
      <c r="I3051" s="18" t="s">
        <v>71</v>
      </c>
    </row>
    <row r="3052" spans="2:9" hidden="1" x14ac:dyDescent="0.3">
      <c r="B3052" s="5" t="s">
        <v>35</v>
      </c>
      <c r="C3052" t="s">
        <v>16</v>
      </c>
      <c r="D3052" s="2" t="s">
        <v>21</v>
      </c>
      <c r="F3052">
        <v>7.7878008474576275</v>
      </c>
      <c r="G3052" t="s">
        <v>43</v>
      </c>
      <c r="H3052" s="21">
        <v>44501</v>
      </c>
      <c r="I3052" s="18" t="s">
        <v>71</v>
      </c>
    </row>
    <row r="3053" spans="2:9" hidden="1" x14ac:dyDescent="0.3">
      <c r="B3053" s="5" t="s">
        <v>35</v>
      </c>
      <c r="C3053" t="s">
        <v>16</v>
      </c>
      <c r="D3053" s="2" t="s">
        <v>21</v>
      </c>
      <c r="F3053">
        <v>7.7975127118644068</v>
      </c>
      <c r="G3053" t="s">
        <v>43</v>
      </c>
      <c r="H3053" s="21">
        <v>44501</v>
      </c>
      <c r="I3053" s="18" t="s">
        <v>71</v>
      </c>
    </row>
    <row r="3054" spans="2:9" hidden="1" x14ac:dyDescent="0.3">
      <c r="B3054" s="5" t="s">
        <v>35</v>
      </c>
      <c r="C3054" t="s">
        <v>16</v>
      </c>
      <c r="D3054" s="2" t="s">
        <v>21</v>
      </c>
      <c r="F3054">
        <v>13.340737037037036</v>
      </c>
      <c r="G3054" t="s">
        <v>43</v>
      </c>
      <c r="H3054" s="21">
        <v>44501</v>
      </c>
      <c r="I3054" s="18" t="s">
        <v>71</v>
      </c>
    </row>
    <row r="3055" spans="2:9" hidden="1" x14ac:dyDescent="0.3">
      <c r="B3055" s="5" t="s">
        <v>35</v>
      </c>
      <c r="C3055" t="s">
        <v>16</v>
      </c>
      <c r="D3055" s="2" t="s">
        <v>21</v>
      </c>
      <c r="F3055">
        <v>4.6194043715846993</v>
      </c>
      <c r="G3055" t="s">
        <v>43</v>
      </c>
      <c r="H3055" s="21">
        <v>44501</v>
      </c>
      <c r="I3055" s="18" t="s">
        <v>71</v>
      </c>
    </row>
    <row r="3056" spans="2:9" hidden="1" x14ac:dyDescent="0.3">
      <c r="B3056" s="5" t="s">
        <v>35</v>
      </c>
      <c r="C3056" t="s">
        <v>16</v>
      </c>
      <c r="D3056" s="2" t="s">
        <v>21</v>
      </c>
      <c r="F3056">
        <v>5.2571857923497269</v>
      </c>
      <c r="G3056" t="s">
        <v>43</v>
      </c>
      <c r="H3056" s="21">
        <v>44501</v>
      </c>
      <c r="I3056" s="18" t="s">
        <v>71</v>
      </c>
    </row>
    <row r="3057" spans="2:9" hidden="1" x14ac:dyDescent="0.3">
      <c r="B3057" s="5" t="s">
        <v>35</v>
      </c>
      <c r="C3057" t="s">
        <v>16</v>
      </c>
      <c r="D3057" s="2" t="s">
        <v>21</v>
      </c>
      <c r="F3057">
        <v>8.733625</v>
      </c>
      <c r="G3057" t="s">
        <v>43</v>
      </c>
      <c r="H3057" s="21">
        <v>44501</v>
      </c>
      <c r="I3057" s="18" t="s">
        <v>71</v>
      </c>
    </row>
    <row r="3058" spans="2:9" hidden="1" x14ac:dyDescent="0.3">
      <c r="B3058" s="5" t="s">
        <v>35</v>
      </c>
      <c r="C3058" t="s">
        <v>16</v>
      </c>
      <c r="D3058" s="2" t="s">
        <v>21</v>
      </c>
      <c r="F3058">
        <v>9.2833303571428569</v>
      </c>
      <c r="G3058" t="s">
        <v>43</v>
      </c>
      <c r="H3058" s="21">
        <v>44501</v>
      </c>
      <c r="I3058" s="18" t="s">
        <v>71</v>
      </c>
    </row>
    <row r="3059" spans="2:9" hidden="1" x14ac:dyDescent="0.3">
      <c r="B3059" s="5" t="s">
        <v>35</v>
      </c>
      <c r="C3059" t="s">
        <v>16</v>
      </c>
      <c r="D3059" s="2" t="s">
        <v>21</v>
      </c>
      <c r="F3059">
        <v>6.8604910714285712</v>
      </c>
      <c r="G3059" t="s">
        <v>43</v>
      </c>
      <c r="H3059" s="21">
        <v>44501</v>
      </c>
      <c r="I3059" s="18" t="s">
        <v>71</v>
      </c>
    </row>
    <row r="3060" spans="2:9" hidden="1" x14ac:dyDescent="0.3">
      <c r="B3060" s="5" t="s">
        <v>35</v>
      </c>
      <c r="C3060" t="s">
        <v>16</v>
      </c>
      <c r="D3060" s="2" t="s">
        <v>21</v>
      </c>
      <c r="F3060">
        <v>6.1756071428571433</v>
      </c>
      <c r="G3060" t="s">
        <v>43</v>
      </c>
      <c r="H3060" s="21">
        <v>44501</v>
      </c>
      <c r="I3060" s="18" t="s">
        <v>71</v>
      </c>
    </row>
    <row r="3061" spans="2:9" hidden="1" x14ac:dyDescent="0.3">
      <c r="B3061" s="5" t="s">
        <v>35</v>
      </c>
      <c r="C3061" t="s">
        <v>16</v>
      </c>
      <c r="D3061" s="2" t="s">
        <v>21</v>
      </c>
      <c r="F3061">
        <v>7.5030624999999995</v>
      </c>
      <c r="G3061" t="s">
        <v>43</v>
      </c>
      <c r="H3061" s="21">
        <v>44501</v>
      </c>
      <c r="I3061" s="18" t="s">
        <v>71</v>
      </c>
    </row>
    <row r="3062" spans="2:9" hidden="1" x14ac:dyDescent="0.3">
      <c r="B3062" s="5" t="s">
        <v>35</v>
      </c>
      <c r="C3062" t="s">
        <v>16</v>
      </c>
      <c r="D3062" s="2" t="s">
        <v>21</v>
      </c>
      <c r="F3062">
        <v>6.4661874999999993</v>
      </c>
      <c r="G3062" t="s">
        <v>43</v>
      </c>
      <c r="H3062" s="21">
        <v>44501</v>
      </c>
      <c r="I3062" s="18" t="s">
        <v>71</v>
      </c>
    </row>
    <row r="3063" spans="2:9" hidden="1" x14ac:dyDescent="0.3">
      <c r="B3063" s="5" t="s">
        <v>35</v>
      </c>
      <c r="C3063" t="s">
        <v>16</v>
      </c>
      <c r="D3063" s="2" t="s">
        <v>21</v>
      </c>
      <c r="F3063">
        <v>6.4830267857142863</v>
      </c>
      <c r="G3063" t="s">
        <v>43</v>
      </c>
      <c r="H3063" s="21">
        <v>44501</v>
      </c>
      <c r="I3063" s="18" t="s">
        <v>71</v>
      </c>
    </row>
    <row r="3064" spans="2:9" hidden="1" x14ac:dyDescent="0.3">
      <c r="B3064" s="5" t="s">
        <v>35</v>
      </c>
      <c r="C3064" t="s">
        <v>16</v>
      </c>
      <c r="D3064" s="2" t="s">
        <v>21</v>
      </c>
      <c r="F3064">
        <v>6.1080803571428577</v>
      </c>
      <c r="G3064" t="s">
        <v>43</v>
      </c>
      <c r="H3064" s="21">
        <v>44501</v>
      </c>
      <c r="I3064" s="18" t="s">
        <v>71</v>
      </c>
    </row>
    <row r="3065" spans="2:9" hidden="1" x14ac:dyDescent="0.3">
      <c r="B3065" s="5" t="s">
        <v>35</v>
      </c>
      <c r="C3065" t="s">
        <v>16</v>
      </c>
      <c r="D3065" s="2" t="s">
        <v>21</v>
      </c>
      <c r="F3065">
        <v>6.6964285714285712</v>
      </c>
      <c r="G3065" t="s">
        <v>43</v>
      </c>
      <c r="H3065" s="21">
        <v>44501</v>
      </c>
      <c r="I3065" s="18" t="s">
        <v>71</v>
      </c>
    </row>
    <row r="3066" spans="2:9" hidden="1" x14ac:dyDescent="0.3">
      <c r="B3066" s="5" t="s">
        <v>35</v>
      </c>
      <c r="C3066" t="s">
        <v>16</v>
      </c>
      <c r="D3066" s="2" t="s">
        <v>21</v>
      </c>
      <c r="F3066">
        <v>6.6964285714285712</v>
      </c>
      <c r="G3066" t="s">
        <v>43</v>
      </c>
      <c r="H3066" s="21">
        <v>44501</v>
      </c>
      <c r="I3066" s="18" t="s">
        <v>71</v>
      </c>
    </row>
    <row r="3067" spans="2:9" hidden="1" x14ac:dyDescent="0.3">
      <c r="B3067" s="5" t="s">
        <v>35</v>
      </c>
      <c r="C3067" t="s">
        <v>16</v>
      </c>
      <c r="D3067" s="2" t="s">
        <v>21</v>
      </c>
      <c r="F3067">
        <v>6.5359375000000002</v>
      </c>
      <c r="G3067" t="s">
        <v>43</v>
      </c>
      <c r="H3067" s="21">
        <v>44501</v>
      </c>
      <c r="I3067" s="18" t="s">
        <v>71</v>
      </c>
    </row>
    <row r="3068" spans="2:9" hidden="1" x14ac:dyDescent="0.3">
      <c r="B3068" s="5" t="s">
        <v>35</v>
      </c>
      <c r="C3068" t="s">
        <v>16</v>
      </c>
      <c r="D3068" s="2" t="s">
        <v>21</v>
      </c>
      <c r="F3068">
        <v>6.2724375000000006</v>
      </c>
      <c r="G3068" t="s">
        <v>43</v>
      </c>
      <c r="H3068" s="21">
        <v>44501</v>
      </c>
      <c r="I3068" s="18" t="s">
        <v>71</v>
      </c>
    </row>
    <row r="3069" spans="2:9" hidden="1" x14ac:dyDescent="0.3">
      <c r="B3069" s="5" t="s">
        <v>35</v>
      </c>
      <c r="C3069" t="s">
        <v>16</v>
      </c>
      <c r="D3069" s="2" t="s">
        <v>21</v>
      </c>
      <c r="F3069">
        <v>7.1412946428571429</v>
      </c>
      <c r="G3069" t="s">
        <v>43</v>
      </c>
      <c r="H3069" s="21">
        <v>44501</v>
      </c>
      <c r="I3069" s="18" t="s">
        <v>71</v>
      </c>
    </row>
    <row r="3070" spans="2:9" hidden="1" x14ac:dyDescent="0.3">
      <c r="B3070" s="5" t="s">
        <v>35</v>
      </c>
      <c r="C3070" t="s">
        <v>16</v>
      </c>
      <c r="D3070" s="2" t="s">
        <v>21</v>
      </c>
      <c r="F3070">
        <v>7.3977053571428568</v>
      </c>
      <c r="G3070" t="s">
        <v>43</v>
      </c>
      <c r="H3070" s="21">
        <v>44501</v>
      </c>
      <c r="I3070" s="18" t="s">
        <v>71</v>
      </c>
    </row>
    <row r="3071" spans="2:9" hidden="1" x14ac:dyDescent="0.3">
      <c r="B3071" s="5" t="s">
        <v>35</v>
      </c>
      <c r="C3071" t="s">
        <v>16</v>
      </c>
      <c r="D3071" s="2" t="s">
        <v>21</v>
      </c>
      <c r="F3071">
        <v>6.6534374999999999</v>
      </c>
      <c r="G3071" t="s">
        <v>43</v>
      </c>
      <c r="H3071" s="21">
        <v>44501</v>
      </c>
      <c r="I3071" s="18" t="s">
        <v>71</v>
      </c>
    </row>
    <row r="3072" spans="2:9" hidden="1" x14ac:dyDescent="0.3">
      <c r="B3072" s="5" t="s">
        <v>35</v>
      </c>
      <c r="C3072" t="s">
        <v>16</v>
      </c>
      <c r="D3072" s="2" t="s">
        <v>21</v>
      </c>
      <c r="F3072">
        <v>7.668017857142857</v>
      </c>
      <c r="G3072" t="s">
        <v>43</v>
      </c>
      <c r="H3072" s="21">
        <v>44501</v>
      </c>
      <c r="I3072" s="18" t="s">
        <v>71</v>
      </c>
    </row>
    <row r="3073" spans="2:9" hidden="1" x14ac:dyDescent="0.3">
      <c r="B3073" s="5" t="s">
        <v>35</v>
      </c>
      <c r="C3073" t="s">
        <v>16</v>
      </c>
      <c r="D3073" s="2" t="s">
        <v>21</v>
      </c>
      <c r="F3073">
        <v>7.1493303571428575</v>
      </c>
      <c r="G3073" t="s">
        <v>43</v>
      </c>
      <c r="H3073" s="21">
        <v>44501</v>
      </c>
      <c r="I3073" s="18" t="s">
        <v>71</v>
      </c>
    </row>
    <row r="3074" spans="2:9" hidden="1" x14ac:dyDescent="0.3">
      <c r="B3074" s="5" t="s">
        <v>35</v>
      </c>
      <c r="C3074" t="s">
        <v>16</v>
      </c>
      <c r="D3074" s="2" t="s">
        <v>21</v>
      </c>
      <c r="F3074">
        <v>7.4789285714285709</v>
      </c>
      <c r="G3074" t="s">
        <v>43</v>
      </c>
      <c r="H3074" s="21">
        <v>44501</v>
      </c>
      <c r="I3074" s="18" t="s">
        <v>71</v>
      </c>
    </row>
    <row r="3075" spans="2:9" hidden="1" x14ac:dyDescent="0.3">
      <c r="B3075" s="5" t="s">
        <v>35</v>
      </c>
      <c r="C3075" t="s">
        <v>16</v>
      </c>
      <c r="D3075" s="2" t="s">
        <v>21</v>
      </c>
      <c r="F3075">
        <v>6.6566696428571435</v>
      </c>
      <c r="G3075" t="s">
        <v>43</v>
      </c>
      <c r="H3075" s="21">
        <v>44501</v>
      </c>
      <c r="I3075" s="18" t="s">
        <v>71</v>
      </c>
    </row>
    <row r="3076" spans="2:9" hidden="1" x14ac:dyDescent="0.3">
      <c r="B3076" s="5" t="s">
        <v>35</v>
      </c>
      <c r="C3076" t="s">
        <v>16</v>
      </c>
      <c r="D3076" s="2" t="s">
        <v>21</v>
      </c>
      <c r="F3076">
        <v>3.9935</v>
      </c>
      <c r="G3076" t="s">
        <v>43</v>
      </c>
      <c r="H3076" s="21">
        <v>44501</v>
      </c>
      <c r="I3076" s="18" t="s">
        <v>71</v>
      </c>
    </row>
    <row r="3077" spans="2:9" hidden="1" x14ac:dyDescent="0.3">
      <c r="B3077" s="5" t="s">
        <v>35</v>
      </c>
      <c r="C3077" t="s">
        <v>16</v>
      </c>
      <c r="D3077" s="2" t="s">
        <v>21</v>
      </c>
      <c r="F3077">
        <v>4.6270357142857135</v>
      </c>
      <c r="G3077" t="s">
        <v>43</v>
      </c>
      <c r="H3077" s="21">
        <v>44501</v>
      </c>
      <c r="I3077" s="18" t="s">
        <v>71</v>
      </c>
    </row>
    <row r="3078" spans="2:9" hidden="1" x14ac:dyDescent="0.3">
      <c r="B3078" s="5" t="s">
        <v>35</v>
      </c>
      <c r="C3078" t="s">
        <v>16</v>
      </c>
      <c r="D3078" s="2" t="s">
        <v>21</v>
      </c>
      <c r="F3078">
        <v>6.6998571428571427</v>
      </c>
      <c r="G3078" t="s">
        <v>43</v>
      </c>
      <c r="H3078" s="21">
        <v>44501</v>
      </c>
      <c r="I3078" s="18" t="s">
        <v>71</v>
      </c>
    </row>
    <row r="3079" spans="2:9" hidden="1" x14ac:dyDescent="0.3">
      <c r="B3079" s="5" t="s">
        <v>35</v>
      </c>
      <c r="C3079" t="s">
        <v>16</v>
      </c>
      <c r="D3079" s="2" t="s">
        <v>21</v>
      </c>
      <c r="F3079">
        <v>6.6983571428571427</v>
      </c>
      <c r="G3079" t="s">
        <v>43</v>
      </c>
      <c r="H3079" s="21">
        <v>44501</v>
      </c>
      <c r="I3079" s="18" t="s">
        <v>71</v>
      </c>
    </row>
    <row r="3080" spans="2:9" hidden="1" x14ac:dyDescent="0.3">
      <c r="B3080" s="5" t="s">
        <v>35</v>
      </c>
      <c r="C3080" t="s">
        <v>16</v>
      </c>
      <c r="D3080" s="2" t="s">
        <v>21</v>
      </c>
      <c r="F3080">
        <v>6.8290446428571423</v>
      </c>
      <c r="G3080" t="s">
        <v>43</v>
      </c>
      <c r="H3080" s="21">
        <v>44501</v>
      </c>
      <c r="I3080" s="18" t="s">
        <v>71</v>
      </c>
    </row>
    <row r="3081" spans="2:9" hidden="1" x14ac:dyDescent="0.3">
      <c r="B3081" s="5" t="s">
        <v>35</v>
      </c>
      <c r="C3081" t="s">
        <v>16</v>
      </c>
      <c r="D3081" s="2" t="s">
        <v>21</v>
      </c>
      <c r="F3081">
        <v>8.5608749999999993</v>
      </c>
      <c r="G3081" t="s">
        <v>43</v>
      </c>
      <c r="H3081" s="21">
        <v>44501</v>
      </c>
      <c r="I3081" s="18" t="s">
        <v>71</v>
      </c>
    </row>
    <row r="3082" spans="2:9" hidden="1" x14ac:dyDescent="0.3">
      <c r="B3082" s="5" t="s">
        <v>35</v>
      </c>
      <c r="C3082" t="s">
        <v>16</v>
      </c>
      <c r="D3082" s="2" t="s">
        <v>21</v>
      </c>
      <c r="F3082">
        <v>9.2142857142857135</v>
      </c>
      <c r="G3082" t="s">
        <v>43</v>
      </c>
      <c r="H3082" s="21">
        <v>44501</v>
      </c>
      <c r="I3082" s="18" t="s">
        <v>71</v>
      </c>
    </row>
    <row r="3083" spans="2:9" hidden="1" x14ac:dyDescent="0.3">
      <c r="B3083" s="5" t="s">
        <v>35</v>
      </c>
      <c r="C3083" t="s">
        <v>16</v>
      </c>
      <c r="D3083" s="2" t="s">
        <v>21</v>
      </c>
      <c r="F3083">
        <v>8.1107232142857146</v>
      </c>
      <c r="G3083" t="s">
        <v>43</v>
      </c>
      <c r="H3083" s="21">
        <v>44501</v>
      </c>
      <c r="I3083" s="18" t="s">
        <v>71</v>
      </c>
    </row>
    <row r="3084" spans="2:9" hidden="1" x14ac:dyDescent="0.3">
      <c r="B3084" s="5" t="s">
        <v>35</v>
      </c>
      <c r="C3084" t="s">
        <v>16</v>
      </c>
      <c r="D3084" s="2" t="s">
        <v>21</v>
      </c>
      <c r="F3084">
        <v>6.5464642857142854</v>
      </c>
      <c r="G3084" t="s">
        <v>43</v>
      </c>
      <c r="H3084" s="21">
        <v>44501</v>
      </c>
      <c r="I3084" s="18" t="s">
        <v>71</v>
      </c>
    </row>
    <row r="3085" spans="2:9" hidden="1" x14ac:dyDescent="0.3">
      <c r="B3085" s="5" t="s">
        <v>35</v>
      </c>
      <c r="C3085" t="s">
        <v>16</v>
      </c>
      <c r="D3085" s="2" t="s">
        <v>21</v>
      </c>
      <c r="F3085">
        <v>6.2760892857142858</v>
      </c>
      <c r="G3085" t="s">
        <v>43</v>
      </c>
      <c r="H3085" s="21">
        <v>44501</v>
      </c>
      <c r="I3085" s="18" t="s">
        <v>71</v>
      </c>
    </row>
    <row r="3086" spans="2:9" hidden="1" x14ac:dyDescent="0.3">
      <c r="B3086" s="5" t="s">
        <v>35</v>
      </c>
      <c r="C3086" t="s">
        <v>16</v>
      </c>
      <c r="D3086" s="2" t="s">
        <v>21</v>
      </c>
      <c r="F3086">
        <v>9.8391923683752474</v>
      </c>
      <c r="G3086" t="s">
        <v>43</v>
      </c>
      <c r="H3086" s="21">
        <v>44501</v>
      </c>
      <c r="I3086" s="18" t="s">
        <v>71</v>
      </c>
    </row>
    <row r="3087" spans="2:9" hidden="1" x14ac:dyDescent="0.3">
      <c r="B3087" s="5" t="s">
        <v>35</v>
      </c>
      <c r="C3087" t="s">
        <v>16</v>
      </c>
      <c r="D3087" s="2" t="s">
        <v>21</v>
      </c>
      <c r="F3087">
        <v>12.49417172593235</v>
      </c>
      <c r="G3087" t="s">
        <v>43</v>
      </c>
      <c r="H3087" s="21">
        <v>44501</v>
      </c>
      <c r="I3087" s="18" t="s">
        <v>71</v>
      </c>
    </row>
    <row r="3088" spans="2:9" hidden="1" x14ac:dyDescent="0.3">
      <c r="B3088" s="5" t="s">
        <v>35</v>
      </c>
      <c r="C3088" t="s">
        <v>16</v>
      </c>
      <c r="D3088" s="2" t="s">
        <v>21</v>
      </c>
      <c r="F3088">
        <v>16.824243107020575</v>
      </c>
      <c r="G3088" t="s">
        <v>43</v>
      </c>
      <c r="H3088" s="21">
        <v>44501</v>
      </c>
      <c r="I3088" s="18" t="s">
        <v>71</v>
      </c>
    </row>
    <row r="3089" spans="2:9" hidden="1" x14ac:dyDescent="0.3">
      <c r="B3089" s="5" t="s">
        <v>35</v>
      </c>
      <c r="C3089" t="s">
        <v>16</v>
      </c>
      <c r="D3089" s="2" t="s">
        <v>21</v>
      </c>
      <c r="F3089">
        <v>28.150647536820717</v>
      </c>
      <c r="G3089" t="s">
        <v>43</v>
      </c>
      <c r="H3089" s="21">
        <v>44501</v>
      </c>
      <c r="I3089" s="18" t="s">
        <v>71</v>
      </c>
    </row>
    <row r="3090" spans="2:9" hidden="1" x14ac:dyDescent="0.3">
      <c r="B3090" s="5" t="s">
        <v>35</v>
      </c>
      <c r="C3090" t="s">
        <v>16</v>
      </c>
      <c r="D3090" s="2" t="s">
        <v>21</v>
      </c>
      <c r="F3090">
        <v>32.796405172413792</v>
      </c>
      <c r="G3090" t="s">
        <v>43</v>
      </c>
      <c r="H3090" s="21">
        <v>44501</v>
      </c>
      <c r="I3090" s="18" t="s">
        <v>71</v>
      </c>
    </row>
    <row r="3091" spans="2:9" hidden="1" x14ac:dyDescent="0.3">
      <c r="B3091" s="5" t="s">
        <v>35</v>
      </c>
      <c r="C3091" t="s">
        <v>16</v>
      </c>
      <c r="D3091" s="2" t="s">
        <v>21</v>
      </c>
      <c r="F3091">
        <v>32.328124198978109</v>
      </c>
      <c r="G3091" t="s">
        <v>43</v>
      </c>
      <c r="H3091" s="21">
        <v>44501</v>
      </c>
      <c r="I3091" s="18" t="s">
        <v>71</v>
      </c>
    </row>
    <row r="3092" spans="2:9" hidden="1" x14ac:dyDescent="0.3">
      <c r="B3092" s="5" t="s">
        <v>35</v>
      </c>
      <c r="C3092" t="s">
        <v>16</v>
      </c>
      <c r="D3092" s="2" t="s">
        <v>21</v>
      </c>
      <c r="F3092">
        <v>15.09939040123855</v>
      </c>
      <c r="G3092" t="s">
        <v>43</v>
      </c>
      <c r="H3092" s="21">
        <v>44501</v>
      </c>
      <c r="I3092" s="18" t="s">
        <v>71</v>
      </c>
    </row>
    <row r="3093" spans="2:9" hidden="1" x14ac:dyDescent="0.3">
      <c r="B3093" s="5" t="s">
        <v>35</v>
      </c>
      <c r="C3093" t="s">
        <v>16</v>
      </c>
      <c r="D3093" s="2" t="s">
        <v>21</v>
      </c>
      <c r="F3093">
        <v>23.863288627124611</v>
      </c>
      <c r="G3093" t="s">
        <v>43</v>
      </c>
      <c r="H3093" s="21">
        <v>44501</v>
      </c>
      <c r="I3093" s="18" t="s">
        <v>71</v>
      </c>
    </row>
    <row r="3094" spans="2:9" hidden="1" x14ac:dyDescent="0.3">
      <c r="B3094" s="5" t="s">
        <v>35</v>
      </c>
      <c r="C3094" t="s">
        <v>16</v>
      </c>
      <c r="D3094" s="2" t="s">
        <v>21</v>
      </c>
      <c r="F3094">
        <v>21.351128048780488</v>
      </c>
      <c r="G3094" t="s">
        <v>43</v>
      </c>
      <c r="H3094" s="21">
        <v>44501</v>
      </c>
      <c r="I3094" s="18" t="s">
        <v>71</v>
      </c>
    </row>
    <row r="3095" spans="2:9" hidden="1" x14ac:dyDescent="0.3">
      <c r="B3095" s="5" t="s">
        <v>35</v>
      </c>
      <c r="C3095" t="s">
        <v>16</v>
      </c>
      <c r="D3095" s="2" t="s">
        <v>21</v>
      </c>
      <c r="F3095">
        <v>41.850571871559225</v>
      </c>
      <c r="G3095" t="s">
        <v>43</v>
      </c>
      <c r="H3095" s="21">
        <v>44501</v>
      </c>
      <c r="I3095" s="18" t="s">
        <v>71</v>
      </c>
    </row>
    <row r="3096" spans="2:9" hidden="1" x14ac:dyDescent="0.3">
      <c r="B3096" s="5" t="s">
        <v>35</v>
      </c>
      <c r="C3096" t="s">
        <v>16</v>
      </c>
      <c r="D3096" s="2" t="s">
        <v>21</v>
      </c>
      <c r="F3096">
        <v>37.335540816326528</v>
      </c>
      <c r="G3096" t="s">
        <v>43</v>
      </c>
      <c r="H3096" s="21">
        <v>44501</v>
      </c>
      <c r="I3096" s="18" t="s">
        <v>71</v>
      </c>
    </row>
    <row r="3097" spans="2:9" hidden="1" x14ac:dyDescent="0.3">
      <c r="B3097" s="5" t="s">
        <v>35</v>
      </c>
      <c r="C3097" t="s">
        <v>16</v>
      </c>
      <c r="D3097" s="2" t="s">
        <v>21</v>
      </c>
      <c r="F3097">
        <v>4.6487058823529406</v>
      </c>
      <c r="G3097" t="s">
        <v>43</v>
      </c>
      <c r="H3097" s="21">
        <v>44501</v>
      </c>
      <c r="I3097" s="18" t="s">
        <v>71</v>
      </c>
    </row>
    <row r="3098" spans="2:9" hidden="1" x14ac:dyDescent="0.3">
      <c r="B3098" s="5" t="s">
        <v>35</v>
      </c>
      <c r="C3098" t="s">
        <v>16</v>
      </c>
      <c r="D3098" s="2" t="s">
        <v>21</v>
      </c>
      <c r="F3098">
        <v>6.8936352941176464</v>
      </c>
      <c r="G3098" t="s">
        <v>43</v>
      </c>
      <c r="H3098" s="21">
        <v>44501</v>
      </c>
      <c r="I3098" s="18" t="s">
        <v>71</v>
      </c>
    </row>
    <row r="3099" spans="2:9" hidden="1" x14ac:dyDescent="0.3">
      <c r="B3099" s="5" t="s">
        <v>35</v>
      </c>
      <c r="C3099" t="s">
        <v>16</v>
      </c>
      <c r="D3099" s="2" t="s">
        <v>21</v>
      </c>
      <c r="F3099">
        <v>7.7414941176470595</v>
      </c>
      <c r="G3099" t="s">
        <v>43</v>
      </c>
      <c r="H3099" s="21">
        <v>44501</v>
      </c>
      <c r="I3099" s="18" t="s">
        <v>71</v>
      </c>
    </row>
    <row r="3100" spans="2:9" hidden="1" x14ac:dyDescent="0.3">
      <c r="B3100" s="5" t="s">
        <v>35</v>
      </c>
      <c r="C3100" t="s">
        <v>16</v>
      </c>
      <c r="D3100" s="2" t="s">
        <v>21</v>
      </c>
      <c r="F3100">
        <v>2.1431176470588236</v>
      </c>
      <c r="G3100" t="s">
        <v>43</v>
      </c>
      <c r="H3100" s="21">
        <v>44501</v>
      </c>
      <c r="I3100" s="18" t="s">
        <v>71</v>
      </c>
    </row>
    <row r="3101" spans="2:9" hidden="1" x14ac:dyDescent="0.3">
      <c r="B3101" s="5" t="s">
        <v>35</v>
      </c>
      <c r="C3101" t="s">
        <v>16</v>
      </c>
      <c r="D3101" s="2" t="s">
        <v>21</v>
      </c>
      <c r="F3101">
        <v>2.0236705882352943</v>
      </c>
      <c r="G3101" t="s">
        <v>43</v>
      </c>
      <c r="H3101" s="21">
        <v>44501</v>
      </c>
      <c r="I3101" s="18" t="s">
        <v>71</v>
      </c>
    </row>
    <row r="3102" spans="2:9" hidden="1" x14ac:dyDescent="0.3">
      <c r="B3102" s="5" t="s">
        <v>35</v>
      </c>
      <c r="C3102" t="s">
        <v>16</v>
      </c>
      <c r="D3102" s="2" t="s">
        <v>21</v>
      </c>
      <c r="F3102">
        <v>1.7896235294117646</v>
      </c>
      <c r="G3102" t="s">
        <v>43</v>
      </c>
      <c r="H3102" s="21">
        <v>44501</v>
      </c>
      <c r="I3102" s="18" t="s">
        <v>71</v>
      </c>
    </row>
    <row r="3103" spans="2:9" hidden="1" x14ac:dyDescent="0.3">
      <c r="B3103" s="5" t="s">
        <v>35</v>
      </c>
      <c r="C3103" t="s">
        <v>16</v>
      </c>
      <c r="D3103" s="2" t="s">
        <v>21</v>
      </c>
      <c r="F3103">
        <v>1.7462588235294116</v>
      </c>
      <c r="G3103" t="s">
        <v>43</v>
      </c>
      <c r="H3103" s="21">
        <v>44501</v>
      </c>
      <c r="I3103" s="18" t="s">
        <v>71</v>
      </c>
    </row>
    <row r="3104" spans="2:9" hidden="1" x14ac:dyDescent="0.3">
      <c r="B3104" s="5" t="s">
        <v>35</v>
      </c>
      <c r="C3104" t="s">
        <v>16</v>
      </c>
      <c r="D3104" s="2" t="s">
        <v>21</v>
      </c>
      <c r="F3104">
        <v>1.6520941176470587</v>
      </c>
      <c r="G3104" t="s">
        <v>43</v>
      </c>
      <c r="H3104" s="21">
        <v>44501</v>
      </c>
      <c r="I3104" s="18" t="s">
        <v>71</v>
      </c>
    </row>
    <row r="3105" spans="2:9" hidden="1" x14ac:dyDescent="0.3">
      <c r="B3105" s="5" t="s">
        <v>35</v>
      </c>
      <c r="C3105" t="s">
        <v>16</v>
      </c>
      <c r="D3105" s="2" t="s">
        <v>21</v>
      </c>
      <c r="F3105">
        <v>2.8160705882352941</v>
      </c>
      <c r="G3105" t="s">
        <v>43</v>
      </c>
      <c r="H3105" s="21">
        <v>44501</v>
      </c>
      <c r="I3105" s="18" t="s">
        <v>71</v>
      </c>
    </row>
    <row r="3106" spans="2:9" hidden="1" x14ac:dyDescent="0.3">
      <c r="B3106" s="5" t="s">
        <v>35</v>
      </c>
      <c r="C3106" t="s">
        <v>16</v>
      </c>
      <c r="D3106" s="2" t="s">
        <v>21</v>
      </c>
      <c r="F3106">
        <v>19.508761120831998</v>
      </c>
      <c r="G3106" t="s">
        <v>43</v>
      </c>
      <c r="H3106" s="21">
        <v>44501</v>
      </c>
      <c r="I3106" s="18" t="s">
        <v>71</v>
      </c>
    </row>
    <row r="3107" spans="2:9" hidden="1" x14ac:dyDescent="0.3">
      <c r="B3107" s="5" t="s">
        <v>35</v>
      </c>
      <c r="C3107" t="s">
        <v>16</v>
      </c>
      <c r="D3107" s="2" t="s">
        <v>21</v>
      </c>
      <c r="F3107">
        <v>7.8042206493735984</v>
      </c>
      <c r="G3107" t="s">
        <v>43</v>
      </c>
      <c r="H3107" s="21">
        <v>44501</v>
      </c>
      <c r="I3107" s="18" t="s">
        <v>71</v>
      </c>
    </row>
    <row r="3108" spans="2:9" hidden="1" x14ac:dyDescent="0.3">
      <c r="B3108" s="5" t="s">
        <v>35</v>
      </c>
      <c r="C3108" t="s">
        <v>16</v>
      </c>
      <c r="D3108" s="2" t="s">
        <v>21</v>
      </c>
      <c r="F3108">
        <v>2.9999701492537314</v>
      </c>
      <c r="G3108" t="s">
        <v>43</v>
      </c>
      <c r="H3108" s="21">
        <v>44501</v>
      </c>
      <c r="I3108" s="18" t="s">
        <v>71</v>
      </c>
    </row>
    <row r="3109" spans="2:9" hidden="1" x14ac:dyDescent="0.3">
      <c r="B3109" s="5" t="s">
        <v>35</v>
      </c>
      <c r="C3109" t="s">
        <v>16</v>
      </c>
      <c r="D3109" s="2" t="s">
        <v>21</v>
      </c>
      <c r="F3109">
        <v>4.0017910447761196</v>
      </c>
      <c r="G3109" t="s">
        <v>43</v>
      </c>
      <c r="H3109" s="21">
        <v>44501</v>
      </c>
      <c r="I3109" s="18" t="s">
        <v>71</v>
      </c>
    </row>
    <row r="3110" spans="2:9" hidden="1" x14ac:dyDescent="0.3">
      <c r="B3110" s="5" t="s">
        <v>35</v>
      </c>
      <c r="C3110" t="s">
        <v>16</v>
      </c>
      <c r="D3110" s="2" t="s">
        <v>21</v>
      </c>
      <c r="F3110">
        <v>3.8898805970149257</v>
      </c>
      <c r="G3110" t="s">
        <v>43</v>
      </c>
      <c r="H3110" s="21">
        <v>44501</v>
      </c>
      <c r="I3110" s="18" t="s">
        <v>71</v>
      </c>
    </row>
    <row r="3111" spans="2:9" hidden="1" x14ac:dyDescent="0.3">
      <c r="B3111" s="5" t="s">
        <v>35</v>
      </c>
      <c r="C3111" t="s">
        <v>16</v>
      </c>
      <c r="D3111" s="2" t="s">
        <v>21</v>
      </c>
      <c r="F3111">
        <v>4.2414328358208957</v>
      </c>
      <c r="G3111" t="s">
        <v>43</v>
      </c>
      <c r="H3111" s="21">
        <v>44501</v>
      </c>
      <c r="I3111" s="18" t="s">
        <v>71</v>
      </c>
    </row>
    <row r="3112" spans="2:9" hidden="1" x14ac:dyDescent="0.3">
      <c r="B3112" s="5" t="s">
        <v>35</v>
      </c>
      <c r="C3112" t="s">
        <v>16</v>
      </c>
      <c r="D3112" s="2" t="s">
        <v>21</v>
      </c>
      <c r="F3112">
        <v>3.9539701492537311</v>
      </c>
      <c r="G3112" t="s">
        <v>43</v>
      </c>
      <c r="H3112" s="21">
        <v>44501</v>
      </c>
      <c r="I3112" s="18" t="s">
        <v>71</v>
      </c>
    </row>
    <row r="3113" spans="2:9" hidden="1" x14ac:dyDescent="0.3">
      <c r="B3113" s="5" t="s">
        <v>35</v>
      </c>
      <c r="C3113" t="s">
        <v>16</v>
      </c>
      <c r="D3113" s="2" t="s">
        <v>21</v>
      </c>
      <c r="F3113">
        <v>3.4954626865671643</v>
      </c>
      <c r="G3113" t="s">
        <v>43</v>
      </c>
      <c r="H3113" s="21">
        <v>44501</v>
      </c>
      <c r="I3113" s="18" t="s">
        <v>71</v>
      </c>
    </row>
    <row r="3114" spans="2:9" hidden="1" x14ac:dyDescent="0.3">
      <c r="B3114" s="5" t="s">
        <v>35</v>
      </c>
      <c r="C3114" t="s">
        <v>16</v>
      </c>
      <c r="D3114" s="2" t="s">
        <v>21</v>
      </c>
      <c r="F3114">
        <v>3.1096417910447762</v>
      </c>
      <c r="G3114" t="s">
        <v>43</v>
      </c>
      <c r="H3114" s="21">
        <v>44501</v>
      </c>
      <c r="I3114" s="18" t="s">
        <v>71</v>
      </c>
    </row>
    <row r="3115" spans="2:9" hidden="1" x14ac:dyDescent="0.3">
      <c r="B3115" s="5" t="s">
        <v>35</v>
      </c>
      <c r="C3115" t="s">
        <v>16</v>
      </c>
      <c r="D3115" s="2" t="s">
        <v>21</v>
      </c>
      <c r="F3115">
        <v>3.8376417910447764</v>
      </c>
      <c r="G3115" t="s">
        <v>43</v>
      </c>
      <c r="H3115" s="21">
        <v>44501</v>
      </c>
      <c r="I3115" s="18" t="s">
        <v>71</v>
      </c>
    </row>
    <row r="3116" spans="2:9" hidden="1" x14ac:dyDescent="0.3">
      <c r="B3116" s="5" t="s">
        <v>35</v>
      </c>
      <c r="C3116" t="s">
        <v>16</v>
      </c>
      <c r="D3116" s="2" t="s">
        <v>21</v>
      </c>
      <c r="F3116">
        <v>4.4791940298507464</v>
      </c>
      <c r="G3116" t="s">
        <v>43</v>
      </c>
      <c r="H3116" s="21">
        <v>44501</v>
      </c>
      <c r="I3116" s="18" t="s">
        <v>71</v>
      </c>
    </row>
    <row r="3117" spans="2:9" hidden="1" x14ac:dyDescent="0.3">
      <c r="B3117" s="5" t="s">
        <v>35</v>
      </c>
      <c r="C3117" t="s">
        <v>16</v>
      </c>
      <c r="D3117" s="2" t="s">
        <v>21</v>
      </c>
      <c r="F3117">
        <v>3.4187761194029851</v>
      </c>
      <c r="G3117" t="s">
        <v>43</v>
      </c>
      <c r="H3117" s="21">
        <v>44501</v>
      </c>
      <c r="I3117" s="18" t="s">
        <v>71</v>
      </c>
    </row>
    <row r="3118" spans="2:9" hidden="1" x14ac:dyDescent="0.3">
      <c r="B3118" s="5" t="s">
        <v>35</v>
      </c>
      <c r="C3118" t="s">
        <v>16</v>
      </c>
      <c r="D3118" s="2" t="s">
        <v>21</v>
      </c>
      <c r="F3118">
        <v>3.3732537313432838</v>
      </c>
      <c r="G3118" t="s">
        <v>43</v>
      </c>
      <c r="H3118" s="21">
        <v>44501</v>
      </c>
      <c r="I3118" s="18" t="s">
        <v>71</v>
      </c>
    </row>
    <row r="3119" spans="2:9" hidden="1" x14ac:dyDescent="0.3">
      <c r="B3119" s="5" t="s">
        <v>35</v>
      </c>
      <c r="C3119" t="s">
        <v>16</v>
      </c>
      <c r="D3119" s="2" t="s">
        <v>21</v>
      </c>
      <c r="F3119">
        <v>2.7340597014925372</v>
      </c>
      <c r="G3119" t="s">
        <v>43</v>
      </c>
      <c r="H3119" s="21">
        <v>44501</v>
      </c>
      <c r="I3119" s="18" t="s">
        <v>71</v>
      </c>
    </row>
    <row r="3120" spans="2:9" hidden="1" x14ac:dyDescent="0.3">
      <c r="B3120" s="5" t="s">
        <v>35</v>
      </c>
      <c r="C3120" t="s">
        <v>16</v>
      </c>
      <c r="D3120" s="2" t="s">
        <v>21</v>
      </c>
      <c r="F3120">
        <v>3.4015522388059702</v>
      </c>
      <c r="G3120" t="s">
        <v>43</v>
      </c>
      <c r="H3120" s="21">
        <v>44501</v>
      </c>
      <c r="I3120" s="18" t="s">
        <v>71</v>
      </c>
    </row>
    <row r="3121" spans="2:9" hidden="1" x14ac:dyDescent="0.3">
      <c r="B3121" s="5" t="s">
        <v>35</v>
      </c>
      <c r="C3121" t="s">
        <v>16</v>
      </c>
      <c r="D3121" s="2" t="s">
        <v>21</v>
      </c>
      <c r="F3121">
        <v>4.3790149253731343</v>
      </c>
      <c r="G3121" t="s">
        <v>43</v>
      </c>
      <c r="H3121" s="21">
        <v>44501</v>
      </c>
      <c r="I3121" s="18" t="s">
        <v>71</v>
      </c>
    </row>
    <row r="3122" spans="2:9" hidden="1" x14ac:dyDescent="0.3">
      <c r="B3122" s="5" t="s">
        <v>35</v>
      </c>
      <c r="C3122" t="s">
        <v>16</v>
      </c>
      <c r="D3122" s="2" t="s">
        <v>21</v>
      </c>
      <c r="F3122">
        <v>3.3540597014925373</v>
      </c>
      <c r="G3122" t="s">
        <v>43</v>
      </c>
      <c r="H3122" s="21">
        <v>44501</v>
      </c>
      <c r="I3122" s="18" t="s">
        <v>71</v>
      </c>
    </row>
    <row r="3123" spans="2:9" hidden="1" x14ac:dyDescent="0.3">
      <c r="B3123" s="5" t="s">
        <v>35</v>
      </c>
      <c r="C3123" t="s">
        <v>16</v>
      </c>
      <c r="D3123" s="2" t="s">
        <v>21</v>
      </c>
      <c r="F3123">
        <v>4.9771940298507458</v>
      </c>
      <c r="G3123" t="s">
        <v>43</v>
      </c>
      <c r="H3123" s="21">
        <v>44501</v>
      </c>
      <c r="I3123" s="18" t="s">
        <v>71</v>
      </c>
    </row>
    <row r="3124" spans="2:9" hidden="1" x14ac:dyDescent="0.3">
      <c r="B3124" s="5" t="s">
        <v>35</v>
      </c>
      <c r="C3124" t="s">
        <v>16</v>
      </c>
      <c r="D3124" s="2" t="s">
        <v>21</v>
      </c>
      <c r="F3124">
        <v>3.669223880597015</v>
      </c>
      <c r="G3124" t="s">
        <v>43</v>
      </c>
      <c r="H3124" s="21">
        <v>44501</v>
      </c>
      <c r="I3124" s="18" t="s">
        <v>71</v>
      </c>
    </row>
    <row r="3125" spans="2:9" hidden="1" x14ac:dyDescent="0.3">
      <c r="B3125" s="5" t="s">
        <v>35</v>
      </c>
      <c r="C3125" t="s">
        <v>16</v>
      </c>
      <c r="D3125" s="2" t="s">
        <v>21</v>
      </c>
      <c r="F3125">
        <v>3.8581492537313431</v>
      </c>
      <c r="G3125" t="s">
        <v>43</v>
      </c>
      <c r="H3125" s="21">
        <v>44501</v>
      </c>
      <c r="I3125" s="18" t="s">
        <v>71</v>
      </c>
    </row>
    <row r="3126" spans="2:9" hidden="1" x14ac:dyDescent="0.3">
      <c r="B3126" s="5" t="s">
        <v>35</v>
      </c>
      <c r="C3126" t="s">
        <v>16</v>
      </c>
      <c r="D3126" s="2" t="s">
        <v>21</v>
      </c>
      <c r="F3126">
        <v>3.3517910447761192</v>
      </c>
      <c r="G3126" t="s">
        <v>43</v>
      </c>
      <c r="H3126" s="21">
        <v>44501</v>
      </c>
      <c r="I3126" s="18" t="s">
        <v>71</v>
      </c>
    </row>
    <row r="3127" spans="2:9" hidden="1" x14ac:dyDescent="0.3">
      <c r="B3127" s="5" t="s">
        <v>35</v>
      </c>
      <c r="C3127" t="s">
        <v>16</v>
      </c>
      <c r="D3127" s="2" t="s">
        <v>21</v>
      </c>
      <c r="F3127">
        <v>5.4627761194029842</v>
      </c>
      <c r="G3127" t="s">
        <v>43</v>
      </c>
      <c r="H3127" s="21">
        <v>44501</v>
      </c>
      <c r="I3127" s="18" t="s">
        <v>71</v>
      </c>
    </row>
    <row r="3128" spans="2:9" hidden="1" x14ac:dyDescent="0.3">
      <c r="B3128" s="5" t="s">
        <v>35</v>
      </c>
      <c r="C3128" t="s">
        <v>16</v>
      </c>
      <c r="D3128" s="2" t="s">
        <v>21</v>
      </c>
      <c r="F3128">
        <v>3.4659104477611939</v>
      </c>
      <c r="G3128" t="s">
        <v>43</v>
      </c>
      <c r="H3128" s="21">
        <v>44501</v>
      </c>
      <c r="I3128" s="18" t="s">
        <v>71</v>
      </c>
    </row>
    <row r="3129" spans="2:9" hidden="1" x14ac:dyDescent="0.3">
      <c r="B3129" s="5" t="s">
        <v>35</v>
      </c>
      <c r="C3129" t="s">
        <v>16</v>
      </c>
      <c r="D3129" s="2" t="s">
        <v>21</v>
      </c>
      <c r="F3129">
        <v>4.8988059701492546</v>
      </c>
      <c r="G3129" t="s">
        <v>43</v>
      </c>
      <c r="H3129" s="21">
        <v>44501</v>
      </c>
      <c r="I3129" s="18" t="s">
        <v>71</v>
      </c>
    </row>
    <row r="3130" spans="2:9" hidden="1" x14ac:dyDescent="0.3">
      <c r="B3130" s="5" t="s">
        <v>35</v>
      </c>
      <c r="C3130" t="s">
        <v>16</v>
      </c>
      <c r="D3130" s="2" t="s">
        <v>21</v>
      </c>
      <c r="F3130">
        <v>3.9593731343283585</v>
      </c>
      <c r="G3130" t="s">
        <v>43</v>
      </c>
      <c r="H3130" s="21">
        <v>44501</v>
      </c>
      <c r="I3130" s="18" t="s">
        <v>71</v>
      </c>
    </row>
    <row r="3131" spans="2:9" hidden="1" x14ac:dyDescent="0.3">
      <c r="B3131" s="5" t="s">
        <v>35</v>
      </c>
      <c r="C3131" t="s">
        <v>16</v>
      </c>
      <c r="D3131" s="2" t="s">
        <v>21</v>
      </c>
      <c r="F3131">
        <v>3.1506268656716419</v>
      </c>
      <c r="G3131" t="s">
        <v>43</v>
      </c>
      <c r="H3131" s="21">
        <v>44501</v>
      </c>
      <c r="I3131" s="18" t="s">
        <v>71</v>
      </c>
    </row>
    <row r="3132" spans="2:9" hidden="1" x14ac:dyDescent="0.3">
      <c r="B3132" s="5" t="s">
        <v>35</v>
      </c>
      <c r="C3132" t="s">
        <v>16</v>
      </c>
      <c r="D3132" s="2" t="s">
        <v>21</v>
      </c>
      <c r="F3132">
        <v>4.0266567164179108</v>
      </c>
      <c r="G3132" t="s">
        <v>43</v>
      </c>
      <c r="H3132" s="21">
        <v>44501</v>
      </c>
      <c r="I3132" s="18" t="s">
        <v>71</v>
      </c>
    </row>
    <row r="3133" spans="2:9" hidden="1" x14ac:dyDescent="0.3">
      <c r="B3133" s="5" t="s">
        <v>35</v>
      </c>
      <c r="C3133" t="s">
        <v>16</v>
      </c>
      <c r="D3133" s="2" t="s">
        <v>21</v>
      </c>
      <c r="F3133">
        <v>3.5999701492537315</v>
      </c>
      <c r="G3133" t="s">
        <v>43</v>
      </c>
      <c r="H3133" s="21">
        <v>44501</v>
      </c>
      <c r="I3133" s="18" t="s">
        <v>71</v>
      </c>
    </row>
    <row r="3134" spans="2:9" hidden="1" x14ac:dyDescent="0.3">
      <c r="B3134" s="5" t="s">
        <v>35</v>
      </c>
      <c r="C3134" t="s">
        <v>16</v>
      </c>
      <c r="D3134" s="2" t="s">
        <v>21</v>
      </c>
      <c r="F3134">
        <v>3.3740597014925373</v>
      </c>
      <c r="G3134" t="s">
        <v>43</v>
      </c>
      <c r="H3134" s="21">
        <v>44501</v>
      </c>
      <c r="I3134" s="18" t="s">
        <v>71</v>
      </c>
    </row>
    <row r="3135" spans="2:9" hidden="1" x14ac:dyDescent="0.3">
      <c r="B3135" s="5" t="s">
        <v>35</v>
      </c>
      <c r="C3135" t="s">
        <v>16</v>
      </c>
      <c r="D3135" s="2" t="s">
        <v>21</v>
      </c>
      <c r="F3135">
        <v>3.2734029850746271</v>
      </c>
      <c r="G3135" t="s">
        <v>43</v>
      </c>
      <c r="H3135" s="21">
        <v>44501</v>
      </c>
      <c r="I3135" s="18" t="s">
        <v>71</v>
      </c>
    </row>
    <row r="3136" spans="2:9" hidden="1" x14ac:dyDescent="0.3">
      <c r="B3136" s="5" t="s">
        <v>35</v>
      </c>
      <c r="C3136" t="s">
        <v>16</v>
      </c>
      <c r="D3136" s="2" t="s">
        <v>21</v>
      </c>
      <c r="F3136">
        <v>2.0914626865671639</v>
      </c>
      <c r="G3136" t="s">
        <v>43</v>
      </c>
      <c r="H3136" s="21">
        <v>44501</v>
      </c>
      <c r="I3136" s="18" t="s">
        <v>71</v>
      </c>
    </row>
    <row r="3137" spans="2:9" hidden="1" x14ac:dyDescent="0.3">
      <c r="B3137" s="5" t="s">
        <v>35</v>
      </c>
      <c r="C3137" t="s">
        <v>16</v>
      </c>
      <c r="D3137" s="2" t="s">
        <v>21</v>
      </c>
      <c r="F3137">
        <v>3.7701791044776121</v>
      </c>
      <c r="G3137" t="s">
        <v>43</v>
      </c>
      <c r="H3137" s="21">
        <v>44501</v>
      </c>
      <c r="I3137" s="18" t="s">
        <v>71</v>
      </c>
    </row>
    <row r="3138" spans="2:9" hidden="1" x14ac:dyDescent="0.3">
      <c r="B3138" s="5" t="s">
        <v>35</v>
      </c>
      <c r="C3138" t="s">
        <v>16</v>
      </c>
      <c r="D3138" s="2" t="s">
        <v>21</v>
      </c>
      <c r="F3138">
        <v>4.6330149253731339</v>
      </c>
      <c r="G3138" t="s">
        <v>43</v>
      </c>
      <c r="H3138" s="21">
        <v>44501</v>
      </c>
      <c r="I3138" s="18" t="s">
        <v>71</v>
      </c>
    </row>
    <row r="3139" spans="2:9" hidden="1" x14ac:dyDescent="0.3">
      <c r="B3139" s="5" t="s">
        <v>35</v>
      </c>
      <c r="C3139" t="s">
        <v>16</v>
      </c>
      <c r="D3139" s="2" t="s">
        <v>21</v>
      </c>
      <c r="F3139">
        <v>4.8171641791044779</v>
      </c>
      <c r="G3139" t="s">
        <v>43</v>
      </c>
      <c r="H3139" s="21">
        <v>44501</v>
      </c>
      <c r="I3139" s="18" t="s">
        <v>71</v>
      </c>
    </row>
    <row r="3140" spans="2:9" hidden="1" x14ac:dyDescent="0.3">
      <c r="B3140" s="5" t="s">
        <v>35</v>
      </c>
      <c r="C3140" t="s">
        <v>16</v>
      </c>
      <c r="D3140" s="2" t="s">
        <v>21</v>
      </c>
      <c r="F3140">
        <v>3.7398208955223882</v>
      </c>
      <c r="G3140" t="s">
        <v>43</v>
      </c>
      <c r="H3140" s="21">
        <v>44501</v>
      </c>
      <c r="I3140" s="18" t="s">
        <v>71</v>
      </c>
    </row>
    <row r="3141" spans="2:9" hidden="1" x14ac:dyDescent="0.3">
      <c r="B3141" s="5" t="s">
        <v>35</v>
      </c>
      <c r="C3141" t="s">
        <v>16</v>
      </c>
      <c r="D3141" s="2" t="s">
        <v>21</v>
      </c>
      <c r="F3141">
        <v>3.6000895522388059</v>
      </c>
      <c r="G3141" t="s">
        <v>43</v>
      </c>
      <c r="H3141" s="21">
        <v>44501</v>
      </c>
      <c r="I3141" s="18" t="s">
        <v>71</v>
      </c>
    </row>
    <row r="3142" spans="2:9" hidden="1" x14ac:dyDescent="0.3">
      <c r="B3142" s="5" t="s">
        <v>35</v>
      </c>
      <c r="C3142" t="s">
        <v>16</v>
      </c>
      <c r="D3142" s="2" t="s">
        <v>21</v>
      </c>
      <c r="F3142">
        <v>3.2438507462686568</v>
      </c>
      <c r="G3142" t="s">
        <v>43</v>
      </c>
      <c r="H3142" s="21">
        <v>44501</v>
      </c>
      <c r="I3142" s="18" t="s">
        <v>71</v>
      </c>
    </row>
    <row r="3143" spans="2:9" hidden="1" x14ac:dyDescent="0.3">
      <c r="B3143" s="5" t="s">
        <v>35</v>
      </c>
      <c r="C3143" t="s">
        <v>16</v>
      </c>
      <c r="D3143" s="2" t="s">
        <v>21</v>
      </c>
      <c r="F3143">
        <v>3.6953432835820896</v>
      </c>
      <c r="G3143" t="s">
        <v>43</v>
      </c>
      <c r="H3143" s="21">
        <v>44501</v>
      </c>
      <c r="I3143" s="18" t="s">
        <v>71</v>
      </c>
    </row>
    <row r="3144" spans="2:9" hidden="1" x14ac:dyDescent="0.3">
      <c r="B3144" s="5" t="s">
        <v>35</v>
      </c>
      <c r="C3144" t="s">
        <v>16</v>
      </c>
      <c r="D3144" s="2" t="s">
        <v>21</v>
      </c>
      <c r="F3144">
        <v>3.642537313432836</v>
      </c>
      <c r="G3144" t="s">
        <v>43</v>
      </c>
      <c r="H3144" s="21">
        <v>44501</v>
      </c>
      <c r="I3144" s="18" t="s">
        <v>71</v>
      </c>
    </row>
    <row r="3145" spans="2:9" hidden="1" x14ac:dyDescent="0.3">
      <c r="B3145" s="5" t="s">
        <v>35</v>
      </c>
      <c r="C3145" t="s">
        <v>16</v>
      </c>
      <c r="D3145" s="2" t="s">
        <v>21</v>
      </c>
      <c r="F3145">
        <v>4.4099402985074629</v>
      </c>
      <c r="G3145" t="s">
        <v>43</v>
      </c>
      <c r="H3145" s="21">
        <v>44501</v>
      </c>
      <c r="I3145" s="18" t="s">
        <v>71</v>
      </c>
    </row>
    <row r="3146" spans="2:9" hidden="1" x14ac:dyDescent="0.3">
      <c r="B3146" s="5" t="s">
        <v>35</v>
      </c>
      <c r="C3146" t="s">
        <v>16</v>
      </c>
      <c r="D3146" s="2" t="s">
        <v>21</v>
      </c>
      <c r="F3146">
        <v>4.059820895522388</v>
      </c>
      <c r="G3146" t="s">
        <v>43</v>
      </c>
      <c r="H3146" s="21">
        <v>44501</v>
      </c>
      <c r="I3146" s="18" t="s">
        <v>71</v>
      </c>
    </row>
    <row r="3147" spans="2:9" hidden="1" x14ac:dyDescent="0.3">
      <c r="B3147" s="5" t="s">
        <v>35</v>
      </c>
      <c r="C3147" t="s">
        <v>16</v>
      </c>
      <c r="D3147" s="2" t="s">
        <v>21</v>
      </c>
      <c r="F3147">
        <v>3.7836417910447762</v>
      </c>
      <c r="G3147" t="s">
        <v>43</v>
      </c>
      <c r="H3147" s="21">
        <v>44501</v>
      </c>
      <c r="I3147" s="18" t="s">
        <v>71</v>
      </c>
    </row>
    <row r="3148" spans="2:9" hidden="1" x14ac:dyDescent="0.3">
      <c r="B3148" s="5" t="s">
        <v>35</v>
      </c>
      <c r="C3148" t="s">
        <v>16</v>
      </c>
      <c r="D3148" s="2" t="s">
        <v>21</v>
      </c>
      <c r="F3148">
        <v>3.7575223880597015</v>
      </c>
      <c r="G3148" t="s">
        <v>43</v>
      </c>
      <c r="H3148" s="21">
        <v>44501</v>
      </c>
      <c r="I3148" s="18" t="s">
        <v>71</v>
      </c>
    </row>
    <row r="3149" spans="2:9" hidden="1" x14ac:dyDescent="0.3">
      <c r="B3149" s="5" t="s">
        <v>35</v>
      </c>
      <c r="C3149" t="s">
        <v>16</v>
      </c>
      <c r="D3149" s="2" t="s">
        <v>21</v>
      </c>
      <c r="F3149">
        <v>4.3514626865671646</v>
      </c>
      <c r="G3149" t="s">
        <v>43</v>
      </c>
      <c r="H3149" s="21">
        <v>44501</v>
      </c>
      <c r="I3149" s="18" t="s">
        <v>71</v>
      </c>
    </row>
    <row r="3150" spans="2:9" hidden="1" x14ac:dyDescent="0.3">
      <c r="B3150" s="5" t="s">
        <v>35</v>
      </c>
      <c r="C3150" t="s">
        <v>16</v>
      </c>
      <c r="D3150" s="2" t="s">
        <v>21</v>
      </c>
      <c r="F3150">
        <v>4.7761194029850742</v>
      </c>
      <c r="G3150" t="s">
        <v>43</v>
      </c>
      <c r="H3150" s="21">
        <v>44501</v>
      </c>
      <c r="I3150" s="18" t="s">
        <v>71</v>
      </c>
    </row>
    <row r="3151" spans="2:9" hidden="1" x14ac:dyDescent="0.3">
      <c r="B3151" s="5" t="s">
        <v>35</v>
      </c>
      <c r="C3151" t="s">
        <v>16</v>
      </c>
      <c r="D3151" s="2" t="s">
        <v>21</v>
      </c>
      <c r="F3151">
        <v>5.6425074626865674</v>
      </c>
      <c r="G3151" t="s">
        <v>43</v>
      </c>
      <c r="H3151" s="21">
        <v>44501</v>
      </c>
      <c r="I3151" s="18" t="s">
        <v>71</v>
      </c>
    </row>
    <row r="3152" spans="2:9" hidden="1" x14ac:dyDescent="0.3">
      <c r="B3152" s="5" t="s">
        <v>35</v>
      </c>
      <c r="C3152" t="s">
        <v>16</v>
      </c>
      <c r="D3152" s="2" t="s">
        <v>21</v>
      </c>
      <c r="F3152">
        <v>4.4228358208955223</v>
      </c>
      <c r="G3152" t="s">
        <v>43</v>
      </c>
      <c r="H3152" s="21">
        <v>44501</v>
      </c>
      <c r="I3152" s="18" t="s">
        <v>71</v>
      </c>
    </row>
    <row r="3153" spans="2:9" hidden="1" x14ac:dyDescent="0.3">
      <c r="B3153" s="5" t="s">
        <v>35</v>
      </c>
      <c r="C3153" t="s">
        <v>16</v>
      </c>
      <c r="D3153" s="2" t="s">
        <v>21</v>
      </c>
      <c r="F3153">
        <v>4.6960597014925378</v>
      </c>
      <c r="G3153" t="s">
        <v>43</v>
      </c>
      <c r="H3153" s="21">
        <v>44501</v>
      </c>
      <c r="I3153" s="18" t="s">
        <v>71</v>
      </c>
    </row>
    <row r="3154" spans="2:9" hidden="1" x14ac:dyDescent="0.3">
      <c r="B3154" s="5" t="s">
        <v>35</v>
      </c>
      <c r="C3154" t="s">
        <v>16</v>
      </c>
      <c r="D3154" s="2" t="s">
        <v>21</v>
      </c>
      <c r="F3154">
        <v>4.6187761194029857</v>
      </c>
      <c r="G3154" t="s">
        <v>43</v>
      </c>
      <c r="H3154" s="21">
        <v>44501</v>
      </c>
      <c r="I3154" s="18" t="s">
        <v>71</v>
      </c>
    </row>
    <row r="3155" spans="2:9" hidden="1" x14ac:dyDescent="0.3">
      <c r="B3155" s="5" t="s">
        <v>35</v>
      </c>
      <c r="C3155" t="s">
        <v>16</v>
      </c>
      <c r="D3155" s="2" t="s">
        <v>21</v>
      </c>
      <c r="F3155">
        <v>4.3754626865671646</v>
      </c>
      <c r="G3155" t="s">
        <v>43</v>
      </c>
      <c r="H3155" s="21">
        <v>44501</v>
      </c>
      <c r="I3155" s="18" t="s">
        <v>71</v>
      </c>
    </row>
    <row r="3156" spans="2:9" hidden="1" x14ac:dyDescent="0.3">
      <c r="B3156" s="5" t="s">
        <v>35</v>
      </c>
      <c r="C3156" t="s">
        <v>16</v>
      </c>
      <c r="D3156" s="2" t="s">
        <v>21</v>
      </c>
      <c r="F3156">
        <v>5.3433731343283579</v>
      </c>
      <c r="G3156" t="s">
        <v>43</v>
      </c>
      <c r="H3156" s="21">
        <v>44501</v>
      </c>
      <c r="I3156" s="18" t="s">
        <v>71</v>
      </c>
    </row>
    <row r="3157" spans="2:9" hidden="1" x14ac:dyDescent="0.3">
      <c r="B3157" s="5" t="s">
        <v>35</v>
      </c>
      <c r="C3157" t="s">
        <v>16</v>
      </c>
      <c r="D3157" s="2" t="s">
        <v>21</v>
      </c>
      <c r="F3157">
        <v>5.1392835820895524</v>
      </c>
      <c r="G3157" t="s">
        <v>43</v>
      </c>
      <c r="H3157" s="21">
        <v>44501</v>
      </c>
      <c r="I3157" s="18" t="s">
        <v>71</v>
      </c>
    </row>
    <row r="3158" spans="2:9" hidden="1" x14ac:dyDescent="0.3">
      <c r="B3158" s="5" t="s">
        <v>35</v>
      </c>
      <c r="C3158" t="s">
        <v>16</v>
      </c>
      <c r="D3158" s="2" t="s">
        <v>21</v>
      </c>
      <c r="F3158">
        <v>6.2394626865671636</v>
      </c>
      <c r="G3158" t="s">
        <v>43</v>
      </c>
      <c r="H3158" s="21">
        <v>44501</v>
      </c>
      <c r="I3158" s="18" t="s">
        <v>71</v>
      </c>
    </row>
    <row r="3159" spans="2:9" hidden="1" x14ac:dyDescent="0.3">
      <c r="B3159" s="5" t="s">
        <v>35</v>
      </c>
      <c r="C3159" t="s">
        <v>16</v>
      </c>
      <c r="D3159" s="2" t="s">
        <v>21</v>
      </c>
      <c r="F3159">
        <v>4.1843283582089557</v>
      </c>
      <c r="G3159" t="s">
        <v>43</v>
      </c>
      <c r="H3159" s="21">
        <v>44501</v>
      </c>
      <c r="I3159" s="18" t="s">
        <v>71</v>
      </c>
    </row>
    <row r="3160" spans="2:9" hidden="1" x14ac:dyDescent="0.3">
      <c r="B3160" s="5" t="s">
        <v>35</v>
      </c>
      <c r="C3160" t="s">
        <v>16</v>
      </c>
      <c r="D3160" s="2" t="s">
        <v>21</v>
      </c>
      <c r="F3160">
        <v>6.6865671641791042</v>
      </c>
      <c r="G3160" t="s">
        <v>43</v>
      </c>
      <c r="H3160" s="21">
        <v>44501</v>
      </c>
      <c r="I3160" s="18" t="s">
        <v>71</v>
      </c>
    </row>
    <row r="3161" spans="2:9" hidden="1" x14ac:dyDescent="0.3">
      <c r="B3161" s="5" t="s">
        <v>35</v>
      </c>
      <c r="C3161" t="s">
        <v>16</v>
      </c>
      <c r="D3161" s="2" t="s">
        <v>21</v>
      </c>
      <c r="F3161">
        <v>3.0838805970149252</v>
      </c>
      <c r="G3161" t="s">
        <v>43</v>
      </c>
      <c r="H3161" s="21">
        <v>44501</v>
      </c>
      <c r="I3161" s="18" t="s">
        <v>71</v>
      </c>
    </row>
    <row r="3162" spans="2:9" hidden="1" x14ac:dyDescent="0.3">
      <c r="B3162" s="5" t="s">
        <v>35</v>
      </c>
      <c r="C3162" t="s">
        <v>16</v>
      </c>
      <c r="D3162" s="2" t="s">
        <v>21</v>
      </c>
      <c r="F3162">
        <v>10.806626865671641</v>
      </c>
      <c r="G3162" t="s">
        <v>43</v>
      </c>
      <c r="H3162" s="21">
        <v>44501</v>
      </c>
      <c r="I3162" s="18" t="s">
        <v>71</v>
      </c>
    </row>
    <row r="3163" spans="2:9" hidden="1" x14ac:dyDescent="0.3">
      <c r="B3163" s="5" t="s">
        <v>35</v>
      </c>
      <c r="C3163" t="s">
        <v>16</v>
      </c>
      <c r="D3163" s="2" t="s">
        <v>21</v>
      </c>
      <c r="F3163">
        <v>9.7186865671641804</v>
      </c>
      <c r="G3163" t="s">
        <v>43</v>
      </c>
      <c r="H3163" s="21">
        <v>44501</v>
      </c>
      <c r="I3163" s="18" t="s">
        <v>71</v>
      </c>
    </row>
    <row r="3164" spans="2:9" hidden="1" x14ac:dyDescent="0.3">
      <c r="B3164" s="5" t="s">
        <v>35</v>
      </c>
      <c r="C3164" t="s">
        <v>16</v>
      </c>
      <c r="D3164" s="2" t="s">
        <v>21</v>
      </c>
      <c r="F3164">
        <v>9.1579104477611946</v>
      </c>
      <c r="G3164" t="s">
        <v>43</v>
      </c>
      <c r="H3164" s="21">
        <v>44501</v>
      </c>
      <c r="I3164" s="18" t="s">
        <v>71</v>
      </c>
    </row>
    <row r="3165" spans="2:9" hidden="1" x14ac:dyDescent="0.3">
      <c r="B3165" s="5" t="s">
        <v>35</v>
      </c>
      <c r="C3165" t="s">
        <v>16</v>
      </c>
      <c r="D3165" s="2" t="s">
        <v>21</v>
      </c>
      <c r="F3165">
        <v>8.6862985074626859</v>
      </c>
      <c r="G3165" t="s">
        <v>43</v>
      </c>
      <c r="H3165" s="21">
        <v>44501</v>
      </c>
      <c r="I3165" s="18" t="s">
        <v>71</v>
      </c>
    </row>
    <row r="3166" spans="2:9" hidden="1" x14ac:dyDescent="0.3">
      <c r="B3166" s="5" t="s">
        <v>35</v>
      </c>
      <c r="C3166" t="s">
        <v>16</v>
      </c>
      <c r="D3166" s="2" t="s">
        <v>21</v>
      </c>
      <c r="F3166">
        <v>6.3905671641791049</v>
      </c>
      <c r="G3166" t="s">
        <v>43</v>
      </c>
      <c r="H3166" s="21">
        <v>44501</v>
      </c>
      <c r="I3166" s="18" t="s">
        <v>71</v>
      </c>
    </row>
    <row r="3167" spans="2:9" hidden="1" x14ac:dyDescent="0.3">
      <c r="B3167" s="5" t="s">
        <v>35</v>
      </c>
      <c r="C3167" t="s">
        <v>16</v>
      </c>
      <c r="D3167" s="2" t="s">
        <v>21</v>
      </c>
      <c r="F3167">
        <v>3.9347878787878794</v>
      </c>
      <c r="G3167" t="s">
        <v>43</v>
      </c>
      <c r="H3167" s="21">
        <v>44501</v>
      </c>
      <c r="I3167" s="18" t="s">
        <v>71</v>
      </c>
    </row>
    <row r="3168" spans="2:9" hidden="1" x14ac:dyDescent="0.3">
      <c r="B3168" s="5" t="s">
        <v>35</v>
      </c>
      <c r="C3168" t="s">
        <v>16</v>
      </c>
      <c r="D3168" s="2" t="s">
        <v>21</v>
      </c>
      <c r="F3168">
        <v>3.9610757575757574</v>
      </c>
      <c r="G3168" t="s">
        <v>43</v>
      </c>
      <c r="H3168" s="21">
        <v>44501</v>
      </c>
      <c r="I3168" s="18" t="s">
        <v>71</v>
      </c>
    </row>
    <row r="3169" spans="2:9" hidden="1" x14ac:dyDescent="0.3">
      <c r="B3169" s="5" t="s">
        <v>35</v>
      </c>
      <c r="C3169" t="s">
        <v>16</v>
      </c>
      <c r="D3169" s="2" t="s">
        <v>21</v>
      </c>
      <c r="F3169">
        <v>3.5669242424242427</v>
      </c>
      <c r="G3169" t="s">
        <v>43</v>
      </c>
      <c r="H3169" s="21">
        <v>44501</v>
      </c>
      <c r="I3169" s="18" t="s">
        <v>71</v>
      </c>
    </row>
    <row r="3170" spans="2:9" hidden="1" x14ac:dyDescent="0.3">
      <c r="B3170" s="5" t="s">
        <v>35</v>
      </c>
      <c r="C3170" t="s">
        <v>16</v>
      </c>
      <c r="D3170" s="2" t="s">
        <v>21</v>
      </c>
      <c r="F3170">
        <v>3.4752878787878787</v>
      </c>
      <c r="G3170" t="s">
        <v>43</v>
      </c>
      <c r="H3170" s="21">
        <v>44501</v>
      </c>
      <c r="I3170" s="18" t="s">
        <v>71</v>
      </c>
    </row>
    <row r="3171" spans="2:9" hidden="1" x14ac:dyDescent="0.3">
      <c r="B3171" s="5" t="s">
        <v>35</v>
      </c>
      <c r="C3171" t="s">
        <v>16</v>
      </c>
      <c r="D3171" s="2" t="s">
        <v>21</v>
      </c>
      <c r="F3171">
        <v>3.8089393939393936</v>
      </c>
      <c r="G3171" t="s">
        <v>43</v>
      </c>
      <c r="H3171" s="21">
        <v>44501</v>
      </c>
      <c r="I3171" s="18" t="s">
        <v>71</v>
      </c>
    </row>
    <row r="3172" spans="2:9" hidden="1" x14ac:dyDescent="0.3">
      <c r="B3172" s="5" t="s">
        <v>35</v>
      </c>
      <c r="C3172" t="s">
        <v>16</v>
      </c>
      <c r="D3172" s="2" t="s">
        <v>21</v>
      </c>
      <c r="F3172">
        <v>3.3355303030303034</v>
      </c>
      <c r="G3172" t="s">
        <v>43</v>
      </c>
      <c r="H3172" s="21">
        <v>44501</v>
      </c>
      <c r="I3172" s="18" t="s">
        <v>71</v>
      </c>
    </row>
    <row r="3173" spans="2:9" hidden="1" x14ac:dyDescent="0.3">
      <c r="B3173" s="5" t="s">
        <v>35</v>
      </c>
      <c r="C3173" t="s">
        <v>16</v>
      </c>
      <c r="D3173" s="2" t="s">
        <v>21</v>
      </c>
      <c r="F3173">
        <v>3.1969696969696968</v>
      </c>
      <c r="G3173" t="s">
        <v>43</v>
      </c>
      <c r="H3173" s="21">
        <v>44501</v>
      </c>
      <c r="I3173" s="18" t="s">
        <v>71</v>
      </c>
    </row>
    <row r="3174" spans="2:9" hidden="1" x14ac:dyDescent="0.3">
      <c r="B3174" s="5" t="s">
        <v>35</v>
      </c>
      <c r="C3174" t="s">
        <v>16</v>
      </c>
      <c r="D3174" s="2" t="s">
        <v>21</v>
      </c>
      <c r="F3174">
        <v>4.0456515151515147</v>
      </c>
      <c r="G3174" t="s">
        <v>43</v>
      </c>
      <c r="H3174" s="21">
        <v>44501</v>
      </c>
      <c r="I3174" s="18" t="s">
        <v>71</v>
      </c>
    </row>
    <row r="3175" spans="2:9" hidden="1" x14ac:dyDescent="0.3">
      <c r="B3175" s="5" t="s">
        <v>35</v>
      </c>
      <c r="C3175" t="s">
        <v>16</v>
      </c>
      <c r="D3175" s="2" t="s">
        <v>21</v>
      </c>
      <c r="F3175">
        <v>3.9245909090909095</v>
      </c>
      <c r="G3175" t="s">
        <v>43</v>
      </c>
      <c r="H3175" s="21">
        <v>44501</v>
      </c>
      <c r="I3175" s="18" t="s">
        <v>71</v>
      </c>
    </row>
    <row r="3176" spans="2:9" hidden="1" x14ac:dyDescent="0.3">
      <c r="B3176" s="5" t="s">
        <v>35</v>
      </c>
      <c r="C3176" t="s">
        <v>16</v>
      </c>
      <c r="D3176" s="2" t="s">
        <v>21</v>
      </c>
      <c r="F3176">
        <v>3.8894545454545457</v>
      </c>
      <c r="G3176" t="s">
        <v>43</v>
      </c>
      <c r="H3176" s="21">
        <v>44501</v>
      </c>
      <c r="I3176" s="18" t="s">
        <v>71</v>
      </c>
    </row>
    <row r="3177" spans="2:9" hidden="1" x14ac:dyDescent="0.3">
      <c r="B3177" s="5" t="s">
        <v>35</v>
      </c>
      <c r="C3177" t="s">
        <v>16</v>
      </c>
      <c r="D3177" s="2" t="s">
        <v>21</v>
      </c>
      <c r="F3177">
        <v>3.9034848484848483</v>
      </c>
      <c r="G3177" t="s">
        <v>43</v>
      </c>
      <c r="H3177" s="21">
        <v>44501</v>
      </c>
      <c r="I3177" s="18" t="s">
        <v>71</v>
      </c>
    </row>
    <row r="3178" spans="2:9" hidden="1" x14ac:dyDescent="0.3">
      <c r="B3178" s="5" t="s">
        <v>35</v>
      </c>
      <c r="C3178" t="s">
        <v>16</v>
      </c>
      <c r="D3178" s="2" t="s">
        <v>21</v>
      </c>
      <c r="F3178">
        <v>3.68630303030303</v>
      </c>
      <c r="G3178" t="s">
        <v>43</v>
      </c>
      <c r="H3178" s="21">
        <v>44501</v>
      </c>
      <c r="I3178" s="18" t="s">
        <v>71</v>
      </c>
    </row>
    <row r="3179" spans="2:9" hidden="1" x14ac:dyDescent="0.3">
      <c r="B3179" s="5" t="s">
        <v>35</v>
      </c>
      <c r="C3179" t="s">
        <v>16</v>
      </c>
      <c r="D3179" s="2" t="s">
        <v>21</v>
      </c>
      <c r="F3179">
        <v>3.5947727272727272</v>
      </c>
      <c r="G3179" t="s">
        <v>43</v>
      </c>
      <c r="H3179" s="21">
        <v>44501</v>
      </c>
      <c r="I3179" s="18" t="s">
        <v>71</v>
      </c>
    </row>
    <row r="3180" spans="2:9" hidden="1" x14ac:dyDescent="0.3">
      <c r="B3180" s="5" t="s">
        <v>35</v>
      </c>
      <c r="C3180" t="s">
        <v>16</v>
      </c>
      <c r="D3180" s="2" t="s">
        <v>21</v>
      </c>
      <c r="F3180">
        <v>3.976969696969697</v>
      </c>
      <c r="G3180" t="s">
        <v>43</v>
      </c>
      <c r="H3180" s="21">
        <v>44501</v>
      </c>
      <c r="I3180" s="18" t="s">
        <v>71</v>
      </c>
    </row>
    <row r="3181" spans="2:9" hidden="1" x14ac:dyDescent="0.3">
      <c r="B3181" s="5" t="s">
        <v>35</v>
      </c>
      <c r="C3181" t="s">
        <v>16</v>
      </c>
      <c r="D3181" s="2" t="s">
        <v>21</v>
      </c>
      <c r="F3181">
        <v>3.7742121212121216</v>
      </c>
      <c r="G3181" t="s">
        <v>43</v>
      </c>
      <c r="H3181" s="21">
        <v>44501</v>
      </c>
      <c r="I3181" s="18" t="s">
        <v>71</v>
      </c>
    </row>
    <row r="3182" spans="2:9" hidden="1" x14ac:dyDescent="0.3">
      <c r="B3182" s="5" t="s">
        <v>35</v>
      </c>
      <c r="C3182" t="s">
        <v>16</v>
      </c>
      <c r="D3182" s="2" t="s">
        <v>21</v>
      </c>
      <c r="F3182">
        <v>4.0634393939393938</v>
      </c>
      <c r="G3182" t="s">
        <v>43</v>
      </c>
      <c r="H3182" s="21">
        <v>44501</v>
      </c>
      <c r="I3182" s="18" t="s">
        <v>71</v>
      </c>
    </row>
    <row r="3183" spans="2:9" hidden="1" x14ac:dyDescent="0.3">
      <c r="B3183" s="5" t="s">
        <v>35</v>
      </c>
      <c r="C3183" t="s">
        <v>16</v>
      </c>
      <c r="D3183" s="2" t="s">
        <v>21</v>
      </c>
      <c r="F3183">
        <v>4.3107272727272727</v>
      </c>
      <c r="G3183" t="s">
        <v>43</v>
      </c>
      <c r="H3183" s="21">
        <v>44501</v>
      </c>
      <c r="I3183" s="18" t="s">
        <v>71</v>
      </c>
    </row>
    <row r="3184" spans="2:9" hidden="1" x14ac:dyDescent="0.3">
      <c r="B3184" s="5" t="s">
        <v>35</v>
      </c>
      <c r="C3184" t="s">
        <v>16</v>
      </c>
      <c r="D3184" s="2" t="s">
        <v>21</v>
      </c>
      <c r="F3184">
        <v>4.0313333333333334</v>
      </c>
      <c r="G3184" t="s">
        <v>43</v>
      </c>
      <c r="H3184" s="21">
        <v>44501</v>
      </c>
      <c r="I3184" s="18" t="s">
        <v>71</v>
      </c>
    </row>
    <row r="3185" spans="2:9" hidden="1" x14ac:dyDescent="0.3">
      <c r="B3185" s="5" t="s">
        <v>35</v>
      </c>
      <c r="C3185" t="s">
        <v>16</v>
      </c>
      <c r="D3185" s="2" t="s">
        <v>21</v>
      </c>
      <c r="F3185">
        <v>4.1577272727272732</v>
      </c>
      <c r="G3185" t="s">
        <v>43</v>
      </c>
      <c r="H3185" s="21">
        <v>44501</v>
      </c>
      <c r="I3185" s="18" t="s">
        <v>71</v>
      </c>
    </row>
    <row r="3186" spans="2:9" hidden="1" x14ac:dyDescent="0.3">
      <c r="B3186" s="5" t="s">
        <v>35</v>
      </c>
      <c r="C3186" t="s">
        <v>16</v>
      </c>
      <c r="D3186" s="2" t="s">
        <v>21</v>
      </c>
      <c r="F3186">
        <v>4.2015909090909096</v>
      </c>
      <c r="G3186" t="s">
        <v>43</v>
      </c>
      <c r="H3186" s="21">
        <v>44501</v>
      </c>
      <c r="I3186" s="18" t="s">
        <v>71</v>
      </c>
    </row>
    <row r="3187" spans="2:9" hidden="1" x14ac:dyDescent="0.3">
      <c r="B3187" s="5" t="s">
        <v>35</v>
      </c>
      <c r="C3187" t="s">
        <v>16</v>
      </c>
      <c r="D3187" s="2" t="s">
        <v>21</v>
      </c>
      <c r="F3187">
        <v>2.7428030303030302</v>
      </c>
      <c r="G3187" t="s">
        <v>43</v>
      </c>
      <c r="H3187" s="21">
        <v>44501</v>
      </c>
      <c r="I3187" s="18" t="s">
        <v>71</v>
      </c>
    </row>
    <row r="3188" spans="2:9" hidden="1" x14ac:dyDescent="0.3">
      <c r="B3188" s="5" t="s">
        <v>35</v>
      </c>
      <c r="C3188" t="s">
        <v>16</v>
      </c>
      <c r="D3188" s="2" t="s">
        <v>21</v>
      </c>
      <c r="F3188">
        <v>10.330848484848485</v>
      </c>
      <c r="G3188" t="s">
        <v>43</v>
      </c>
      <c r="H3188" s="21">
        <v>44501</v>
      </c>
      <c r="I3188" s="18" t="s">
        <v>71</v>
      </c>
    </row>
    <row r="3189" spans="2:9" hidden="1" x14ac:dyDescent="0.3">
      <c r="B3189" s="5" t="s">
        <v>35</v>
      </c>
      <c r="C3189" t="s">
        <v>16</v>
      </c>
      <c r="D3189" s="2" t="s">
        <v>21</v>
      </c>
      <c r="F3189">
        <v>2.6969696969696968</v>
      </c>
      <c r="G3189" t="s">
        <v>43</v>
      </c>
      <c r="H3189" s="21">
        <v>44501</v>
      </c>
      <c r="I3189" s="18" t="s">
        <v>71</v>
      </c>
    </row>
    <row r="3190" spans="2:9" hidden="1" x14ac:dyDescent="0.3">
      <c r="B3190" s="5" t="s">
        <v>35</v>
      </c>
      <c r="C3190" t="s">
        <v>16</v>
      </c>
      <c r="D3190" s="2" t="s">
        <v>21</v>
      </c>
      <c r="F3190">
        <v>9.6684545454545461</v>
      </c>
      <c r="G3190" t="s">
        <v>43</v>
      </c>
      <c r="H3190" s="21">
        <v>44501</v>
      </c>
      <c r="I3190" s="18" t="s">
        <v>71</v>
      </c>
    </row>
    <row r="3191" spans="2:9" hidden="1" x14ac:dyDescent="0.3">
      <c r="B3191" s="5" t="s">
        <v>35</v>
      </c>
      <c r="C3191" t="s">
        <v>16</v>
      </c>
      <c r="D3191" s="2" t="s">
        <v>21</v>
      </c>
      <c r="F3191">
        <v>2.7424696969696969</v>
      </c>
      <c r="G3191" t="s">
        <v>43</v>
      </c>
      <c r="H3191" s="21">
        <v>44501</v>
      </c>
      <c r="I3191" s="18" t="s">
        <v>71</v>
      </c>
    </row>
    <row r="3192" spans="2:9" hidden="1" x14ac:dyDescent="0.3">
      <c r="B3192" s="5" t="s">
        <v>35</v>
      </c>
      <c r="C3192" t="s">
        <v>16</v>
      </c>
      <c r="D3192" s="2" t="s">
        <v>21</v>
      </c>
      <c r="F3192">
        <v>12.0075</v>
      </c>
      <c r="G3192" t="s">
        <v>43</v>
      </c>
      <c r="H3192" s="21">
        <v>44501</v>
      </c>
      <c r="I3192" s="18" t="s">
        <v>71</v>
      </c>
    </row>
    <row r="3193" spans="2:9" hidden="1" x14ac:dyDescent="0.3">
      <c r="B3193" s="5" t="s">
        <v>35</v>
      </c>
      <c r="C3193" t="s">
        <v>16</v>
      </c>
      <c r="D3193" s="2" t="s">
        <v>21</v>
      </c>
      <c r="F3193">
        <v>7.5758122474540395</v>
      </c>
      <c r="G3193" t="s">
        <v>43</v>
      </c>
      <c r="H3193" s="21">
        <v>44501</v>
      </c>
      <c r="I3193" s="18" t="s">
        <v>71</v>
      </c>
    </row>
    <row r="3194" spans="2:9" hidden="1" x14ac:dyDescent="0.3">
      <c r="B3194" s="5" t="s">
        <v>35</v>
      </c>
      <c r="C3194" t="s">
        <v>16</v>
      </c>
      <c r="D3194" s="2" t="s">
        <v>21</v>
      </c>
      <c r="F3194">
        <v>3.7170679179621753</v>
      </c>
      <c r="G3194" t="s">
        <v>43</v>
      </c>
      <c r="H3194" s="21">
        <v>44501</v>
      </c>
      <c r="I3194" s="18" t="s">
        <v>71</v>
      </c>
    </row>
    <row r="3195" spans="2:9" hidden="1" x14ac:dyDescent="0.3">
      <c r="B3195" s="5" t="s">
        <v>35</v>
      </c>
      <c r="C3195" t="s">
        <v>16</v>
      </c>
      <c r="D3195" s="2" t="s">
        <v>21</v>
      </c>
      <c r="F3195">
        <v>3.8025091575091574</v>
      </c>
      <c r="G3195" t="s">
        <v>43</v>
      </c>
      <c r="H3195" s="21">
        <v>44501</v>
      </c>
      <c r="I3195" s="18" t="s">
        <v>71</v>
      </c>
    </row>
    <row r="3196" spans="2:9" hidden="1" x14ac:dyDescent="0.3">
      <c r="B3196" s="5" t="s">
        <v>35</v>
      </c>
      <c r="C3196" t="s">
        <v>16</v>
      </c>
      <c r="D3196" s="2" t="s">
        <v>21</v>
      </c>
      <c r="F3196">
        <v>3.4781684981684977</v>
      </c>
      <c r="G3196" t="s">
        <v>43</v>
      </c>
      <c r="H3196" s="21">
        <v>44501</v>
      </c>
      <c r="I3196" s="18" t="s">
        <v>71</v>
      </c>
    </row>
    <row r="3197" spans="2:9" hidden="1" x14ac:dyDescent="0.3">
      <c r="B3197" s="5" t="s">
        <v>35</v>
      </c>
      <c r="C3197" t="s">
        <v>16</v>
      </c>
      <c r="D3197" s="2" t="s">
        <v>21</v>
      </c>
      <c r="F3197">
        <v>3.1868131868131866</v>
      </c>
      <c r="G3197" t="s">
        <v>43</v>
      </c>
      <c r="H3197" s="21">
        <v>44501</v>
      </c>
      <c r="I3197" s="18" t="s">
        <v>71</v>
      </c>
    </row>
    <row r="3198" spans="2:9" hidden="1" x14ac:dyDescent="0.3">
      <c r="B3198" s="5" t="s">
        <v>35</v>
      </c>
      <c r="C3198" t="s">
        <v>16</v>
      </c>
      <c r="D3198" s="2" t="s">
        <v>21</v>
      </c>
      <c r="F3198">
        <v>3.2042307692307692</v>
      </c>
      <c r="G3198" t="s">
        <v>43</v>
      </c>
      <c r="H3198" s="21">
        <v>44501</v>
      </c>
      <c r="I3198" s="18" t="s">
        <v>71</v>
      </c>
    </row>
    <row r="3199" spans="2:9" hidden="1" x14ac:dyDescent="0.3">
      <c r="B3199" s="5" t="s">
        <v>35</v>
      </c>
      <c r="C3199" t="s">
        <v>16</v>
      </c>
      <c r="D3199" s="2" t="s">
        <v>21</v>
      </c>
      <c r="F3199">
        <v>3.2458974358974357</v>
      </c>
      <c r="G3199" t="s">
        <v>43</v>
      </c>
      <c r="H3199" s="21">
        <v>44501</v>
      </c>
      <c r="I3199" s="18" t="s">
        <v>71</v>
      </c>
    </row>
    <row r="3200" spans="2:9" hidden="1" x14ac:dyDescent="0.3">
      <c r="B3200" s="5" t="s">
        <v>35</v>
      </c>
      <c r="C3200" t="s">
        <v>16</v>
      </c>
      <c r="D3200" s="2" t="s">
        <v>21</v>
      </c>
      <c r="F3200">
        <v>3.4530036630036629</v>
      </c>
      <c r="G3200" t="s">
        <v>43</v>
      </c>
      <c r="H3200" s="21">
        <v>44501</v>
      </c>
      <c r="I3200" s="18" t="s">
        <v>71</v>
      </c>
    </row>
    <row r="3201" spans="2:9" hidden="1" x14ac:dyDescent="0.3">
      <c r="B3201" s="5" t="s">
        <v>35</v>
      </c>
      <c r="C3201" t="s">
        <v>16</v>
      </c>
      <c r="D3201" s="2" t="s">
        <v>21</v>
      </c>
      <c r="F3201">
        <v>3.1452747252747253</v>
      </c>
      <c r="G3201" t="s">
        <v>43</v>
      </c>
      <c r="H3201" s="21">
        <v>44501</v>
      </c>
      <c r="I3201" s="18" t="s">
        <v>71</v>
      </c>
    </row>
    <row r="3202" spans="2:9" hidden="1" x14ac:dyDescent="0.3">
      <c r="B3202" s="5" t="s">
        <v>35</v>
      </c>
      <c r="C3202" t="s">
        <v>16</v>
      </c>
      <c r="D3202" s="2" t="s">
        <v>21</v>
      </c>
      <c r="F3202">
        <v>2.942106227106227</v>
      </c>
      <c r="G3202" t="s">
        <v>43</v>
      </c>
      <c r="H3202" s="21">
        <v>44501</v>
      </c>
      <c r="I3202" s="18" t="s">
        <v>71</v>
      </c>
    </row>
    <row r="3203" spans="2:9" hidden="1" x14ac:dyDescent="0.3">
      <c r="B3203" s="5" t="s">
        <v>35</v>
      </c>
      <c r="C3203" t="s">
        <v>16</v>
      </c>
      <c r="D3203" s="2" t="s">
        <v>21</v>
      </c>
      <c r="F3203">
        <v>3.2920695970695975</v>
      </c>
      <c r="G3203" t="s">
        <v>43</v>
      </c>
      <c r="H3203" s="21">
        <v>44501</v>
      </c>
      <c r="I3203" s="18" t="s">
        <v>71</v>
      </c>
    </row>
    <row r="3204" spans="2:9" hidden="1" x14ac:dyDescent="0.3">
      <c r="B3204" s="5" t="s">
        <v>35</v>
      </c>
      <c r="C3204" t="s">
        <v>16</v>
      </c>
      <c r="D3204" s="2" t="s">
        <v>21</v>
      </c>
      <c r="F3204">
        <v>3.2082600732600732</v>
      </c>
      <c r="G3204" t="s">
        <v>43</v>
      </c>
      <c r="H3204" s="21">
        <v>44501</v>
      </c>
      <c r="I3204" s="18" t="s">
        <v>71</v>
      </c>
    </row>
    <row r="3205" spans="2:9" hidden="1" x14ac:dyDescent="0.3">
      <c r="B3205" s="5" t="s">
        <v>35</v>
      </c>
      <c r="C3205" t="s">
        <v>16</v>
      </c>
      <c r="D3205" s="2" t="s">
        <v>21</v>
      </c>
      <c r="F3205">
        <v>3.1931684981684985</v>
      </c>
      <c r="G3205" t="s">
        <v>43</v>
      </c>
      <c r="H3205" s="21">
        <v>44501</v>
      </c>
      <c r="I3205" s="18" t="s">
        <v>71</v>
      </c>
    </row>
    <row r="3206" spans="2:9" hidden="1" x14ac:dyDescent="0.3">
      <c r="B3206" s="5" t="s">
        <v>35</v>
      </c>
      <c r="C3206" t="s">
        <v>16</v>
      </c>
      <c r="D3206" s="2" t="s">
        <v>21</v>
      </c>
      <c r="F3206">
        <v>3.1931684981684985</v>
      </c>
      <c r="G3206" t="s">
        <v>43</v>
      </c>
      <c r="H3206" s="21">
        <v>44501</v>
      </c>
      <c r="I3206" s="18" t="s">
        <v>71</v>
      </c>
    </row>
    <row r="3207" spans="2:9" hidden="1" x14ac:dyDescent="0.3">
      <c r="B3207" s="5" t="s">
        <v>35</v>
      </c>
      <c r="C3207" t="s">
        <v>16</v>
      </c>
      <c r="D3207" s="2" t="s">
        <v>21</v>
      </c>
      <c r="F3207">
        <v>2.8139010989010989</v>
      </c>
      <c r="G3207" t="s">
        <v>43</v>
      </c>
      <c r="H3207" s="21">
        <v>44501</v>
      </c>
      <c r="I3207" s="18" t="s">
        <v>71</v>
      </c>
    </row>
    <row r="3208" spans="2:9" hidden="1" x14ac:dyDescent="0.3">
      <c r="B3208" s="5" t="s">
        <v>35</v>
      </c>
      <c r="C3208" t="s">
        <v>16</v>
      </c>
      <c r="D3208" s="2" t="s">
        <v>21</v>
      </c>
      <c r="F3208">
        <v>3.169340659340659</v>
      </c>
      <c r="G3208" t="s">
        <v>43</v>
      </c>
      <c r="H3208" s="21">
        <v>44501</v>
      </c>
      <c r="I3208" s="18" t="s">
        <v>71</v>
      </c>
    </row>
    <row r="3209" spans="2:9" hidden="1" x14ac:dyDescent="0.3">
      <c r="B3209" s="5" t="s">
        <v>35</v>
      </c>
      <c r="C3209" t="s">
        <v>16</v>
      </c>
      <c r="D3209" s="2" t="s">
        <v>21</v>
      </c>
      <c r="F3209">
        <v>2.9035531135531132</v>
      </c>
      <c r="G3209" t="s">
        <v>43</v>
      </c>
      <c r="H3209" s="21">
        <v>44501</v>
      </c>
      <c r="I3209" s="18" t="s">
        <v>71</v>
      </c>
    </row>
    <row r="3210" spans="2:9" hidden="1" x14ac:dyDescent="0.3">
      <c r="B3210" s="5" t="s">
        <v>35</v>
      </c>
      <c r="C3210" t="s">
        <v>16</v>
      </c>
      <c r="D3210" s="2" t="s">
        <v>21</v>
      </c>
      <c r="F3210">
        <v>2.7304761904761903</v>
      </c>
      <c r="G3210" t="s">
        <v>43</v>
      </c>
      <c r="H3210" s="21">
        <v>44501</v>
      </c>
      <c r="I3210" s="18" t="s">
        <v>71</v>
      </c>
    </row>
    <row r="3211" spans="2:9" hidden="1" x14ac:dyDescent="0.3">
      <c r="B3211" s="5" t="s">
        <v>35</v>
      </c>
      <c r="C3211" t="s">
        <v>16</v>
      </c>
      <c r="D3211" s="2" t="s">
        <v>21</v>
      </c>
      <c r="F3211">
        <v>2.8539194139194142</v>
      </c>
      <c r="G3211" t="s">
        <v>43</v>
      </c>
      <c r="H3211" s="21">
        <v>44501</v>
      </c>
      <c r="I3211" s="18" t="s">
        <v>71</v>
      </c>
    </row>
    <row r="3212" spans="2:9" hidden="1" x14ac:dyDescent="0.3">
      <c r="B3212" s="5" t="s">
        <v>35</v>
      </c>
      <c r="C3212" t="s">
        <v>16</v>
      </c>
      <c r="D3212" s="2" t="s">
        <v>21</v>
      </c>
      <c r="F3212">
        <v>2.7377655677655679</v>
      </c>
      <c r="G3212" t="s">
        <v>43</v>
      </c>
      <c r="H3212" s="21">
        <v>44501</v>
      </c>
      <c r="I3212" s="18" t="s">
        <v>71</v>
      </c>
    </row>
    <row r="3213" spans="2:9" hidden="1" x14ac:dyDescent="0.3">
      <c r="B3213" s="5" t="s">
        <v>35</v>
      </c>
      <c r="C3213" t="s">
        <v>16</v>
      </c>
      <c r="D3213" s="2" t="s">
        <v>21</v>
      </c>
      <c r="F3213">
        <v>2.7069780219780215</v>
      </c>
      <c r="G3213" t="s">
        <v>43</v>
      </c>
      <c r="H3213" s="21">
        <v>44501</v>
      </c>
      <c r="I3213" s="18" t="s">
        <v>71</v>
      </c>
    </row>
    <row r="3214" spans="2:9" hidden="1" x14ac:dyDescent="0.3">
      <c r="B3214" s="5" t="s">
        <v>35</v>
      </c>
      <c r="C3214" t="s">
        <v>16</v>
      </c>
      <c r="D3214" s="2" t="s">
        <v>21</v>
      </c>
      <c r="F3214">
        <v>2.9157692307692304</v>
      </c>
      <c r="G3214" t="s">
        <v>43</v>
      </c>
      <c r="H3214" s="21">
        <v>44501</v>
      </c>
      <c r="I3214" s="18" t="s">
        <v>71</v>
      </c>
    </row>
    <row r="3215" spans="2:9" hidden="1" x14ac:dyDescent="0.3">
      <c r="B3215" s="5" t="s">
        <v>35</v>
      </c>
      <c r="C3215" t="s">
        <v>16</v>
      </c>
      <c r="D3215" s="2" t="s">
        <v>21</v>
      </c>
      <c r="F3215">
        <v>2.8390659340659341</v>
      </c>
      <c r="G3215" t="s">
        <v>43</v>
      </c>
      <c r="H3215" s="21">
        <v>44501</v>
      </c>
      <c r="I3215" s="18" t="s">
        <v>71</v>
      </c>
    </row>
    <row r="3216" spans="2:9" hidden="1" x14ac:dyDescent="0.3">
      <c r="B3216" s="5" t="s">
        <v>35</v>
      </c>
      <c r="C3216" t="s">
        <v>16</v>
      </c>
      <c r="D3216" s="2" t="s">
        <v>21</v>
      </c>
      <c r="F3216">
        <v>2.9833333333333329</v>
      </c>
      <c r="G3216" t="s">
        <v>43</v>
      </c>
      <c r="H3216" s="21">
        <v>44501</v>
      </c>
      <c r="I3216" s="18" t="s">
        <v>71</v>
      </c>
    </row>
    <row r="3217" spans="2:9" hidden="1" x14ac:dyDescent="0.3">
      <c r="B3217" s="5" t="s">
        <v>35</v>
      </c>
      <c r="C3217" t="s">
        <v>16</v>
      </c>
      <c r="D3217" s="2" t="s">
        <v>21</v>
      </c>
      <c r="F3217">
        <v>3.0638644688644687</v>
      </c>
      <c r="G3217" t="s">
        <v>43</v>
      </c>
      <c r="H3217" s="21">
        <v>44501</v>
      </c>
      <c r="I3217" s="18" t="s">
        <v>71</v>
      </c>
    </row>
    <row r="3218" spans="2:9" hidden="1" x14ac:dyDescent="0.3">
      <c r="B3218" s="5" t="s">
        <v>35</v>
      </c>
      <c r="C3218" t="s">
        <v>16</v>
      </c>
      <c r="D3218" s="2" t="s">
        <v>21</v>
      </c>
      <c r="F3218">
        <v>2.9713736263736261</v>
      </c>
      <c r="G3218" t="s">
        <v>43</v>
      </c>
      <c r="H3218" s="21">
        <v>44501</v>
      </c>
      <c r="I3218" s="18" t="s">
        <v>71</v>
      </c>
    </row>
    <row r="3219" spans="2:9" hidden="1" x14ac:dyDescent="0.3">
      <c r="B3219" s="5" t="s">
        <v>35</v>
      </c>
      <c r="C3219" t="s">
        <v>16</v>
      </c>
      <c r="D3219" s="2" t="s">
        <v>21</v>
      </c>
      <c r="F3219">
        <v>2.7352564102564103</v>
      </c>
      <c r="G3219" t="s">
        <v>43</v>
      </c>
      <c r="H3219" s="21">
        <v>44501</v>
      </c>
      <c r="I3219" s="18" t="s">
        <v>71</v>
      </c>
    </row>
    <row r="3220" spans="2:9" hidden="1" x14ac:dyDescent="0.3">
      <c r="B3220" s="5" t="s">
        <v>35</v>
      </c>
      <c r="C3220" t="s">
        <v>16</v>
      </c>
      <c r="D3220" s="2" t="s">
        <v>21</v>
      </c>
      <c r="F3220">
        <v>2.8078754578754577</v>
      </c>
      <c r="G3220" t="s">
        <v>43</v>
      </c>
      <c r="H3220" s="21">
        <v>44501</v>
      </c>
      <c r="I3220" s="18" t="s">
        <v>71</v>
      </c>
    </row>
    <row r="3221" spans="2:9" hidden="1" x14ac:dyDescent="0.3">
      <c r="B3221" s="5" t="s">
        <v>35</v>
      </c>
      <c r="C3221" t="s">
        <v>16</v>
      </c>
      <c r="D3221" s="2" t="s">
        <v>21</v>
      </c>
      <c r="F3221">
        <v>2.571996336996337</v>
      </c>
      <c r="G3221" t="s">
        <v>43</v>
      </c>
      <c r="H3221" s="21">
        <v>44501</v>
      </c>
      <c r="I3221" s="18" t="s">
        <v>71</v>
      </c>
    </row>
    <row r="3222" spans="2:9" hidden="1" x14ac:dyDescent="0.3">
      <c r="B3222" s="5" t="s">
        <v>35</v>
      </c>
      <c r="C3222" t="s">
        <v>16</v>
      </c>
      <c r="D3222" s="2" t="s">
        <v>21</v>
      </c>
      <c r="F3222">
        <v>2.6383882783882786</v>
      </c>
      <c r="G3222" t="s">
        <v>43</v>
      </c>
      <c r="H3222" s="21">
        <v>44501</v>
      </c>
      <c r="I3222" s="18" t="s">
        <v>71</v>
      </c>
    </row>
    <row r="3223" spans="2:9" hidden="1" x14ac:dyDescent="0.3">
      <c r="B3223" s="5" t="s">
        <v>35</v>
      </c>
      <c r="C3223" t="s">
        <v>16</v>
      </c>
      <c r="D3223" s="2" t="s">
        <v>21</v>
      </c>
      <c r="F3223">
        <v>2.7250549450549451</v>
      </c>
      <c r="G3223" t="s">
        <v>43</v>
      </c>
      <c r="H3223" s="21">
        <v>44501</v>
      </c>
      <c r="I3223" s="18" t="s">
        <v>71</v>
      </c>
    </row>
    <row r="3224" spans="2:9" hidden="1" x14ac:dyDescent="0.3">
      <c r="B3224" s="5" t="s">
        <v>35</v>
      </c>
      <c r="C3224" t="s">
        <v>16</v>
      </c>
      <c r="D3224" s="2" t="s">
        <v>21</v>
      </c>
      <c r="F3224">
        <v>2.8214652014652013</v>
      </c>
      <c r="G3224" t="s">
        <v>43</v>
      </c>
      <c r="H3224" s="21">
        <v>44501</v>
      </c>
      <c r="I3224" s="18" t="s">
        <v>71</v>
      </c>
    </row>
    <row r="3225" spans="2:9" hidden="1" x14ac:dyDescent="0.3">
      <c r="B3225" s="5" t="s">
        <v>35</v>
      </c>
      <c r="C3225" t="s">
        <v>16</v>
      </c>
      <c r="D3225" s="2" t="s">
        <v>21</v>
      </c>
      <c r="F3225">
        <v>2.5889010989010992</v>
      </c>
      <c r="G3225" t="s">
        <v>43</v>
      </c>
      <c r="H3225" s="21">
        <v>44501</v>
      </c>
      <c r="I3225" s="18" t="s">
        <v>71</v>
      </c>
    </row>
    <row r="3226" spans="2:9" hidden="1" x14ac:dyDescent="0.3">
      <c r="B3226" s="5" t="s">
        <v>35</v>
      </c>
      <c r="C3226" t="s">
        <v>16</v>
      </c>
      <c r="D3226" s="2" t="s">
        <v>21</v>
      </c>
      <c r="F3226">
        <v>2.8670512820512819</v>
      </c>
      <c r="G3226" t="s">
        <v>43</v>
      </c>
      <c r="H3226" s="21">
        <v>44501</v>
      </c>
      <c r="I3226" s="18" t="s">
        <v>71</v>
      </c>
    </row>
    <row r="3227" spans="2:9" hidden="1" x14ac:dyDescent="0.3">
      <c r="B3227" s="5" t="s">
        <v>35</v>
      </c>
      <c r="C3227" t="s">
        <v>16</v>
      </c>
      <c r="D3227" s="2" t="s">
        <v>21</v>
      </c>
      <c r="F3227">
        <v>2.8375824175824174</v>
      </c>
      <c r="G3227" t="s">
        <v>43</v>
      </c>
      <c r="H3227" s="21">
        <v>44501</v>
      </c>
      <c r="I3227" s="18" t="s">
        <v>71</v>
      </c>
    </row>
    <row r="3228" spans="2:9" hidden="1" x14ac:dyDescent="0.3">
      <c r="B3228" s="5" t="s">
        <v>35</v>
      </c>
      <c r="C3228" t="s">
        <v>16</v>
      </c>
      <c r="D3228" s="2" t="s">
        <v>21</v>
      </c>
      <c r="F3228">
        <v>2.7421794871794876</v>
      </c>
      <c r="G3228" t="s">
        <v>43</v>
      </c>
      <c r="H3228" s="21">
        <v>44501</v>
      </c>
      <c r="I3228" s="18" t="s">
        <v>71</v>
      </c>
    </row>
    <row r="3229" spans="2:9" hidden="1" x14ac:dyDescent="0.3">
      <c r="B3229" s="5" t="s">
        <v>35</v>
      </c>
      <c r="C3229" t="s">
        <v>16</v>
      </c>
      <c r="D3229" s="2" t="s">
        <v>21</v>
      </c>
      <c r="F3229">
        <v>2.564688644688645</v>
      </c>
      <c r="G3229" t="s">
        <v>43</v>
      </c>
      <c r="H3229" s="21">
        <v>44501</v>
      </c>
      <c r="I3229" s="18" t="s">
        <v>71</v>
      </c>
    </row>
    <row r="3230" spans="2:9" hidden="1" x14ac:dyDescent="0.3">
      <c r="B3230" s="5" t="s">
        <v>35</v>
      </c>
      <c r="C3230" t="s">
        <v>16</v>
      </c>
      <c r="D3230" s="2" t="s">
        <v>21</v>
      </c>
      <c r="F3230">
        <v>2.8586080586080587</v>
      </c>
      <c r="G3230" t="s">
        <v>43</v>
      </c>
      <c r="H3230" s="21">
        <v>44501</v>
      </c>
      <c r="I3230" s="18" t="s">
        <v>71</v>
      </c>
    </row>
    <row r="3231" spans="2:9" hidden="1" x14ac:dyDescent="0.3">
      <c r="B3231" s="5" t="s">
        <v>35</v>
      </c>
      <c r="C3231" t="s">
        <v>16</v>
      </c>
      <c r="D3231" s="2" t="s">
        <v>21</v>
      </c>
      <c r="F3231">
        <v>3.1752197802197801</v>
      </c>
      <c r="G3231" t="s">
        <v>43</v>
      </c>
      <c r="H3231" s="21">
        <v>44501</v>
      </c>
      <c r="I3231" s="18" t="s">
        <v>71</v>
      </c>
    </row>
    <row r="3232" spans="2:9" hidden="1" x14ac:dyDescent="0.3">
      <c r="B3232" s="5" t="s">
        <v>35</v>
      </c>
      <c r="C3232" t="s">
        <v>16</v>
      </c>
      <c r="D3232" s="2" t="s">
        <v>21</v>
      </c>
      <c r="F3232">
        <v>2.6521978021978021</v>
      </c>
      <c r="G3232" t="s">
        <v>43</v>
      </c>
      <c r="H3232" s="21">
        <v>44501</v>
      </c>
      <c r="I3232" s="18" t="s">
        <v>71</v>
      </c>
    </row>
    <row r="3233" spans="2:9" hidden="1" x14ac:dyDescent="0.3">
      <c r="B3233" s="5" t="s">
        <v>35</v>
      </c>
      <c r="C3233" t="s">
        <v>16</v>
      </c>
      <c r="D3233" s="2" t="s">
        <v>21</v>
      </c>
      <c r="F3233">
        <v>2.575128205128205</v>
      </c>
      <c r="G3233" t="s">
        <v>43</v>
      </c>
      <c r="H3233" s="21">
        <v>44501</v>
      </c>
      <c r="I3233" s="18" t="s">
        <v>71</v>
      </c>
    </row>
    <row r="3234" spans="2:9" hidden="1" x14ac:dyDescent="0.3">
      <c r="B3234" s="5" t="s">
        <v>35</v>
      </c>
      <c r="C3234" t="s">
        <v>16</v>
      </c>
      <c r="D3234" s="2" t="s">
        <v>21</v>
      </c>
      <c r="F3234">
        <v>1.1574725274725275</v>
      </c>
      <c r="G3234" t="s">
        <v>43</v>
      </c>
      <c r="H3234" s="21">
        <v>44501</v>
      </c>
      <c r="I3234" s="18" t="s">
        <v>71</v>
      </c>
    </row>
    <row r="3235" spans="2:9" hidden="1" x14ac:dyDescent="0.3">
      <c r="B3235" s="5" t="s">
        <v>35</v>
      </c>
      <c r="C3235" t="s">
        <v>16</v>
      </c>
      <c r="D3235" s="2" t="s">
        <v>21</v>
      </c>
      <c r="F3235">
        <v>10.275531135531136</v>
      </c>
      <c r="G3235" t="s">
        <v>43</v>
      </c>
      <c r="H3235" s="21">
        <v>44501</v>
      </c>
      <c r="I3235" s="18" t="s">
        <v>71</v>
      </c>
    </row>
    <row r="3236" spans="2:9" hidden="1" x14ac:dyDescent="0.3">
      <c r="B3236" s="5" t="s">
        <v>35</v>
      </c>
      <c r="C3236" t="s">
        <v>16</v>
      </c>
      <c r="D3236" s="2" t="s">
        <v>21</v>
      </c>
      <c r="F3236">
        <v>0.45804029304029303</v>
      </c>
      <c r="G3236" t="s">
        <v>43</v>
      </c>
      <c r="H3236" s="21">
        <v>44501</v>
      </c>
      <c r="I3236" s="18" t="s">
        <v>71</v>
      </c>
    </row>
    <row r="3237" spans="2:9" hidden="1" x14ac:dyDescent="0.3">
      <c r="B3237" s="5" t="s">
        <v>35</v>
      </c>
      <c r="C3237" t="s">
        <v>16</v>
      </c>
      <c r="D3237" s="2" t="s">
        <v>21</v>
      </c>
      <c r="F3237">
        <v>5.8485531135531135</v>
      </c>
      <c r="G3237" t="s">
        <v>43</v>
      </c>
      <c r="H3237" s="21">
        <v>44501</v>
      </c>
      <c r="I3237" s="18" t="s">
        <v>71</v>
      </c>
    </row>
    <row r="3238" spans="2:9" hidden="1" x14ac:dyDescent="0.3">
      <c r="B3238" s="5" t="s">
        <v>35</v>
      </c>
      <c r="C3238" t="s">
        <v>16</v>
      </c>
      <c r="D3238" s="2" t="s">
        <v>21</v>
      </c>
      <c r="F3238">
        <v>6.0273076923076925</v>
      </c>
      <c r="G3238" t="s">
        <v>43</v>
      </c>
      <c r="H3238" s="21">
        <v>44501</v>
      </c>
      <c r="I3238" s="18" t="s">
        <v>71</v>
      </c>
    </row>
    <row r="3239" spans="2:9" hidden="1" x14ac:dyDescent="0.3">
      <c r="B3239" s="5" t="s">
        <v>35</v>
      </c>
      <c r="C3239" t="s">
        <v>16</v>
      </c>
      <c r="D3239" s="2" t="s">
        <v>21</v>
      </c>
      <c r="F3239">
        <v>5.6033516483516479</v>
      </c>
      <c r="G3239" t="s">
        <v>43</v>
      </c>
      <c r="H3239" s="21">
        <v>44501</v>
      </c>
      <c r="I3239" s="18" t="s">
        <v>71</v>
      </c>
    </row>
    <row r="3240" spans="2:9" hidden="1" x14ac:dyDescent="0.3">
      <c r="B3240" s="5" t="s">
        <v>35</v>
      </c>
      <c r="C3240" t="s">
        <v>16</v>
      </c>
      <c r="D3240" s="2" t="s">
        <v>21</v>
      </c>
      <c r="F3240">
        <v>5.5495787545787545</v>
      </c>
      <c r="G3240" t="s">
        <v>43</v>
      </c>
      <c r="H3240" s="21">
        <v>44501</v>
      </c>
      <c r="I3240" s="18" t="s">
        <v>71</v>
      </c>
    </row>
    <row r="3241" spans="2:9" hidden="1" x14ac:dyDescent="0.3">
      <c r="B3241" s="5" t="s">
        <v>35</v>
      </c>
      <c r="C3241" t="s">
        <v>16</v>
      </c>
      <c r="D3241" s="2" t="s">
        <v>21</v>
      </c>
      <c r="F3241">
        <v>5.2266849816849819</v>
      </c>
      <c r="G3241" t="s">
        <v>43</v>
      </c>
      <c r="H3241" s="21">
        <v>44501</v>
      </c>
      <c r="I3241" s="18" t="s">
        <v>71</v>
      </c>
    </row>
    <row r="3242" spans="2:9" hidden="1" x14ac:dyDescent="0.3">
      <c r="B3242" s="5" t="s">
        <v>35</v>
      </c>
      <c r="C3242" t="s">
        <v>16</v>
      </c>
      <c r="D3242" s="2" t="s">
        <v>21</v>
      </c>
      <c r="F3242">
        <v>4.8065018315018317</v>
      </c>
      <c r="G3242" t="s">
        <v>43</v>
      </c>
      <c r="H3242" s="21">
        <v>44501</v>
      </c>
      <c r="I3242" s="18" t="s">
        <v>71</v>
      </c>
    </row>
    <row r="3243" spans="2:9" hidden="1" x14ac:dyDescent="0.3">
      <c r="B3243" s="5" t="s">
        <v>35</v>
      </c>
      <c r="C3243" t="s">
        <v>16</v>
      </c>
      <c r="D3243" s="2" t="s">
        <v>21</v>
      </c>
      <c r="F3243">
        <v>4.9537728937728938</v>
      </c>
      <c r="G3243" t="s">
        <v>43</v>
      </c>
      <c r="H3243" s="21">
        <v>44501</v>
      </c>
      <c r="I3243" s="18" t="s">
        <v>71</v>
      </c>
    </row>
    <row r="3244" spans="2:9" hidden="1" x14ac:dyDescent="0.3">
      <c r="B3244" s="5" t="s">
        <v>35</v>
      </c>
      <c r="C3244" t="s">
        <v>16</v>
      </c>
      <c r="D3244" s="2" t="s">
        <v>21</v>
      </c>
      <c r="F3244">
        <v>4.9238827838827834</v>
      </c>
      <c r="G3244" t="s">
        <v>43</v>
      </c>
      <c r="H3244" s="21">
        <v>44501</v>
      </c>
      <c r="I3244" s="18" t="s">
        <v>71</v>
      </c>
    </row>
    <row r="3245" spans="2:9" hidden="1" x14ac:dyDescent="0.3">
      <c r="B3245" s="5" t="s">
        <v>35</v>
      </c>
      <c r="C3245" t="s">
        <v>16</v>
      </c>
      <c r="D3245" s="2" t="s">
        <v>21</v>
      </c>
      <c r="F3245">
        <v>4.523479853479853</v>
      </c>
      <c r="G3245" t="s">
        <v>43</v>
      </c>
      <c r="H3245" s="21">
        <v>44501</v>
      </c>
      <c r="I3245" s="18" t="s">
        <v>71</v>
      </c>
    </row>
    <row r="3246" spans="2:9" hidden="1" x14ac:dyDescent="0.3">
      <c r="B3246" s="5" t="s">
        <v>35</v>
      </c>
      <c r="C3246" t="s">
        <v>16</v>
      </c>
      <c r="D3246" s="2" t="s">
        <v>21</v>
      </c>
      <c r="F3246">
        <v>4.6729487179487181</v>
      </c>
      <c r="G3246" t="s">
        <v>43</v>
      </c>
      <c r="H3246" s="21">
        <v>44501</v>
      </c>
      <c r="I3246" s="18" t="s">
        <v>71</v>
      </c>
    </row>
    <row r="3247" spans="2:9" hidden="1" x14ac:dyDescent="0.3">
      <c r="B3247" s="5" t="s">
        <v>35</v>
      </c>
      <c r="C3247" t="s">
        <v>16</v>
      </c>
      <c r="D3247" s="2" t="s">
        <v>21</v>
      </c>
      <c r="F3247">
        <v>4.7703479853479855</v>
      </c>
      <c r="G3247" t="s">
        <v>43</v>
      </c>
      <c r="H3247" s="21">
        <v>44501</v>
      </c>
      <c r="I3247" s="18" t="s">
        <v>71</v>
      </c>
    </row>
    <row r="3248" spans="2:9" hidden="1" x14ac:dyDescent="0.3">
      <c r="B3248" s="5" t="s">
        <v>35</v>
      </c>
      <c r="C3248" t="s">
        <v>16</v>
      </c>
      <c r="D3248" s="2" t="s">
        <v>21</v>
      </c>
      <c r="F3248">
        <v>4.2818315018315021</v>
      </c>
      <c r="G3248" t="s">
        <v>43</v>
      </c>
      <c r="H3248" s="21">
        <v>44501</v>
      </c>
      <c r="I3248" s="18" t="s">
        <v>71</v>
      </c>
    </row>
    <row r="3249" spans="2:9" hidden="1" x14ac:dyDescent="0.3">
      <c r="B3249" s="5" t="s">
        <v>35</v>
      </c>
      <c r="C3249" t="s">
        <v>16</v>
      </c>
      <c r="D3249" s="2" t="s">
        <v>21</v>
      </c>
      <c r="F3249">
        <v>3.6858241758241759</v>
      </c>
      <c r="G3249" t="s">
        <v>43</v>
      </c>
      <c r="H3249" s="21">
        <v>44501</v>
      </c>
      <c r="I3249" s="18" t="s">
        <v>71</v>
      </c>
    </row>
    <row r="3250" spans="2:9" hidden="1" x14ac:dyDescent="0.3">
      <c r="B3250" s="5" t="s">
        <v>35</v>
      </c>
      <c r="C3250" t="s">
        <v>16</v>
      </c>
      <c r="D3250" s="2" t="s">
        <v>21</v>
      </c>
      <c r="F3250">
        <v>4.0852747252747257</v>
      </c>
      <c r="G3250" t="s">
        <v>43</v>
      </c>
      <c r="H3250" s="21">
        <v>44501</v>
      </c>
      <c r="I3250" s="18" t="s">
        <v>71</v>
      </c>
    </row>
    <row r="3251" spans="2:9" hidden="1" x14ac:dyDescent="0.3">
      <c r="B3251" s="5" t="s">
        <v>35</v>
      </c>
      <c r="C3251" t="s">
        <v>16</v>
      </c>
      <c r="D3251" s="2" t="s">
        <v>21</v>
      </c>
      <c r="F3251">
        <v>4.194175824175824</v>
      </c>
      <c r="G3251" t="s">
        <v>43</v>
      </c>
      <c r="H3251" s="21">
        <v>44501</v>
      </c>
      <c r="I3251" s="18" t="s">
        <v>71</v>
      </c>
    </row>
    <row r="3252" spans="2:9" hidden="1" x14ac:dyDescent="0.3">
      <c r="B3252" s="5" t="s">
        <v>35</v>
      </c>
      <c r="C3252" t="s">
        <v>16</v>
      </c>
      <c r="D3252" s="2" t="s">
        <v>21</v>
      </c>
      <c r="F3252">
        <v>9.3256425990318412</v>
      </c>
      <c r="G3252" t="s">
        <v>43</v>
      </c>
      <c r="H3252" s="21">
        <v>44501</v>
      </c>
      <c r="I3252" s="18" t="s">
        <v>71</v>
      </c>
    </row>
    <row r="3253" spans="2:9" hidden="1" x14ac:dyDescent="0.3">
      <c r="B3253" s="5" t="s">
        <v>35</v>
      </c>
      <c r="C3253" t="s">
        <v>16</v>
      </c>
      <c r="D3253" s="2" t="s">
        <v>21</v>
      </c>
      <c r="F3253">
        <v>9.4785136679885422</v>
      </c>
      <c r="G3253" t="s">
        <v>43</v>
      </c>
      <c r="H3253" s="21">
        <v>44501</v>
      </c>
      <c r="I3253" s="18" t="s">
        <v>71</v>
      </c>
    </row>
    <row r="3254" spans="2:9" hidden="1" x14ac:dyDescent="0.3">
      <c r="B3254" s="5" t="s">
        <v>35</v>
      </c>
      <c r="C3254" t="s">
        <v>16</v>
      </c>
      <c r="D3254" s="2" t="s">
        <v>21</v>
      </c>
      <c r="F3254">
        <v>9.1595889633246266</v>
      </c>
      <c r="G3254" t="s">
        <v>43</v>
      </c>
      <c r="H3254" s="21">
        <v>44501</v>
      </c>
      <c r="I3254" s="18" t="s">
        <v>71</v>
      </c>
    </row>
    <row r="3255" spans="2:9" hidden="1" x14ac:dyDescent="0.3">
      <c r="B3255" s="5" t="s">
        <v>35</v>
      </c>
      <c r="C3255" t="s">
        <v>16</v>
      </c>
      <c r="D3255" s="2" t="s">
        <v>21</v>
      </c>
      <c r="F3255">
        <v>10.305541695504516</v>
      </c>
      <c r="G3255" t="s">
        <v>43</v>
      </c>
      <c r="H3255" s="21">
        <v>44501</v>
      </c>
      <c r="I3255" s="18" t="s">
        <v>71</v>
      </c>
    </row>
    <row r="3256" spans="2:9" hidden="1" x14ac:dyDescent="0.3">
      <c r="B3256" s="5" t="s">
        <v>35</v>
      </c>
      <c r="C3256" t="s">
        <v>16</v>
      </c>
      <c r="D3256" s="2" t="s">
        <v>21</v>
      </c>
      <c r="F3256">
        <v>13.488150539327611</v>
      </c>
      <c r="G3256" t="s">
        <v>43</v>
      </c>
      <c r="H3256" s="21">
        <v>44501</v>
      </c>
      <c r="I3256" s="18" t="s">
        <v>71</v>
      </c>
    </row>
    <row r="3257" spans="2:9" hidden="1" x14ac:dyDescent="0.3">
      <c r="B3257" s="5" t="s">
        <v>35</v>
      </c>
      <c r="C3257" t="s">
        <v>16</v>
      </c>
      <c r="D3257" s="2" t="s">
        <v>21</v>
      </c>
      <c r="F3257">
        <v>9.9170671677780913</v>
      </c>
      <c r="G3257" t="s">
        <v>43</v>
      </c>
      <c r="H3257" s="21">
        <v>44501</v>
      </c>
      <c r="I3257" s="18" t="s">
        <v>71</v>
      </c>
    </row>
    <row r="3258" spans="2:9" hidden="1" x14ac:dyDescent="0.3">
      <c r="B3258" s="5" t="s">
        <v>35</v>
      </c>
      <c r="C3258" t="s">
        <v>16</v>
      </c>
      <c r="D3258" s="2" t="s">
        <v>21</v>
      </c>
      <c r="F3258">
        <v>12.459792696971748</v>
      </c>
      <c r="G3258" t="s">
        <v>43</v>
      </c>
      <c r="H3258" s="21">
        <v>44501</v>
      </c>
      <c r="I3258" s="18" t="s">
        <v>71</v>
      </c>
    </row>
    <row r="3259" spans="2:9" hidden="1" x14ac:dyDescent="0.3">
      <c r="B3259" s="5" t="s">
        <v>35</v>
      </c>
      <c r="C3259" t="s">
        <v>16</v>
      </c>
      <c r="D3259" s="2" t="s">
        <v>21</v>
      </c>
      <c r="F3259">
        <v>12.839748755629296</v>
      </c>
      <c r="G3259" t="s">
        <v>43</v>
      </c>
      <c r="H3259" s="21">
        <v>44501</v>
      </c>
      <c r="I3259" s="18" t="s">
        <v>71</v>
      </c>
    </row>
    <row r="3260" spans="2:9" hidden="1" x14ac:dyDescent="0.3">
      <c r="B3260" s="5" t="s">
        <v>35</v>
      </c>
      <c r="C3260" t="s">
        <v>16</v>
      </c>
      <c r="D3260" s="2" t="s">
        <v>21</v>
      </c>
      <c r="F3260">
        <v>10.061249682928892</v>
      </c>
      <c r="G3260" t="s">
        <v>43</v>
      </c>
      <c r="H3260" s="21">
        <v>44501</v>
      </c>
      <c r="I3260" s="18" t="s">
        <v>71</v>
      </c>
    </row>
    <row r="3261" spans="2:9" hidden="1" x14ac:dyDescent="0.3">
      <c r="B3261" s="5" t="s">
        <v>35</v>
      </c>
      <c r="C3261" t="s">
        <v>16</v>
      </c>
      <c r="D3261" s="2" t="s">
        <v>21</v>
      </c>
      <c r="F3261">
        <v>6.8805999999999994</v>
      </c>
      <c r="G3261" t="s">
        <v>43</v>
      </c>
      <c r="H3261" s="21">
        <v>44501</v>
      </c>
      <c r="I3261" s="18" t="s">
        <v>71</v>
      </c>
    </row>
    <row r="3262" spans="2:9" hidden="1" x14ac:dyDescent="0.3">
      <c r="B3262" s="5" t="s">
        <v>35</v>
      </c>
      <c r="C3262" t="s">
        <v>16</v>
      </c>
      <c r="D3262" s="2" t="s">
        <v>21</v>
      </c>
      <c r="F3262">
        <v>6.8883999999999999</v>
      </c>
      <c r="G3262" t="s">
        <v>43</v>
      </c>
      <c r="H3262" s="21">
        <v>44501</v>
      </c>
      <c r="I3262" s="18" t="s">
        <v>71</v>
      </c>
    </row>
    <row r="3263" spans="2:9" hidden="1" x14ac:dyDescent="0.3">
      <c r="B3263" s="5" t="s">
        <v>35</v>
      </c>
      <c r="C3263" t="s">
        <v>16</v>
      </c>
      <c r="D3263" s="2" t="s">
        <v>21</v>
      </c>
      <c r="F3263">
        <v>8.82</v>
      </c>
      <c r="G3263" t="s">
        <v>43</v>
      </c>
      <c r="H3263" s="21">
        <v>44501</v>
      </c>
      <c r="I3263" s="18" t="s">
        <v>71</v>
      </c>
    </row>
    <row r="3264" spans="2:9" hidden="1" x14ac:dyDescent="0.3">
      <c r="B3264" s="5" t="s">
        <v>35</v>
      </c>
      <c r="C3264" t="s">
        <v>16</v>
      </c>
      <c r="D3264" s="2" t="s">
        <v>21</v>
      </c>
      <c r="F3264">
        <v>6.9079499999999996</v>
      </c>
      <c r="G3264" t="s">
        <v>43</v>
      </c>
      <c r="H3264" s="21">
        <v>44501</v>
      </c>
      <c r="I3264" s="18" t="s">
        <v>71</v>
      </c>
    </row>
    <row r="3265" spans="2:9" hidden="1" x14ac:dyDescent="0.3">
      <c r="B3265" s="5" t="s">
        <v>35</v>
      </c>
      <c r="C3265" t="s">
        <v>16</v>
      </c>
      <c r="D3265" s="2" t="s">
        <v>21</v>
      </c>
      <c r="F3265">
        <v>7.5995000000000008</v>
      </c>
      <c r="G3265" t="s">
        <v>43</v>
      </c>
      <c r="H3265" s="21">
        <v>44501</v>
      </c>
      <c r="I3265" s="18" t="s">
        <v>71</v>
      </c>
    </row>
    <row r="3266" spans="2:9" hidden="1" x14ac:dyDescent="0.3">
      <c r="B3266" s="5" t="s">
        <v>35</v>
      </c>
      <c r="C3266" t="s">
        <v>16</v>
      </c>
      <c r="D3266" s="2" t="s">
        <v>21</v>
      </c>
      <c r="F3266">
        <v>6.4677999999999995</v>
      </c>
      <c r="G3266" t="s">
        <v>43</v>
      </c>
      <c r="H3266" s="21">
        <v>44501</v>
      </c>
      <c r="I3266" s="18" t="s">
        <v>71</v>
      </c>
    </row>
    <row r="3267" spans="2:9" hidden="1" x14ac:dyDescent="0.3">
      <c r="B3267" s="5" t="s">
        <v>35</v>
      </c>
      <c r="C3267" t="s">
        <v>16</v>
      </c>
      <c r="D3267" s="2" t="s">
        <v>21</v>
      </c>
      <c r="F3267">
        <v>6.5</v>
      </c>
      <c r="G3267" t="s">
        <v>43</v>
      </c>
      <c r="H3267" s="21">
        <v>44501</v>
      </c>
      <c r="I3267" s="18" t="s">
        <v>71</v>
      </c>
    </row>
    <row r="3268" spans="2:9" hidden="1" x14ac:dyDescent="0.3">
      <c r="B3268" s="5" t="s">
        <v>35</v>
      </c>
      <c r="C3268" t="s">
        <v>16</v>
      </c>
      <c r="D3268" s="2" t="s">
        <v>21</v>
      </c>
      <c r="F3268">
        <v>5.6920999999999999</v>
      </c>
      <c r="G3268" t="s">
        <v>43</v>
      </c>
      <c r="H3268" s="21">
        <v>44501</v>
      </c>
      <c r="I3268" s="18" t="s">
        <v>71</v>
      </c>
    </row>
    <row r="3269" spans="2:9" hidden="1" x14ac:dyDescent="0.3">
      <c r="B3269" s="5" t="s">
        <v>35</v>
      </c>
      <c r="C3269" t="s">
        <v>16</v>
      </c>
      <c r="D3269" s="2" t="s">
        <v>21</v>
      </c>
      <c r="F3269">
        <v>6.1400500000000005</v>
      </c>
      <c r="G3269" t="s">
        <v>43</v>
      </c>
      <c r="H3269" s="21">
        <v>44501</v>
      </c>
      <c r="I3269" s="18" t="s">
        <v>71</v>
      </c>
    </row>
    <row r="3270" spans="2:9" hidden="1" x14ac:dyDescent="0.3">
      <c r="B3270" s="5" t="s">
        <v>35</v>
      </c>
      <c r="C3270" t="s">
        <v>16</v>
      </c>
      <c r="D3270" s="2" t="s">
        <v>21</v>
      </c>
      <c r="F3270">
        <v>6.1032999999999999</v>
      </c>
      <c r="G3270" t="s">
        <v>43</v>
      </c>
      <c r="H3270" s="21">
        <v>44501</v>
      </c>
      <c r="I3270" s="18" t="s">
        <v>71</v>
      </c>
    </row>
    <row r="3271" spans="2:9" hidden="1" x14ac:dyDescent="0.3">
      <c r="B3271" s="5" t="s">
        <v>35</v>
      </c>
      <c r="C3271" t="s">
        <v>16</v>
      </c>
      <c r="D3271" s="2" t="s">
        <v>21</v>
      </c>
      <c r="F3271">
        <v>4.5378999999999996</v>
      </c>
      <c r="G3271" t="s">
        <v>43</v>
      </c>
      <c r="H3271" s="21">
        <v>44501</v>
      </c>
      <c r="I3271" s="18" t="s">
        <v>71</v>
      </c>
    </row>
    <row r="3272" spans="2:9" hidden="1" x14ac:dyDescent="0.3">
      <c r="B3272" s="5" t="s">
        <v>35</v>
      </c>
      <c r="C3272" t="s">
        <v>16</v>
      </c>
      <c r="D3272" s="2" t="s">
        <v>21</v>
      </c>
      <c r="F3272">
        <v>6.2116999999999996</v>
      </c>
      <c r="G3272" t="s">
        <v>43</v>
      </c>
      <c r="H3272" s="21">
        <v>44501</v>
      </c>
      <c r="I3272" s="18" t="s">
        <v>71</v>
      </c>
    </row>
    <row r="3273" spans="2:9" hidden="1" x14ac:dyDescent="0.3">
      <c r="B3273" s="5" t="s">
        <v>35</v>
      </c>
      <c r="C3273" t="s">
        <v>16</v>
      </c>
      <c r="D3273" s="2" t="s">
        <v>21</v>
      </c>
      <c r="F3273">
        <v>5.84335</v>
      </c>
      <c r="G3273" t="s">
        <v>43</v>
      </c>
      <c r="H3273" s="21">
        <v>44501</v>
      </c>
      <c r="I3273" s="18" t="s">
        <v>71</v>
      </c>
    </row>
    <row r="3274" spans="2:9" hidden="1" x14ac:dyDescent="0.3">
      <c r="B3274" s="5" t="s">
        <v>35</v>
      </c>
      <c r="C3274" t="s">
        <v>16</v>
      </c>
      <c r="D3274" s="2" t="s">
        <v>21</v>
      </c>
      <c r="F3274">
        <v>6.3389499999999996</v>
      </c>
      <c r="G3274" t="s">
        <v>43</v>
      </c>
      <c r="H3274" s="21">
        <v>44501</v>
      </c>
      <c r="I3274" s="18" t="s">
        <v>71</v>
      </c>
    </row>
    <row r="3275" spans="2:9" hidden="1" x14ac:dyDescent="0.3">
      <c r="B3275" s="5" t="s">
        <v>35</v>
      </c>
      <c r="C3275" t="s">
        <v>16</v>
      </c>
      <c r="D3275" s="2" t="s">
        <v>21</v>
      </c>
      <c r="F3275">
        <v>6.8170500000000001</v>
      </c>
      <c r="G3275" t="s">
        <v>43</v>
      </c>
      <c r="H3275" s="21">
        <v>44501</v>
      </c>
      <c r="I3275" s="18" t="s">
        <v>71</v>
      </c>
    </row>
    <row r="3276" spans="2:9" hidden="1" x14ac:dyDescent="0.3">
      <c r="B3276" s="5" t="s">
        <v>35</v>
      </c>
      <c r="C3276" t="s">
        <v>16</v>
      </c>
      <c r="D3276" s="2" t="s">
        <v>21</v>
      </c>
      <c r="F3276">
        <v>5.6679000000000004</v>
      </c>
      <c r="G3276" t="s">
        <v>43</v>
      </c>
      <c r="H3276" s="21">
        <v>44501</v>
      </c>
      <c r="I3276" s="18" t="s">
        <v>71</v>
      </c>
    </row>
    <row r="3277" spans="2:9" hidden="1" x14ac:dyDescent="0.3">
      <c r="B3277" s="5" t="s">
        <v>35</v>
      </c>
      <c r="C3277" t="s">
        <v>16</v>
      </c>
      <c r="D3277" s="2" t="s">
        <v>21</v>
      </c>
      <c r="F3277">
        <v>6.8117500000000009</v>
      </c>
      <c r="G3277" t="s">
        <v>43</v>
      </c>
      <c r="H3277" s="21">
        <v>44501</v>
      </c>
      <c r="I3277" s="18" t="s">
        <v>71</v>
      </c>
    </row>
    <row r="3278" spans="2:9" hidden="1" x14ac:dyDescent="0.3">
      <c r="B3278" s="5" t="s">
        <v>35</v>
      </c>
      <c r="C3278" t="s">
        <v>16</v>
      </c>
      <c r="D3278" s="2" t="s">
        <v>21</v>
      </c>
      <c r="F3278">
        <v>9.4625500000000002</v>
      </c>
      <c r="G3278" t="s">
        <v>43</v>
      </c>
      <c r="H3278" s="21">
        <v>44501</v>
      </c>
      <c r="I3278" s="18" t="s">
        <v>71</v>
      </c>
    </row>
    <row r="3279" spans="2:9" hidden="1" x14ac:dyDescent="0.3">
      <c r="B3279" s="5" t="s">
        <v>35</v>
      </c>
      <c r="C3279" t="s">
        <v>16</v>
      </c>
      <c r="D3279" s="2" t="s">
        <v>21</v>
      </c>
      <c r="F3279">
        <v>7.1168999999999993</v>
      </c>
      <c r="G3279" t="s">
        <v>43</v>
      </c>
      <c r="H3279" s="21">
        <v>44501</v>
      </c>
      <c r="I3279" s="18" t="s">
        <v>71</v>
      </c>
    </row>
    <row r="3280" spans="2:9" hidden="1" x14ac:dyDescent="0.3">
      <c r="B3280" s="5" t="s">
        <v>35</v>
      </c>
      <c r="C3280" t="s">
        <v>16</v>
      </c>
      <c r="D3280" s="2" t="s">
        <v>21</v>
      </c>
      <c r="F3280">
        <v>6.3002000000000002</v>
      </c>
      <c r="G3280" t="s">
        <v>43</v>
      </c>
      <c r="H3280" s="21">
        <v>44501</v>
      </c>
      <c r="I3280" s="18" t="s">
        <v>71</v>
      </c>
    </row>
    <row r="3281" spans="2:10" hidden="1" x14ac:dyDescent="0.3">
      <c r="B3281" s="5" t="s">
        <v>58</v>
      </c>
      <c r="C3281" t="s">
        <v>36</v>
      </c>
      <c r="D3281" s="2" t="s">
        <v>21</v>
      </c>
      <c r="F3281">
        <v>6.2124456521739129</v>
      </c>
      <c r="G3281" t="s">
        <v>43</v>
      </c>
      <c r="H3281" s="21">
        <v>44621</v>
      </c>
      <c r="I3281" s="18" t="s">
        <v>69</v>
      </c>
      <c r="J3281" s="2" t="s">
        <v>21</v>
      </c>
    </row>
    <row r="3282" spans="2:10" hidden="1" x14ac:dyDescent="0.3">
      <c r="B3282" s="5" t="s">
        <v>58</v>
      </c>
      <c r="C3282" t="s">
        <v>36</v>
      </c>
      <c r="D3282" s="2" t="s">
        <v>21</v>
      </c>
      <c r="F3282">
        <v>6.9586956521739136</v>
      </c>
      <c r="G3282" t="s">
        <v>43</v>
      </c>
      <c r="H3282" s="21">
        <v>44621</v>
      </c>
      <c r="I3282" s="18" t="s">
        <v>69</v>
      </c>
      <c r="J3282" s="2" t="s">
        <v>21</v>
      </c>
    </row>
    <row r="3283" spans="2:10" hidden="1" x14ac:dyDescent="0.3">
      <c r="B3283" s="5" t="s">
        <v>58</v>
      </c>
      <c r="C3283" t="s">
        <v>36</v>
      </c>
      <c r="D3283" s="2" t="s">
        <v>21</v>
      </c>
      <c r="F3283">
        <v>7.038913043478261</v>
      </c>
      <c r="G3283" t="s">
        <v>43</v>
      </c>
      <c r="H3283" s="21">
        <v>44621</v>
      </c>
      <c r="I3283" s="18" t="s">
        <v>69</v>
      </c>
      <c r="J3283" s="2" t="s">
        <v>21</v>
      </c>
    </row>
    <row r="3284" spans="2:10" hidden="1" x14ac:dyDescent="0.3">
      <c r="B3284" s="5" t="s">
        <v>58</v>
      </c>
      <c r="C3284" t="s">
        <v>36</v>
      </c>
      <c r="D3284" s="2" t="s">
        <v>21</v>
      </c>
      <c r="F3284">
        <v>6.6957934782608701</v>
      </c>
      <c r="G3284" t="s">
        <v>43</v>
      </c>
      <c r="H3284" s="21">
        <v>44621</v>
      </c>
      <c r="I3284" s="18" t="s">
        <v>69</v>
      </c>
      <c r="J3284" s="2" t="s">
        <v>21</v>
      </c>
    </row>
    <row r="3285" spans="2:10" hidden="1" x14ac:dyDescent="0.3">
      <c r="B3285" s="5" t="s">
        <v>58</v>
      </c>
      <c r="C3285" t="s">
        <v>36</v>
      </c>
      <c r="D3285" s="2" t="s">
        <v>21</v>
      </c>
      <c r="F3285">
        <v>6.6798913043478256</v>
      </c>
      <c r="G3285" t="s">
        <v>43</v>
      </c>
      <c r="H3285" s="21">
        <v>44621</v>
      </c>
      <c r="I3285" s="18" t="s">
        <v>69</v>
      </c>
      <c r="J3285" s="2" t="s">
        <v>21</v>
      </c>
    </row>
    <row r="3286" spans="2:10" hidden="1" x14ac:dyDescent="0.3">
      <c r="B3286" s="5" t="s">
        <v>58</v>
      </c>
      <c r="C3286" t="s">
        <v>36</v>
      </c>
      <c r="D3286" s="2" t="s">
        <v>21</v>
      </c>
      <c r="F3286">
        <v>7.218978260869565</v>
      </c>
      <c r="G3286" t="s">
        <v>43</v>
      </c>
      <c r="H3286" s="21">
        <v>44621</v>
      </c>
      <c r="I3286" s="18" t="s">
        <v>69</v>
      </c>
      <c r="J3286" s="2" t="s">
        <v>21</v>
      </c>
    </row>
    <row r="3287" spans="2:10" hidden="1" x14ac:dyDescent="0.3">
      <c r="B3287" s="5" t="s">
        <v>58</v>
      </c>
      <c r="C3287" t="s">
        <v>36</v>
      </c>
      <c r="D3287" s="2" t="s">
        <v>21</v>
      </c>
      <c r="F3287">
        <v>6.625902173913043</v>
      </c>
      <c r="G3287" t="s">
        <v>43</v>
      </c>
      <c r="H3287" s="21">
        <v>44621</v>
      </c>
      <c r="I3287" s="18" t="s">
        <v>69</v>
      </c>
      <c r="J3287" s="2" t="s">
        <v>21</v>
      </c>
    </row>
    <row r="3288" spans="2:10" hidden="1" x14ac:dyDescent="0.3">
      <c r="B3288" s="5" t="s">
        <v>58</v>
      </c>
      <c r="C3288" t="s">
        <v>36</v>
      </c>
      <c r="D3288" s="2" t="s">
        <v>21</v>
      </c>
      <c r="F3288">
        <v>6.5665869565217392</v>
      </c>
      <c r="G3288" t="s">
        <v>43</v>
      </c>
      <c r="H3288" s="21">
        <v>44621</v>
      </c>
      <c r="I3288" s="18" t="s">
        <v>69</v>
      </c>
      <c r="J3288" s="2" t="s">
        <v>21</v>
      </c>
    </row>
    <row r="3289" spans="2:10" hidden="1" x14ac:dyDescent="0.3">
      <c r="B3289" s="5" t="s">
        <v>58</v>
      </c>
      <c r="C3289" t="s">
        <v>36</v>
      </c>
      <c r="D3289" s="2" t="s">
        <v>21</v>
      </c>
      <c r="F3289">
        <v>6.3281847826086954</v>
      </c>
      <c r="G3289" t="s">
        <v>43</v>
      </c>
      <c r="H3289" s="21">
        <v>44621</v>
      </c>
      <c r="I3289" s="18" t="s">
        <v>69</v>
      </c>
      <c r="J3289" s="2" t="s">
        <v>21</v>
      </c>
    </row>
    <row r="3290" spans="2:10" hidden="1" x14ac:dyDescent="0.3">
      <c r="B3290" s="5" t="s">
        <v>58</v>
      </c>
      <c r="C3290" t="s">
        <v>36</v>
      </c>
      <c r="D3290" s="2" t="s">
        <v>21</v>
      </c>
      <c r="F3290">
        <v>6.9475652173913049</v>
      </c>
      <c r="G3290" t="s">
        <v>43</v>
      </c>
      <c r="H3290" s="21">
        <v>44621</v>
      </c>
      <c r="I3290" s="18" t="s">
        <v>69</v>
      </c>
      <c r="J3290" s="2" t="s">
        <v>21</v>
      </c>
    </row>
    <row r="3291" spans="2:10" hidden="1" x14ac:dyDescent="0.3">
      <c r="B3291" s="5" t="s">
        <v>58</v>
      </c>
      <c r="C3291" t="s">
        <v>36</v>
      </c>
      <c r="D3291" s="2" t="s">
        <v>21</v>
      </c>
      <c r="F3291">
        <v>6.4943695652173909</v>
      </c>
      <c r="G3291" t="s">
        <v>43</v>
      </c>
      <c r="H3291" s="21">
        <v>44621</v>
      </c>
      <c r="I3291" s="18" t="s">
        <v>69</v>
      </c>
      <c r="J3291" s="2" t="s">
        <v>21</v>
      </c>
    </row>
    <row r="3292" spans="2:10" hidden="1" x14ac:dyDescent="0.3">
      <c r="B3292" s="5" t="s">
        <v>58</v>
      </c>
      <c r="C3292" t="s">
        <v>36</v>
      </c>
      <c r="D3292" s="2" t="s">
        <v>21</v>
      </c>
      <c r="F3292">
        <v>6.456847826086956</v>
      </c>
      <c r="G3292" t="s">
        <v>43</v>
      </c>
      <c r="H3292" s="21">
        <v>44621</v>
      </c>
      <c r="I3292" s="18" t="s">
        <v>69</v>
      </c>
      <c r="J3292" s="2" t="s">
        <v>21</v>
      </c>
    </row>
    <row r="3293" spans="2:10" hidden="1" x14ac:dyDescent="0.3">
      <c r="B3293" s="5" t="s">
        <v>58</v>
      </c>
      <c r="C3293" t="s">
        <v>36</v>
      </c>
      <c r="D3293" s="2" t="s">
        <v>21</v>
      </c>
      <c r="F3293">
        <v>6.4726413043478255</v>
      </c>
      <c r="G3293" t="s">
        <v>43</v>
      </c>
      <c r="H3293" s="21">
        <v>44621</v>
      </c>
      <c r="I3293" s="18" t="s">
        <v>69</v>
      </c>
      <c r="J3293" s="2" t="s">
        <v>21</v>
      </c>
    </row>
    <row r="3294" spans="2:10" hidden="1" x14ac:dyDescent="0.3">
      <c r="B3294" s="5" t="s">
        <v>58</v>
      </c>
      <c r="C3294" t="s">
        <v>36</v>
      </c>
      <c r="D3294" s="2" t="s">
        <v>21</v>
      </c>
      <c r="F3294">
        <v>6.1325978260869558</v>
      </c>
      <c r="G3294" t="s">
        <v>43</v>
      </c>
      <c r="H3294" s="21">
        <v>44621</v>
      </c>
      <c r="I3294" s="18" t="s">
        <v>69</v>
      </c>
      <c r="J3294" s="2" t="s">
        <v>21</v>
      </c>
    </row>
    <row r="3295" spans="2:10" hidden="1" x14ac:dyDescent="0.3">
      <c r="B3295" s="5" t="s">
        <v>58</v>
      </c>
      <c r="C3295" t="s">
        <v>36</v>
      </c>
      <c r="D3295" s="2" t="s">
        <v>21</v>
      </c>
      <c r="F3295">
        <v>6.6247065217391299</v>
      </c>
      <c r="G3295" t="s">
        <v>43</v>
      </c>
      <c r="H3295" s="21">
        <v>44621</v>
      </c>
      <c r="I3295" s="18" t="s">
        <v>69</v>
      </c>
      <c r="J3295" s="2" t="s">
        <v>21</v>
      </c>
    </row>
    <row r="3296" spans="2:10" hidden="1" x14ac:dyDescent="0.3">
      <c r="B3296" s="5" t="s">
        <v>58</v>
      </c>
      <c r="C3296" t="s">
        <v>36</v>
      </c>
      <c r="D3296" s="2" t="s">
        <v>21</v>
      </c>
      <c r="F3296">
        <v>6.9931739130434778</v>
      </c>
      <c r="G3296" t="s">
        <v>43</v>
      </c>
      <c r="H3296" s="21">
        <v>44621</v>
      </c>
      <c r="I3296" s="18" t="s">
        <v>69</v>
      </c>
      <c r="J3296" s="2" t="s">
        <v>21</v>
      </c>
    </row>
    <row r="3297" spans="2:10" hidden="1" x14ac:dyDescent="0.3">
      <c r="B3297" s="5" t="s">
        <v>58</v>
      </c>
      <c r="C3297" t="s">
        <v>36</v>
      </c>
      <c r="D3297" s="2" t="s">
        <v>21</v>
      </c>
      <c r="F3297">
        <v>6.0474891304347826</v>
      </c>
      <c r="G3297" t="s">
        <v>43</v>
      </c>
      <c r="H3297" s="21">
        <v>44621</v>
      </c>
      <c r="I3297" s="18" t="s">
        <v>69</v>
      </c>
      <c r="J3297" s="2" t="s">
        <v>21</v>
      </c>
    </row>
    <row r="3298" spans="2:10" hidden="1" x14ac:dyDescent="0.3">
      <c r="B3298" s="5" t="s">
        <v>58</v>
      </c>
      <c r="C3298" t="s">
        <v>36</v>
      </c>
      <c r="D3298" s="2" t="s">
        <v>21</v>
      </c>
      <c r="F3298">
        <v>6.458576086956521</v>
      </c>
      <c r="G3298" t="s">
        <v>43</v>
      </c>
      <c r="H3298" s="21">
        <v>44621</v>
      </c>
      <c r="I3298" s="18" t="s">
        <v>69</v>
      </c>
      <c r="J3298" s="2" t="s">
        <v>21</v>
      </c>
    </row>
    <row r="3299" spans="2:10" hidden="1" x14ac:dyDescent="0.3">
      <c r="B3299" s="5" t="s">
        <v>58</v>
      </c>
      <c r="C3299" t="s">
        <v>36</v>
      </c>
      <c r="D3299" s="2" t="s">
        <v>21</v>
      </c>
      <c r="F3299">
        <v>5.9405108695652178</v>
      </c>
      <c r="G3299" t="s">
        <v>43</v>
      </c>
      <c r="H3299" s="21">
        <v>44621</v>
      </c>
      <c r="I3299" s="18" t="s">
        <v>69</v>
      </c>
      <c r="J3299" s="2" t="s">
        <v>21</v>
      </c>
    </row>
    <row r="3300" spans="2:10" hidden="1" x14ac:dyDescent="0.3">
      <c r="B3300" s="5" t="s">
        <v>58</v>
      </c>
      <c r="C3300" t="s">
        <v>36</v>
      </c>
      <c r="D3300" s="2" t="s">
        <v>21</v>
      </c>
      <c r="F3300">
        <v>6.1020978260869567</v>
      </c>
      <c r="G3300" t="s">
        <v>43</v>
      </c>
      <c r="H3300" s="21">
        <v>44621</v>
      </c>
      <c r="I3300" s="18" t="s">
        <v>69</v>
      </c>
      <c r="J3300" s="2" t="s">
        <v>21</v>
      </c>
    </row>
    <row r="3301" spans="2:10" hidden="1" x14ac:dyDescent="0.3">
      <c r="B3301" s="5" t="s">
        <v>58</v>
      </c>
      <c r="C3301" t="s">
        <v>36</v>
      </c>
      <c r="D3301" s="2" t="s">
        <v>21</v>
      </c>
      <c r="F3301">
        <v>6.1650326086956522</v>
      </c>
      <c r="G3301" t="s">
        <v>43</v>
      </c>
      <c r="H3301" s="21">
        <v>44621</v>
      </c>
      <c r="I3301" s="18" t="s">
        <v>69</v>
      </c>
      <c r="J3301" s="2" t="s">
        <v>21</v>
      </c>
    </row>
    <row r="3302" spans="2:10" hidden="1" x14ac:dyDescent="0.3">
      <c r="B3302" s="5" t="s">
        <v>58</v>
      </c>
      <c r="C3302" t="s">
        <v>36</v>
      </c>
      <c r="D3302" s="2" t="s">
        <v>21</v>
      </c>
      <c r="F3302">
        <v>6.3036956521739134</v>
      </c>
      <c r="G3302" t="s">
        <v>43</v>
      </c>
      <c r="H3302" s="21">
        <v>44621</v>
      </c>
      <c r="I3302" s="18" t="s">
        <v>69</v>
      </c>
      <c r="J3302" s="2" t="s">
        <v>21</v>
      </c>
    </row>
    <row r="3303" spans="2:10" hidden="1" x14ac:dyDescent="0.3">
      <c r="B3303" s="5" t="s">
        <v>58</v>
      </c>
      <c r="C3303" t="s">
        <v>36</v>
      </c>
      <c r="D3303" s="2" t="s">
        <v>21</v>
      </c>
      <c r="F3303">
        <v>7.2371521739130431</v>
      </c>
      <c r="G3303" t="s">
        <v>43</v>
      </c>
      <c r="H3303" s="21">
        <v>44621</v>
      </c>
      <c r="I3303" s="18" t="s">
        <v>69</v>
      </c>
      <c r="J3303" s="2" t="s">
        <v>21</v>
      </c>
    </row>
    <row r="3304" spans="2:10" hidden="1" x14ac:dyDescent="0.3">
      <c r="B3304" s="5" t="s">
        <v>58</v>
      </c>
      <c r="C3304" t="s">
        <v>36</v>
      </c>
      <c r="D3304" s="2" t="s">
        <v>21</v>
      </c>
      <c r="F3304">
        <v>5.8051739130434781</v>
      </c>
      <c r="G3304" t="s">
        <v>43</v>
      </c>
      <c r="H3304" s="21">
        <v>44621</v>
      </c>
      <c r="I3304" s="18" t="s">
        <v>69</v>
      </c>
      <c r="J3304" s="2" t="s">
        <v>21</v>
      </c>
    </row>
    <row r="3305" spans="2:10" hidden="1" x14ac:dyDescent="0.3">
      <c r="B3305" s="5" t="s">
        <v>58</v>
      </c>
      <c r="C3305" t="s">
        <v>36</v>
      </c>
      <c r="D3305" s="2" t="s">
        <v>21</v>
      </c>
      <c r="F3305">
        <v>6.9168152173913038</v>
      </c>
      <c r="G3305" t="s">
        <v>43</v>
      </c>
      <c r="H3305" s="21">
        <v>44621</v>
      </c>
      <c r="I3305" s="18" t="s">
        <v>69</v>
      </c>
      <c r="J3305" s="2" t="s">
        <v>21</v>
      </c>
    </row>
    <row r="3306" spans="2:10" hidden="1" x14ac:dyDescent="0.3">
      <c r="B3306" s="5" t="s">
        <v>58</v>
      </c>
      <c r="C3306" t="s">
        <v>36</v>
      </c>
      <c r="D3306" s="2" t="s">
        <v>21</v>
      </c>
      <c r="F3306">
        <v>6.4657391304347822</v>
      </c>
      <c r="G3306" t="s">
        <v>43</v>
      </c>
      <c r="H3306" s="21">
        <v>44621</v>
      </c>
      <c r="I3306" s="18" t="s">
        <v>69</v>
      </c>
      <c r="J3306" s="2" t="s">
        <v>21</v>
      </c>
    </row>
    <row r="3307" spans="2:10" hidden="1" x14ac:dyDescent="0.3">
      <c r="B3307" s="5" t="s">
        <v>58</v>
      </c>
      <c r="C3307" t="s">
        <v>36</v>
      </c>
      <c r="D3307" s="2" t="s">
        <v>21</v>
      </c>
      <c r="F3307">
        <v>6.7197608695652171</v>
      </c>
      <c r="G3307" t="s">
        <v>43</v>
      </c>
      <c r="H3307" s="21">
        <v>44621</v>
      </c>
      <c r="I3307" s="18" t="s">
        <v>69</v>
      </c>
      <c r="J3307" s="2" t="s">
        <v>21</v>
      </c>
    </row>
    <row r="3308" spans="2:10" hidden="1" x14ac:dyDescent="0.3">
      <c r="B3308" s="5" t="s">
        <v>58</v>
      </c>
      <c r="C3308" t="s">
        <v>36</v>
      </c>
      <c r="D3308" s="2" t="s">
        <v>21</v>
      </c>
      <c r="F3308">
        <v>6.9789456521739126</v>
      </c>
      <c r="G3308" t="s">
        <v>43</v>
      </c>
      <c r="H3308" s="21">
        <v>44621</v>
      </c>
      <c r="I3308" s="18" t="s">
        <v>69</v>
      </c>
      <c r="J3308" s="2" t="s">
        <v>21</v>
      </c>
    </row>
    <row r="3309" spans="2:10" hidden="1" x14ac:dyDescent="0.3">
      <c r="B3309" s="5" t="s">
        <v>58</v>
      </c>
      <c r="C3309" t="s">
        <v>36</v>
      </c>
      <c r="D3309" s="2" t="s">
        <v>21</v>
      </c>
      <c r="F3309">
        <v>6.7224565217391303</v>
      </c>
      <c r="G3309" t="s">
        <v>43</v>
      </c>
      <c r="H3309" s="21">
        <v>44621</v>
      </c>
      <c r="I3309" s="18" t="s">
        <v>69</v>
      </c>
      <c r="J3309" s="2" t="s">
        <v>21</v>
      </c>
    </row>
    <row r="3310" spans="2:10" hidden="1" x14ac:dyDescent="0.3">
      <c r="B3310" s="5" t="s">
        <v>58</v>
      </c>
      <c r="C3310" t="s">
        <v>36</v>
      </c>
      <c r="D3310" s="2" t="s">
        <v>21</v>
      </c>
      <c r="F3310">
        <v>6.0369239130434789</v>
      </c>
      <c r="G3310" t="s">
        <v>43</v>
      </c>
      <c r="H3310" s="21">
        <v>44621</v>
      </c>
      <c r="I3310" s="18" t="s">
        <v>69</v>
      </c>
      <c r="J3310" s="2" t="s">
        <v>21</v>
      </c>
    </row>
    <row r="3311" spans="2:10" hidden="1" x14ac:dyDescent="0.3">
      <c r="B3311" s="5" t="s">
        <v>58</v>
      </c>
      <c r="C3311" t="s">
        <v>36</v>
      </c>
      <c r="D3311" s="2" t="s">
        <v>21</v>
      </c>
      <c r="F3311">
        <v>7.2743695652173912</v>
      </c>
      <c r="G3311" t="s">
        <v>43</v>
      </c>
      <c r="H3311" s="21">
        <v>44621</v>
      </c>
      <c r="I3311" s="18" t="s">
        <v>69</v>
      </c>
      <c r="J3311" s="2" t="s">
        <v>21</v>
      </c>
    </row>
    <row r="3312" spans="2:10" hidden="1" x14ac:dyDescent="0.3">
      <c r="B3312" s="5" t="s">
        <v>58</v>
      </c>
      <c r="C3312" t="s">
        <v>36</v>
      </c>
      <c r="D3312" s="2" t="s">
        <v>21</v>
      </c>
      <c r="F3312">
        <v>6.6550543478260868</v>
      </c>
      <c r="G3312" t="s">
        <v>43</v>
      </c>
      <c r="H3312" s="21">
        <v>44621</v>
      </c>
      <c r="I3312" s="18" t="s">
        <v>69</v>
      </c>
      <c r="J3312" s="2" t="s">
        <v>21</v>
      </c>
    </row>
    <row r="3313" spans="2:10" hidden="1" x14ac:dyDescent="0.3">
      <c r="B3313" s="5" t="s">
        <v>58</v>
      </c>
      <c r="C3313" t="s">
        <v>36</v>
      </c>
      <c r="D3313" s="2" t="s">
        <v>21</v>
      </c>
      <c r="F3313">
        <v>6.3097608695652179</v>
      </c>
      <c r="G3313" t="s">
        <v>43</v>
      </c>
      <c r="H3313" s="21">
        <v>44621</v>
      </c>
      <c r="I3313" s="18" t="s">
        <v>69</v>
      </c>
      <c r="J3313" s="2" t="s">
        <v>21</v>
      </c>
    </row>
    <row r="3314" spans="2:10" hidden="1" x14ac:dyDescent="0.3">
      <c r="B3314" s="5" t="s">
        <v>58</v>
      </c>
      <c r="C3314" t="s">
        <v>36</v>
      </c>
      <c r="D3314" s="2" t="s">
        <v>21</v>
      </c>
      <c r="F3314">
        <v>6.4638478260869565</v>
      </c>
      <c r="G3314" t="s">
        <v>43</v>
      </c>
      <c r="H3314" s="21">
        <v>44621</v>
      </c>
      <c r="I3314" s="18" t="s">
        <v>69</v>
      </c>
      <c r="J3314" s="2" t="s">
        <v>21</v>
      </c>
    </row>
    <row r="3315" spans="2:10" hidden="1" x14ac:dyDescent="0.3">
      <c r="B3315" s="5" t="s">
        <v>58</v>
      </c>
      <c r="C3315" t="s">
        <v>36</v>
      </c>
      <c r="D3315" s="2" t="s">
        <v>21</v>
      </c>
      <c r="F3315">
        <v>6.1335543478260872</v>
      </c>
      <c r="G3315" t="s">
        <v>43</v>
      </c>
      <c r="H3315" s="21">
        <v>44621</v>
      </c>
      <c r="I3315" s="18" t="s">
        <v>69</v>
      </c>
      <c r="J3315" s="2" t="s">
        <v>21</v>
      </c>
    </row>
    <row r="3316" spans="2:10" hidden="1" x14ac:dyDescent="0.3">
      <c r="B3316" s="5" t="s">
        <v>58</v>
      </c>
      <c r="C3316" t="s">
        <v>36</v>
      </c>
      <c r="D3316" s="2" t="s">
        <v>21</v>
      </c>
      <c r="F3316">
        <v>5.8740000000000006</v>
      </c>
      <c r="G3316" t="s">
        <v>43</v>
      </c>
      <c r="H3316" s="21">
        <v>44621</v>
      </c>
      <c r="I3316" s="18" t="s">
        <v>69</v>
      </c>
      <c r="J3316" s="2" t="s">
        <v>21</v>
      </c>
    </row>
    <row r="3317" spans="2:10" hidden="1" x14ac:dyDescent="0.3">
      <c r="B3317" s="5" t="s">
        <v>58</v>
      </c>
      <c r="C3317" t="s">
        <v>36</v>
      </c>
      <c r="D3317" s="2" t="s">
        <v>21</v>
      </c>
      <c r="F3317">
        <v>6.1229673913043481</v>
      </c>
      <c r="G3317" t="s">
        <v>43</v>
      </c>
      <c r="H3317" s="21">
        <v>44621</v>
      </c>
      <c r="I3317" s="18" t="s">
        <v>69</v>
      </c>
      <c r="J3317" s="2" t="s">
        <v>21</v>
      </c>
    </row>
    <row r="3318" spans="2:10" hidden="1" x14ac:dyDescent="0.3">
      <c r="B3318" s="5" t="s">
        <v>58</v>
      </c>
      <c r="C3318" t="s">
        <v>36</v>
      </c>
      <c r="D3318" s="2" t="s">
        <v>21</v>
      </c>
      <c r="F3318">
        <v>6.3344891304347826</v>
      </c>
      <c r="G3318" t="s">
        <v>43</v>
      </c>
      <c r="H3318" s="21">
        <v>44621</v>
      </c>
      <c r="I3318" s="18" t="s">
        <v>69</v>
      </c>
      <c r="J3318" s="2" t="s">
        <v>21</v>
      </c>
    </row>
    <row r="3319" spans="2:10" hidden="1" x14ac:dyDescent="0.3">
      <c r="B3319" s="5" t="s">
        <v>58</v>
      </c>
      <c r="C3319" t="s">
        <v>36</v>
      </c>
      <c r="D3319" s="2" t="s">
        <v>21</v>
      </c>
      <c r="F3319">
        <v>6.6982065217391309</v>
      </c>
      <c r="G3319" t="s">
        <v>43</v>
      </c>
      <c r="H3319" s="21">
        <v>44621</v>
      </c>
      <c r="I3319" s="18" t="s">
        <v>69</v>
      </c>
      <c r="J3319" s="2" t="s">
        <v>21</v>
      </c>
    </row>
    <row r="3320" spans="2:10" hidden="1" x14ac:dyDescent="0.3">
      <c r="B3320" s="5" t="s">
        <v>58</v>
      </c>
      <c r="C3320" t="s">
        <v>36</v>
      </c>
      <c r="D3320" s="2" t="s">
        <v>21</v>
      </c>
      <c r="F3320">
        <v>6.3402717391304346</v>
      </c>
      <c r="G3320" t="s">
        <v>43</v>
      </c>
      <c r="H3320" s="21">
        <v>44621</v>
      </c>
      <c r="I3320" s="18" t="s">
        <v>69</v>
      </c>
      <c r="J3320" s="2" t="s">
        <v>21</v>
      </c>
    </row>
    <row r="3321" spans="2:10" hidden="1" x14ac:dyDescent="0.3">
      <c r="B3321" s="5" t="s">
        <v>58</v>
      </c>
      <c r="C3321" t="s">
        <v>36</v>
      </c>
      <c r="D3321" s="2" t="s">
        <v>21</v>
      </c>
      <c r="F3321">
        <v>6.4990326086956518</v>
      </c>
      <c r="G3321" t="s">
        <v>43</v>
      </c>
      <c r="H3321" s="21">
        <v>44621</v>
      </c>
      <c r="I3321" s="18" t="s">
        <v>69</v>
      </c>
      <c r="J3321" s="2" t="s">
        <v>21</v>
      </c>
    </row>
    <row r="3322" spans="2:10" hidden="1" x14ac:dyDescent="0.3">
      <c r="B3322" s="5" t="s">
        <v>58</v>
      </c>
      <c r="C3322" t="s">
        <v>36</v>
      </c>
      <c r="D3322" s="2" t="s">
        <v>21</v>
      </c>
      <c r="F3322">
        <v>6.3703913043478266</v>
      </c>
      <c r="G3322" t="s">
        <v>43</v>
      </c>
      <c r="H3322" s="21">
        <v>44621</v>
      </c>
      <c r="I3322" s="18" t="s">
        <v>69</v>
      </c>
      <c r="J3322" s="2" t="s">
        <v>21</v>
      </c>
    </row>
    <row r="3323" spans="2:10" hidden="1" x14ac:dyDescent="0.3">
      <c r="B3323" s="5" t="s">
        <v>58</v>
      </c>
      <c r="C3323" t="s">
        <v>36</v>
      </c>
      <c r="D3323" s="2" t="s">
        <v>21</v>
      </c>
      <c r="F3323">
        <v>6.7983478260869559</v>
      </c>
      <c r="G3323" t="s">
        <v>43</v>
      </c>
      <c r="H3323" s="21">
        <v>44621</v>
      </c>
      <c r="I3323" s="18" t="s">
        <v>69</v>
      </c>
      <c r="J3323" s="2" t="s">
        <v>21</v>
      </c>
    </row>
    <row r="3324" spans="2:10" hidden="1" x14ac:dyDescent="0.3">
      <c r="B3324" s="5" t="s">
        <v>58</v>
      </c>
      <c r="C3324" t="s">
        <v>36</v>
      </c>
      <c r="D3324" s="2" t="s">
        <v>21</v>
      </c>
      <c r="F3324">
        <v>7.0495869565217388</v>
      </c>
      <c r="G3324" t="s">
        <v>43</v>
      </c>
      <c r="H3324" s="21">
        <v>44621</v>
      </c>
      <c r="I3324" s="18" t="s">
        <v>69</v>
      </c>
      <c r="J3324" s="2" t="s">
        <v>21</v>
      </c>
    </row>
    <row r="3325" spans="2:10" hidden="1" x14ac:dyDescent="0.3">
      <c r="B3325" s="5" t="s">
        <v>58</v>
      </c>
      <c r="C3325" t="s">
        <v>36</v>
      </c>
      <c r="D3325" s="2" t="s">
        <v>21</v>
      </c>
      <c r="F3325">
        <v>7.2394239130434785</v>
      </c>
      <c r="G3325" t="s">
        <v>43</v>
      </c>
      <c r="H3325" s="21">
        <v>44621</v>
      </c>
      <c r="I3325" s="18" t="s">
        <v>69</v>
      </c>
      <c r="J3325" s="2" t="s">
        <v>21</v>
      </c>
    </row>
    <row r="3326" spans="2:10" hidden="1" x14ac:dyDescent="0.3">
      <c r="B3326" s="5" t="s">
        <v>58</v>
      </c>
      <c r="C3326" t="s">
        <v>36</v>
      </c>
      <c r="D3326" s="2" t="s">
        <v>21</v>
      </c>
      <c r="F3326">
        <v>6.2884021739130436</v>
      </c>
      <c r="G3326" t="s">
        <v>43</v>
      </c>
      <c r="H3326" s="21">
        <v>44621</v>
      </c>
      <c r="I3326" s="18" t="s">
        <v>69</v>
      </c>
      <c r="J3326" s="2" t="s">
        <v>21</v>
      </c>
    </row>
    <row r="3327" spans="2:10" hidden="1" x14ac:dyDescent="0.3">
      <c r="B3327" s="5" t="s">
        <v>58</v>
      </c>
      <c r="C3327" t="s">
        <v>36</v>
      </c>
      <c r="D3327" s="2" t="s">
        <v>21</v>
      </c>
      <c r="F3327">
        <v>7.0284456521739127</v>
      </c>
      <c r="G3327" t="s">
        <v>43</v>
      </c>
      <c r="H3327" s="21">
        <v>44621</v>
      </c>
      <c r="I3327" s="18" t="s">
        <v>69</v>
      </c>
      <c r="J3327" s="2" t="s">
        <v>21</v>
      </c>
    </row>
    <row r="3328" spans="2:10" hidden="1" x14ac:dyDescent="0.3">
      <c r="B3328" s="5" t="s">
        <v>58</v>
      </c>
      <c r="C3328" t="s">
        <v>36</v>
      </c>
      <c r="D3328" s="2" t="s">
        <v>21</v>
      </c>
      <c r="F3328">
        <v>7.5106304347826081</v>
      </c>
      <c r="G3328" t="s">
        <v>43</v>
      </c>
      <c r="H3328" s="21">
        <v>44621</v>
      </c>
      <c r="I3328" s="18" t="s">
        <v>69</v>
      </c>
      <c r="J3328" s="2" t="s">
        <v>21</v>
      </c>
    </row>
    <row r="3329" spans="2:10" hidden="1" x14ac:dyDescent="0.3">
      <c r="B3329" s="5" t="s">
        <v>58</v>
      </c>
      <c r="C3329" t="s">
        <v>36</v>
      </c>
      <c r="D3329" s="2" t="s">
        <v>21</v>
      </c>
      <c r="F3329">
        <v>6.525728260869565</v>
      </c>
      <c r="G3329" t="s">
        <v>43</v>
      </c>
      <c r="H3329" s="21">
        <v>44621</v>
      </c>
      <c r="I3329" s="18" t="s">
        <v>69</v>
      </c>
      <c r="J3329" s="2" t="s">
        <v>21</v>
      </c>
    </row>
    <row r="3330" spans="2:10" hidden="1" x14ac:dyDescent="0.3">
      <c r="B3330" s="5" t="s">
        <v>58</v>
      </c>
      <c r="C3330" t="s">
        <v>36</v>
      </c>
      <c r="D3330" s="2" t="s">
        <v>21</v>
      </c>
      <c r="F3330">
        <v>7.0257173913043474</v>
      </c>
      <c r="G3330" t="s">
        <v>43</v>
      </c>
      <c r="H3330" s="21">
        <v>44621</v>
      </c>
      <c r="I3330" s="18" t="s">
        <v>69</v>
      </c>
      <c r="J3330" s="2" t="s">
        <v>21</v>
      </c>
    </row>
    <row r="3331" spans="2:10" hidden="1" x14ac:dyDescent="0.3">
      <c r="B3331" s="5" t="s">
        <v>58</v>
      </c>
      <c r="C3331" t="s">
        <v>36</v>
      </c>
      <c r="D3331" s="2" t="s">
        <v>21</v>
      </c>
      <c r="F3331">
        <v>6.7754673913043471</v>
      </c>
      <c r="G3331" t="s">
        <v>43</v>
      </c>
      <c r="H3331" s="21">
        <v>44621</v>
      </c>
      <c r="I3331" s="18" t="s">
        <v>69</v>
      </c>
      <c r="J3331" s="2" t="s">
        <v>21</v>
      </c>
    </row>
    <row r="3332" spans="2:10" hidden="1" x14ac:dyDescent="0.3">
      <c r="B3332" s="5" t="s">
        <v>58</v>
      </c>
      <c r="C3332" t="s">
        <v>36</v>
      </c>
      <c r="D3332" s="2" t="s">
        <v>21</v>
      </c>
      <c r="F3332">
        <v>7.1516413043478266</v>
      </c>
      <c r="G3332" t="s">
        <v>43</v>
      </c>
      <c r="H3332" s="21">
        <v>44621</v>
      </c>
      <c r="I3332" s="18" t="s">
        <v>69</v>
      </c>
      <c r="J3332" s="2" t="s">
        <v>21</v>
      </c>
    </row>
    <row r="3333" spans="2:10" hidden="1" x14ac:dyDescent="0.3">
      <c r="B3333" s="5" t="s">
        <v>58</v>
      </c>
      <c r="C3333" t="s">
        <v>36</v>
      </c>
      <c r="D3333" s="2" t="s">
        <v>21</v>
      </c>
      <c r="F3333">
        <v>6.6695760869565222</v>
      </c>
      <c r="G3333" t="s">
        <v>43</v>
      </c>
      <c r="H3333" s="21">
        <v>44621</v>
      </c>
      <c r="I3333" s="18" t="s">
        <v>69</v>
      </c>
      <c r="J3333" s="2" t="s">
        <v>21</v>
      </c>
    </row>
    <row r="3334" spans="2:10" hidden="1" x14ac:dyDescent="0.3">
      <c r="B3334" s="5" t="s">
        <v>58</v>
      </c>
      <c r="C3334" t="s">
        <v>36</v>
      </c>
      <c r="D3334" s="2" t="s">
        <v>21</v>
      </c>
      <c r="F3334">
        <v>7.297434782608696</v>
      </c>
      <c r="G3334" t="s">
        <v>43</v>
      </c>
      <c r="H3334" s="21">
        <v>44621</v>
      </c>
      <c r="I3334" s="18" t="s">
        <v>69</v>
      </c>
      <c r="J3334" s="2" t="s">
        <v>21</v>
      </c>
    </row>
    <row r="3335" spans="2:10" hidden="1" x14ac:dyDescent="0.3">
      <c r="B3335" s="5" t="s">
        <v>58</v>
      </c>
      <c r="C3335" t="s">
        <v>36</v>
      </c>
      <c r="D3335" s="2" t="s">
        <v>21</v>
      </c>
      <c r="F3335">
        <v>10.384653846153846</v>
      </c>
      <c r="G3335" t="s">
        <v>43</v>
      </c>
      <c r="H3335" s="21">
        <v>44621</v>
      </c>
      <c r="I3335" s="18" t="s">
        <v>69</v>
      </c>
      <c r="J3335" s="2" t="s">
        <v>21</v>
      </c>
    </row>
    <row r="3336" spans="2:10" hidden="1" x14ac:dyDescent="0.3">
      <c r="B3336" s="5" t="s">
        <v>58</v>
      </c>
      <c r="C3336" t="s">
        <v>36</v>
      </c>
      <c r="D3336" s="2" t="s">
        <v>21</v>
      </c>
      <c r="F3336">
        <v>10.817653846153847</v>
      </c>
      <c r="G3336" t="s">
        <v>43</v>
      </c>
      <c r="H3336" s="21">
        <v>44621</v>
      </c>
      <c r="I3336" s="18" t="s">
        <v>69</v>
      </c>
      <c r="J3336" s="2" t="s">
        <v>21</v>
      </c>
    </row>
    <row r="3337" spans="2:10" hidden="1" x14ac:dyDescent="0.3">
      <c r="B3337" s="5" t="s">
        <v>58</v>
      </c>
      <c r="C3337" t="s">
        <v>36</v>
      </c>
      <c r="D3337" s="2" t="s">
        <v>21</v>
      </c>
      <c r="F3337">
        <v>11.234528846153847</v>
      </c>
      <c r="G3337" t="s">
        <v>43</v>
      </c>
      <c r="H3337" s="21">
        <v>44621</v>
      </c>
      <c r="I3337" s="18" t="s">
        <v>69</v>
      </c>
      <c r="J3337" s="2" t="s">
        <v>21</v>
      </c>
    </row>
    <row r="3338" spans="2:10" hidden="1" x14ac:dyDescent="0.3">
      <c r="B3338" s="5" t="s">
        <v>58</v>
      </c>
      <c r="C3338" t="s">
        <v>36</v>
      </c>
      <c r="D3338" s="2" t="s">
        <v>21</v>
      </c>
      <c r="F3338">
        <v>10.016634615384616</v>
      </c>
      <c r="G3338" t="s">
        <v>43</v>
      </c>
      <c r="H3338" s="21">
        <v>44621</v>
      </c>
      <c r="I3338" s="18" t="s">
        <v>69</v>
      </c>
      <c r="J3338" s="2" t="s">
        <v>21</v>
      </c>
    </row>
    <row r="3339" spans="2:10" hidden="1" x14ac:dyDescent="0.3">
      <c r="B3339" s="5" t="s">
        <v>58</v>
      </c>
      <c r="C3339" t="s">
        <v>36</v>
      </c>
      <c r="D3339" s="2" t="s">
        <v>21</v>
      </c>
      <c r="F3339">
        <v>11.087769230769229</v>
      </c>
      <c r="G3339" t="s">
        <v>43</v>
      </c>
      <c r="H3339" s="21">
        <v>44621</v>
      </c>
      <c r="I3339" s="18" t="s">
        <v>69</v>
      </c>
      <c r="J3339" s="2" t="s">
        <v>21</v>
      </c>
    </row>
    <row r="3340" spans="2:10" hidden="1" x14ac:dyDescent="0.3">
      <c r="B3340" s="5" t="s">
        <v>58</v>
      </c>
      <c r="C3340" t="s">
        <v>36</v>
      </c>
      <c r="D3340" s="2" t="s">
        <v>21</v>
      </c>
      <c r="F3340">
        <v>10.18285576923077</v>
      </c>
      <c r="G3340" t="s">
        <v>43</v>
      </c>
      <c r="H3340" s="21">
        <v>44621</v>
      </c>
      <c r="I3340" s="18" t="s">
        <v>69</v>
      </c>
      <c r="J3340" s="2" t="s">
        <v>21</v>
      </c>
    </row>
    <row r="3341" spans="2:10" hidden="1" x14ac:dyDescent="0.3">
      <c r="B3341" s="5" t="s">
        <v>58</v>
      </c>
      <c r="C3341" t="s">
        <v>36</v>
      </c>
      <c r="D3341" s="2" t="s">
        <v>21</v>
      </c>
      <c r="F3341">
        <v>10.514298076923078</v>
      </c>
      <c r="G3341" t="s">
        <v>43</v>
      </c>
      <c r="H3341" s="21">
        <v>44621</v>
      </c>
      <c r="I3341" s="18" t="s">
        <v>69</v>
      </c>
      <c r="J3341" s="2" t="s">
        <v>21</v>
      </c>
    </row>
    <row r="3342" spans="2:10" hidden="1" x14ac:dyDescent="0.3">
      <c r="B3342" s="5" t="s">
        <v>58</v>
      </c>
      <c r="C3342" t="s">
        <v>36</v>
      </c>
      <c r="D3342" s="2" t="s">
        <v>21</v>
      </c>
      <c r="F3342">
        <v>11.422817307692307</v>
      </c>
      <c r="G3342" t="s">
        <v>43</v>
      </c>
      <c r="H3342" s="21">
        <v>44621</v>
      </c>
      <c r="I3342" s="18" t="s">
        <v>69</v>
      </c>
      <c r="J3342" s="2" t="s">
        <v>21</v>
      </c>
    </row>
    <row r="3343" spans="2:10" hidden="1" x14ac:dyDescent="0.3">
      <c r="B3343" s="5" t="s">
        <v>58</v>
      </c>
      <c r="C3343" t="s">
        <v>36</v>
      </c>
      <c r="D3343" s="2" t="s">
        <v>21</v>
      </c>
      <c r="F3343">
        <v>10.673115384615384</v>
      </c>
      <c r="G3343" t="s">
        <v>43</v>
      </c>
      <c r="H3343" s="21">
        <v>44621</v>
      </c>
      <c r="I3343" s="18" t="s">
        <v>69</v>
      </c>
      <c r="J3343" s="2" t="s">
        <v>21</v>
      </c>
    </row>
    <row r="3344" spans="2:10" hidden="1" x14ac:dyDescent="0.3">
      <c r="B3344" s="5" t="s">
        <v>58</v>
      </c>
      <c r="C3344" t="s">
        <v>36</v>
      </c>
      <c r="D3344" s="2" t="s">
        <v>21</v>
      </c>
      <c r="F3344">
        <v>10.420211538461539</v>
      </c>
      <c r="G3344" t="s">
        <v>43</v>
      </c>
      <c r="H3344" s="21">
        <v>44621</v>
      </c>
      <c r="I3344" s="18" t="s">
        <v>69</v>
      </c>
      <c r="J3344" s="2" t="s">
        <v>21</v>
      </c>
    </row>
    <row r="3345" spans="2:10" hidden="1" x14ac:dyDescent="0.3">
      <c r="B3345" s="5" t="s">
        <v>58</v>
      </c>
      <c r="C3345" t="s">
        <v>36</v>
      </c>
      <c r="D3345" s="2" t="s">
        <v>21</v>
      </c>
      <c r="F3345">
        <v>10.220701923076923</v>
      </c>
      <c r="G3345" t="s">
        <v>43</v>
      </c>
      <c r="H3345" s="21">
        <v>44621</v>
      </c>
      <c r="I3345" s="18" t="s">
        <v>69</v>
      </c>
      <c r="J3345" s="2" t="s">
        <v>21</v>
      </c>
    </row>
    <row r="3346" spans="2:10" hidden="1" x14ac:dyDescent="0.3">
      <c r="B3346" s="5" t="s">
        <v>58</v>
      </c>
      <c r="C3346" t="s">
        <v>36</v>
      </c>
      <c r="D3346" s="2" t="s">
        <v>21</v>
      </c>
      <c r="F3346">
        <v>10.193144230769231</v>
      </c>
      <c r="G3346" t="s">
        <v>43</v>
      </c>
      <c r="H3346" s="21">
        <v>44621</v>
      </c>
      <c r="I3346" s="18" t="s">
        <v>69</v>
      </c>
      <c r="J3346" s="2" t="s">
        <v>21</v>
      </c>
    </row>
    <row r="3347" spans="2:10" hidden="1" x14ac:dyDescent="0.3">
      <c r="B3347" s="5" t="s">
        <v>58</v>
      </c>
      <c r="C3347" t="s">
        <v>36</v>
      </c>
      <c r="D3347" s="2" t="s">
        <v>21</v>
      </c>
      <c r="F3347">
        <v>9.9256346153846167</v>
      </c>
      <c r="G3347" t="s">
        <v>43</v>
      </c>
      <c r="H3347" s="21">
        <v>44621</v>
      </c>
      <c r="I3347" s="18" t="s">
        <v>69</v>
      </c>
      <c r="J3347" s="2" t="s">
        <v>21</v>
      </c>
    </row>
    <row r="3348" spans="2:10" hidden="1" x14ac:dyDescent="0.3">
      <c r="B3348" s="5" t="s">
        <v>58</v>
      </c>
      <c r="C3348" t="s">
        <v>36</v>
      </c>
      <c r="D3348" s="2" t="s">
        <v>21</v>
      </c>
      <c r="F3348">
        <v>9.8322692307692314</v>
      </c>
      <c r="G3348" t="s">
        <v>43</v>
      </c>
      <c r="H3348" s="21">
        <v>44621</v>
      </c>
      <c r="I3348" s="18" t="s">
        <v>69</v>
      </c>
      <c r="J3348" s="2" t="s">
        <v>21</v>
      </c>
    </row>
    <row r="3349" spans="2:10" hidden="1" x14ac:dyDescent="0.3">
      <c r="B3349" s="5" t="s">
        <v>58</v>
      </c>
      <c r="C3349" t="s">
        <v>36</v>
      </c>
      <c r="D3349" s="2" t="s">
        <v>21</v>
      </c>
      <c r="F3349">
        <v>2.0482788461538459</v>
      </c>
      <c r="G3349" t="s">
        <v>43</v>
      </c>
      <c r="H3349" s="21">
        <v>44621</v>
      </c>
      <c r="I3349" s="18" t="s">
        <v>69</v>
      </c>
      <c r="J3349" s="2" t="s">
        <v>21</v>
      </c>
    </row>
    <row r="3350" spans="2:10" hidden="1" x14ac:dyDescent="0.3">
      <c r="B3350" s="5" t="s">
        <v>58</v>
      </c>
      <c r="C3350" t="s">
        <v>36</v>
      </c>
      <c r="D3350" s="2" t="s">
        <v>21</v>
      </c>
      <c r="F3350">
        <v>31.135144230769228</v>
      </c>
      <c r="G3350" t="s">
        <v>43</v>
      </c>
      <c r="H3350" s="21">
        <v>44621</v>
      </c>
      <c r="I3350" s="18" t="s">
        <v>69</v>
      </c>
      <c r="J3350" s="2" t="s">
        <v>21</v>
      </c>
    </row>
    <row r="3351" spans="2:10" hidden="1" x14ac:dyDescent="0.3">
      <c r="B3351" s="5" t="s">
        <v>58</v>
      </c>
      <c r="C3351" t="s">
        <v>36</v>
      </c>
      <c r="D3351" s="2" t="s">
        <v>21</v>
      </c>
      <c r="F3351">
        <v>12.3751</v>
      </c>
      <c r="G3351" t="s">
        <v>43</v>
      </c>
      <c r="H3351" s="21">
        <v>44621</v>
      </c>
      <c r="I3351" s="18" t="s">
        <v>69</v>
      </c>
      <c r="J3351" s="2" t="s">
        <v>21</v>
      </c>
    </row>
    <row r="3352" spans="2:10" hidden="1" x14ac:dyDescent="0.3">
      <c r="B3352" s="5" t="s">
        <v>58</v>
      </c>
      <c r="C3352" t="s">
        <v>36</v>
      </c>
      <c r="D3352" s="2" t="s">
        <v>21</v>
      </c>
      <c r="F3352">
        <v>13.606641666666667</v>
      </c>
      <c r="G3352" t="s">
        <v>43</v>
      </c>
      <c r="H3352" s="21">
        <v>44621</v>
      </c>
      <c r="I3352" s="18" t="s">
        <v>69</v>
      </c>
      <c r="J3352" s="2" t="s">
        <v>21</v>
      </c>
    </row>
    <row r="3353" spans="2:10" hidden="1" x14ac:dyDescent="0.3">
      <c r="B3353" s="5" t="s">
        <v>58</v>
      </c>
      <c r="C3353" t="s">
        <v>36</v>
      </c>
      <c r="D3353" s="2" t="s">
        <v>21</v>
      </c>
      <c r="F3353">
        <v>11.112408333333333</v>
      </c>
      <c r="G3353" t="s">
        <v>43</v>
      </c>
      <c r="H3353" s="21">
        <v>44621</v>
      </c>
      <c r="I3353" s="18" t="s">
        <v>69</v>
      </c>
      <c r="J3353" s="2" t="s">
        <v>21</v>
      </c>
    </row>
    <row r="3354" spans="2:10" hidden="1" x14ac:dyDescent="0.3">
      <c r="B3354" s="5" t="s">
        <v>58</v>
      </c>
      <c r="C3354" t="s">
        <v>36</v>
      </c>
      <c r="D3354" s="2" t="s">
        <v>21</v>
      </c>
      <c r="F3354">
        <v>11.933491666666667</v>
      </c>
      <c r="G3354" t="s">
        <v>43</v>
      </c>
      <c r="H3354" s="21">
        <v>44621</v>
      </c>
      <c r="I3354" s="18" t="s">
        <v>69</v>
      </c>
      <c r="J3354" s="2" t="s">
        <v>21</v>
      </c>
    </row>
    <row r="3355" spans="2:10" hidden="1" x14ac:dyDescent="0.3">
      <c r="B3355" s="5" t="s">
        <v>58</v>
      </c>
      <c r="C3355" t="s">
        <v>36</v>
      </c>
      <c r="D3355" s="2" t="s">
        <v>21</v>
      </c>
      <c r="F3355">
        <v>11.753216666666667</v>
      </c>
      <c r="G3355" t="s">
        <v>43</v>
      </c>
      <c r="H3355" s="21">
        <v>44621</v>
      </c>
      <c r="I3355" s="18" t="s">
        <v>69</v>
      </c>
      <c r="J3355" s="2" t="s">
        <v>21</v>
      </c>
    </row>
    <row r="3356" spans="2:10" hidden="1" x14ac:dyDescent="0.3">
      <c r="B3356" s="5" t="s">
        <v>58</v>
      </c>
      <c r="C3356" t="s">
        <v>36</v>
      </c>
      <c r="D3356" s="2" t="s">
        <v>21</v>
      </c>
      <c r="F3356">
        <v>18.625066666666665</v>
      </c>
      <c r="G3356" t="s">
        <v>43</v>
      </c>
      <c r="H3356" s="21">
        <v>44621</v>
      </c>
      <c r="I3356" s="18" t="s">
        <v>69</v>
      </c>
      <c r="J3356" s="2" t="s">
        <v>21</v>
      </c>
    </row>
    <row r="3357" spans="2:10" hidden="1" x14ac:dyDescent="0.3">
      <c r="B3357" s="5" t="s">
        <v>58</v>
      </c>
      <c r="C3357" t="s">
        <v>36</v>
      </c>
      <c r="D3357" s="2" t="s">
        <v>21</v>
      </c>
      <c r="F3357">
        <v>6.6029440000000008</v>
      </c>
      <c r="G3357" t="s">
        <v>43</v>
      </c>
      <c r="H3357" s="21">
        <v>44621</v>
      </c>
      <c r="I3357" s="18" t="s">
        <v>69</v>
      </c>
      <c r="J3357" s="2" t="s">
        <v>21</v>
      </c>
    </row>
    <row r="3358" spans="2:10" hidden="1" x14ac:dyDescent="0.3">
      <c r="B3358" s="5" t="s">
        <v>58</v>
      </c>
      <c r="C3358" t="s">
        <v>36</v>
      </c>
      <c r="D3358" s="2" t="s">
        <v>21</v>
      </c>
      <c r="F3358">
        <v>6.1104520000000004</v>
      </c>
      <c r="G3358" t="s">
        <v>43</v>
      </c>
      <c r="H3358" s="21">
        <v>44621</v>
      </c>
      <c r="I3358" s="18" t="s">
        <v>69</v>
      </c>
      <c r="J3358" s="2" t="s">
        <v>21</v>
      </c>
    </row>
    <row r="3359" spans="2:10" hidden="1" x14ac:dyDescent="0.3">
      <c r="B3359" s="5" t="s">
        <v>58</v>
      </c>
      <c r="C3359" t="s">
        <v>36</v>
      </c>
      <c r="D3359" s="2" t="s">
        <v>21</v>
      </c>
      <c r="F3359">
        <v>6.4152319999999996</v>
      </c>
      <c r="G3359" t="s">
        <v>43</v>
      </c>
      <c r="H3359" s="21">
        <v>44621</v>
      </c>
      <c r="I3359" s="18" t="s">
        <v>69</v>
      </c>
      <c r="J3359" s="2" t="s">
        <v>21</v>
      </c>
    </row>
    <row r="3360" spans="2:10" hidden="1" x14ac:dyDescent="0.3">
      <c r="B3360" s="5" t="s">
        <v>58</v>
      </c>
      <c r="C3360" t="s">
        <v>36</v>
      </c>
      <c r="D3360" s="2" t="s">
        <v>21</v>
      </c>
      <c r="F3360">
        <v>6.0487600000000006</v>
      </c>
      <c r="G3360" t="s">
        <v>43</v>
      </c>
      <c r="H3360" s="21">
        <v>44621</v>
      </c>
      <c r="I3360" s="18" t="s">
        <v>69</v>
      </c>
      <c r="J3360" s="2" t="s">
        <v>21</v>
      </c>
    </row>
    <row r="3361" spans="2:10" hidden="1" x14ac:dyDescent="0.3">
      <c r="B3361" s="5" t="s">
        <v>58</v>
      </c>
      <c r="C3361" t="s">
        <v>36</v>
      </c>
      <c r="D3361" s="2" t="s">
        <v>21</v>
      </c>
      <c r="F3361">
        <v>11.810588888888889</v>
      </c>
      <c r="G3361" t="s">
        <v>43</v>
      </c>
      <c r="H3361" s="21">
        <v>44621</v>
      </c>
      <c r="I3361" s="18" t="s">
        <v>69</v>
      </c>
      <c r="J3361" s="2" t="s">
        <v>21</v>
      </c>
    </row>
    <row r="3362" spans="2:10" hidden="1" x14ac:dyDescent="0.3">
      <c r="B3362" s="5" t="s">
        <v>58</v>
      </c>
      <c r="C3362" t="s">
        <v>36</v>
      </c>
      <c r="D3362" s="2" t="s">
        <v>21</v>
      </c>
      <c r="F3362">
        <v>12.357144444444446</v>
      </c>
      <c r="G3362" t="s">
        <v>43</v>
      </c>
      <c r="H3362" s="21">
        <v>44621</v>
      </c>
      <c r="I3362" s="18" t="s">
        <v>69</v>
      </c>
      <c r="J3362" s="2" t="s">
        <v>21</v>
      </c>
    </row>
    <row r="3363" spans="2:10" hidden="1" x14ac:dyDescent="0.3">
      <c r="B3363" s="5" t="s">
        <v>58</v>
      </c>
      <c r="C3363" t="s">
        <v>36</v>
      </c>
      <c r="D3363" s="2" t="s">
        <v>21</v>
      </c>
      <c r="F3363">
        <v>12.868777777777778</v>
      </c>
      <c r="G3363" t="s">
        <v>43</v>
      </c>
      <c r="H3363" s="21">
        <v>44621</v>
      </c>
      <c r="I3363" s="18" t="s">
        <v>69</v>
      </c>
      <c r="J3363" s="2" t="s">
        <v>21</v>
      </c>
    </row>
    <row r="3364" spans="2:10" hidden="1" x14ac:dyDescent="0.3">
      <c r="B3364" s="5" t="s">
        <v>58</v>
      </c>
      <c r="C3364" t="s">
        <v>36</v>
      </c>
      <c r="D3364" s="2" t="s">
        <v>21</v>
      </c>
      <c r="F3364">
        <v>13.3094</v>
      </c>
      <c r="G3364" t="s">
        <v>43</v>
      </c>
      <c r="H3364" s="21">
        <v>44621</v>
      </c>
      <c r="I3364" s="18" t="s">
        <v>69</v>
      </c>
      <c r="J3364" s="2" t="s">
        <v>21</v>
      </c>
    </row>
    <row r="3365" spans="2:10" hidden="1" x14ac:dyDescent="0.3">
      <c r="B3365" s="5" t="s">
        <v>58</v>
      </c>
      <c r="C3365" t="s">
        <v>36</v>
      </c>
      <c r="D3365" s="2" t="s">
        <v>21</v>
      </c>
      <c r="F3365">
        <v>14.100044444444443</v>
      </c>
      <c r="G3365" t="s">
        <v>43</v>
      </c>
      <c r="H3365" s="21">
        <v>44621</v>
      </c>
      <c r="I3365" s="18" t="s">
        <v>69</v>
      </c>
      <c r="J3365" s="2" t="s">
        <v>21</v>
      </c>
    </row>
    <row r="3366" spans="2:10" hidden="1" x14ac:dyDescent="0.3">
      <c r="B3366" s="5" t="s">
        <v>58</v>
      </c>
      <c r="C3366" t="s">
        <v>36</v>
      </c>
      <c r="D3366" s="2" t="s">
        <v>21</v>
      </c>
      <c r="F3366">
        <v>11.933755555555555</v>
      </c>
      <c r="G3366" t="s">
        <v>43</v>
      </c>
      <c r="H3366" s="21">
        <v>44621</v>
      </c>
      <c r="I3366" s="18" t="s">
        <v>69</v>
      </c>
      <c r="J3366" s="2" t="s">
        <v>21</v>
      </c>
    </row>
    <row r="3367" spans="2:10" hidden="1" x14ac:dyDescent="0.3">
      <c r="B3367" s="5" t="s">
        <v>58</v>
      </c>
      <c r="C3367" t="s">
        <v>36</v>
      </c>
      <c r="D3367" s="2" t="s">
        <v>21</v>
      </c>
      <c r="F3367">
        <v>12.400177777777779</v>
      </c>
      <c r="G3367" t="s">
        <v>43</v>
      </c>
      <c r="H3367" s="21">
        <v>44621</v>
      </c>
      <c r="I3367" s="18" t="s">
        <v>69</v>
      </c>
      <c r="J3367" s="2" t="s">
        <v>21</v>
      </c>
    </row>
    <row r="3368" spans="2:10" hidden="1" x14ac:dyDescent="0.3">
      <c r="B3368" s="5" t="s">
        <v>58</v>
      </c>
      <c r="C3368" t="s">
        <v>36</v>
      </c>
      <c r="D3368" s="2" t="s">
        <v>21</v>
      </c>
      <c r="F3368">
        <v>12.269566666666666</v>
      </c>
      <c r="G3368" t="s">
        <v>43</v>
      </c>
      <c r="H3368" s="21">
        <v>44621</v>
      </c>
      <c r="I3368" s="18" t="s">
        <v>69</v>
      </c>
      <c r="J3368" s="2" t="s">
        <v>21</v>
      </c>
    </row>
    <row r="3369" spans="2:10" hidden="1" x14ac:dyDescent="0.3">
      <c r="B3369" s="5" t="s">
        <v>58</v>
      </c>
      <c r="C3369" t="s">
        <v>36</v>
      </c>
      <c r="D3369" s="2" t="s">
        <v>21</v>
      </c>
      <c r="F3369">
        <v>12.278255555555555</v>
      </c>
      <c r="G3369" t="s">
        <v>43</v>
      </c>
      <c r="H3369" s="21">
        <v>44621</v>
      </c>
      <c r="I3369" s="18" t="s">
        <v>69</v>
      </c>
      <c r="J3369" s="2" t="s">
        <v>21</v>
      </c>
    </row>
    <row r="3370" spans="2:10" hidden="1" x14ac:dyDescent="0.3">
      <c r="B3370" s="5" t="s">
        <v>58</v>
      </c>
      <c r="C3370" t="s">
        <v>36</v>
      </c>
      <c r="D3370" s="2" t="s">
        <v>21</v>
      </c>
      <c r="F3370">
        <v>12.93441111111111</v>
      </c>
      <c r="G3370" t="s">
        <v>43</v>
      </c>
      <c r="H3370" s="21">
        <v>44621</v>
      </c>
      <c r="I3370" s="18" t="s">
        <v>69</v>
      </c>
      <c r="J3370" s="2" t="s">
        <v>21</v>
      </c>
    </row>
    <row r="3371" spans="2:10" hidden="1" x14ac:dyDescent="0.3">
      <c r="B3371" s="5" t="s">
        <v>58</v>
      </c>
      <c r="C3371" t="s">
        <v>36</v>
      </c>
      <c r="D3371" s="2" t="s">
        <v>21</v>
      </c>
      <c r="F3371">
        <v>12.520555555555555</v>
      </c>
      <c r="G3371" t="s">
        <v>43</v>
      </c>
      <c r="H3371" s="21">
        <v>44621</v>
      </c>
      <c r="I3371" s="18" t="s">
        <v>69</v>
      </c>
      <c r="J3371" s="2" t="s">
        <v>21</v>
      </c>
    </row>
    <row r="3372" spans="2:10" hidden="1" x14ac:dyDescent="0.3">
      <c r="B3372" s="5" t="s">
        <v>58</v>
      </c>
      <c r="C3372" t="s">
        <v>36</v>
      </c>
      <c r="D3372" s="2" t="s">
        <v>21</v>
      </c>
      <c r="F3372">
        <v>12.049988888888889</v>
      </c>
      <c r="G3372" t="s">
        <v>43</v>
      </c>
      <c r="H3372" s="21">
        <v>44621</v>
      </c>
      <c r="I3372" s="18" t="s">
        <v>69</v>
      </c>
      <c r="J3372" s="2" t="s">
        <v>21</v>
      </c>
    </row>
    <row r="3373" spans="2:10" hidden="1" x14ac:dyDescent="0.3">
      <c r="B3373" s="5" t="s">
        <v>58</v>
      </c>
      <c r="C3373" t="s">
        <v>36</v>
      </c>
      <c r="D3373" s="2" t="s">
        <v>21</v>
      </c>
      <c r="F3373">
        <v>11.568399999999999</v>
      </c>
      <c r="G3373" t="s">
        <v>43</v>
      </c>
      <c r="H3373" s="21">
        <v>44621</v>
      </c>
      <c r="I3373" s="18" t="s">
        <v>69</v>
      </c>
      <c r="J3373" s="2" t="s">
        <v>21</v>
      </c>
    </row>
    <row r="3374" spans="2:10" hidden="1" x14ac:dyDescent="0.3">
      <c r="B3374" s="5" t="s">
        <v>58</v>
      </c>
      <c r="C3374" t="s">
        <v>36</v>
      </c>
      <c r="D3374" s="2" t="s">
        <v>21</v>
      </c>
      <c r="F3374">
        <v>12.537766666666666</v>
      </c>
      <c r="G3374" t="s">
        <v>43</v>
      </c>
      <c r="H3374" s="21">
        <v>44621</v>
      </c>
      <c r="I3374" s="18" t="s">
        <v>69</v>
      </c>
      <c r="J3374" s="2" t="s">
        <v>21</v>
      </c>
    </row>
    <row r="3375" spans="2:10" hidden="1" x14ac:dyDescent="0.3">
      <c r="B3375" s="5" t="s">
        <v>58</v>
      </c>
      <c r="C3375" t="s">
        <v>36</v>
      </c>
      <c r="D3375" s="2" t="s">
        <v>21</v>
      </c>
      <c r="F3375">
        <v>10.751999999999999</v>
      </c>
      <c r="G3375" t="s">
        <v>43</v>
      </c>
      <c r="H3375" s="21">
        <v>44621</v>
      </c>
      <c r="I3375" s="18" t="s">
        <v>69</v>
      </c>
      <c r="J3375" s="2" t="s">
        <v>21</v>
      </c>
    </row>
    <row r="3376" spans="2:10" hidden="1" x14ac:dyDescent="0.3">
      <c r="B3376" s="5" t="s">
        <v>58</v>
      </c>
      <c r="C3376" t="s">
        <v>36</v>
      </c>
      <c r="D3376" s="2" t="s">
        <v>21</v>
      </c>
      <c r="F3376">
        <v>12.305527777777778</v>
      </c>
      <c r="G3376" t="s">
        <v>43</v>
      </c>
      <c r="H3376" s="21">
        <v>44621</v>
      </c>
      <c r="I3376" s="18" t="s">
        <v>69</v>
      </c>
      <c r="J3376" s="2" t="s">
        <v>21</v>
      </c>
    </row>
    <row r="3377" spans="2:10" hidden="1" x14ac:dyDescent="0.3">
      <c r="B3377" s="5" t="s">
        <v>58</v>
      </c>
      <c r="C3377" t="s">
        <v>36</v>
      </c>
      <c r="D3377" s="2" t="s">
        <v>21</v>
      </c>
      <c r="F3377">
        <v>12.509067460317461</v>
      </c>
      <c r="G3377" t="s">
        <v>43</v>
      </c>
      <c r="H3377" s="21">
        <v>44621</v>
      </c>
      <c r="I3377" s="18" t="s">
        <v>69</v>
      </c>
      <c r="J3377" s="2" t="s">
        <v>21</v>
      </c>
    </row>
    <row r="3378" spans="2:10" hidden="1" x14ac:dyDescent="0.3">
      <c r="B3378" s="5" t="s">
        <v>58</v>
      </c>
      <c r="C3378" t="s">
        <v>36</v>
      </c>
      <c r="D3378" s="2" t="s">
        <v>21</v>
      </c>
      <c r="F3378">
        <v>12.516919117647058</v>
      </c>
      <c r="G3378" t="s">
        <v>43</v>
      </c>
      <c r="H3378" s="21">
        <v>44621</v>
      </c>
      <c r="I3378" s="18" t="s">
        <v>69</v>
      </c>
      <c r="J3378" s="2" t="s">
        <v>21</v>
      </c>
    </row>
    <row r="3379" spans="2:10" hidden="1" x14ac:dyDescent="0.3">
      <c r="B3379" s="5" t="s">
        <v>58</v>
      </c>
      <c r="C3379" t="s">
        <v>36</v>
      </c>
      <c r="D3379" s="2" t="s">
        <v>21</v>
      </c>
      <c r="F3379">
        <v>8.4187552083333337</v>
      </c>
      <c r="G3379" t="s">
        <v>43</v>
      </c>
      <c r="H3379" s="21">
        <v>44621</v>
      </c>
      <c r="I3379" s="18" t="s">
        <v>69</v>
      </c>
      <c r="J3379" s="2" t="s">
        <v>21</v>
      </c>
    </row>
    <row r="3380" spans="2:10" hidden="1" x14ac:dyDescent="0.3">
      <c r="B3380" s="5" t="s">
        <v>58</v>
      </c>
      <c r="C3380" t="s">
        <v>36</v>
      </c>
      <c r="D3380" s="2" t="s">
        <v>21</v>
      </c>
      <c r="F3380">
        <v>7.975359375</v>
      </c>
      <c r="G3380" t="s">
        <v>43</v>
      </c>
      <c r="H3380" s="21">
        <v>44621</v>
      </c>
      <c r="I3380" s="18" t="s">
        <v>69</v>
      </c>
      <c r="J3380" s="2" t="s">
        <v>21</v>
      </c>
    </row>
    <row r="3381" spans="2:10" hidden="1" x14ac:dyDescent="0.3">
      <c r="B3381" s="5" t="s">
        <v>58</v>
      </c>
      <c r="C3381" t="s">
        <v>36</v>
      </c>
      <c r="D3381" s="2" t="s">
        <v>21</v>
      </c>
      <c r="F3381">
        <v>8.1540364583333336</v>
      </c>
      <c r="G3381" t="s">
        <v>43</v>
      </c>
      <c r="H3381" s="21">
        <v>44621</v>
      </c>
      <c r="I3381" s="18" t="s">
        <v>69</v>
      </c>
      <c r="J3381" s="2" t="s">
        <v>21</v>
      </c>
    </row>
    <row r="3382" spans="2:10" hidden="1" x14ac:dyDescent="0.3">
      <c r="B3382" s="5" t="s">
        <v>58</v>
      </c>
      <c r="C3382" t="s">
        <v>36</v>
      </c>
      <c r="D3382" s="2" t="s">
        <v>21</v>
      </c>
      <c r="F3382">
        <v>7.2086041666666665</v>
      </c>
      <c r="G3382" t="s">
        <v>43</v>
      </c>
      <c r="H3382" s="21">
        <v>44621</v>
      </c>
      <c r="I3382" s="18" t="s">
        <v>69</v>
      </c>
      <c r="J3382" s="2" t="s">
        <v>21</v>
      </c>
    </row>
    <row r="3383" spans="2:10" hidden="1" x14ac:dyDescent="0.3">
      <c r="B3383" s="5" t="s">
        <v>58</v>
      </c>
      <c r="C3383" t="s">
        <v>36</v>
      </c>
      <c r="D3383" s="2" t="s">
        <v>21</v>
      </c>
      <c r="F3383">
        <v>7.0516458333333327</v>
      </c>
      <c r="G3383" t="s">
        <v>43</v>
      </c>
      <c r="H3383" s="21">
        <v>44621</v>
      </c>
      <c r="I3383" s="18" t="s">
        <v>69</v>
      </c>
      <c r="J3383" s="2" t="s">
        <v>21</v>
      </c>
    </row>
    <row r="3384" spans="2:10" hidden="1" x14ac:dyDescent="0.3">
      <c r="B3384" s="5" t="s">
        <v>58</v>
      </c>
      <c r="C3384" t="s">
        <v>36</v>
      </c>
      <c r="D3384" s="2" t="s">
        <v>21</v>
      </c>
      <c r="F3384">
        <v>7.5041666666666664</v>
      </c>
      <c r="G3384" t="s">
        <v>43</v>
      </c>
      <c r="H3384" s="21">
        <v>44621</v>
      </c>
      <c r="I3384" s="18" t="s">
        <v>69</v>
      </c>
      <c r="J3384" s="2" t="s">
        <v>21</v>
      </c>
    </row>
    <row r="3385" spans="2:10" hidden="1" x14ac:dyDescent="0.3">
      <c r="B3385" s="5" t="s">
        <v>58</v>
      </c>
      <c r="C3385" t="s">
        <v>36</v>
      </c>
      <c r="D3385" s="2" t="s">
        <v>21</v>
      </c>
      <c r="F3385">
        <v>7.8860104166666671</v>
      </c>
      <c r="G3385" t="s">
        <v>43</v>
      </c>
      <c r="H3385" s="21">
        <v>44621</v>
      </c>
      <c r="I3385" s="18" t="s">
        <v>69</v>
      </c>
      <c r="J3385" s="2" t="s">
        <v>21</v>
      </c>
    </row>
    <row r="3386" spans="2:10" hidden="1" x14ac:dyDescent="0.3">
      <c r="B3386" s="5" t="s">
        <v>58</v>
      </c>
      <c r="C3386" t="s">
        <v>36</v>
      </c>
      <c r="D3386" s="2" t="s">
        <v>21</v>
      </c>
      <c r="F3386">
        <v>7.8754375000000003</v>
      </c>
      <c r="G3386" t="s">
        <v>43</v>
      </c>
      <c r="H3386" s="21">
        <v>44621</v>
      </c>
      <c r="I3386" s="18" t="s">
        <v>69</v>
      </c>
      <c r="J3386" s="2" t="s">
        <v>21</v>
      </c>
    </row>
    <row r="3387" spans="2:10" hidden="1" x14ac:dyDescent="0.3">
      <c r="B3387" s="5" t="s">
        <v>58</v>
      </c>
      <c r="C3387" t="s">
        <v>36</v>
      </c>
      <c r="D3387" s="2" t="s">
        <v>21</v>
      </c>
      <c r="F3387">
        <v>8.0885937499999994</v>
      </c>
      <c r="G3387" t="s">
        <v>43</v>
      </c>
      <c r="H3387" s="21">
        <v>44621</v>
      </c>
      <c r="I3387" s="18" t="s">
        <v>69</v>
      </c>
      <c r="J3387" s="2" t="s">
        <v>21</v>
      </c>
    </row>
    <row r="3388" spans="2:10" hidden="1" x14ac:dyDescent="0.3">
      <c r="B3388" s="5" t="s">
        <v>58</v>
      </c>
      <c r="C3388" t="s">
        <v>36</v>
      </c>
      <c r="D3388" s="2" t="s">
        <v>21</v>
      </c>
      <c r="F3388">
        <v>8.5858645833333345</v>
      </c>
      <c r="G3388" t="s">
        <v>43</v>
      </c>
      <c r="H3388" s="21">
        <v>44621</v>
      </c>
      <c r="I3388" s="18" t="s">
        <v>69</v>
      </c>
      <c r="J3388" s="2" t="s">
        <v>21</v>
      </c>
    </row>
    <row r="3389" spans="2:10" hidden="1" x14ac:dyDescent="0.3">
      <c r="B3389" s="5" t="s">
        <v>58</v>
      </c>
      <c r="C3389" t="s">
        <v>36</v>
      </c>
      <c r="D3389" s="2" t="s">
        <v>21</v>
      </c>
      <c r="F3389">
        <v>8.3255208333333339</v>
      </c>
      <c r="G3389" t="s">
        <v>43</v>
      </c>
      <c r="H3389" s="21">
        <v>44621</v>
      </c>
      <c r="I3389" s="18" t="s">
        <v>69</v>
      </c>
      <c r="J3389" s="2" t="s">
        <v>21</v>
      </c>
    </row>
    <row r="3390" spans="2:10" hidden="1" x14ac:dyDescent="0.3">
      <c r="B3390" s="5" t="s">
        <v>58</v>
      </c>
      <c r="C3390" t="s">
        <v>36</v>
      </c>
      <c r="D3390" s="2" t="s">
        <v>21</v>
      </c>
      <c r="F3390">
        <v>8.5417708333333326</v>
      </c>
      <c r="G3390" t="s">
        <v>43</v>
      </c>
      <c r="H3390" s="21">
        <v>44621</v>
      </c>
      <c r="I3390" s="18" t="s">
        <v>69</v>
      </c>
      <c r="J3390" s="2" t="s">
        <v>21</v>
      </c>
    </row>
    <row r="3391" spans="2:10" hidden="1" x14ac:dyDescent="0.3">
      <c r="B3391" s="5" t="s">
        <v>58</v>
      </c>
      <c r="C3391" t="s">
        <v>36</v>
      </c>
      <c r="D3391" s="2" t="s">
        <v>21</v>
      </c>
      <c r="F3391">
        <v>7.8312291666666667</v>
      </c>
      <c r="G3391" t="s">
        <v>43</v>
      </c>
      <c r="H3391" s="21">
        <v>44621</v>
      </c>
      <c r="I3391" s="18" t="s">
        <v>69</v>
      </c>
      <c r="J3391" s="2" t="s">
        <v>21</v>
      </c>
    </row>
    <row r="3392" spans="2:10" hidden="1" x14ac:dyDescent="0.3">
      <c r="B3392" s="5" t="s">
        <v>58</v>
      </c>
      <c r="C3392" t="s">
        <v>36</v>
      </c>
      <c r="D3392" s="2" t="s">
        <v>21</v>
      </c>
      <c r="F3392">
        <v>7.2992812499999999</v>
      </c>
      <c r="G3392" t="s">
        <v>43</v>
      </c>
      <c r="H3392" s="21">
        <v>44621</v>
      </c>
      <c r="I3392" s="18" t="s">
        <v>69</v>
      </c>
      <c r="J3392" s="2" t="s">
        <v>21</v>
      </c>
    </row>
    <row r="3393" spans="2:10" hidden="1" x14ac:dyDescent="0.3">
      <c r="B3393" s="5" t="s">
        <v>58</v>
      </c>
      <c r="C3393" t="s">
        <v>36</v>
      </c>
      <c r="D3393" s="2" t="s">
        <v>21</v>
      </c>
      <c r="F3393">
        <v>8.4170833333333324</v>
      </c>
      <c r="G3393" t="s">
        <v>43</v>
      </c>
      <c r="H3393" s="21">
        <v>44621</v>
      </c>
      <c r="I3393" s="18" t="s">
        <v>69</v>
      </c>
      <c r="J3393" s="2" t="s">
        <v>21</v>
      </c>
    </row>
    <row r="3394" spans="2:10" hidden="1" x14ac:dyDescent="0.3">
      <c r="B3394" s="5" t="s">
        <v>58</v>
      </c>
      <c r="C3394" t="s">
        <v>36</v>
      </c>
      <c r="D3394" s="2" t="s">
        <v>21</v>
      </c>
      <c r="F3394">
        <v>8.0575208333333332</v>
      </c>
      <c r="G3394" t="s">
        <v>43</v>
      </c>
      <c r="H3394" s="21">
        <v>44621</v>
      </c>
      <c r="I3394" s="18" t="s">
        <v>69</v>
      </c>
      <c r="J3394" s="2" t="s">
        <v>21</v>
      </c>
    </row>
    <row r="3395" spans="2:10" hidden="1" x14ac:dyDescent="0.3">
      <c r="B3395" s="5" t="s">
        <v>58</v>
      </c>
      <c r="C3395" t="s">
        <v>36</v>
      </c>
      <c r="D3395" s="2" t="s">
        <v>21</v>
      </c>
      <c r="F3395">
        <v>7.7840833333333341</v>
      </c>
      <c r="G3395" t="s">
        <v>43</v>
      </c>
      <c r="H3395" s="21">
        <v>44621</v>
      </c>
      <c r="I3395" s="18" t="s">
        <v>69</v>
      </c>
      <c r="J3395" s="2" t="s">
        <v>21</v>
      </c>
    </row>
    <row r="3396" spans="2:10" hidden="1" x14ac:dyDescent="0.3">
      <c r="B3396" s="5" t="s">
        <v>58</v>
      </c>
      <c r="C3396" t="s">
        <v>36</v>
      </c>
      <c r="D3396" s="2" t="s">
        <v>21</v>
      </c>
      <c r="F3396">
        <v>7.0624687499999999</v>
      </c>
      <c r="G3396" t="s">
        <v>43</v>
      </c>
      <c r="H3396" s="21">
        <v>44621</v>
      </c>
      <c r="I3396" s="18" t="s">
        <v>69</v>
      </c>
      <c r="J3396" s="2" t="s">
        <v>21</v>
      </c>
    </row>
    <row r="3397" spans="2:10" hidden="1" x14ac:dyDescent="0.3">
      <c r="B3397" s="5" t="s">
        <v>58</v>
      </c>
      <c r="C3397" t="s">
        <v>36</v>
      </c>
      <c r="D3397" s="2" t="s">
        <v>21</v>
      </c>
      <c r="F3397">
        <v>7.8238020833333337</v>
      </c>
      <c r="G3397" t="s">
        <v>43</v>
      </c>
      <c r="H3397" s="21">
        <v>44621</v>
      </c>
      <c r="I3397" s="18" t="s">
        <v>69</v>
      </c>
      <c r="J3397" s="2" t="s">
        <v>21</v>
      </c>
    </row>
    <row r="3398" spans="2:10" hidden="1" x14ac:dyDescent="0.3">
      <c r="B3398" s="5" t="s">
        <v>58</v>
      </c>
      <c r="C3398" t="s">
        <v>36</v>
      </c>
      <c r="D3398" s="2" t="s">
        <v>21</v>
      </c>
      <c r="F3398">
        <v>7.7551458333333336</v>
      </c>
      <c r="G3398" t="s">
        <v>43</v>
      </c>
      <c r="H3398" s="21">
        <v>44621</v>
      </c>
      <c r="I3398" s="18" t="s">
        <v>69</v>
      </c>
      <c r="J3398" s="2" t="s">
        <v>21</v>
      </c>
    </row>
    <row r="3399" spans="2:10" hidden="1" x14ac:dyDescent="0.3">
      <c r="B3399" s="5" t="s">
        <v>58</v>
      </c>
      <c r="C3399" t="s">
        <v>36</v>
      </c>
      <c r="D3399" s="2" t="s">
        <v>21</v>
      </c>
      <c r="F3399">
        <v>7.4783229166666665</v>
      </c>
      <c r="G3399" t="s">
        <v>43</v>
      </c>
      <c r="H3399" s="21">
        <v>44621</v>
      </c>
      <c r="I3399" s="18" t="s">
        <v>69</v>
      </c>
      <c r="J3399" s="2" t="s">
        <v>21</v>
      </c>
    </row>
    <row r="3400" spans="2:10" hidden="1" x14ac:dyDescent="0.3">
      <c r="B3400" s="5" t="s">
        <v>58</v>
      </c>
      <c r="C3400" t="s">
        <v>36</v>
      </c>
      <c r="D3400" s="2" t="s">
        <v>21</v>
      </c>
      <c r="F3400">
        <v>8.0477083333333344</v>
      </c>
      <c r="G3400" t="s">
        <v>43</v>
      </c>
      <c r="H3400" s="21">
        <v>44621</v>
      </c>
      <c r="I3400" s="18" t="s">
        <v>69</v>
      </c>
      <c r="J3400" s="2" t="s">
        <v>21</v>
      </c>
    </row>
    <row r="3401" spans="2:10" hidden="1" x14ac:dyDescent="0.3">
      <c r="B3401" s="5" t="s">
        <v>58</v>
      </c>
      <c r="C3401" t="s">
        <v>36</v>
      </c>
      <c r="D3401" s="2" t="s">
        <v>21</v>
      </c>
      <c r="F3401">
        <v>8.0426354166666663</v>
      </c>
      <c r="G3401" t="s">
        <v>43</v>
      </c>
      <c r="H3401" s="21">
        <v>44621</v>
      </c>
      <c r="I3401" s="18" t="s">
        <v>69</v>
      </c>
      <c r="J3401" s="2" t="s">
        <v>21</v>
      </c>
    </row>
    <row r="3402" spans="2:10" hidden="1" x14ac:dyDescent="0.3">
      <c r="B3402" s="5" t="s">
        <v>58</v>
      </c>
      <c r="C3402" t="s">
        <v>36</v>
      </c>
      <c r="D3402" s="2" t="s">
        <v>21</v>
      </c>
      <c r="F3402">
        <v>7.5010416666666666</v>
      </c>
      <c r="G3402" t="s">
        <v>43</v>
      </c>
      <c r="H3402" s="21">
        <v>44621</v>
      </c>
      <c r="I3402" s="18" t="s">
        <v>69</v>
      </c>
      <c r="J3402" s="2" t="s">
        <v>21</v>
      </c>
    </row>
    <row r="3403" spans="2:10" hidden="1" x14ac:dyDescent="0.3">
      <c r="B3403" s="5" t="s">
        <v>58</v>
      </c>
      <c r="C3403" t="s">
        <v>36</v>
      </c>
      <c r="D3403" s="2" t="s">
        <v>21</v>
      </c>
      <c r="F3403">
        <v>7.666666666666667</v>
      </c>
      <c r="G3403" t="s">
        <v>43</v>
      </c>
      <c r="H3403" s="21">
        <v>44621</v>
      </c>
      <c r="I3403" s="18" t="s">
        <v>69</v>
      </c>
      <c r="J3403" s="2" t="s">
        <v>21</v>
      </c>
    </row>
    <row r="3404" spans="2:10" hidden="1" x14ac:dyDescent="0.3">
      <c r="B3404" s="5" t="s">
        <v>58</v>
      </c>
      <c r="C3404" t="s">
        <v>36</v>
      </c>
      <c r="D3404" s="2" t="s">
        <v>21</v>
      </c>
      <c r="F3404">
        <v>8.1302291666666662</v>
      </c>
      <c r="G3404" t="s">
        <v>43</v>
      </c>
      <c r="H3404" s="21">
        <v>44621</v>
      </c>
      <c r="I3404" s="18" t="s">
        <v>69</v>
      </c>
      <c r="J3404" s="2" t="s">
        <v>21</v>
      </c>
    </row>
    <row r="3405" spans="2:10" hidden="1" x14ac:dyDescent="0.3">
      <c r="B3405" s="5" t="s">
        <v>58</v>
      </c>
      <c r="C3405" t="s">
        <v>36</v>
      </c>
      <c r="D3405" s="2" t="s">
        <v>21</v>
      </c>
      <c r="F3405">
        <v>7.2558645833333335</v>
      </c>
      <c r="G3405" t="s">
        <v>43</v>
      </c>
      <c r="H3405" s="21">
        <v>44621</v>
      </c>
      <c r="I3405" s="18" t="s">
        <v>69</v>
      </c>
      <c r="J3405" s="2" t="s">
        <v>21</v>
      </c>
    </row>
    <row r="3406" spans="2:10" hidden="1" x14ac:dyDescent="0.3">
      <c r="B3406" s="5" t="s">
        <v>58</v>
      </c>
      <c r="C3406" t="s">
        <v>36</v>
      </c>
      <c r="D3406" s="2" t="s">
        <v>21</v>
      </c>
      <c r="F3406">
        <v>8.8897604166666664</v>
      </c>
      <c r="G3406" t="s">
        <v>43</v>
      </c>
      <c r="H3406" s="21">
        <v>44621</v>
      </c>
      <c r="I3406" s="18" t="s">
        <v>69</v>
      </c>
      <c r="J3406" s="2" t="s">
        <v>21</v>
      </c>
    </row>
    <row r="3407" spans="2:10" hidden="1" x14ac:dyDescent="0.3">
      <c r="B3407" s="5" t="s">
        <v>58</v>
      </c>
      <c r="C3407" t="s">
        <v>36</v>
      </c>
      <c r="D3407" s="2" t="s">
        <v>21</v>
      </c>
      <c r="F3407">
        <v>7.8134687499999993</v>
      </c>
      <c r="G3407" t="s">
        <v>43</v>
      </c>
      <c r="H3407" s="21">
        <v>44621</v>
      </c>
      <c r="I3407" s="18" t="s">
        <v>69</v>
      </c>
      <c r="J3407" s="2" t="s">
        <v>21</v>
      </c>
    </row>
    <row r="3408" spans="2:10" hidden="1" x14ac:dyDescent="0.3">
      <c r="B3408" s="5" t="s">
        <v>58</v>
      </c>
      <c r="C3408" t="s">
        <v>36</v>
      </c>
      <c r="D3408" s="2" t="s">
        <v>21</v>
      </c>
      <c r="F3408">
        <v>6.671875</v>
      </c>
      <c r="G3408" t="s">
        <v>43</v>
      </c>
      <c r="H3408" s="21">
        <v>44621</v>
      </c>
      <c r="I3408" s="18" t="s">
        <v>69</v>
      </c>
      <c r="J3408" s="2" t="s">
        <v>21</v>
      </c>
    </row>
    <row r="3409" spans="2:10" hidden="1" x14ac:dyDescent="0.3">
      <c r="B3409" s="5" t="s">
        <v>58</v>
      </c>
      <c r="C3409" t="s">
        <v>36</v>
      </c>
      <c r="D3409" s="2" t="s">
        <v>21</v>
      </c>
      <c r="F3409">
        <v>9.318624999999999</v>
      </c>
      <c r="G3409" t="s">
        <v>43</v>
      </c>
      <c r="H3409" s="21">
        <v>44621</v>
      </c>
      <c r="I3409" s="18" t="s">
        <v>69</v>
      </c>
      <c r="J3409" s="2" t="s">
        <v>21</v>
      </c>
    </row>
    <row r="3410" spans="2:10" hidden="1" x14ac:dyDescent="0.3">
      <c r="B3410" s="5" t="s">
        <v>58</v>
      </c>
      <c r="C3410" t="s">
        <v>36</v>
      </c>
      <c r="D3410" s="2" t="s">
        <v>21</v>
      </c>
      <c r="F3410">
        <v>8.3931145833333343</v>
      </c>
      <c r="G3410" t="s">
        <v>43</v>
      </c>
      <c r="H3410" s="21">
        <v>44621</v>
      </c>
      <c r="I3410" s="18" t="s">
        <v>69</v>
      </c>
      <c r="J3410" s="2" t="s">
        <v>21</v>
      </c>
    </row>
    <row r="3411" spans="2:10" hidden="1" x14ac:dyDescent="0.3">
      <c r="B3411" s="5" t="s">
        <v>58</v>
      </c>
      <c r="C3411" t="s">
        <v>36</v>
      </c>
      <c r="D3411" s="2" t="s">
        <v>21</v>
      </c>
      <c r="F3411">
        <v>7.7267812499999993</v>
      </c>
      <c r="G3411" t="s">
        <v>43</v>
      </c>
      <c r="H3411" s="21">
        <v>44621</v>
      </c>
      <c r="I3411" s="18" t="s">
        <v>69</v>
      </c>
      <c r="J3411" s="2" t="s">
        <v>21</v>
      </c>
    </row>
    <row r="3412" spans="2:10" hidden="1" x14ac:dyDescent="0.3">
      <c r="B3412" s="5" t="s">
        <v>58</v>
      </c>
      <c r="C3412" t="s">
        <v>36</v>
      </c>
      <c r="D3412" s="2" t="s">
        <v>21</v>
      </c>
      <c r="F3412">
        <v>8.1719791666666666</v>
      </c>
      <c r="G3412" t="s">
        <v>43</v>
      </c>
      <c r="H3412" s="21">
        <v>44621</v>
      </c>
      <c r="I3412" s="18" t="s">
        <v>69</v>
      </c>
      <c r="J3412" s="2" t="s">
        <v>21</v>
      </c>
    </row>
    <row r="3413" spans="2:10" hidden="1" x14ac:dyDescent="0.3">
      <c r="B3413" s="5" t="s">
        <v>58</v>
      </c>
      <c r="C3413" t="s">
        <v>36</v>
      </c>
      <c r="D3413" s="2" t="s">
        <v>21</v>
      </c>
      <c r="F3413">
        <v>7.840427083333334</v>
      </c>
      <c r="G3413" t="s">
        <v>43</v>
      </c>
      <c r="H3413" s="21">
        <v>44621</v>
      </c>
      <c r="I3413" s="18" t="s">
        <v>69</v>
      </c>
      <c r="J3413" s="2" t="s">
        <v>21</v>
      </c>
    </row>
    <row r="3414" spans="2:10" hidden="1" x14ac:dyDescent="0.3">
      <c r="B3414" s="5" t="s">
        <v>58</v>
      </c>
      <c r="C3414" t="s">
        <v>36</v>
      </c>
      <c r="D3414" s="2" t="s">
        <v>21</v>
      </c>
      <c r="F3414">
        <v>7.7590624999999998</v>
      </c>
      <c r="G3414" t="s">
        <v>43</v>
      </c>
      <c r="H3414" s="21">
        <v>44621</v>
      </c>
      <c r="I3414" s="18" t="s">
        <v>69</v>
      </c>
      <c r="J3414" s="2" t="s">
        <v>21</v>
      </c>
    </row>
    <row r="3415" spans="2:10" hidden="1" x14ac:dyDescent="0.3">
      <c r="B3415" s="5" t="s">
        <v>58</v>
      </c>
      <c r="C3415" t="s">
        <v>36</v>
      </c>
      <c r="D3415" s="2" t="s">
        <v>21</v>
      </c>
      <c r="F3415">
        <v>7.9324374999999998</v>
      </c>
      <c r="G3415" t="s">
        <v>43</v>
      </c>
      <c r="H3415" s="21">
        <v>44621</v>
      </c>
      <c r="I3415" s="18" t="s">
        <v>69</v>
      </c>
      <c r="J3415" s="2" t="s">
        <v>21</v>
      </c>
    </row>
    <row r="3416" spans="2:10" hidden="1" x14ac:dyDescent="0.3">
      <c r="B3416" s="5" t="s">
        <v>58</v>
      </c>
      <c r="C3416" t="s">
        <v>36</v>
      </c>
      <c r="D3416" s="2" t="s">
        <v>21</v>
      </c>
      <c r="F3416">
        <v>7.3219583333333338</v>
      </c>
      <c r="G3416" t="s">
        <v>43</v>
      </c>
      <c r="H3416" s="21">
        <v>44621</v>
      </c>
      <c r="I3416" s="18" t="s">
        <v>69</v>
      </c>
      <c r="J3416" s="2" t="s">
        <v>21</v>
      </c>
    </row>
    <row r="3417" spans="2:10" hidden="1" x14ac:dyDescent="0.3">
      <c r="B3417" s="5" t="s">
        <v>58</v>
      </c>
      <c r="C3417" t="s">
        <v>36</v>
      </c>
      <c r="D3417" s="2" t="s">
        <v>21</v>
      </c>
      <c r="F3417">
        <v>7.0050833333333342</v>
      </c>
      <c r="G3417" t="s">
        <v>43</v>
      </c>
      <c r="H3417" s="21">
        <v>44621</v>
      </c>
      <c r="I3417" s="18" t="s">
        <v>69</v>
      </c>
      <c r="J3417" s="2" t="s">
        <v>21</v>
      </c>
    </row>
    <row r="3418" spans="2:10" hidden="1" x14ac:dyDescent="0.3">
      <c r="B3418" s="5" t="s">
        <v>58</v>
      </c>
      <c r="C3418" t="s">
        <v>36</v>
      </c>
      <c r="D3418" s="2" t="s">
        <v>21</v>
      </c>
      <c r="F3418">
        <v>7.1182916666666669</v>
      </c>
      <c r="G3418" t="s">
        <v>43</v>
      </c>
      <c r="H3418" s="21">
        <v>44621</v>
      </c>
      <c r="I3418" s="18" t="s">
        <v>69</v>
      </c>
      <c r="J3418" s="2" t="s">
        <v>21</v>
      </c>
    </row>
    <row r="3419" spans="2:10" hidden="1" x14ac:dyDescent="0.3">
      <c r="B3419" s="5" t="s">
        <v>58</v>
      </c>
      <c r="C3419" t="s">
        <v>36</v>
      </c>
      <c r="D3419" s="2" t="s">
        <v>21</v>
      </c>
      <c r="F3419">
        <v>8.1595416666666676</v>
      </c>
      <c r="G3419" t="s">
        <v>43</v>
      </c>
      <c r="H3419" s="21">
        <v>44621</v>
      </c>
      <c r="I3419" s="18" t="s">
        <v>69</v>
      </c>
      <c r="J3419" s="2" t="s">
        <v>21</v>
      </c>
    </row>
    <row r="3420" spans="2:10" hidden="1" x14ac:dyDescent="0.3">
      <c r="B3420" s="5" t="s">
        <v>58</v>
      </c>
      <c r="C3420" t="s">
        <v>36</v>
      </c>
      <c r="D3420" s="2" t="s">
        <v>21</v>
      </c>
      <c r="F3420">
        <v>8.5834375000000005</v>
      </c>
      <c r="G3420" t="s">
        <v>43</v>
      </c>
      <c r="H3420" s="21">
        <v>44621</v>
      </c>
      <c r="I3420" s="18" t="s">
        <v>69</v>
      </c>
      <c r="J3420" s="2" t="s">
        <v>21</v>
      </c>
    </row>
    <row r="3421" spans="2:10" hidden="1" x14ac:dyDescent="0.3">
      <c r="B3421" s="5" t="s">
        <v>58</v>
      </c>
      <c r="C3421" t="s">
        <v>36</v>
      </c>
      <c r="D3421" s="2" t="s">
        <v>21</v>
      </c>
      <c r="F3421">
        <v>8.6514270833333331</v>
      </c>
      <c r="G3421" t="s">
        <v>43</v>
      </c>
      <c r="H3421" s="21">
        <v>44621</v>
      </c>
      <c r="I3421" s="18" t="s">
        <v>69</v>
      </c>
      <c r="J3421" s="2" t="s">
        <v>21</v>
      </c>
    </row>
    <row r="3422" spans="2:10" hidden="1" x14ac:dyDescent="0.3">
      <c r="B3422" s="5" t="s">
        <v>58</v>
      </c>
      <c r="C3422" t="s">
        <v>36</v>
      </c>
      <c r="D3422" s="2" t="s">
        <v>21</v>
      </c>
      <c r="F3422">
        <v>8.0598854166666669</v>
      </c>
      <c r="G3422" t="s">
        <v>43</v>
      </c>
      <c r="H3422" s="21">
        <v>44621</v>
      </c>
      <c r="I3422" s="18" t="s">
        <v>69</v>
      </c>
      <c r="J3422" s="2" t="s">
        <v>21</v>
      </c>
    </row>
    <row r="3423" spans="2:10" hidden="1" x14ac:dyDescent="0.3">
      <c r="B3423" s="5" t="s">
        <v>58</v>
      </c>
      <c r="C3423" t="s">
        <v>36</v>
      </c>
      <c r="D3423" s="2" t="s">
        <v>21</v>
      </c>
      <c r="F3423">
        <v>8.2548437500000009</v>
      </c>
      <c r="G3423" t="s">
        <v>43</v>
      </c>
      <c r="H3423" s="21">
        <v>44621</v>
      </c>
      <c r="I3423" s="18" t="s">
        <v>69</v>
      </c>
      <c r="J3423" s="2" t="s">
        <v>21</v>
      </c>
    </row>
    <row r="3424" spans="2:10" hidden="1" x14ac:dyDescent="0.3">
      <c r="B3424" s="5" t="s">
        <v>58</v>
      </c>
      <c r="C3424" t="s">
        <v>36</v>
      </c>
      <c r="D3424" s="2" t="s">
        <v>21</v>
      </c>
      <c r="F3424">
        <v>7.5250729166666668</v>
      </c>
      <c r="G3424" t="s">
        <v>43</v>
      </c>
      <c r="H3424" s="21">
        <v>44621</v>
      </c>
      <c r="I3424" s="18" t="s">
        <v>69</v>
      </c>
      <c r="J3424" s="2" t="s">
        <v>21</v>
      </c>
    </row>
    <row r="3425" spans="2:10" hidden="1" x14ac:dyDescent="0.3">
      <c r="B3425" s="5" t="s">
        <v>58</v>
      </c>
      <c r="C3425" t="s">
        <v>36</v>
      </c>
      <c r="D3425" s="2" t="s">
        <v>21</v>
      </c>
      <c r="F3425">
        <v>7.9679270833333335</v>
      </c>
      <c r="G3425" t="s">
        <v>43</v>
      </c>
      <c r="H3425" s="21">
        <v>44621</v>
      </c>
      <c r="I3425" s="18" t="s">
        <v>69</v>
      </c>
      <c r="J3425" s="2" t="s">
        <v>21</v>
      </c>
    </row>
    <row r="3426" spans="2:10" hidden="1" x14ac:dyDescent="0.3">
      <c r="B3426" s="5" t="s">
        <v>58</v>
      </c>
      <c r="C3426" t="s">
        <v>36</v>
      </c>
      <c r="D3426" s="2" t="s">
        <v>21</v>
      </c>
      <c r="F3426">
        <v>8.104354166666667</v>
      </c>
      <c r="G3426" t="s">
        <v>43</v>
      </c>
      <c r="H3426" s="21">
        <v>44621</v>
      </c>
      <c r="I3426" s="18" t="s">
        <v>69</v>
      </c>
      <c r="J3426" s="2" t="s">
        <v>21</v>
      </c>
    </row>
    <row r="3427" spans="2:10" hidden="1" x14ac:dyDescent="0.3">
      <c r="B3427" s="5" t="s">
        <v>58</v>
      </c>
      <c r="C3427" t="s">
        <v>36</v>
      </c>
      <c r="D3427" s="2" t="s">
        <v>21</v>
      </c>
      <c r="F3427">
        <v>4.2184270833333333</v>
      </c>
      <c r="G3427" t="s">
        <v>43</v>
      </c>
      <c r="H3427" s="21">
        <v>44621</v>
      </c>
      <c r="I3427" s="18" t="s">
        <v>69</v>
      </c>
      <c r="J3427" s="2" t="s">
        <v>21</v>
      </c>
    </row>
    <row r="3428" spans="2:10" hidden="1" x14ac:dyDescent="0.3">
      <c r="B3428" s="5" t="s">
        <v>58</v>
      </c>
      <c r="C3428" t="s">
        <v>36</v>
      </c>
      <c r="D3428" s="2" t="s">
        <v>21</v>
      </c>
      <c r="F3428">
        <v>8.016722267630362</v>
      </c>
      <c r="G3428" t="s">
        <v>43</v>
      </c>
      <c r="H3428" s="21">
        <v>44621</v>
      </c>
      <c r="I3428" s="18" t="s">
        <v>69</v>
      </c>
      <c r="J3428" s="2" t="s">
        <v>21</v>
      </c>
    </row>
    <row r="3429" spans="2:10" hidden="1" x14ac:dyDescent="0.3">
      <c r="B3429" s="5" t="s">
        <v>58</v>
      </c>
      <c r="C3429" t="s">
        <v>36</v>
      </c>
      <c r="D3429" s="2" t="s">
        <v>21</v>
      </c>
      <c r="F3429">
        <v>8.7700294117647051</v>
      </c>
      <c r="G3429" t="s">
        <v>43</v>
      </c>
      <c r="H3429" s="21">
        <v>44621</v>
      </c>
      <c r="I3429" s="18" t="s">
        <v>69</v>
      </c>
      <c r="J3429" s="2" t="s">
        <v>21</v>
      </c>
    </row>
    <row r="3430" spans="2:10" hidden="1" x14ac:dyDescent="0.3">
      <c r="B3430" s="5" t="s">
        <v>58</v>
      </c>
      <c r="C3430" t="s">
        <v>36</v>
      </c>
      <c r="D3430" s="2" t="s">
        <v>21</v>
      </c>
      <c r="F3430">
        <v>8.3349019607843129</v>
      </c>
      <c r="G3430" t="s">
        <v>43</v>
      </c>
      <c r="H3430" s="21">
        <v>44621</v>
      </c>
      <c r="I3430" s="18" t="s">
        <v>69</v>
      </c>
      <c r="J3430" s="2" t="s">
        <v>21</v>
      </c>
    </row>
    <row r="3431" spans="2:10" hidden="1" x14ac:dyDescent="0.3">
      <c r="B3431" s="5" t="s">
        <v>58</v>
      </c>
      <c r="C3431" t="s">
        <v>36</v>
      </c>
      <c r="D3431" s="2" t="s">
        <v>21</v>
      </c>
      <c r="F3431">
        <v>7.7869509803921568</v>
      </c>
      <c r="G3431" t="s">
        <v>43</v>
      </c>
      <c r="H3431" s="21">
        <v>44621</v>
      </c>
      <c r="I3431" s="18" t="s">
        <v>69</v>
      </c>
      <c r="J3431" s="2" t="s">
        <v>21</v>
      </c>
    </row>
    <row r="3432" spans="2:10" hidden="1" x14ac:dyDescent="0.3">
      <c r="B3432" s="5" t="s">
        <v>58</v>
      </c>
      <c r="C3432" t="s">
        <v>36</v>
      </c>
      <c r="D3432" s="2" t="s">
        <v>21</v>
      </c>
      <c r="F3432">
        <v>7.834352941176471</v>
      </c>
      <c r="G3432" t="s">
        <v>43</v>
      </c>
      <c r="H3432" s="21">
        <v>44621</v>
      </c>
      <c r="I3432" s="18" t="s">
        <v>69</v>
      </c>
      <c r="J3432" s="2" t="s">
        <v>21</v>
      </c>
    </row>
    <row r="3433" spans="2:10" hidden="1" x14ac:dyDescent="0.3">
      <c r="B3433" s="5" t="s">
        <v>58</v>
      </c>
      <c r="C3433" t="s">
        <v>36</v>
      </c>
      <c r="D3433" s="2" t="s">
        <v>21</v>
      </c>
      <c r="F3433">
        <v>8.1766862745098052</v>
      </c>
      <c r="G3433" t="s">
        <v>43</v>
      </c>
      <c r="H3433" s="21">
        <v>44621</v>
      </c>
      <c r="I3433" s="18" t="s">
        <v>69</v>
      </c>
      <c r="J3433" s="2" t="s">
        <v>21</v>
      </c>
    </row>
    <row r="3434" spans="2:10" hidden="1" x14ac:dyDescent="0.3">
      <c r="B3434" s="5" t="s">
        <v>58</v>
      </c>
      <c r="C3434" t="s">
        <v>36</v>
      </c>
      <c r="D3434" s="2" t="s">
        <v>21</v>
      </c>
      <c r="F3434">
        <v>7.2979117647058818</v>
      </c>
      <c r="G3434" t="s">
        <v>43</v>
      </c>
      <c r="H3434" s="21">
        <v>44621</v>
      </c>
      <c r="I3434" s="18" t="s">
        <v>69</v>
      </c>
      <c r="J3434" s="2" t="s">
        <v>21</v>
      </c>
    </row>
    <row r="3435" spans="2:10" hidden="1" x14ac:dyDescent="0.3">
      <c r="B3435" s="5" t="s">
        <v>58</v>
      </c>
      <c r="C3435" t="s">
        <v>36</v>
      </c>
      <c r="D3435" s="2" t="s">
        <v>21</v>
      </c>
      <c r="F3435">
        <v>7.7074509803921565</v>
      </c>
      <c r="G3435" t="s">
        <v>43</v>
      </c>
      <c r="H3435" s="21">
        <v>44621</v>
      </c>
      <c r="I3435" s="18" t="s">
        <v>69</v>
      </c>
      <c r="J3435" s="2" t="s">
        <v>21</v>
      </c>
    </row>
    <row r="3436" spans="2:10" hidden="1" x14ac:dyDescent="0.3">
      <c r="B3436" s="5" t="s">
        <v>58</v>
      </c>
      <c r="C3436" t="s">
        <v>36</v>
      </c>
      <c r="D3436" s="2" t="s">
        <v>21</v>
      </c>
      <c r="F3436">
        <v>7.6653627450980393</v>
      </c>
      <c r="G3436" t="s">
        <v>43</v>
      </c>
      <c r="H3436" s="21">
        <v>44621</v>
      </c>
      <c r="I3436" s="18" t="s">
        <v>69</v>
      </c>
      <c r="J3436" s="2" t="s">
        <v>21</v>
      </c>
    </row>
    <row r="3437" spans="2:10" hidden="1" x14ac:dyDescent="0.3">
      <c r="B3437" s="5" t="s">
        <v>58</v>
      </c>
      <c r="C3437" t="s">
        <v>36</v>
      </c>
      <c r="D3437" s="2" t="s">
        <v>21</v>
      </c>
      <c r="F3437">
        <v>8.0607549019607845</v>
      </c>
      <c r="G3437" t="s">
        <v>43</v>
      </c>
      <c r="H3437" s="21">
        <v>44621</v>
      </c>
      <c r="I3437" s="18" t="s">
        <v>69</v>
      </c>
      <c r="J3437" s="2" t="s">
        <v>21</v>
      </c>
    </row>
    <row r="3438" spans="2:10" hidden="1" x14ac:dyDescent="0.3">
      <c r="B3438" s="5" t="s">
        <v>58</v>
      </c>
      <c r="C3438" t="s">
        <v>36</v>
      </c>
      <c r="D3438" s="2" t="s">
        <v>21</v>
      </c>
      <c r="F3438">
        <v>8.6023235294117644</v>
      </c>
      <c r="G3438" t="s">
        <v>43</v>
      </c>
      <c r="H3438" s="21">
        <v>44621</v>
      </c>
      <c r="I3438" s="18" t="s">
        <v>69</v>
      </c>
      <c r="J3438" s="2" t="s">
        <v>21</v>
      </c>
    </row>
    <row r="3439" spans="2:10" hidden="1" x14ac:dyDescent="0.3">
      <c r="B3439" s="5" t="s">
        <v>58</v>
      </c>
      <c r="C3439" t="s">
        <v>36</v>
      </c>
      <c r="D3439" s="2" t="s">
        <v>21</v>
      </c>
      <c r="F3439">
        <v>8.8235294117647065</v>
      </c>
      <c r="G3439" t="s">
        <v>43</v>
      </c>
      <c r="H3439" s="21">
        <v>44621</v>
      </c>
      <c r="I3439" s="18" t="s">
        <v>69</v>
      </c>
      <c r="J3439" s="2" t="s">
        <v>21</v>
      </c>
    </row>
    <row r="3440" spans="2:10" hidden="1" x14ac:dyDescent="0.3">
      <c r="B3440" s="5" t="s">
        <v>58</v>
      </c>
      <c r="C3440" t="s">
        <v>36</v>
      </c>
      <c r="D3440" s="2" t="s">
        <v>21</v>
      </c>
      <c r="F3440">
        <v>7.9518431372549019</v>
      </c>
      <c r="G3440" t="s">
        <v>43</v>
      </c>
      <c r="H3440" s="21">
        <v>44621</v>
      </c>
      <c r="I3440" s="18" t="s">
        <v>69</v>
      </c>
      <c r="J3440" s="2" t="s">
        <v>21</v>
      </c>
    </row>
    <row r="3441" spans="2:10" hidden="1" x14ac:dyDescent="0.3">
      <c r="B3441" s="5" t="s">
        <v>58</v>
      </c>
      <c r="C3441" t="s">
        <v>36</v>
      </c>
      <c r="D3441" s="2" t="s">
        <v>21</v>
      </c>
      <c r="F3441">
        <v>7.5314803921568627</v>
      </c>
      <c r="G3441" t="s">
        <v>43</v>
      </c>
      <c r="H3441" s="21">
        <v>44621</v>
      </c>
      <c r="I3441" s="18" t="s">
        <v>69</v>
      </c>
      <c r="J3441" s="2" t="s">
        <v>21</v>
      </c>
    </row>
    <row r="3442" spans="2:10" hidden="1" x14ac:dyDescent="0.3">
      <c r="B3442" s="5" t="s">
        <v>58</v>
      </c>
      <c r="C3442" t="s">
        <v>36</v>
      </c>
      <c r="D3442" s="2" t="s">
        <v>21</v>
      </c>
      <c r="F3442">
        <v>7.6479607843137254</v>
      </c>
      <c r="G3442" t="s">
        <v>43</v>
      </c>
      <c r="H3442" s="21">
        <v>44621</v>
      </c>
      <c r="I3442" s="18" t="s">
        <v>69</v>
      </c>
      <c r="J3442" s="2" t="s">
        <v>21</v>
      </c>
    </row>
    <row r="3443" spans="2:10" hidden="1" x14ac:dyDescent="0.3">
      <c r="B3443" s="5" t="s">
        <v>58</v>
      </c>
      <c r="C3443" t="s">
        <v>36</v>
      </c>
      <c r="D3443" s="2" t="s">
        <v>21</v>
      </c>
      <c r="F3443">
        <v>7.7094705882352939</v>
      </c>
      <c r="G3443" t="s">
        <v>43</v>
      </c>
      <c r="H3443" s="21">
        <v>44621</v>
      </c>
      <c r="I3443" s="18" t="s">
        <v>69</v>
      </c>
      <c r="J3443" s="2" t="s">
        <v>21</v>
      </c>
    </row>
    <row r="3444" spans="2:10" hidden="1" x14ac:dyDescent="0.3">
      <c r="B3444" s="5" t="s">
        <v>58</v>
      </c>
      <c r="C3444" t="s">
        <v>36</v>
      </c>
      <c r="D3444" s="2" t="s">
        <v>21</v>
      </c>
      <c r="F3444">
        <v>7.4573725490196079</v>
      </c>
      <c r="G3444" t="s">
        <v>43</v>
      </c>
      <c r="H3444" s="21">
        <v>44621</v>
      </c>
      <c r="I3444" s="18" t="s">
        <v>69</v>
      </c>
      <c r="J3444" s="2" t="s">
        <v>21</v>
      </c>
    </row>
    <row r="3445" spans="2:10" hidden="1" x14ac:dyDescent="0.3">
      <c r="B3445" s="5" t="s">
        <v>58</v>
      </c>
      <c r="C3445" t="s">
        <v>36</v>
      </c>
      <c r="D3445" s="2" t="s">
        <v>21</v>
      </c>
      <c r="F3445">
        <v>7.7705000000000002</v>
      </c>
      <c r="G3445" t="s">
        <v>43</v>
      </c>
      <c r="H3445" s="21">
        <v>44621</v>
      </c>
      <c r="I3445" s="18" t="s">
        <v>69</v>
      </c>
      <c r="J3445" s="2" t="s">
        <v>21</v>
      </c>
    </row>
    <row r="3446" spans="2:10" hidden="1" x14ac:dyDescent="0.3">
      <c r="B3446" s="5" t="s">
        <v>58</v>
      </c>
      <c r="C3446" t="s">
        <v>36</v>
      </c>
      <c r="D3446" s="2" t="s">
        <v>21</v>
      </c>
      <c r="F3446">
        <v>7.006176470588235</v>
      </c>
      <c r="G3446" t="s">
        <v>43</v>
      </c>
      <c r="H3446" s="21">
        <v>44621</v>
      </c>
      <c r="I3446" s="18" t="s">
        <v>69</v>
      </c>
      <c r="J3446" s="2" t="s">
        <v>21</v>
      </c>
    </row>
    <row r="3447" spans="2:10" hidden="1" x14ac:dyDescent="0.3">
      <c r="B3447" s="5" t="s">
        <v>58</v>
      </c>
      <c r="C3447" t="s">
        <v>36</v>
      </c>
      <c r="D3447" s="2" t="s">
        <v>21</v>
      </c>
      <c r="F3447">
        <v>8.4519803921568624</v>
      </c>
      <c r="G3447" t="s">
        <v>43</v>
      </c>
      <c r="H3447" s="21">
        <v>44621</v>
      </c>
      <c r="I3447" s="18" t="s">
        <v>69</v>
      </c>
      <c r="J3447" s="2" t="s">
        <v>21</v>
      </c>
    </row>
    <row r="3448" spans="2:10" hidden="1" x14ac:dyDescent="0.3">
      <c r="B3448" s="5" t="s">
        <v>58</v>
      </c>
      <c r="C3448" t="s">
        <v>36</v>
      </c>
      <c r="D3448" s="2" t="s">
        <v>21</v>
      </c>
      <c r="F3448">
        <v>7.9490196078431365</v>
      </c>
      <c r="G3448" t="s">
        <v>43</v>
      </c>
      <c r="H3448" s="21">
        <v>44621</v>
      </c>
      <c r="I3448" s="18" t="s">
        <v>69</v>
      </c>
      <c r="J3448" s="2" t="s">
        <v>21</v>
      </c>
    </row>
    <row r="3449" spans="2:10" hidden="1" x14ac:dyDescent="0.3">
      <c r="B3449" s="5" t="s">
        <v>58</v>
      </c>
      <c r="C3449" t="s">
        <v>36</v>
      </c>
      <c r="D3449" s="2" t="s">
        <v>21</v>
      </c>
      <c r="F3449">
        <v>7.893098039215686</v>
      </c>
      <c r="G3449" t="s">
        <v>43</v>
      </c>
      <c r="H3449" s="21">
        <v>44621</v>
      </c>
      <c r="I3449" s="18" t="s">
        <v>69</v>
      </c>
      <c r="J3449" s="2" t="s">
        <v>21</v>
      </c>
    </row>
    <row r="3450" spans="2:10" hidden="1" x14ac:dyDescent="0.3">
      <c r="B3450" s="5" t="s">
        <v>58</v>
      </c>
      <c r="C3450" t="s">
        <v>36</v>
      </c>
      <c r="D3450" s="2" t="s">
        <v>21</v>
      </c>
      <c r="F3450">
        <v>8.242852941176471</v>
      </c>
      <c r="G3450" t="s">
        <v>43</v>
      </c>
      <c r="H3450" s="21">
        <v>44621</v>
      </c>
      <c r="I3450" s="18" t="s">
        <v>69</v>
      </c>
      <c r="J3450" s="2" t="s">
        <v>21</v>
      </c>
    </row>
    <row r="3451" spans="2:10" hidden="1" x14ac:dyDescent="0.3">
      <c r="B3451" s="5" t="s">
        <v>58</v>
      </c>
      <c r="C3451" t="s">
        <v>36</v>
      </c>
      <c r="D3451" s="2" t="s">
        <v>21</v>
      </c>
      <c r="F3451">
        <v>5.3790588235294114</v>
      </c>
      <c r="G3451" t="s">
        <v>43</v>
      </c>
      <c r="H3451" s="21">
        <v>44621</v>
      </c>
      <c r="I3451" s="18" t="s">
        <v>69</v>
      </c>
      <c r="J3451" s="2" t="s">
        <v>21</v>
      </c>
    </row>
    <row r="3452" spans="2:10" hidden="1" x14ac:dyDescent="0.3">
      <c r="B3452" s="5" t="s">
        <v>58</v>
      </c>
      <c r="C3452" t="s">
        <v>36</v>
      </c>
      <c r="D3452" s="2" t="s">
        <v>21</v>
      </c>
      <c r="F3452">
        <v>7.5964411764705879</v>
      </c>
      <c r="G3452" t="s">
        <v>43</v>
      </c>
      <c r="H3452" s="21">
        <v>44621</v>
      </c>
      <c r="I3452" s="18" t="s">
        <v>69</v>
      </c>
      <c r="J3452" s="2" t="s">
        <v>21</v>
      </c>
    </row>
    <row r="3453" spans="2:10" hidden="1" x14ac:dyDescent="0.3">
      <c r="B3453" s="5" t="s">
        <v>58</v>
      </c>
      <c r="C3453" t="s">
        <v>36</v>
      </c>
      <c r="D3453" s="2" t="s">
        <v>21</v>
      </c>
      <c r="F3453">
        <v>7.3719705882352944</v>
      </c>
      <c r="G3453" t="s">
        <v>43</v>
      </c>
      <c r="H3453" s="21">
        <v>44621</v>
      </c>
      <c r="I3453" s="18" t="s">
        <v>69</v>
      </c>
      <c r="J3453" s="2" t="s">
        <v>21</v>
      </c>
    </row>
    <row r="3454" spans="2:10" hidden="1" x14ac:dyDescent="0.3">
      <c r="B3454" s="5" t="s">
        <v>58</v>
      </c>
      <c r="C3454" t="s">
        <v>36</v>
      </c>
      <c r="D3454" s="2" t="s">
        <v>21</v>
      </c>
      <c r="F3454">
        <v>7.7756176470588239</v>
      </c>
      <c r="G3454" t="s">
        <v>43</v>
      </c>
      <c r="H3454" s="21">
        <v>44621</v>
      </c>
      <c r="I3454" s="18" t="s">
        <v>69</v>
      </c>
      <c r="J3454" s="2" t="s">
        <v>21</v>
      </c>
    </row>
    <row r="3455" spans="2:10" hidden="1" x14ac:dyDescent="0.3">
      <c r="B3455" s="5" t="s">
        <v>58</v>
      </c>
      <c r="C3455" t="s">
        <v>36</v>
      </c>
      <c r="D3455" s="2" t="s">
        <v>21</v>
      </c>
      <c r="F3455">
        <v>8.2974509803921563</v>
      </c>
      <c r="G3455" t="s">
        <v>43</v>
      </c>
      <c r="H3455" s="21">
        <v>44621</v>
      </c>
      <c r="I3455" s="18" t="s">
        <v>69</v>
      </c>
      <c r="J3455" s="2" t="s">
        <v>21</v>
      </c>
    </row>
    <row r="3456" spans="2:10" hidden="1" x14ac:dyDescent="0.3">
      <c r="B3456" s="5" t="s">
        <v>58</v>
      </c>
      <c r="C3456" t="s">
        <v>36</v>
      </c>
      <c r="D3456" s="2" t="s">
        <v>21</v>
      </c>
      <c r="F3456">
        <v>7.3288500000000001</v>
      </c>
      <c r="G3456" t="s">
        <v>43</v>
      </c>
      <c r="H3456" s="21">
        <v>44621</v>
      </c>
      <c r="I3456" s="18" t="s">
        <v>69</v>
      </c>
      <c r="J3456" s="2" t="s">
        <v>21</v>
      </c>
    </row>
    <row r="3457" spans="2:10" hidden="1" x14ac:dyDescent="0.3">
      <c r="B3457" s="5" t="s">
        <v>58</v>
      </c>
      <c r="C3457" t="s">
        <v>36</v>
      </c>
      <c r="D3457" s="2" t="s">
        <v>21</v>
      </c>
      <c r="F3457">
        <v>7.2217399999999996</v>
      </c>
      <c r="G3457" t="s">
        <v>43</v>
      </c>
      <c r="H3457" s="21">
        <v>44621</v>
      </c>
      <c r="I3457" s="18" t="s">
        <v>69</v>
      </c>
      <c r="J3457" s="2" t="s">
        <v>21</v>
      </c>
    </row>
    <row r="3458" spans="2:10" hidden="1" x14ac:dyDescent="0.3">
      <c r="B3458" s="5" t="s">
        <v>58</v>
      </c>
      <c r="C3458" t="s">
        <v>36</v>
      </c>
      <c r="D3458" s="2" t="s">
        <v>21</v>
      </c>
      <c r="F3458">
        <v>6.7628399999999997</v>
      </c>
      <c r="G3458" t="s">
        <v>43</v>
      </c>
      <c r="H3458" s="21">
        <v>44621</v>
      </c>
      <c r="I3458" s="18" t="s">
        <v>69</v>
      </c>
      <c r="J3458" s="2" t="s">
        <v>21</v>
      </c>
    </row>
    <row r="3459" spans="2:10" hidden="1" x14ac:dyDescent="0.3">
      <c r="B3459" s="5" t="s">
        <v>58</v>
      </c>
      <c r="C3459" t="s">
        <v>36</v>
      </c>
      <c r="D3459" s="2" t="s">
        <v>21</v>
      </c>
      <c r="F3459">
        <v>6.4500500000000001</v>
      </c>
      <c r="G3459" t="s">
        <v>43</v>
      </c>
      <c r="H3459" s="21">
        <v>44621</v>
      </c>
      <c r="I3459" s="18" t="s">
        <v>69</v>
      </c>
      <c r="J3459" s="2" t="s">
        <v>21</v>
      </c>
    </row>
    <row r="3460" spans="2:10" hidden="1" x14ac:dyDescent="0.3">
      <c r="B3460" s="5" t="s">
        <v>58</v>
      </c>
      <c r="C3460" t="s">
        <v>36</v>
      </c>
      <c r="D3460" s="2" t="s">
        <v>21</v>
      </c>
      <c r="F3460">
        <v>6.8494700000000002</v>
      </c>
      <c r="G3460" t="s">
        <v>43</v>
      </c>
      <c r="H3460" s="21">
        <v>44621</v>
      </c>
      <c r="I3460" s="18" t="s">
        <v>69</v>
      </c>
      <c r="J3460" s="2" t="s">
        <v>21</v>
      </c>
    </row>
    <row r="3461" spans="2:10" hidden="1" x14ac:dyDescent="0.3">
      <c r="B3461" s="5" t="s">
        <v>58</v>
      </c>
      <c r="C3461" t="s">
        <v>36</v>
      </c>
      <c r="D3461" s="2" t="s">
        <v>21</v>
      </c>
      <c r="F3461">
        <v>6.9315499999999997</v>
      </c>
      <c r="G3461" t="s">
        <v>43</v>
      </c>
      <c r="H3461" s="21">
        <v>44621</v>
      </c>
      <c r="I3461" s="18" t="s">
        <v>69</v>
      </c>
      <c r="J3461" s="2" t="s">
        <v>21</v>
      </c>
    </row>
    <row r="3462" spans="2:10" hidden="1" x14ac:dyDescent="0.3">
      <c r="B3462" s="5" t="s">
        <v>58</v>
      </c>
      <c r="C3462" t="s">
        <v>36</v>
      </c>
      <c r="D3462" s="2" t="s">
        <v>21</v>
      </c>
      <c r="F3462">
        <v>5.5897000000000006</v>
      </c>
      <c r="G3462" t="s">
        <v>43</v>
      </c>
      <c r="H3462" s="21">
        <v>44621</v>
      </c>
      <c r="I3462" s="18" t="s">
        <v>69</v>
      </c>
      <c r="J3462" s="2" t="s">
        <v>21</v>
      </c>
    </row>
    <row r="3463" spans="2:10" hidden="1" x14ac:dyDescent="0.3">
      <c r="B3463" s="5" t="s">
        <v>58</v>
      </c>
      <c r="C3463" t="s">
        <v>36</v>
      </c>
      <c r="D3463" s="2" t="s">
        <v>21</v>
      </c>
      <c r="F3463">
        <v>6.4977499999999999</v>
      </c>
      <c r="G3463" t="s">
        <v>43</v>
      </c>
      <c r="H3463" s="21">
        <v>44621</v>
      </c>
      <c r="I3463" s="18" t="s">
        <v>69</v>
      </c>
      <c r="J3463" s="2" t="s">
        <v>21</v>
      </c>
    </row>
    <row r="3464" spans="2:10" hidden="1" x14ac:dyDescent="0.3">
      <c r="B3464" s="5" t="s">
        <v>58</v>
      </c>
      <c r="C3464" t="s">
        <v>36</v>
      </c>
      <c r="D3464" s="2" t="s">
        <v>21</v>
      </c>
      <c r="F3464">
        <v>6.2432000000000007</v>
      </c>
      <c r="G3464" t="s">
        <v>43</v>
      </c>
      <c r="H3464" s="21">
        <v>44621</v>
      </c>
      <c r="I3464" s="18" t="s">
        <v>69</v>
      </c>
      <c r="J3464" s="2" t="s">
        <v>21</v>
      </c>
    </row>
    <row r="3465" spans="2:10" hidden="1" x14ac:dyDescent="0.3">
      <c r="B3465" s="5" t="s">
        <v>58</v>
      </c>
      <c r="C3465" t="s">
        <v>36</v>
      </c>
      <c r="D3465" s="2" t="s">
        <v>21</v>
      </c>
      <c r="F3465">
        <v>6.0411900000000003</v>
      </c>
      <c r="G3465" t="s">
        <v>43</v>
      </c>
      <c r="H3465" s="21">
        <v>44621</v>
      </c>
      <c r="I3465" s="18" t="s">
        <v>69</v>
      </c>
      <c r="J3465" s="2" t="s">
        <v>21</v>
      </c>
    </row>
    <row r="3466" spans="2:10" hidden="1" x14ac:dyDescent="0.3">
      <c r="B3466" s="5" t="s">
        <v>58</v>
      </c>
      <c r="C3466" t="s">
        <v>36</v>
      </c>
      <c r="D3466" s="2" t="s">
        <v>21</v>
      </c>
      <c r="F3466">
        <v>6.7742999999999993</v>
      </c>
      <c r="G3466" t="s">
        <v>43</v>
      </c>
      <c r="H3466" s="21">
        <v>44621</v>
      </c>
      <c r="I3466" s="18" t="s">
        <v>69</v>
      </c>
      <c r="J3466" s="2" t="s">
        <v>21</v>
      </c>
    </row>
    <row r="3467" spans="2:10" hidden="1" x14ac:dyDescent="0.3">
      <c r="B3467" s="5" t="s">
        <v>58</v>
      </c>
      <c r="C3467" t="s">
        <v>36</v>
      </c>
      <c r="D3467" s="2" t="s">
        <v>21</v>
      </c>
      <c r="F3467">
        <v>7.0041099999999998</v>
      </c>
      <c r="G3467" t="s">
        <v>43</v>
      </c>
      <c r="H3467" s="21">
        <v>44621</v>
      </c>
      <c r="I3467" s="18" t="s">
        <v>69</v>
      </c>
      <c r="J3467" s="2" t="s">
        <v>21</v>
      </c>
    </row>
    <row r="3468" spans="2:10" hidden="1" x14ac:dyDescent="0.3">
      <c r="B3468" s="5" t="s">
        <v>58</v>
      </c>
      <c r="C3468" t="s">
        <v>36</v>
      </c>
      <c r="D3468" s="2" t="s">
        <v>21</v>
      </c>
      <c r="F3468">
        <v>6.6174300000000006</v>
      </c>
      <c r="G3468" t="s">
        <v>43</v>
      </c>
      <c r="H3468" s="21">
        <v>44621</v>
      </c>
      <c r="I3468" s="18" t="s">
        <v>69</v>
      </c>
      <c r="J3468" s="2" t="s">
        <v>21</v>
      </c>
    </row>
    <row r="3469" spans="2:10" hidden="1" x14ac:dyDescent="0.3">
      <c r="B3469" s="5" t="s">
        <v>58</v>
      </c>
      <c r="C3469" t="s">
        <v>36</v>
      </c>
      <c r="D3469" s="2" t="s">
        <v>21</v>
      </c>
      <c r="F3469">
        <v>6.5873800000000005</v>
      </c>
      <c r="G3469" t="s">
        <v>43</v>
      </c>
      <c r="H3469" s="21">
        <v>44621</v>
      </c>
      <c r="I3469" s="18" t="s">
        <v>69</v>
      </c>
      <c r="J3469" s="2" t="s">
        <v>21</v>
      </c>
    </row>
    <row r="3470" spans="2:10" hidden="1" x14ac:dyDescent="0.3">
      <c r="B3470" s="5" t="s">
        <v>58</v>
      </c>
      <c r="C3470" t="s">
        <v>36</v>
      </c>
      <c r="D3470" s="2" t="s">
        <v>21</v>
      </c>
      <c r="F3470">
        <v>7.2718600000000002</v>
      </c>
      <c r="G3470" t="s">
        <v>43</v>
      </c>
      <c r="H3470" s="21">
        <v>44621</v>
      </c>
      <c r="I3470" s="18" t="s">
        <v>69</v>
      </c>
      <c r="J3470" s="2" t="s">
        <v>21</v>
      </c>
    </row>
    <row r="3471" spans="2:10" hidden="1" x14ac:dyDescent="0.3">
      <c r="B3471" s="5" t="s">
        <v>58</v>
      </c>
      <c r="C3471" t="s">
        <v>36</v>
      </c>
      <c r="D3471" s="2" t="s">
        <v>21</v>
      </c>
      <c r="F3471">
        <v>7.24</v>
      </c>
      <c r="G3471" t="s">
        <v>43</v>
      </c>
      <c r="H3471" s="21">
        <v>44621</v>
      </c>
      <c r="I3471" s="18" t="s">
        <v>69</v>
      </c>
      <c r="J3471" s="2" t="s">
        <v>21</v>
      </c>
    </row>
    <row r="3472" spans="2:10" hidden="1" x14ac:dyDescent="0.3">
      <c r="B3472" s="5" t="s">
        <v>58</v>
      </c>
      <c r="C3472" t="s">
        <v>36</v>
      </c>
      <c r="D3472" s="2" t="s">
        <v>21</v>
      </c>
      <c r="F3472">
        <v>5.6835199999999997</v>
      </c>
      <c r="G3472" t="s">
        <v>43</v>
      </c>
      <c r="H3472" s="21">
        <v>44621</v>
      </c>
      <c r="I3472" s="18" t="s">
        <v>69</v>
      </c>
      <c r="J3472" s="2" t="s">
        <v>21</v>
      </c>
    </row>
    <row r="3473" spans="2:10" hidden="1" x14ac:dyDescent="0.3">
      <c r="B3473" s="5" t="s">
        <v>58</v>
      </c>
      <c r="C3473" t="s">
        <v>36</v>
      </c>
      <c r="D3473" s="2" t="s">
        <v>21</v>
      </c>
      <c r="F3473">
        <v>6.4878999999999998</v>
      </c>
      <c r="G3473" t="s">
        <v>43</v>
      </c>
      <c r="H3473" s="21">
        <v>44621</v>
      </c>
      <c r="I3473" s="18" t="s">
        <v>69</v>
      </c>
      <c r="J3473" s="2" t="s">
        <v>21</v>
      </c>
    </row>
    <row r="3474" spans="2:10" hidden="1" x14ac:dyDescent="0.3">
      <c r="B3474" s="5" t="s">
        <v>58</v>
      </c>
      <c r="C3474" t="s">
        <v>36</v>
      </c>
      <c r="D3474" s="2" t="s">
        <v>21</v>
      </c>
      <c r="F3474">
        <v>6.0048000000000004</v>
      </c>
      <c r="G3474" t="s">
        <v>43</v>
      </c>
      <c r="H3474" s="21">
        <v>44621</v>
      </c>
      <c r="I3474" s="18" t="s">
        <v>69</v>
      </c>
      <c r="J3474" s="2" t="s">
        <v>21</v>
      </c>
    </row>
    <row r="3475" spans="2:10" hidden="1" x14ac:dyDescent="0.3">
      <c r="B3475" s="5" t="s">
        <v>58</v>
      </c>
      <c r="C3475" t="s">
        <v>36</v>
      </c>
      <c r="D3475" s="2" t="s">
        <v>21</v>
      </c>
      <c r="F3475">
        <v>6.5610999999999997</v>
      </c>
      <c r="G3475" t="s">
        <v>43</v>
      </c>
      <c r="H3475" s="21">
        <v>44621</v>
      </c>
      <c r="I3475" s="18" t="s">
        <v>69</v>
      </c>
      <c r="J3475" s="2" t="s">
        <v>21</v>
      </c>
    </row>
    <row r="3476" spans="2:10" hidden="1" x14ac:dyDescent="0.3">
      <c r="B3476" s="5" t="s">
        <v>58</v>
      </c>
      <c r="C3476" t="s">
        <v>36</v>
      </c>
      <c r="D3476" s="2" t="s">
        <v>21</v>
      </c>
      <c r="F3476">
        <v>6.4860500000000005</v>
      </c>
      <c r="G3476" t="s">
        <v>43</v>
      </c>
      <c r="H3476" s="21">
        <v>44621</v>
      </c>
      <c r="I3476" s="18" t="s">
        <v>69</v>
      </c>
      <c r="J3476" s="2" t="s">
        <v>21</v>
      </c>
    </row>
    <row r="3477" spans="2:10" hidden="1" x14ac:dyDescent="0.3">
      <c r="B3477" s="5" t="s">
        <v>58</v>
      </c>
      <c r="C3477" t="s">
        <v>36</v>
      </c>
      <c r="D3477" s="2" t="s">
        <v>21</v>
      </c>
      <c r="F3477">
        <v>6.7318899999999999</v>
      </c>
      <c r="G3477" t="s">
        <v>43</v>
      </c>
      <c r="H3477" s="21">
        <v>44621</v>
      </c>
      <c r="I3477" s="18" t="s">
        <v>69</v>
      </c>
      <c r="J3477" s="2" t="s">
        <v>21</v>
      </c>
    </row>
    <row r="3478" spans="2:10" hidden="1" x14ac:dyDescent="0.3">
      <c r="B3478" s="5" t="s">
        <v>58</v>
      </c>
      <c r="C3478" t="s">
        <v>36</v>
      </c>
      <c r="D3478" s="2" t="s">
        <v>21</v>
      </c>
      <c r="F3478">
        <v>6.8001199999999997</v>
      </c>
      <c r="G3478" t="s">
        <v>43</v>
      </c>
      <c r="H3478" s="21">
        <v>44621</v>
      </c>
      <c r="I3478" s="18" t="s">
        <v>69</v>
      </c>
      <c r="J3478" s="2" t="s">
        <v>21</v>
      </c>
    </row>
    <row r="3479" spans="2:10" hidden="1" x14ac:dyDescent="0.3">
      <c r="B3479" s="5" t="s">
        <v>58</v>
      </c>
      <c r="C3479" t="s">
        <v>36</v>
      </c>
      <c r="D3479" s="2" t="s">
        <v>21</v>
      </c>
      <c r="F3479">
        <v>6.4004999999999992</v>
      </c>
      <c r="G3479" t="s">
        <v>43</v>
      </c>
      <c r="H3479" s="21">
        <v>44621</v>
      </c>
      <c r="I3479" s="18" t="s">
        <v>69</v>
      </c>
      <c r="J3479" s="2" t="s">
        <v>21</v>
      </c>
    </row>
    <row r="3480" spans="2:10" hidden="1" x14ac:dyDescent="0.3">
      <c r="B3480" s="5" t="s">
        <v>58</v>
      </c>
      <c r="C3480" t="s">
        <v>36</v>
      </c>
      <c r="D3480" s="2" t="s">
        <v>21</v>
      </c>
      <c r="F3480">
        <v>6.2678899999999995</v>
      </c>
      <c r="G3480" t="s">
        <v>43</v>
      </c>
      <c r="H3480" s="21">
        <v>44621</v>
      </c>
      <c r="I3480" s="18" t="s">
        <v>69</v>
      </c>
      <c r="J3480" s="2" t="s">
        <v>21</v>
      </c>
    </row>
    <row r="3481" spans="2:10" hidden="1" x14ac:dyDescent="0.3">
      <c r="B3481" s="5" t="s">
        <v>58</v>
      </c>
      <c r="C3481" t="s">
        <v>36</v>
      </c>
      <c r="D3481" s="2" t="s">
        <v>21</v>
      </c>
      <c r="F3481">
        <v>6.7186900000000005</v>
      </c>
      <c r="G3481" t="s">
        <v>43</v>
      </c>
      <c r="H3481" s="21">
        <v>44621</v>
      </c>
      <c r="I3481" s="18" t="s">
        <v>69</v>
      </c>
      <c r="J3481" s="2" t="s">
        <v>21</v>
      </c>
    </row>
    <row r="3482" spans="2:10" hidden="1" x14ac:dyDescent="0.3">
      <c r="B3482" s="5" t="s">
        <v>58</v>
      </c>
      <c r="C3482" t="s">
        <v>36</v>
      </c>
      <c r="D3482" s="2" t="s">
        <v>21</v>
      </c>
      <c r="F3482">
        <v>6.9738899999999999</v>
      </c>
      <c r="G3482" t="s">
        <v>43</v>
      </c>
      <c r="H3482" s="21">
        <v>44621</v>
      </c>
      <c r="I3482" s="18" t="s">
        <v>69</v>
      </c>
      <c r="J3482" s="2" t="s">
        <v>21</v>
      </c>
    </row>
    <row r="3483" spans="2:10" hidden="1" x14ac:dyDescent="0.3">
      <c r="B3483" s="5" t="s">
        <v>58</v>
      </c>
      <c r="C3483" t="s">
        <v>36</v>
      </c>
      <c r="D3483" s="2" t="s">
        <v>21</v>
      </c>
      <c r="F3483">
        <v>6.3086000000000002</v>
      </c>
      <c r="G3483" t="s">
        <v>43</v>
      </c>
      <c r="H3483" s="21">
        <v>44621</v>
      </c>
      <c r="I3483" s="18" t="s">
        <v>69</v>
      </c>
      <c r="J3483" s="2" t="s">
        <v>21</v>
      </c>
    </row>
    <row r="3484" spans="2:10" hidden="1" x14ac:dyDescent="0.3">
      <c r="B3484" s="5" t="s">
        <v>58</v>
      </c>
      <c r="C3484" t="s">
        <v>36</v>
      </c>
      <c r="D3484" s="2" t="s">
        <v>21</v>
      </c>
      <c r="F3484">
        <v>6.4550099999999997</v>
      </c>
      <c r="G3484" t="s">
        <v>43</v>
      </c>
      <c r="H3484" s="21">
        <v>44621</v>
      </c>
      <c r="I3484" s="18" t="s">
        <v>69</v>
      </c>
      <c r="J3484" s="2" t="s">
        <v>21</v>
      </c>
    </row>
    <row r="3485" spans="2:10" hidden="1" x14ac:dyDescent="0.3">
      <c r="B3485" s="5" t="s">
        <v>58</v>
      </c>
      <c r="C3485" t="s">
        <v>36</v>
      </c>
      <c r="D3485" s="2" t="s">
        <v>21</v>
      </c>
      <c r="F3485">
        <v>7.0591800000000005</v>
      </c>
      <c r="G3485" t="s">
        <v>43</v>
      </c>
      <c r="H3485" s="21">
        <v>44621</v>
      </c>
      <c r="I3485" s="18" t="s">
        <v>69</v>
      </c>
      <c r="J3485" s="2" t="s">
        <v>21</v>
      </c>
    </row>
    <row r="3486" spans="2:10" hidden="1" x14ac:dyDescent="0.3">
      <c r="B3486" s="5" t="s">
        <v>58</v>
      </c>
      <c r="C3486" t="s">
        <v>36</v>
      </c>
      <c r="D3486" s="2" t="s">
        <v>21</v>
      </c>
      <c r="F3486">
        <v>6.7209500000000002</v>
      </c>
      <c r="G3486" t="s">
        <v>43</v>
      </c>
      <c r="H3486" s="21">
        <v>44621</v>
      </c>
      <c r="I3486" s="18" t="s">
        <v>69</v>
      </c>
      <c r="J3486" s="2" t="s">
        <v>21</v>
      </c>
    </row>
    <row r="3487" spans="2:10" hidden="1" x14ac:dyDescent="0.3">
      <c r="B3487" s="5" t="s">
        <v>58</v>
      </c>
      <c r="C3487" t="s">
        <v>36</v>
      </c>
      <c r="D3487" s="2" t="s">
        <v>21</v>
      </c>
      <c r="F3487">
        <v>8.8800900000000009</v>
      </c>
      <c r="G3487" t="s">
        <v>43</v>
      </c>
      <c r="H3487" s="21">
        <v>44621</v>
      </c>
      <c r="I3487" s="18" t="s">
        <v>69</v>
      </c>
      <c r="J3487" s="2" t="s">
        <v>21</v>
      </c>
    </row>
    <row r="3488" spans="2:10" hidden="1" x14ac:dyDescent="0.3">
      <c r="B3488" s="5" t="s">
        <v>58</v>
      </c>
      <c r="C3488" t="s">
        <v>36</v>
      </c>
      <c r="D3488" s="2" t="s">
        <v>21</v>
      </c>
      <c r="F3488">
        <v>5.5139777777777779</v>
      </c>
      <c r="G3488" t="s">
        <v>43</v>
      </c>
      <c r="H3488" s="21">
        <v>44621</v>
      </c>
      <c r="I3488" s="18" t="s">
        <v>69</v>
      </c>
      <c r="J3488" s="2" t="s">
        <v>21</v>
      </c>
    </row>
    <row r="3489" spans="2:10" hidden="1" x14ac:dyDescent="0.3">
      <c r="B3489" s="5" t="s">
        <v>58</v>
      </c>
      <c r="C3489" t="s">
        <v>36</v>
      </c>
      <c r="D3489" s="2" t="s">
        <v>21</v>
      </c>
      <c r="F3489">
        <v>5.9793888888888889</v>
      </c>
      <c r="G3489" t="s">
        <v>43</v>
      </c>
      <c r="H3489" s="21">
        <v>44621</v>
      </c>
      <c r="I3489" s="18" t="s">
        <v>69</v>
      </c>
      <c r="J3489" s="2" t="s">
        <v>21</v>
      </c>
    </row>
    <row r="3490" spans="2:10" hidden="1" x14ac:dyDescent="0.3">
      <c r="B3490" s="5" t="s">
        <v>58</v>
      </c>
      <c r="C3490" t="s">
        <v>36</v>
      </c>
      <c r="D3490" s="2" t="s">
        <v>21</v>
      </c>
      <c r="F3490">
        <v>5.8668333333333331</v>
      </c>
      <c r="G3490" t="s">
        <v>43</v>
      </c>
      <c r="H3490" s="21">
        <v>44621</v>
      </c>
      <c r="I3490" s="18" t="s">
        <v>69</v>
      </c>
      <c r="J3490" s="2" t="s">
        <v>21</v>
      </c>
    </row>
    <row r="3491" spans="2:10" hidden="1" x14ac:dyDescent="0.3">
      <c r="B3491" s="5" t="s">
        <v>58</v>
      </c>
      <c r="C3491" t="s">
        <v>36</v>
      </c>
      <c r="D3491" s="2" t="s">
        <v>21</v>
      </c>
      <c r="F3491">
        <v>5.9978555555555557</v>
      </c>
      <c r="G3491" t="s">
        <v>43</v>
      </c>
      <c r="H3491" s="21">
        <v>44621</v>
      </c>
      <c r="I3491" s="18" t="s">
        <v>69</v>
      </c>
      <c r="J3491" s="2" t="s">
        <v>21</v>
      </c>
    </row>
    <row r="3492" spans="2:10" hidden="1" x14ac:dyDescent="0.3">
      <c r="B3492" s="5" t="s">
        <v>58</v>
      </c>
      <c r="C3492" t="s">
        <v>36</v>
      </c>
      <c r="D3492" s="2" t="s">
        <v>21</v>
      </c>
      <c r="F3492">
        <v>6.023655555555556</v>
      </c>
      <c r="G3492" t="s">
        <v>43</v>
      </c>
      <c r="H3492" s="21">
        <v>44621</v>
      </c>
      <c r="I3492" s="18" t="s">
        <v>69</v>
      </c>
      <c r="J3492" s="2" t="s">
        <v>21</v>
      </c>
    </row>
    <row r="3493" spans="2:10" hidden="1" x14ac:dyDescent="0.3">
      <c r="B3493" s="5" t="s">
        <v>58</v>
      </c>
      <c r="C3493" t="s">
        <v>36</v>
      </c>
      <c r="D3493" s="2" t="s">
        <v>21</v>
      </c>
      <c r="F3493">
        <v>6.4446000000000003</v>
      </c>
      <c r="G3493" t="s">
        <v>43</v>
      </c>
      <c r="H3493" s="21">
        <v>44621</v>
      </c>
      <c r="I3493" s="18" t="s">
        <v>69</v>
      </c>
      <c r="J3493" s="2" t="s">
        <v>21</v>
      </c>
    </row>
    <row r="3494" spans="2:10" hidden="1" x14ac:dyDescent="0.3">
      <c r="B3494" s="5" t="s">
        <v>58</v>
      </c>
      <c r="C3494" t="s">
        <v>36</v>
      </c>
      <c r="D3494" s="2" t="s">
        <v>21</v>
      </c>
      <c r="F3494">
        <v>6.1463666666666663</v>
      </c>
      <c r="G3494" t="s">
        <v>43</v>
      </c>
      <c r="H3494" s="21">
        <v>44621</v>
      </c>
      <c r="I3494" s="18" t="s">
        <v>69</v>
      </c>
      <c r="J3494" s="2" t="s">
        <v>21</v>
      </c>
    </row>
    <row r="3495" spans="2:10" hidden="1" x14ac:dyDescent="0.3">
      <c r="B3495" s="5" t="s">
        <v>58</v>
      </c>
      <c r="C3495" t="s">
        <v>36</v>
      </c>
      <c r="D3495" s="2" t="s">
        <v>21</v>
      </c>
      <c r="F3495">
        <v>5.968977777777777</v>
      </c>
      <c r="G3495" t="s">
        <v>43</v>
      </c>
      <c r="H3495" s="21">
        <v>44621</v>
      </c>
      <c r="I3495" s="18" t="s">
        <v>69</v>
      </c>
      <c r="J3495" s="2" t="s">
        <v>21</v>
      </c>
    </row>
    <row r="3496" spans="2:10" hidden="1" x14ac:dyDescent="0.3">
      <c r="B3496" s="5" t="s">
        <v>58</v>
      </c>
      <c r="C3496" t="s">
        <v>36</v>
      </c>
      <c r="D3496" s="2" t="s">
        <v>21</v>
      </c>
      <c r="F3496">
        <v>5.333333333333333</v>
      </c>
      <c r="G3496" t="s">
        <v>43</v>
      </c>
      <c r="H3496" s="21">
        <v>44621</v>
      </c>
      <c r="I3496" s="18" t="s">
        <v>69</v>
      </c>
      <c r="J3496" s="2" t="s">
        <v>21</v>
      </c>
    </row>
    <row r="3497" spans="2:10" hidden="1" x14ac:dyDescent="0.3">
      <c r="B3497" s="5" t="s">
        <v>58</v>
      </c>
      <c r="C3497" t="s">
        <v>36</v>
      </c>
      <c r="D3497" s="2" t="s">
        <v>21</v>
      </c>
      <c r="F3497">
        <v>6.1856111111111112</v>
      </c>
      <c r="G3497" t="s">
        <v>43</v>
      </c>
      <c r="H3497" s="21">
        <v>44621</v>
      </c>
      <c r="I3497" s="18" t="s">
        <v>69</v>
      </c>
      <c r="J3497" s="2" t="s">
        <v>21</v>
      </c>
    </row>
    <row r="3498" spans="2:10" hidden="1" x14ac:dyDescent="0.3">
      <c r="B3498" s="5" t="s">
        <v>58</v>
      </c>
      <c r="C3498" t="s">
        <v>36</v>
      </c>
      <c r="D3498" s="2" t="s">
        <v>21</v>
      </c>
      <c r="F3498">
        <v>5.8769222222222224</v>
      </c>
      <c r="G3498" t="s">
        <v>43</v>
      </c>
      <c r="H3498" s="21">
        <v>44621</v>
      </c>
      <c r="I3498" s="18" t="s">
        <v>69</v>
      </c>
      <c r="J3498" s="2" t="s">
        <v>21</v>
      </c>
    </row>
    <row r="3499" spans="2:10" hidden="1" x14ac:dyDescent="0.3">
      <c r="B3499" s="5" t="s">
        <v>58</v>
      </c>
      <c r="C3499" t="s">
        <v>36</v>
      </c>
      <c r="D3499" s="2" t="s">
        <v>21</v>
      </c>
      <c r="F3499">
        <v>6.3681333333333328</v>
      </c>
      <c r="G3499" t="s">
        <v>43</v>
      </c>
      <c r="H3499" s="21">
        <v>44621</v>
      </c>
      <c r="I3499" s="18" t="s">
        <v>69</v>
      </c>
      <c r="J3499" s="2" t="s">
        <v>21</v>
      </c>
    </row>
    <row r="3500" spans="2:10" hidden="1" x14ac:dyDescent="0.3">
      <c r="B3500" s="5" t="s">
        <v>58</v>
      </c>
      <c r="C3500" t="s">
        <v>36</v>
      </c>
      <c r="D3500" s="2" t="s">
        <v>21</v>
      </c>
      <c r="F3500">
        <v>6.0720000000000001</v>
      </c>
      <c r="G3500" t="s">
        <v>43</v>
      </c>
      <c r="H3500" s="21">
        <v>44621</v>
      </c>
      <c r="I3500" s="18" t="s">
        <v>69</v>
      </c>
      <c r="J3500" s="2" t="s">
        <v>21</v>
      </c>
    </row>
    <row r="3501" spans="2:10" hidden="1" x14ac:dyDescent="0.3">
      <c r="B3501" s="5" t="s">
        <v>58</v>
      </c>
      <c r="C3501" t="s">
        <v>36</v>
      </c>
      <c r="D3501" s="2" t="s">
        <v>21</v>
      </c>
      <c r="F3501">
        <v>6.2236555555555562</v>
      </c>
      <c r="G3501" t="s">
        <v>43</v>
      </c>
      <c r="H3501" s="21">
        <v>44621</v>
      </c>
      <c r="I3501" s="18" t="s">
        <v>69</v>
      </c>
      <c r="J3501" s="2" t="s">
        <v>21</v>
      </c>
    </row>
    <row r="3502" spans="2:10" hidden="1" x14ac:dyDescent="0.3">
      <c r="B3502" s="5" t="s">
        <v>58</v>
      </c>
      <c r="C3502" t="s">
        <v>36</v>
      </c>
      <c r="D3502" s="2" t="s">
        <v>21</v>
      </c>
      <c r="F3502">
        <v>5.700677777777778</v>
      </c>
      <c r="G3502" t="s">
        <v>43</v>
      </c>
      <c r="H3502" s="21">
        <v>44621</v>
      </c>
      <c r="I3502" s="18" t="s">
        <v>69</v>
      </c>
      <c r="J3502" s="2" t="s">
        <v>21</v>
      </c>
    </row>
    <row r="3503" spans="2:10" hidden="1" x14ac:dyDescent="0.3">
      <c r="B3503" s="5" t="s">
        <v>58</v>
      </c>
      <c r="C3503" t="s">
        <v>36</v>
      </c>
      <c r="D3503" s="2" t="s">
        <v>21</v>
      </c>
      <c r="F3503">
        <v>6.2743888888888897</v>
      </c>
      <c r="G3503" t="s">
        <v>43</v>
      </c>
      <c r="H3503" s="21">
        <v>44621</v>
      </c>
      <c r="I3503" s="18" t="s">
        <v>69</v>
      </c>
      <c r="J3503" s="2" t="s">
        <v>21</v>
      </c>
    </row>
    <row r="3504" spans="2:10" hidden="1" x14ac:dyDescent="0.3">
      <c r="B3504" s="5" t="s">
        <v>58</v>
      </c>
      <c r="C3504" t="s">
        <v>36</v>
      </c>
      <c r="D3504" s="2" t="s">
        <v>21</v>
      </c>
      <c r="F3504">
        <v>6.2857111111111115</v>
      </c>
      <c r="G3504" t="s">
        <v>43</v>
      </c>
      <c r="H3504" s="21">
        <v>44621</v>
      </c>
      <c r="I3504" s="18" t="s">
        <v>69</v>
      </c>
      <c r="J3504" s="2" t="s">
        <v>21</v>
      </c>
    </row>
    <row r="3505" spans="2:10" hidden="1" x14ac:dyDescent="0.3">
      <c r="B3505" s="5" t="s">
        <v>58</v>
      </c>
      <c r="C3505" t="s">
        <v>36</v>
      </c>
      <c r="D3505" s="2" t="s">
        <v>21</v>
      </c>
      <c r="F3505">
        <v>5.791611111111111</v>
      </c>
      <c r="G3505" t="s">
        <v>43</v>
      </c>
      <c r="H3505" s="21">
        <v>44621</v>
      </c>
      <c r="I3505" s="18" t="s">
        <v>69</v>
      </c>
      <c r="J3505" s="2" t="s">
        <v>21</v>
      </c>
    </row>
    <row r="3506" spans="2:10" hidden="1" x14ac:dyDescent="0.3">
      <c r="B3506" s="5" t="s">
        <v>58</v>
      </c>
      <c r="C3506" t="s">
        <v>36</v>
      </c>
      <c r="D3506" s="2" t="s">
        <v>21</v>
      </c>
      <c r="F3506">
        <v>6.6672555555555553</v>
      </c>
      <c r="G3506" t="s">
        <v>43</v>
      </c>
      <c r="H3506" s="21">
        <v>44621</v>
      </c>
      <c r="I3506" s="18" t="s">
        <v>69</v>
      </c>
      <c r="J3506" s="2" t="s">
        <v>21</v>
      </c>
    </row>
    <row r="3507" spans="2:10" hidden="1" x14ac:dyDescent="0.3">
      <c r="B3507" s="5" t="s">
        <v>58</v>
      </c>
      <c r="C3507" t="s">
        <v>36</v>
      </c>
      <c r="D3507" s="2" t="s">
        <v>21</v>
      </c>
      <c r="F3507">
        <v>6.5339333333333327</v>
      </c>
      <c r="G3507" t="s">
        <v>43</v>
      </c>
      <c r="H3507" s="21">
        <v>44621</v>
      </c>
      <c r="I3507" s="18" t="s">
        <v>69</v>
      </c>
      <c r="J3507" s="2" t="s">
        <v>21</v>
      </c>
    </row>
    <row r="3508" spans="2:10" hidden="1" x14ac:dyDescent="0.3">
      <c r="B3508" s="5" t="s">
        <v>58</v>
      </c>
      <c r="C3508" t="s">
        <v>36</v>
      </c>
      <c r="D3508" s="2" t="s">
        <v>21</v>
      </c>
      <c r="F3508">
        <v>6.4963444444444454</v>
      </c>
      <c r="G3508" t="s">
        <v>43</v>
      </c>
      <c r="H3508" s="21">
        <v>44621</v>
      </c>
      <c r="I3508" s="18" t="s">
        <v>69</v>
      </c>
      <c r="J3508" s="2" t="s">
        <v>21</v>
      </c>
    </row>
    <row r="3509" spans="2:10" hidden="1" x14ac:dyDescent="0.3">
      <c r="B3509" s="5" t="s">
        <v>58</v>
      </c>
      <c r="C3509" t="s">
        <v>36</v>
      </c>
      <c r="D3509" s="2" t="s">
        <v>21</v>
      </c>
      <c r="F3509">
        <v>6.133977777777778</v>
      </c>
      <c r="G3509" t="s">
        <v>43</v>
      </c>
      <c r="H3509" s="21">
        <v>44621</v>
      </c>
      <c r="I3509" s="18" t="s">
        <v>69</v>
      </c>
      <c r="J3509" s="2" t="s">
        <v>21</v>
      </c>
    </row>
    <row r="3510" spans="2:10" hidden="1" x14ac:dyDescent="0.3">
      <c r="B3510" s="5" t="s">
        <v>58</v>
      </c>
      <c r="C3510" t="s">
        <v>36</v>
      </c>
      <c r="D3510" s="2" t="s">
        <v>21</v>
      </c>
      <c r="F3510">
        <v>5.7335111111111106</v>
      </c>
      <c r="G3510" t="s">
        <v>43</v>
      </c>
      <c r="H3510" s="21">
        <v>44621</v>
      </c>
      <c r="I3510" s="18" t="s">
        <v>69</v>
      </c>
      <c r="J3510" s="2" t="s">
        <v>21</v>
      </c>
    </row>
    <row r="3511" spans="2:10" hidden="1" x14ac:dyDescent="0.3">
      <c r="B3511" s="5" t="s">
        <v>58</v>
      </c>
      <c r="C3511" t="s">
        <v>36</v>
      </c>
      <c r="D3511" s="2" t="s">
        <v>21</v>
      </c>
      <c r="F3511">
        <v>6.8208777777777776</v>
      </c>
      <c r="G3511" t="s">
        <v>43</v>
      </c>
      <c r="H3511" s="21">
        <v>44621</v>
      </c>
      <c r="I3511" s="18" t="s">
        <v>69</v>
      </c>
      <c r="J3511" s="2" t="s">
        <v>21</v>
      </c>
    </row>
    <row r="3512" spans="2:10" hidden="1" x14ac:dyDescent="0.3">
      <c r="B3512" s="5" t="s">
        <v>58</v>
      </c>
      <c r="C3512" t="s">
        <v>36</v>
      </c>
      <c r="D3512" s="2" t="s">
        <v>21</v>
      </c>
      <c r="F3512">
        <v>5.9246333333333334</v>
      </c>
      <c r="G3512" t="s">
        <v>43</v>
      </c>
      <c r="H3512" s="21">
        <v>44621</v>
      </c>
      <c r="I3512" s="18" t="s">
        <v>69</v>
      </c>
      <c r="J3512" s="2" t="s">
        <v>21</v>
      </c>
    </row>
    <row r="3513" spans="2:10" hidden="1" x14ac:dyDescent="0.3">
      <c r="B3513" s="5" t="s">
        <v>58</v>
      </c>
      <c r="C3513" t="s">
        <v>36</v>
      </c>
      <c r="D3513" s="2" t="s">
        <v>21</v>
      </c>
      <c r="F3513">
        <v>5.8161111111111117</v>
      </c>
      <c r="G3513" t="s">
        <v>43</v>
      </c>
      <c r="H3513" s="21">
        <v>44621</v>
      </c>
      <c r="I3513" s="18" t="s">
        <v>69</v>
      </c>
      <c r="J3513" s="2" t="s">
        <v>21</v>
      </c>
    </row>
    <row r="3514" spans="2:10" hidden="1" x14ac:dyDescent="0.3">
      <c r="B3514" s="5" t="s">
        <v>58</v>
      </c>
      <c r="C3514" t="s">
        <v>36</v>
      </c>
      <c r="D3514" s="2" t="s">
        <v>21</v>
      </c>
      <c r="F3514">
        <v>6.0503222222222224</v>
      </c>
      <c r="G3514" t="s">
        <v>43</v>
      </c>
      <c r="H3514" s="21">
        <v>44621</v>
      </c>
      <c r="I3514" s="18" t="s">
        <v>69</v>
      </c>
      <c r="J3514" s="2" t="s">
        <v>21</v>
      </c>
    </row>
    <row r="3515" spans="2:10" hidden="1" x14ac:dyDescent="0.3">
      <c r="B3515" s="5" t="s">
        <v>58</v>
      </c>
      <c r="C3515" t="s">
        <v>36</v>
      </c>
      <c r="D3515" s="2" t="s">
        <v>21</v>
      </c>
      <c r="F3515">
        <v>6.7116999999999996</v>
      </c>
      <c r="G3515" t="s">
        <v>43</v>
      </c>
      <c r="H3515" s="21">
        <v>44621</v>
      </c>
      <c r="I3515" s="18" t="s">
        <v>69</v>
      </c>
      <c r="J3515" s="2" t="s">
        <v>21</v>
      </c>
    </row>
    <row r="3516" spans="2:10" hidden="1" x14ac:dyDescent="0.3">
      <c r="B3516" s="5" t="s">
        <v>58</v>
      </c>
      <c r="C3516" t="s">
        <v>36</v>
      </c>
      <c r="D3516" s="2" t="s">
        <v>21</v>
      </c>
      <c r="F3516">
        <v>6.3211222222222219</v>
      </c>
      <c r="G3516" t="s">
        <v>43</v>
      </c>
      <c r="H3516" s="21">
        <v>44621</v>
      </c>
      <c r="I3516" s="18" t="s">
        <v>69</v>
      </c>
      <c r="J3516" s="2" t="s">
        <v>21</v>
      </c>
    </row>
    <row r="3517" spans="2:10" hidden="1" x14ac:dyDescent="0.3">
      <c r="B3517" s="5" t="s">
        <v>58</v>
      </c>
      <c r="C3517" t="s">
        <v>36</v>
      </c>
      <c r="D3517" s="2" t="s">
        <v>21</v>
      </c>
      <c r="F3517">
        <v>5.3114333333333335</v>
      </c>
      <c r="G3517" t="s">
        <v>43</v>
      </c>
      <c r="H3517" s="21">
        <v>44621</v>
      </c>
      <c r="I3517" s="18" t="s">
        <v>69</v>
      </c>
      <c r="J3517" s="2" t="s">
        <v>21</v>
      </c>
    </row>
    <row r="3518" spans="2:10" hidden="1" x14ac:dyDescent="0.3">
      <c r="B3518" s="5" t="s">
        <v>58</v>
      </c>
      <c r="C3518" t="s">
        <v>36</v>
      </c>
      <c r="D3518" s="2" t="s">
        <v>21</v>
      </c>
      <c r="F3518">
        <v>6.0752444444444453</v>
      </c>
      <c r="G3518" t="s">
        <v>43</v>
      </c>
      <c r="H3518" s="21">
        <v>44621</v>
      </c>
      <c r="I3518" s="18" t="s">
        <v>69</v>
      </c>
      <c r="J3518" s="2" t="s">
        <v>21</v>
      </c>
    </row>
    <row r="3519" spans="2:10" hidden="1" x14ac:dyDescent="0.3">
      <c r="B3519" s="5" t="s">
        <v>58</v>
      </c>
      <c r="C3519" t="s">
        <v>36</v>
      </c>
      <c r="D3519" s="2" t="s">
        <v>21</v>
      </c>
      <c r="F3519">
        <v>6.510766666666667</v>
      </c>
      <c r="G3519" t="s">
        <v>43</v>
      </c>
      <c r="H3519" s="21">
        <v>44621</v>
      </c>
      <c r="I3519" s="18" t="s">
        <v>69</v>
      </c>
      <c r="J3519" s="2" t="s">
        <v>21</v>
      </c>
    </row>
    <row r="3520" spans="2:10" hidden="1" x14ac:dyDescent="0.3">
      <c r="B3520" s="5" t="s">
        <v>58</v>
      </c>
      <c r="C3520" t="s">
        <v>36</v>
      </c>
      <c r="D3520" s="2" t="s">
        <v>21</v>
      </c>
      <c r="F3520">
        <v>6.2792666666666666</v>
      </c>
      <c r="G3520" t="s">
        <v>43</v>
      </c>
      <c r="H3520" s="21">
        <v>44621</v>
      </c>
      <c r="I3520" s="18" t="s">
        <v>69</v>
      </c>
      <c r="J3520" s="2" t="s">
        <v>21</v>
      </c>
    </row>
    <row r="3521" spans="2:10" hidden="1" x14ac:dyDescent="0.3">
      <c r="B3521" s="5" t="s">
        <v>58</v>
      </c>
      <c r="C3521" t="s">
        <v>36</v>
      </c>
      <c r="D3521" s="2" t="s">
        <v>21</v>
      </c>
      <c r="F3521">
        <v>5.8264666666666658</v>
      </c>
      <c r="G3521" t="s">
        <v>43</v>
      </c>
      <c r="H3521" s="21">
        <v>44621</v>
      </c>
      <c r="I3521" s="18" t="s">
        <v>69</v>
      </c>
      <c r="J3521" s="2" t="s">
        <v>21</v>
      </c>
    </row>
    <row r="3522" spans="2:10" hidden="1" x14ac:dyDescent="0.3">
      <c r="B3522" s="5" t="s">
        <v>58</v>
      </c>
      <c r="C3522" t="s">
        <v>36</v>
      </c>
      <c r="D3522" s="2" t="s">
        <v>21</v>
      </c>
      <c r="F3522">
        <v>6.0026333333333328</v>
      </c>
      <c r="G3522" t="s">
        <v>43</v>
      </c>
      <c r="H3522" s="21">
        <v>44621</v>
      </c>
      <c r="I3522" s="18" t="s">
        <v>69</v>
      </c>
      <c r="J3522" s="2" t="s">
        <v>21</v>
      </c>
    </row>
    <row r="3523" spans="2:10" hidden="1" x14ac:dyDescent="0.3">
      <c r="B3523" s="5" t="s">
        <v>58</v>
      </c>
      <c r="C3523" t="s">
        <v>36</v>
      </c>
      <c r="D3523" s="2" t="s">
        <v>21</v>
      </c>
      <c r="F3523">
        <v>5.7784666666666666</v>
      </c>
      <c r="G3523" t="s">
        <v>43</v>
      </c>
      <c r="H3523" s="21">
        <v>44621</v>
      </c>
      <c r="I3523" s="18" t="s">
        <v>69</v>
      </c>
      <c r="J3523" s="2" t="s">
        <v>21</v>
      </c>
    </row>
    <row r="3524" spans="2:10" hidden="1" x14ac:dyDescent="0.3">
      <c r="B3524" s="5" t="s">
        <v>58</v>
      </c>
      <c r="C3524" t="s">
        <v>36</v>
      </c>
      <c r="D3524" s="2" t="s">
        <v>21</v>
      </c>
      <c r="F3524">
        <v>5.9570444444444446</v>
      </c>
      <c r="G3524" t="s">
        <v>43</v>
      </c>
      <c r="H3524" s="21">
        <v>44621</v>
      </c>
      <c r="I3524" s="18" t="s">
        <v>69</v>
      </c>
      <c r="J3524" s="2" t="s">
        <v>21</v>
      </c>
    </row>
    <row r="3525" spans="2:10" hidden="1" x14ac:dyDescent="0.3">
      <c r="B3525" s="5" t="s">
        <v>58</v>
      </c>
      <c r="C3525" t="s">
        <v>36</v>
      </c>
      <c r="D3525" s="2" t="s">
        <v>21</v>
      </c>
      <c r="F3525">
        <v>6.0485333333333342</v>
      </c>
      <c r="G3525" t="s">
        <v>43</v>
      </c>
      <c r="H3525" s="21">
        <v>44621</v>
      </c>
      <c r="I3525" s="18" t="s">
        <v>69</v>
      </c>
      <c r="J3525" s="2" t="s">
        <v>21</v>
      </c>
    </row>
    <row r="3526" spans="2:10" hidden="1" x14ac:dyDescent="0.3">
      <c r="B3526" s="5" t="s">
        <v>58</v>
      </c>
      <c r="C3526" t="s">
        <v>36</v>
      </c>
      <c r="D3526" s="2" t="s">
        <v>21</v>
      </c>
      <c r="F3526">
        <v>6.1084888888888891</v>
      </c>
      <c r="G3526" t="s">
        <v>43</v>
      </c>
      <c r="H3526" s="21">
        <v>44621</v>
      </c>
      <c r="I3526" s="18" t="s">
        <v>69</v>
      </c>
      <c r="J3526" s="2" t="s">
        <v>21</v>
      </c>
    </row>
    <row r="3527" spans="2:10" hidden="1" x14ac:dyDescent="0.3">
      <c r="B3527" s="5" t="s">
        <v>58</v>
      </c>
      <c r="C3527" t="s">
        <v>36</v>
      </c>
      <c r="D3527" s="2" t="s">
        <v>21</v>
      </c>
      <c r="F3527">
        <v>6.0485333333333342</v>
      </c>
      <c r="G3527" t="s">
        <v>43</v>
      </c>
      <c r="H3527" s="21">
        <v>44621</v>
      </c>
      <c r="I3527" s="18" t="s">
        <v>69</v>
      </c>
      <c r="J3527" s="2" t="s">
        <v>21</v>
      </c>
    </row>
    <row r="3528" spans="2:10" hidden="1" x14ac:dyDescent="0.3">
      <c r="B3528" s="5" t="s">
        <v>58</v>
      </c>
      <c r="C3528" t="s">
        <v>36</v>
      </c>
      <c r="D3528" s="2" t="s">
        <v>21</v>
      </c>
      <c r="F3528">
        <v>6.0446111111111112</v>
      </c>
      <c r="G3528" t="s">
        <v>43</v>
      </c>
      <c r="H3528" s="21">
        <v>44621</v>
      </c>
      <c r="I3528" s="18" t="s">
        <v>69</v>
      </c>
      <c r="J3528" s="2" t="s">
        <v>21</v>
      </c>
    </row>
    <row r="3529" spans="2:10" hidden="1" x14ac:dyDescent="0.3">
      <c r="B3529" s="5" t="s">
        <v>58</v>
      </c>
      <c r="C3529" t="s">
        <v>36</v>
      </c>
      <c r="D3529" s="2" t="s">
        <v>21</v>
      </c>
      <c r="F3529">
        <v>5.8896888888888892</v>
      </c>
      <c r="G3529" t="s">
        <v>43</v>
      </c>
      <c r="H3529" s="21">
        <v>44621</v>
      </c>
      <c r="I3529" s="18" t="s">
        <v>69</v>
      </c>
      <c r="J3529" s="2" t="s">
        <v>21</v>
      </c>
    </row>
    <row r="3530" spans="2:10" hidden="1" x14ac:dyDescent="0.3">
      <c r="B3530" s="5" t="s">
        <v>58</v>
      </c>
      <c r="C3530" t="s">
        <v>36</v>
      </c>
      <c r="D3530" s="2" t="s">
        <v>21</v>
      </c>
      <c r="F3530">
        <v>5.8264666666666658</v>
      </c>
      <c r="G3530" t="s">
        <v>43</v>
      </c>
      <c r="H3530" s="21">
        <v>44621</v>
      </c>
      <c r="I3530" s="18" t="s">
        <v>69</v>
      </c>
      <c r="J3530" s="2" t="s">
        <v>21</v>
      </c>
    </row>
    <row r="3531" spans="2:10" hidden="1" x14ac:dyDescent="0.3">
      <c r="B3531" s="5" t="s">
        <v>58</v>
      </c>
      <c r="C3531" t="s">
        <v>36</v>
      </c>
      <c r="D3531" s="2" t="s">
        <v>21</v>
      </c>
      <c r="F3531">
        <v>5.8237444444444435</v>
      </c>
      <c r="G3531" t="s">
        <v>43</v>
      </c>
      <c r="H3531" s="21">
        <v>44621</v>
      </c>
      <c r="I3531" s="18" t="s">
        <v>69</v>
      </c>
      <c r="J3531" s="2" t="s">
        <v>21</v>
      </c>
    </row>
    <row r="3532" spans="2:10" hidden="1" x14ac:dyDescent="0.3">
      <c r="B3532" s="5" t="s">
        <v>58</v>
      </c>
      <c r="C3532" t="s">
        <v>36</v>
      </c>
      <c r="D3532" s="2" t="s">
        <v>21</v>
      </c>
      <c r="F3532">
        <v>6.1121999999999996</v>
      </c>
      <c r="G3532" t="s">
        <v>43</v>
      </c>
      <c r="H3532" s="21">
        <v>44621</v>
      </c>
      <c r="I3532" s="18" t="s">
        <v>69</v>
      </c>
      <c r="J3532" s="2" t="s">
        <v>21</v>
      </c>
    </row>
    <row r="3533" spans="2:10" hidden="1" x14ac:dyDescent="0.3">
      <c r="B3533" s="5" t="s">
        <v>58</v>
      </c>
      <c r="C3533" t="s">
        <v>36</v>
      </c>
      <c r="D3533" s="2" t="s">
        <v>21</v>
      </c>
      <c r="F3533">
        <v>5.9151222222222222</v>
      </c>
      <c r="G3533" t="s">
        <v>43</v>
      </c>
      <c r="H3533" s="21">
        <v>44621</v>
      </c>
      <c r="I3533" s="18" t="s">
        <v>69</v>
      </c>
      <c r="J3533" s="2" t="s">
        <v>21</v>
      </c>
    </row>
    <row r="3534" spans="2:10" hidden="1" x14ac:dyDescent="0.3">
      <c r="B3534" s="5" t="s">
        <v>58</v>
      </c>
      <c r="C3534" t="s">
        <v>36</v>
      </c>
      <c r="D3534" s="2" t="s">
        <v>21</v>
      </c>
      <c r="F3534">
        <v>6.3211222222222219</v>
      </c>
      <c r="G3534" t="s">
        <v>43</v>
      </c>
      <c r="H3534" s="21">
        <v>44621</v>
      </c>
      <c r="I3534" s="18" t="s">
        <v>69</v>
      </c>
      <c r="J3534" s="2" t="s">
        <v>21</v>
      </c>
    </row>
    <row r="3535" spans="2:10" hidden="1" x14ac:dyDescent="0.3">
      <c r="B3535" s="5" t="s">
        <v>58</v>
      </c>
      <c r="C3535" t="s">
        <v>36</v>
      </c>
      <c r="D3535" s="2" t="s">
        <v>21</v>
      </c>
      <c r="F3535">
        <v>5.9636777777777779</v>
      </c>
      <c r="G3535" t="s">
        <v>43</v>
      </c>
      <c r="H3535" s="21">
        <v>44621</v>
      </c>
      <c r="I3535" s="18" t="s">
        <v>69</v>
      </c>
      <c r="J3535" s="2" t="s">
        <v>21</v>
      </c>
    </row>
    <row r="3536" spans="2:10" hidden="1" x14ac:dyDescent="0.3">
      <c r="B3536" s="5" t="s">
        <v>58</v>
      </c>
      <c r="C3536" t="s">
        <v>36</v>
      </c>
      <c r="D3536" s="2" t="s">
        <v>21</v>
      </c>
      <c r="F3536">
        <v>6.2691888888888885</v>
      </c>
      <c r="G3536" t="s">
        <v>43</v>
      </c>
      <c r="H3536" s="21">
        <v>44621</v>
      </c>
      <c r="I3536" s="18" t="s">
        <v>69</v>
      </c>
      <c r="J3536" s="2" t="s">
        <v>21</v>
      </c>
    </row>
    <row r="3537" spans="2:10" hidden="1" x14ac:dyDescent="0.3">
      <c r="B3537" s="5" t="s">
        <v>58</v>
      </c>
      <c r="C3537" t="s">
        <v>36</v>
      </c>
      <c r="D3537" s="2" t="s">
        <v>21</v>
      </c>
      <c r="F3537">
        <v>5.915288888888889</v>
      </c>
      <c r="G3537" t="s">
        <v>43</v>
      </c>
      <c r="H3537" s="21">
        <v>44621</v>
      </c>
      <c r="I3537" s="18" t="s">
        <v>69</v>
      </c>
      <c r="J3537" s="2" t="s">
        <v>21</v>
      </c>
    </row>
    <row r="3538" spans="2:10" hidden="1" x14ac:dyDescent="0.3">
      <c r="B3538" s="5" t="s">
        <v>58</v>
      </c>
      <c r="C3538" t="s">
        <v>36</v>
      </c>
      <c r="D3538" s="2" t="s">
        <v>21</v>
      </c>
      <c r="F3538">
        <v>6.0548888888888897</v>
      </c>
      <c r="G3538" t="s">
        <v>43</v>
      </c>
      <c r="H3538" s="21">
        <v>44621</v>
      </c>
      <c r="I3538" s="18" t="s">
        <v>69</v>
      </c>
      <c r="J3538" s="2" t="s">
        <v>21</v>
      </c>
    </row>
    <row r="3539" spans="2:10" hidden="1" x14ac:dyDescent="0.3">
      <c r="B3539" s="5" t="s">
        <v>58</v>
      </c>
      <c r="C3539" t="s">
        <v>36</v>
      </c>
      <c r="D3539" s="2" t="s">
        <v>21</v>
      </c>
      <c r="F3539">
        <v>5.913788888888889</v>
      </c>
      <c r="G3539" t="s">
        <v>43</v>
      </c>
      <c r="H3539" s="21">
        <v>44621</v>
      </c>
      <c r="I3539" s="18" t="s">
        <v>69</v>
      </c>
      <c r="J3539" s="2" t="s">
        <v>21</v>
      </c>
    </row>
    <row r="3540" spans="2:10" hidden="1" x14ac:dyDescent="0.3">
      <c r="B3540" s="5" t="s">
        <v>58</v>
      </c>
      <c r="C3540" t="s">
        <v>36</v>
      </c>
      <c r="D3540" s="2" t="s">
        <v>21</v>
      </c>
      <c r="F3540">
        <v>6.9813111111111112</v>
      </c>
      <c r="G3540" t="s">
        <v>43</v>
      </c>
      <c r="H3540" s="21">
        <v>44621</v>
      </c>
      <c r="I3540" s="18" t="s">
        <v>69</v>
      </c>
      <c r="J3540" s="2" t="s">
        <v>21</v>
      </c>
    </row>
    <row r="3541" spans="2:10" hidden="1" x14ac:dyDescent="0.3">
      <c r="B3541" s="5" t="s">
        <v>58</v>
      </c>
      <c r="C3541" t="s">
        <v>36</v>
      </c>
      <c r="D3541" s="2" t="s">
        <v>21</v>
      </c>
      <c r="F3541">
        <v>5.9336222222222217</v>
      </c>
      <c r="G3541" t="s">
        <v>43</v>
      </c>
      <c r="H3541" s="21">
        <v>44621</v>
      </c>
      <c r="I3541" s="18" t="s">
        <v>69</v>
      </c>
      <c r="J3541" s="2" t="s">
        <v>21</v>
      </c>
    </row>
    <row r="3542" spans="2:10" hidden="1" x14ac:dyDescent="0.3">
      <c r="B3542" s="5" t="s">
        <v>58</v>
      </c>
      <c r="C3542" t="s">
        <v>36</v>
      </c>
      <c r="D3542" s="2" t="s">
        <v>21</v>
      </c>
      <c r="F3542">
        <v>5.9272999999999998</v>
      </c>
      <c r="G3542" t="s">
        <v>43</v>
      </c>
      <c r="H3542" s="21">
        <v>44621</v>
      </c>
      <c r="I3542" s="18" t="s">
        <v>69</v>
      </c>
      <c r="J3542" s="2" t="s">
        <v>21</v>
      </c>
    </row>
    <row r="3543" spans="2:10" hidden="1" x14ac:dyDescent="0.3">
      <c r="B3543" s="5" t="s">
        <v>58</v>
      </c>
      <c r="C3543" t="s">
        <v>36</v>
      </c>
      <c r="D3543" s="2" t="s">
        <v>21</v>
      </c>
      <c r="F3543">
        <v>6.0890555555555554</v>
      </c>
      <c r="G3543" t="s">
        <v>43</v>
      </c>
      <c r="H3543" s="21">
        <v>44621</v>
      </c>
      <c r="I3543" s="18" t="s">
        <v>69</v>
      </c>
      <c r="J3543" s="2" t="s">
        <v>21</v>
      </c>
    </row>
    <row r="3544" spans="2:10" hidden="1" x14ac:dyDescent="0.3">
      <c r="B3544" s="5" t="s">
        <v>58</v>
      </c>
      <c r="C3544" t="s">
        <v>36</v>
      </c>
      <c r="D3544" s="2" t="s">
        <v>21</v>
      </c>
      <c r="F3544">
        <v>6.7183222222222225</v>
      </c>
      <c r="G3544" t="s">
        <v>43</v>
      </c>
      <c r="H3544" s="21">
        <v>44621</v>
      </c>
      <c r="I3544" s="18" t="s">
        <v>69</v>
      </c>
      <c r="J3544" s="2" t="s">
        <v>21</v>
      </c>
    </row>
    <row r="3545" spans="2:10" hidden="1" x14ac:dyDescent="0.3">
      <c r="B3545" s="5" t="s">
        <v>58</v>
      </c>
      <c r="C3545" t="s">
        <v>36</v>
      </c>
      <c r="D3545" s="2" t="s">
        <v>21</v>
      </c>
      <c r="F3545">
        <v>5.7887111111111116</v>
      </c>
      <c r="G3545" t="s">
        <v>43</v>
      </c>
      <c r="H3545" s="21">
        <v>44621</v>
      </c>
      <c r="I3545" s="18" t="s">
        <v>69</v>
      </c>
      <c r="J3545" s="2" t="s">
        <v>21</v>
      </c>
    </row>
    <row r="3546" spans="2:10" hidden="1" x14ac:dyDescent="0.3">
      <c r="B3546" s="5" t="s">
        <v>58</v>
      </c>
      <c r="C3546" t="s">
        <v>36</v>
      </c>
      <c r="D3546" s="2" t="s">
        <v>21</v>
      </c>
      <c r="F3546">
        <v>5.7839333333333327</v>
      </c>
      <c r="G3546" t="s">
        <v>43</v>
      </c>
      <c r="H3546" s="21">
        <v>44621</v>
      </c>
      <c r="I3546" s="18" t="s">
        <v>69</v>
      </c>
      <c r="J3546" s="2" t="s">
        <v>21</v>
      </c>
    </row>
    <row r="3547" spans="2:10" hidden="1" x14ac:dyDescent="0.3">
      <c r="B3547" s="5" t="s">
        <v>58</v>
      </c>
      <c r="C3547" t="s">
        <v>36</v>
      </c>
      <c r="D3547" s="2" t="s">
        <v>21</v>
      </c>
      <c r="F3547">
        <v>5.8950444444444443</v>
      </c>
      <c r="G3547" t="s">
        <v>43</v>
      </c>
      <c r="H3547" s="21">
        <v>44621</v>
      </c>
      <c r="I3547" s="18" t="s">
        <v>69</v>
      </c>
      <c r="J3547" s="2" t="s">
        <v>21</v>
      </c>
    </row>
    <row r="3548" spans="2:10" hidden="1" x14ac:dyDescent="0.3">
      <c r="B3548" s="5" t="s">
        <v>58</v>
      </c>
      <c r="C3548" t="s">
        <v>36</v>
      </c>
      <c r="D3548" s="2" t="s">
        <v>21</v>
      </c>
      <c r="F3548">
        <v>6.3631666666666664</v>
      </c>
      <c r="G3548" t="s">
        <v>43</v>
      </c>
      <c r="H3548" s="21">
        <v>44621</v>
      </c>
      <c r="I3548" s="18" t="s">
        <v>69</v>
      </c>
      <c r="J3548" s="2" t="s">
        <v>21</v>
      </c>
    </row>
    <row r="3549" spans="2:10" hidden="1" x14ac:dyDescent="0.3">
      <c r="B3549" s="5" t="s">
        <v>58</v>
      </c>
      <c r="C3549" t="s">
        <v>36</v>
      </c>
      <c r="D3549" s="2" t="s">
        <v>21</v>
      </c>
      <c r="F3549">
        <v>6.222377777777778</v>
      </c>
      <c r="G3549" t="s">
        <v>43</v>
      </c>
      <c r="H3549" s="21">
        <v>44621</v>
      </c>
      <c r="I3549" s="18" t="s">
        <v>69</v>
      </c>
      <c r="J3549" s="2" t="s">
        <v>21</v>
      </c>
    </row>
    <row r="3550" spans="2:10" hidden="1" x14ac:dyDescent="0.3">
      <c r="B3550" s="5" t="s">
        <v>58</v>
      </c>
      <c r="C3550" t="s">
        <v>36</v>
      </c>
      <c r="D3550" s="2" t="s">
        <v>21</v>
      </c>
      <c r="F3550">
        <v>6.9563666666666668</v>
      </c>
      <c r="G3550" t="s">
        <v>43</v>
      </c>
      <c r="H3550" s="21">
        <v>44621</v>
      </c>
      <c r="I3550" s="18" t="s">
        <v>69</v>
      </c>
      <c r="J3550" s="2" t="s">
        <v>21</v>
      </c>
    </row>
    <row r="3551" spans="2:10" hidden="1" x14ac:dyDescent="0.3">
      <c r="B3551" s="5" t="s">
        <v>58</v>
      </c>
      <c r="C3551" t="s">
        <v>36</v>
      </c>
      <c r="D3551" s="2" t="s">
        <v>21</v>
      </c>
      <c r="F3551">
        <v>6.0470555555555556</v>
      </c>
      <c r="G3551" t="s">
        <v>43</v>
      </c>
      <c r="H3551" s="21">
        <v>44621</v>
      </c>
      <c r="I3551" s="18" t="s">
        <v>69</v>
      </c>
      <c r="J3551" s="2" t="s">
        <v>21</v>
      </c>
    </row>
    <row r="3552" spans="2:10" hidden="1" x14ac:dyDescent="0.3">
      <c r="B3552" s="5" t="s">
        <v>58</v>
      </c>
      <c r="C3552" t="s">
        <v>36</v>
      </c>
      <c r="D3552" s="2" t="s">
        <v>21</v>
      </c>
      <c r="F3552">
        <v>5.700677777777778</v>
      </c>
      <c r="G3552" t="s">
        <v>43</v>
      </c>
      <c r="H3552" s="21">
        <v>44621</v>
      </c>
      <c r="I3552" s="18" t="s">
        <v>69</v>
      </c>
      <c r="J3552" s="2" t="s">
        <v>21</v>
      </c>
    </row>
    <row r="3553" spans="2:10" hidden="1" x14ac:dyDescent="0.3">
      <c r="B3553" s="5" t="s">
        <v>58</v>
      </c>
      <c r="C3553" t="s">
        <v>36</v>
      </c>
      <c r="D3553" s="2" t="s">
        <v>21</v>
      </c>
      <c r="F3553">
        <v>6.0419888888888886</v>
      </c>
      <c r="G3553" t="s">
        <v>43</v>
      </c>
      <c r="H3553" s="21">
        <v>44621</v>
      </c>
      <c r="I3553" s="18" t="s">
        <v>69</v>
      </c>
      <c r="J3553" s="2" t="s">
        <v>21</v>
      </c>
    </row>
    <row r="3554" spans="2:10" hidden="1" x14ac:dyDescent="0.3">
      <c r="B3554" s="5" t="s">
        <v>58</v>
      </c>
      <c r="C3554" t="s">
        <v>36</v>
      </c>
      <c r="D3554" s="2" t="s">
        <v>21</v>
      </c>
      <c r="F3554">
        <v>5.491366666666667</v>
      </c>
      <c r="G3554" t="s">
        <v>43</v>
      </c>
      <c r="H3554" s="21">
        <v>44621</v>
      </c>
      <c r="I3554" s="18" t="s">
        <v>69</v>
      </c>
      <c r="J3554" s="2" t="s">
        <v>21</v>
      </c>
    </row>
    <row r="3555" spans="2:10" hidden="1" x14ac:dyDescent="0.3">
      <c r="B3555" s="5" t="s">
        <v>58</v>
      </c>
      <c r="C3555" t="s">
        <v>36</v>
      </c>
      <c r="D3555" s="2" t="s">
        <v>21</v>
      </c>
      <c r="F3555">
        <v>6.2450333333333337</v>
      </c>
      <c r="G3555" t="s">
        <v>43</v>
      </c>
      <c r="H3555" s="21">
        <v>44621</v>
      </c>
      <c r="I3555" s="18" t="s">
        <v>69</v>
      </c>
      <c r="J3555" s="2" t="s">
        <v>21</v>
      </c>
    </row>
    <row r="3556" spans="2:10" hidden="1" x14ac:dyDescent="0.3">
      <c r="B3556" s="5" t="s">
        <v>58</v>
      </c>
      <c r="C3556" t="s">
        <v>36</v>
      </c>
      <c r="D3556" s="2" t="s">
        <v>21</v>
      </c>
      <c r="F3556">
        <v>6.1803333333333335</v>
      </c>
      <c r="G3556" t="s">
        <v>43</v>
      </c>
      <c r="H3556" s="21">
        <v>44621</v>
      </c>
      <c r="I3556" s="18" t="s">
        <v>69</v>
      </c>
      <c r="J3556" s="2" t="s">
        <v>21</v>
      </c>
    </row>
    <row r="3557" spans="2:10" hidden="1" x14ac:dyDescent="0.3">
      <c r="B3557" s="5" t="s">
        <v>58</v>
      </c>
      <c r="C3557" t="s">
        <v>36</v>
      </c>
      <c r="D3557" s="2" t="s">
        <v>21</v>
      </c>
      <c r="F3557">
        <v>6.135588888888889</v>
      </c>
      <c r="G3557" t="s">
        <v>43</v>
      </c>
      <c r="H3557" s="21">
        <v>44621</v>
      </c>
      <c r="I3557" s="18" t="s">
        <v>69</v>
      </c>
      <c r="J3557" s="2" t="s">
        <v>21</v>
      </c>
    </row>
    <row r="3558" spans="2:10" hidden="1" x14ac:dyDescent="0.3">
      <c r="B3558" s="5" t="s">
        <v>58</v>
      </c>
      <c r="C3558" t="s">
        <v>36</v>
      </c>
      <c r="D3558" s="2" t="s">
        <v>21</v>
      </c>
      <c r="F3558">
        <v>6.0971555555555561</v>
      </c>
      <c r="G3558" t="s">
        <v>43</v>
      </c>
      <c r="H3558" s="21">
        <v>44621</v>
      </c>
      <c r="I3558" s="18" t="s">
        <v>69</v>
      </c>
      <c r="J3558" s="2" t="s">
        <v>21</v>
      </c>
    </row>
    <row r="3559" spans="2:10" hidden="1" x14ac:dyDescent="0.3">
      <c r="B3559" s="5" t="s">
        <v>58</v>
      </c>
      <c r="C3559" t="s">
        <v>36</v>
      </c>
      <c r="D3559" s="2" t="s">
        <v>21</v>
      </c>
      <c r="F3559">
        <v>6.3631666666666664</v>
      </c>
      <c r="G3559" t="s">
        <v>43</v>
      </c>
      <c r="H3559" s="21">
        <v>44621</v>
      </c>
      <c r="I3559" s="18" t="s">
        <v>69</v>
      </c>
      <c r="J3559" s="2" t="s">
        <v>21</v>
      </c>
    </row>
    <row r="3560" spans="2:10" hidden="1" x14ac:dyDescent="0.3">
      <c r="B3560" s="5" t="s">
        <v>58</v>
      </c>
      <c r="C3560" t="s">
        <v>36</v>
      </c>
      <c r="D3560" s="2" t="s">
        <v>21</v>
      </c>
      <c r="F3560">
        <v>5.7772666666666659</v>
      </c>
      <c r="G3560" t="s">
        <v>43</v>
      </c>
      <c r="H3560" s="21">
        <v>44621</v>
      </c>
      <c r="I3560" s="18" t="s">
        <v>69</v>
      </c>
      <c r="J3560" s="2" t="s">
        <v>21</v>
      </c>
    </row>
    <row r="3561" spans="2:10" hidden="1" x14ac:dyDescent="0.3">
      <c r="B3561" s="5" t="s">
        <v>58</v>
      </c>
      <c r="C3561" t="s">
        <v>36</v>
      </c>
      <c r="D3561" s="2" t="s">
        <v>21</v>
      </c>
      <c r="F3561">
        <v>5.7448666666666668</v>
      </c>
      <c r="G3561" t="s">
        <v>43</v>
      </c>
      <c r="H3561" s="21">
        <v>44621</v>
      </c>
      <c r="I3561" s="18" t="s">
        <v>69</v>
      </c>
      <c r="J3561" s="2" t="s">
        <v>21</v>
      </c>
    </row>
    <row r="3562" spans="2:10" hidden="1" x14ac:dyDescent="0.3">
      <c r="B3562" s="5" t="s">
        <v>58</v>
      </c>
      <c r="C3562" t="s">
        <v>5</v>
      </c>
      <c r="D3562" s="2" t="s">
        <v>21</v>
      </c>
      <c r="F3562">
        <v>6.3650992063492069</v>
      </c>
      <c r="G3562" t="s">
        <v>43</v>
      </c>
      <c r="H3562" s="21">
        <v>44621</v>
      </c>
      <c r="I3562" s="18" t="s">
        <v>69</v>
      </c>
      <c r="J3562" s="2" t="s">
        <v>21</v>
      </c>
    </row>
    <row r="3563" spans="2:10" hidden="1" x14ac:dyDescent="0.3">
      <c r="B3563" s="5" t="s">
        <v>58</v>
      </c>
      <c r="C3563" t="s">
        <v>5</v>
      </c>
      <c r="D3563" s="2" t="s">
        <v>21</v>
      </c>
      <c r="F3563">
        <v>6.2070793650793652</v>
      </c>
      <c r="G3563" t="s">
        <v>43</v>
      </c>
      <c r="H3563" s="21">
        <v>44621</v>
      </c>
      <c r="I3563" s="18" t="s">
        <v>69</v>
      </c>
      <c r="J3563" s="2" t="s">
        <v>21</v>
      </c>
    </row>
    <row r="3564" spans="2:10" hidden="1" x14ac:dyDescent="0.3">
      <c r="B3564" s="5" t="s">
        <v>58</v>
      </c>
      <c r="C3564" t="s">
        <v>5</v>
      </c>
      <c r="D3564" s="2" t="s">
        <v>21</v>
      </c>
      <c r="F3564">
        <v>6.4724920634920631</v>
      </c>
      <c r="G3564" t="s">
        <v>43</v>
      </c>
      <c r="H3564" s="21">
        <v>44621</v>
      </c>
      <c r="I3564" s="18" t="s">
        <v>69</v>
      </c>
      <c r="J3564" s="2" t="s">
        <v>21</v>
      </c>
    </row>
    <row r="3565" spans="2:10" hidden="1" x14ac:dyDescent="0.3">
      <c r="B3565" s="5" t="s">
        <v>58</v>
      </c>
      <c r="C3565" t="s">
        <v>5</v>
      </c>
      <c r="D3565" s="2" t="s">
        <v>21</v>
      </c>
      <c r="F3565">
        <v>6.0067976190476191</v>
      </c>
      <c r="G3565" t="s">
        <v>43</v>
      </c>
      <c r="H3565" s="21">
        <v>44621</v>
      </c>
      <c r="I3565" s="18" t="s">
        <v>69</v>
      </c>
      <c r="J3565" s="2" t="s">
        <v>21</v>
      </c>
    </row>
    <row r="3566" spans="2:10" hidden="1" x14ac:dyDescent="0.3">
      <c r="B3566" s="5" t="s">
        <v>58</v>
      </c>
      <c r="C3566" t="s">
        <v>5</v>
      </c>
      <c r="D3566" s="2" t="s">
        <v>21</v>
      </c>
      <c r="F3566">
        <v>6.2937261904761908</v>
      </c>
      <c r="G3566" t="s">
        <v>43</v>
      </c>
      <c r="H3566" s="21">
        <v>44621</v>
      </c>
      <c r="I3566" s="18" t="s">
        <v>69</v>
      </c>
      <c r="J3566" s="2" t="s">
        <v>21</v>
      </c>
    </row>
    <row r="3567" spans="2:10" hidden="1" x14ac:dyDescent="0.3">
      <c r="B3567" s="5" t="s">
        <v>58</v>
      </c>
      <c r="C3567" t="s">
        <v>5</v>
      </c>
      <c r="D3567" s="2" t="s">
        <v>21</v>
      </c>
      <c r="F3567">
        <v>6.2853928571428579</v>
      </c>
      <c r="G3567" t="s">
        <v>43</v>
      </c>
      <c r="H3567" s="21">
        <v>44621</v>
      </c>
      <c r="I3567" s="18" t="s">
        <v>69</v>
      </c>
      <c r="J3567" s="2" t="s">
        <v>21</v>
      </c>
    </row>
    <row r="3568" spans="2:10" hidden="1" x14ac:dyDescent="0.3">
      <c r="B3568" s="5" t="s">
        <v>58</v>
      </c>
      <c r="C3568" t="s">
        <v>5</v>
      </c>
      <c r="D3568" s="2" t="s">
        <v>21</v>
      </c>
      <c r="F3568">
        <v>6.284531746031746</v>
      </c>
      <c r="G3568" t="s">
        <v>43</v>
      </c>
      <c r="H3568" s="21">
        <v>44621</v>
      </c>
      <c r="I3568" s="18" t="s">
        <v>69</v>
      </c>
      <c r="J3568" s="2" t="s">
        <v>21</v>
      </c>
    </row>
    <row r="3569" spans="2:10" hidden="1" x14ac:dyDescent="0.3">
      <c r="B3569" s="5" t="s">
        <v>58</v>
      </c>
      <c r="C3569" t="s">
        <v>5</v>
      </c>
      <c r="D3569" t="s">
        <v>49</v>
      </c>
      <c r="F3569">
        <v>18.482250000000001</v>
      </c>
      <c r="G3569" t="s">
        <v>42</v>
      </c>
      <c r="H3569" s="21">
        <v>44621</v>
      </c>
      <c r="I3569" s="18" t="s">
        <v>69</v>
      </c>
      <c r="J3569" s="2" t="s">
        <v>94</v>
      </c>
    </row>
    <row r="3570" spans="2:10" hidden="1" x14ac:dyDescent="0.3">
      <c r="B3570" s="5" t="s">
        <v>58</v>
      </c>
      <c r="C3570" t="s">
        <v>5</v>
      </c>
      <c r="D3570" t="s">
        <v>49</v>
      </c>
      <c r="F3570">
        <v>14.462572115384615</v>
      </c>
      <c r="G3570" t="s">
        <v>42</v>
      </c>
      <c r="H3570" s="21">
        <v>44621</v>
      </c>
      <c r="I3570" s="18" t="s">
        <v>69</v>
      </c>
      <c r="J3570" s="2" t="s">
        <v>94</v>
      </c>
    </row>
    <row r="3571" spans="2:10" hidden="1" x14ac:dyDescent="0.3">
      <c r="B3571" s="5" t="s">
        <v>58</v>
      </c>
      <c r="C3571" t="s">
        <v>5</v>
      </c>
      <c r="D3571" s="2" t="s">
        <v>21</v>
      </c>
      <c r="F3571">
        <v>12.032476562499999</v>
      </c>
      <c r="G3571" t="s">
        <v>42</v>
      </c>
      <c r="H3571" s="21">
        <v>44621</v>
      </c>
      <c r="I3571" s="18" t="s">
        <v>69</v>
      </c>
      <c r="J3571" s="2" t="s">
        <v>21</v>
      </c>
    </row>
    <row r="3572" spans="2:10" hidden="1" x14ac:dyDescent="0.3">
      <c r="B3572" s="5" t="s">
        <v>58</v>
      </c>
      <c r="C3572" t="s">
        <v>5</v>
      </c>
      <c r="D3572" s="2" t="s">
        <v>21</v>
      </c>
      <c r="F3572">
        <v>10.4616328125</v>
      </c>
      <c r="G3572" t="s">
        <v>42</v>
      </c>
      <c r="H3572" s="21">
        <v>44621</v>
      </c>
      <c r="I3572" s="18" t="s">
        <v>69</v>
      </c>
      <c r="J3572" s="2" t="s">
        <v>21</v>
      </c>
    </row>
    <row r="3573" spans="2:10" x14ac:dyDescent="0.3">
      <c r="B3573" s="5" t="s">
        <v>58</v>
      </c>
      <c r="C3573" t="s">
        <v>5</v>
      </c>
      <c r="D3573" t="s">
        <v>95</v>
      </c>
      <c r="F3573">
        <v>23.616636623899907</v>
      </c>
      <c r="G3573" t="s">
        <v>42</v>
      </c>
      <c r="H3573" s="21">
        <v>44621</v>
      </c>
      <c r="I3573" s="18" t="s">
        <v>69</v>
      </c>
      <c r="J3573" t="s">
        <v>63</v>
      </c>
    </row>
    <row r="3574" spans="2:10" x14ac:dyDescent="0.3">
      <c r="B3574" s="5" t="s">
        <v>58</v>
      </c>
      <c r="C3574" t="s">
        <v>5</v>
      </c>
      <c r="D3574" t="s">
        <v>95</v>
      </c>
      <c r="F3574">
        <v>30.64215541933239</v>
      </c>
      <c r="G3574" t="s">
        <v>42</v>
      </c>
      <c r="H3574" s="21">
        <v>44621</v>
      </c>
      <c r="I3574" s="18" t="s">
        <v>69</v>
      </c>
      <c r="J3574" t="s">
        <v>63</v>
      </c>
    </row>
    <row r="3575" spans="2:10" hidden="1" x14ac:dyDescent="0.3">
      <c r="B3575" s="5" t="s">
        <v>58</v>
      </c>
      <c r="C3575" t="s">
        <v>5</v>
      </c>
      <c r="D3575" s="2" t="s">
        <v>21</v>
      </c>
      <c r="F3575">
        <v>13.55233369398948</v>
      </c>
      <c r="G3575" t="s">
        <v>42</v>
      </c>
      <c r="H3575" s="21">
        <v>44621</v>
      </c>
      <c r="I3575" s="18" t="s">
        <v>69</v>
      </c>
      <c r="J3575" s="2" t="s">
        <v>21</v>
      </c>
    </row>
    <row r="3576" spans="2:10" hidden="1" x14ac:dyDescent="0.3">
      <c r="B3576" s="5" t="s">
        <v>58</v>
      </c>
      <c r="C3576" t="s">
        <v>5</v>
      </c>
      <c r="D3576" s="2" t="s">
        <v>21</v>
      </c>
      <c r="F3576">
        <v>10.714922077922077</v>
      </c>
      <c r="G3576" t="s">
        <v>42</v>
      </c>
      <c r="H3576" s="21">
        <v>44621</v>
      </c>
      <c r="I3576" s="18" t="s">
        <v>69</v>
      </c>
      <c r="J3576" s="2" t="s">
        <v>21</v>
      </c>
    </row>
    <row r="3577" spans="2:10" hidden="1" x14ac:dyDescent="0.3">
      <c r="B3577" s="5" t="s">
        <v>58</v>
      </c>
      <c r="C3577" t="s">
        <v>5</v>
      </c>
      <c r="D3577" s="2" t="s">
        <v>21</v>
      </c>
      <c r="F3577">
        <v>6.583465277777778</v>
      </c>
      <c r="G3577" t="s">
        <v>42</v>
      </c>
      <c r="H3577" s="21">
        <v>44621</v>
      </c>
      <c r="I3577" s="18" t="s">
        <v>69</v>
      </c>
      <c r="J3577" s="2" t="s">
        <v>21</v>
      </c>
    </row>
    <row r="3578" spans="2:10" hidden="1" x14ac:dyDescent="0.3">
      <c r="B3578" s="5" t="s">
        <v>58</v>
      </c>
      <c r="C3578" t="s">
        <v>5</v>
      </c>
      <c r="D3578" s="2" t="s">
        <v>21</v>
      </c>
      <c r="F3578">
        <v>6.3753055555555553</v>
      </c>
      <c r="G3578" t="s">
        <v>42</v>
      </c>
      <c r="H3578" s="21">
        <v>44621</v>
      </c>
      <c r="I3578" s="18" t="s">
        <v>69</v>
      </c>
      <c r="J3578" s="2" t="s">
        <v>21</v>
      </c>
    </row>
    <row r="3579" spans="2:10" hidden="1" x14ac:dyDescent="0.3">
      <c r="B3579" s="5" t="s">
        <v>58</v>
      </c>
      <c r="C3579" t="s">
        <v>5</v>
      </c>
      <c r="D3579" s="2" t="s">
        <v>21</v>
      </c>
      <c r="F3579">
        <v>6.049743055555556</v>
      </c>
      <c r="G3579" t="s">
        <v>42</v>
      </c>
      <c r="H3579" s="21">
        <v>44621</v>
      </c>
      <c r="I3579" s="18" t="s">
        <v>69</v>
      </c>
      <c r="J3579" s="2" t="s">
        <v>21</v>
      </c>
    </row>
    <row r="3580" spans="2:10" hidden="1" x14ac:dyDescent="0.3">
      <c r="B3580" s="5" t="s">
        <v>58</v>
      </c>
      <c r="C3580" t="s">
        <v>5</v>
      </c>
      <c r="D3580" s="2" t="s">
        <v>21</v>
      </c>
      <c r="F3580">
        <v>5.9404583333333338</v>
      </c>
      <c r="G3580" t="s">
        <v>42</v>
      </c>
      <c r="H3580" s="21">
        <v>44621</v>
      </c>
      <c r="I3580" s="18" t="s">
        <v>69</v>
      </c>
      <c r="J3580" s="2" t="s">
        <v>21</v>
      </c>
    </row>
    <row r="3581" spans="2:10" hidden="1" x14ac:dyDescent="0.3">
      <c r="B3581" s="5" t="s">
        <v>58</v>
      </c>
      <c r="C3581" t="s">
        <v>5</v>
      </c>
      <c r="D3581" s="2" t="s">
        <v>21</v>
      </c>
      <c r="F3581">
        <v>0.4591736111111111</v>
      </c>
      <c r="G3581" t="s">
        <v>42</v>
      </c>
      <c r="H3581" s="21">
        <v>44621</v>
      </c>
      <c r="I3581" s="18" t="s">
        <v>69</v>
      </c>
      <c r="J3581" s="2" t="s">
        <v>21</v>
      </c>
    </row>
    <row r="3582" spans="2:10" hidden="1" x14ac:dyDescent="0.3">
      <c r="B3582" s="5" t="s">
        <v>58</v>
      </c>
      <c r="C3582" t="s">
        <v>5</v>
      </c>
      <c r="D3582" s="2" t="s">
        <v>21</v>
      </c>
      <c r="F3582">
        <v>7.589681818181818</v>
      </c>
      <c r="G3582" t="s">
        <v>43</v>
      </c>
      <c r="H3582" s="21">
        <v>44621</v>
      </c>
      <c r="I3582" s="18" t="s">
        <v>69</v>
      </c>
      <c r="J3582" s="2" t="s">
        <v>21</v>
      </c>
    </row>
    <row r="3583" spans="2:10" hidden="1" x14ac:dyDescent="0.3">
      <c r="B3583" s="5" t="s">
        <v>58</v>
      </c>
      <c r="C3583" t="s">
        <v>5</v>
      </c>
      <c r="D3583" s="2" t="s">
        <v>21</v>
      </c>
      <c r="F3583">
        <v>8.9783409090909103</v>
      </c>
      <c r="G3583" t="s">
        <v>43</v>
      </c>
      <c r="H3583" s="21">
        <v>44621</v>
      </c>
      <c r="I3583" s="18" t="s">
        <v>69</v>
      </c>
      <c r="J3583" s="2" t="s">
        <v>21</v>
      </c>
    </row>
    <row r="3584" spans="2:10" hidden="1" x14ac:dyDescent="0.3">
      <c r="B3584" s="5" t="s">
        <v>58</v>
      </c>
      <c r="C3584" t="s">
        <v>5</v>
      </c>
      <c r="D3584" s="2" t="s">
        <v>21</v>
      </c>
      <c r="F3584">
        <v>7.880886363636364</v>
      </c>
      <c r="G3584" t="s">
        <v>43</v>
      </c>
      <c r="H3584" s="21">
        <v>44621</v>
      </c>
      <c r="I3584" s="18" t="s">
        <v>69</v>
      </c>
      <c r="J3584" s="2" t="s">
        <v>21</v>
      </c>
    </row>
    <row r="3585" spans="2:10" hidden="1" x14ac:dyDescent="0.3">
      <c r="B3585" s="5" t="s">
        <v>58</v>
      </c>
      <c r="C3585" t="s">
        <v>5</v>
      </c>
      <c r="D3585" s="2" t="s">
        <v>21</v>
      </c>
      <c r="F3585">
        <v>8.7542727272727276</v>
      </c>
      <c r="G3585" t="s">
        <v>43</v>
      </c>
      <c r="H3585" s="21">
        <v>44621</v>
      </c>
      <c r="I3585" s="18" t="s">
        <v>69</v>
      </c>
      <c r="J3585" s="2" t="s">
        <v>21</v>
      </c>
    </row>
    <row r="3586" spans="2:10" hidden="1" x14ac:dyDescent="0.3">
      <c r="B3586" s="5" t="s">
        <v>58</v>
      </c>
      <c r="C3586" t="s">
        <v>5</v>
      </c>
      <c r="D3586" s="2" t="s">
        <v>21</v>
      </c>
      <c r="F3586">
        <v>8.5463106060606062</v>
      </c>
      <c r="G3586" t="s">
        <v>43</v>
      </c>
      <c r="H3586" s="21">
        <v>44621</v>
      </c>
      <c r="I3586" s="18" t="s">
        <v>69</v>
      </c>
      <c r="J3586" s="2" t="s">
        <v>21</v>
      </c>
    </row>
    <row r="3587" spans="2:10" hidden="1" x14ac:dyDescent="0.3">
      <c r="B3587" s="5" t="s">
        <v>58</v>
      </c>
      <c r="C3587" t="s">
        <v>5</v>
      </c>
      <c r="D3587" s="2" t="s">
        <v>21</v>
      </c>
      <c r="F3587">
        <v>7.9422272727272727</v>
      </c>
      <c r="G3587" t="s">
        <v>43</v>
      </c>
      <c r="H3587" s="21">
        <v>44621</v>
      </c>
      <c r="I3587" s="18" t="s">
        <v>69</v>
      </c>
      <c r="J3587" s="2" t="s">
        <v>21</v>
      </c>
    </row>
    <row r="3588" spans="2:10" hidden="1" x14ac:dyDescent="0.3">
      <c r="B3588" s="5" t="s">
        <v>58</v>
      </c>
      <c r="C3588" t="s">
        <v>5</v>
      </c>
      <c r="D3588" s="2" t="s">
        <v>21</v>
      </c>
      <c r="F3588">
        <v>7.822939393939393</v>
      </c>
      <c r="G3588" t="s">
        <v>43</v>
      </c>
      <c r="H3588" s="21">
        <v>44621</v>
      </c>
      <c r="I3588" s="18" t="s">
        <v>69</v>
      </c>
      <c r="J3588" s="2" t="s">
        <v>21</v>
      </c>
    </row>
    <row r="3589" spans="2:10" hidden="1" x14ac:dyDescent="0.3">
      <c r="B3589" s="5" t="s">
        <v>58</v>
      </c>
      <c r="C3589" t="s">
        <v>5</v>
      </c>
      <c r="D3589" s="2" t="s">
        <v>21</v>
      </c>
      <c r="F3589">
        <v>7.6166136363636365</v>
      </c>
      <c r="G3589" t="s">
        <v>43</v>
      </c>
      <c r="H3589" s="21">
        <v>44621</v>
      </c>
      <c r="I3589" s="18" t="s">
        <v>69</v>
      </c>
      <c r="J3589" s="2" t="s">
        <v>21</v>
      </c>
    </row>
    <row r="3590" spans="2:10" hidden="1" x14ac:dyDescent="0.3">
      <c r="B3590" s="5" t="s">
        <v>58</v>
      </c>
      <c r="C3590" t="s">
        <v>5</v>
      </c>
      <c r="D3590" s="2" t="s">
        <v>21</v>
      </c>
      <c r="F3590">
        <v>8.3492424242424228</v>
      </c>
      <c r="G3590" t="s">
        <v>43</v>
      </c>
      <c r="H3590" s="21">
        <v>44621</v>
      </c>
      <c r="I3590" s="18" t="s">
        <v>69</v>
      </c>
      <c r="J3590" s="2" t="s">
        <v>21</v>
      </c>
    </row>
    <row r="3591" spans="2:10" hidden="1" x14ac:dyDescent="0.3">
      <c r="B3591" s="5" t="s">
        <v>58</v>
      </c>
      <c r="C3591" t="s">
        <v>5</v>
      </c>
      <c r="D3591" s="2" t="s">
        <v>21</v>
      </c>
      <c r="F3591">
        <v>8.6086742424242431</v>
      </c>
      <c r="G3591" t="s">
        <v>43</v>
      </c>
      <c r="H3591" s="21">
        <v>44621</v>
      </c>
      <c r="I3591" s="18" t="s">
        <v>69</v>
      </c>
      <c r="J3591" s="2" t="s">
        <v>21</v>
      </c>
    </row>
    <row r="3592" spans="2:10" hidden="1" x14ac:dyDescent="0.3">
      <c r="B3592" s="5" t="s">
        <v>58</v>
      </c>
      <c r="C3592" t="s">
        <v>5</v>
      </c>
      <c r="D3592" s="2" t="s">
        <v>21</v>
      </c>
      <c r="F3592">
        <v>7.7287575757575757</v>
      </c>
      <c r="G3592" t="s">
        <v>43</v>
      </c>
      <c r="H3592" s="21">
        <v>44621</v>
      </c>
      <c r="I3592" s="18" t="s">
        <v>69</v>
      </c>
      <c r="J3592" s="2" t="s">
        <v>21</v>
      </c>
    </row>
    <row r="3593" spans="2:10" hidden="1" x14ac:dyDescent="0.3">
      <c r="B3593" s="5" t="s">
        <v>58</v>
      </c>
      <c r="C3593" t="s">
        <v>5</v>
      </c>
      <c r="D3593" s="2" t="s">
        <v>21</v>
      </c>
      <c r="F3593">
        <v>7.9399166666666661</v>
      </c>
      <c r="G3593" t="s">
        <v>43</v>
      </c>
      <c r="H3593" s="21">
        <v>44621</v>
      </c>
      <c r="I3593" s="18" t="s">
        <v>69</v>
      </c>
      <c r="J3593" s="2" t="s">
        <v>21</v>
      </c>
    </row>
    <row r="3594" spans="2:10" hidden="1" x14ac:dyDescent="0.3">
      <c r="B3594" s="5" t="s">
        <v>58</v>
      </c>
      <c r="C3594" t="s">
        <v>5</v>
      </c>
      <c r="D3594" s="2" t="s">
        <v>21</v>
      </c>
      <c r="F3594">
        <v>8.2188863636363632</v>
      </c>
      <c r="G3594" t="s">
        <v>43</v>
      </c>
      <c r="H3594" s="21">
        <v>44621</v>
      </c>
      <c r="I3594" s="18" t="s">
        <v>69</v>
      </c>
      <c r="J3594" s="2" t="s">
        <v>21</v>
      </c>
    </row>
    <row r="3595" spans="2:10" hidden="1" x14ac:dyDescent="0.3">
      <c r="B3595" s="5" t="s">
        <v>58</v>
      </c>
      <c r="C3595" t="s">
        <v>5</v>
      </c>
      <c r="D3595" s="2" t="s">
        <v>21</v>
      </c>
      <c r="F3595">
        <v>8.1517424242424248</v>
      </c>
      <c r="G3595" t="s">
        <v>43</v>
      </c>
      <c r="H3595" s="21">
        <v>44621</v>
      </c>
      <c r="I3595" s="18" t="s">
        <v>69</v>
      </c>
      <c r="J3595" s="2" t="s">
        <v>21</v>
      </c>
    </row>
    <row r="3596" spans="2:10" hidden="1" x14ac:dyDescent="0.3">
      <c r="B3596" s="5" t="s">
        <v>58</v>
      </c>
      <c r="C3596" t="s">
        <v>5</v>
      </c>
      <c r="D3596" s="2" t="s">
        <v>21</v>
      </c>
      <c r="F3596">
        <v>8.5759696969696968</v>
      </c>
      <c r="G3596" t="s">
        <v>43</v>
      </c>
      <c r="H3596" s="21">
        <v>44621</v>
      </c>
      <c r="I3596" s="18" t="s">
        <v>69</v>
      </c>
      <c r="J3596" s="2" t="s">
        <v>21</v>
      </c>
    </row>
    <row r="3597" spans="2:10" hidden="1" x14ac:dyDescent="0.3">
      <c r="B3597" s="5" t="s">
        <v>58</v>
      </c>
      <c r="C3597" t="s">
        <v>5</v>
      </c>
      <c r="D3597" s="2" t="s">
        <v>21</v>
      </c>
      <c r="F3597">
        <v>8.5515227272727259</v>
      </c>
      <c r="G3597" t="s">
        <v>43</v>
      </c>
      <c r="H3597" s="21">
        <v>44621</v>
      </c>
      <c r="I3597" s="18" t="s">
        <v>69</v>
      </c>
      <c r="J3597" s="2" t="s">
        <v>21</v>
      </c>
    </row>
    <row r="3598" spans="2:10" hidden="1" x14ac:dyDescent="0.3">
      <c r="B3598" s="5" t="s">
        <v>58</v>
      </c>
      <c r="C3598" t="s">
        <v>5</v>
      </c>
      <c r="D3598" s="2" t="s">
        <v>21</v>
      </c>
      <c r="F3598">
        <v>8.2555057471264366</v>
      </c>
      <c r="G3598" t="s">
        <v>43</v>
      </c>
      <c r="H3598" s="21">
        <v>44621</v>
      </c>
      <c r="I3598" s="18" t="s">
        <v>69</v>
      </c>
      <c r="J3598" s="2" t="s">
        <v>21</v>
      </c>
    </row>
    <row r="3599" spans="2:10" hidden="1" x14ac:dyDescent="0.3">
      <c r="B3599" s="5" t="s">
        <v>58</v>
      </c>
      <c r="C3599" t="s">
        <v>5</v>
      </c>
      <c r="D3599" s="2" t="s">
        <v>21</v>
      </c>
      <c r="F3599">
        <v>6.2657183908045972</v>
      </c>
      <c r="G3599" t="s">
        <v>43</v>
      </c>
      <c r="H3599" s="21">
        <v>44621</v>
      </c>
      <c r="I3599" s="18" t="s">
        <v>69</v>
      </c>
      <c r="J3599" s="2" t="s">
        <v>21</v>
      </c>
    </row>
    <row r="3600" spans="2:10" hidden="1" x14ac:dyDescent="0.3">
      <c r="B3600" s="5" t="s">
        <v>58</v>
      </c>
      <c r="C3600" t="s">
        <v>5</v>
      </c>
      <c r="D3600" s="2" t="s">
        <v>21</v>
      </c>
      <c r="F3600">
        <v>5.556005747126437</v>
      </c>
      <c r="G3600" t="s">
        <v>43</v>
      </c>
      <c r="H3600" s="21">
        <v>44621</v>
      </c>
      <c r="I3600" s="18" t="s">
        <v>69</v>
      </c>
      <c r="J3600" s="2" t="s">
        <v>21</v>
      </c>
    </row>
    <row r="3601" spans="2:10" hidden="1" x14ac:dyDescent="0.3">
      <c r="B3601" s="5" t="s">
        <v>58</v>
      </c>
      <c r="C3601" t="s">
        <v>5</v>
      </c>
      <c r="D3601" s="2" t="s">
        <v>21</v>
      </c>
      <c r="F3601">
        <v>5.0989022988505743</v>
      </c>
      <c r="G3601" t="s">
        <v>43</v>
      </c>
      <c r="H3601" s="21">
        <v>44621</v>
      </c>
      <c r="I3601" s="18" t="s">
        <v>69</v>
      </c>
      <c r="J3601" s="2" t="s">
        <v>21</v>
      </c>
    </row>
    <row r="3602" spans="2:10" hidden="1" x14ac:dyDescent="0.3">
      <c r="B3602" s="5" t="s">
        <v>58</v>
      </c>
      <c r="C3602" t="s">
        <v>5</v>
      </c>
      <c r="D3602" s="2" t="s">
        <v>21</v>
      </c>
      <c r="F3602">
        <v>5.8702758620689659</v>
      </c>
      <c r="G3602" t="s">
        <v>43</v>
      </c>
      <c r="H3602" s="21">
        <v>44621</v>
      </c>
      <c r="I3602" s="18" t="s">
        <v>69</v>
      </c>
      <c r="J3602" s="2" t="s">
        <v>21</v>
      </c>
    </row>
    <row r="3603" spans="2:10" hidden="1" x14ac:dyDescent="0.3">
      <c r="B3603" s="5" t="s">
        <v>58</v>
      </c>
      <c r="C3603" t="s">
        <v>5</v>
      </c>
      <c r="D3603" s="2" t="s">
        <v>21</v>
      </c>
      <c r="F3603">
        <v>6.0395057471264373</v>
      </c>
      <c r="G3603" t="s">
        <v>43</v>
      </c>
      <c r="H3603" s="21">
        <v>44621</v>
      </c>
      <c r="I3603" s="18" t="s">
        <v>69</v>
      </c>
      <c r="J3603" s="2" t="s">
        <v>21</v>
      </c>
    </row>
    <row r="3604" spans="2:10" hidden="1" x14ac:dyDescent="0.3">
      <c r="B3604" s="5" t="s">
        <v>58</v>
      </c>
      <c r="C3604" t="s">
        <v>5</v>
      </c>
      <c r="D3604" s="2" t="s">
        <v>21</v>
      </c>
      <c r="F3604">
        <v>6.0013850574712642</v>
      </c>
      <c r="G3604" t="s">
        <v>43</v>
      </c>
      <c r="H3604" s="21">
        <v>44621</v>
      </c>
      <c r="I3604" s="18" t="s">
        <v>69</v>
      </c>
      <c r="J3604" s="2" t="s">
        <v>21</v>
      </c>
    </row>
    <row r="3605" spans="2:10" hidden="1" x14ac:dyDescent="0.3">
      <c r="B3605" s="5" t="s">
        <v>58</v>
      </c>
      <c r="C3605" t="s">
        <v>5</v>
      </c>
      <c r="D3605" s="2" t="s">
        <v>21</v>
      </c>
      <c r="F3605">
        <v>5.655275862068966</v>
      </c>
      <c r="G3605" t="s">
        <v>43</v>
      </c>
      <c r="H3605" s="21">
        <v>44621</v>
      </c>
      <c r="I3605" s="18" t="s">
        <v>69</v>
      </c>
      <c r="J3605" s="2" t="s">
        <v>21</v>
      </c>
    </row>
    <row r="3606" spans="2:10" hidden="1" x14ac:dyDescent="0.3">
      <c r="B3606" s="5" t="s">
        <v>58</v>
      </c>
      <c r="C3606" t="s">
        <v>5</v>
      </c>
      <c r="D3606" s="2" t="s">
        <v>21</v>
      </c>
      <c r="F3606">
        <v>5.556005747126437</v>
      </c>
      <c r="G3606" t="s">
        <v>43</v>
      </c>
      <c r="H3606" s="21">
        <v>44621</v>
      </c>
      <c r="I3606" s="18" t="s">
        <v>69</v>
      </c>
      <c r="J3606" s="2" t="s">
        <v>21</v>
      </c>
    </row>
    <row r="3607" spans="2:10" hidden="1" x14ac:dyDescent="0.3">
      <c r="B3607" s="5" t="s">
        <v>58</v>
      </c>
      <c r="C3607" t="s">
        <v>5</v>
      </c>
      <c r="D3607" s="2" t="s">
        <v>21</v>
      </c>
      <c r="F3607">
        <v>4.9674310344827584</v>
      </c>
      <c r="G3607" t="s">
        <v>43</v>
      </c>
      <c r="H3607" s="21">
        <v>44621</v>
      </c>
      <c r="I3607" s="18" t="s">
        <v>69</v>
      </c>
      <c r="J3607" s="2" t="s">
        <v>21</v>
      </c>
    </row>
    <row r="3608" spans="2:10" hidden="1" x14ac:dyDescent="0.3">
      <c r="B3608" s="5" t="s">
        <v>58</v>
      </c>
      <c r="C3608" t="s">
        <v>5</v>
      </c>
      <c r="D3608" s="2" t="s">
        <v>21</v>
      </c>
      <c r="F3608">
        <v>6.1496379310344826</v>
      </c>
      <c r="G3608" t="s">
        <v>43</v>
      </c>
      <c r="H3608" s="21">
        <v>44621</v>
      </c>
      <c r="I3608" s="18" t="s">
        <v>69</v>
      </c>
      <c r="J3608" s="2" t="s">
        <v>21</v>
      </c>
    </row>
    <row r="3609" spans="2:10" hidden="1" x14ac:dyDescent="0.3">
      <c r="B3609" s="5" t="s">
        <v>58</v>
      </c>
      <c r="C3609" t="s">
        <v>5</v>
      </c>
      <c r="D3609" s="2" t="s">
        <v>21</v>
      </c>
      <c r="F3609">
        <v>5.7940287356321836</v>
      </c>
      <c r="G3609" t="s">
        <v>43</v>
      </c>
      <c r="H3609" s="21">
        <v>44621</v>
      </c>
      <c r="I3609" s="18" t="s">
        <v>69</v>
      </c>
      <c r="J3609" s="2" t="s">
        <v>21</v>
      </c>
    </row>
    <row r="3610" spans="2:10" hidden="1" x14ac:dyDescent="0.3">
      <c r="B3610" s="5" t="s">
        <v>58</v>
      </c>
      <c r="C3610" t="s">
        <v>5</v>
      </c>
      <c r="D3610" s="2" t="s">
        <v>21</v>
      </c>
      <c r="F3610">
        <v>7.7051951219512196</v>
      </c>
      <c r="G3610" t="s">
        <v>43</v>
      </c>
      <c r="H3610" s="21">
        <v>44621</v>
      </c>
      <c r="I3610" s="18" t="s">
        <v>69</v>
      </c>
      <c r="J3610" s="2" t="s">
        <v>21</v>
      </c>
    </row>
    <row r="3611" spans="2:10" hidden="1" x14ac:dyDescent="0.3">
      <c r="B3611" s="5" t="s">
        <v>58</v>
      </c>
      <c r="C3611" t="s">
        <v>5</v>
      </c>
      <c r="D3611" s="2" t="s">
        <v>21</v>
      </c>
      <c r="F3611">
        <v>7.1992560975609763</v>
      </c>
      <c r="G3611" t="s">
        <v>43</v>
      </c>
      <c r="H3611" s="21">
        <v>44621</v>
      </c>
      <c r="I3611" s="18" t="s">
        <v>69</v>
      </c>
      <c r="J3611" s="2" t="s">
        <v>21</v>
      </c>
    </row>
    <row r="3612" spans="2:10" hidden="1" x14ac:dyDescent="0.3">
      <c r="B3612" s="5" t="s">
        <v>58</v>
      </c>
      <c r="C3612" t="s">
        <v>5</v>
      </c>
      <c r="D3612" s="2" t="s">
        <v>21</v>
      </c>
      <c r="F3612">
        <v>7.4276219512195132</v>
      </c>
      <c r="G3612" t="s">
        <v>43</v>
      </c>
      <c r="H3612" s="21">
        <v>44621</v>
      </c>
      <c r="I3612" s="18" t="s">
        <v>69</v>
      </c>
      <c r="J3612" s="2" t="s">
        <v>21</v>
      </c>
    </row>
    <row r="3613" spans="2:10" hidden="1" x14ac:dyDescent="0.3">
      <c r="B3613" s="5" t="s">
        <v>58</v>
      </c>
      <c r="C3613" t="s">
        <v>5</v>
      </c>
      <c r="D3613" s="2" t="s">
        <v>21</v>
      </c>
      <c r="F3613">
        <v>7.5477439024390236</v>
      </c>
      <c r="G3613" t="s">
        <v>43</v>
      </c>
      <c r="H3613" s="21">
        <v>44621</v>
      </c>
      <c r="I3613" s="18" t="s">
        <v>69</v>
      </c>
      <c r="J3613" s="2" t="s">
        <v>21</v>
      </c>
    </row>
    <row r="3614" spans="2:10" hidden="1" x14ac:dyDescent="0.3">
      <c r="B3614" s="5" t="s">
        <v>58</v>
      </c>
      <c r="C3614" t="s">
        <v>5</v>
      </c>
      <c r="D3614" s="2" t="s">
        <v>21</v>
      </c>
      <c r="F3614">
        <v>7.4400243902439023</v>
      </c>
      <c r="G3614" t="s">
        <v>43</v>
      </c>
      <c r="H3614" s="21">
        <v>44621</v>
      </c>
      <c r="I3614" s="18" t="s">
        <v>69</v>
      </c>
      <c r="J3614" s="2" t="s">
        <v>21</v>
      </c>
    </row>
    <row r="3615" spans="2:10" hidden="1" x14ac:dyDescent="0.3">
      <c r="B3615" s="5" t="s">
        <v>58</v>
      </c>
      <c r="C3615" t="s">
        <v>5</v>
      </c>
      <c r="D3615" s="2" t="s">
        <v>21</v>
      </c>
      <c r="F3615">
        <v>7.5250121951219517</v>
      </c>
      <c r="G3615" t="s">
        <v>43</v>
      </c>
      <c r="H3615" s="21">
        <v>44621</v>
      </c>
      <c r="I3615" s="18" t="s">
        <v>69</v>
      </c>
      <c r="J3615" s="2" t="s">
        <v>21</v>
      </c>
    </row>
    <row r="3616" spans="2:10" hidden="1" x14ac:dyDescent="0.3">
      <c r="B3616" s="5" t="s">
        <v>58</v>
      </c>
      <c r="C3616" t="s">
        <v>5</v>
      </c>
      <c r="D3616" s="2" t="s">
        <v>21</v>
      </c>
      <c r="F3616">
        <v>6.9315060975609759</v>
      </c>
      <c r="G3616" t="s">
        <v>43</v>
      </c>
      <c r="H3616" s="21">
        <v>44621</v>
      </c>
      <c r="I3616" s="18" t="s">
        <v>69</v>
      </c>
      <c r="J3616" s="2" t="s">
        <v>21</v>
      </c>
    </row>
    <row r="3617" spans="2:10" hidden="1" x14ac:dyDescent="0.3">
      <c r="B3617" s="5" t="s">
        <v>58</v>
      </c>
      <c r="C3617" t="s">
        <v>5</v>
      </c>
      <c r="D3617" s="2" t="s">
        <v>21</v>
      </c>
      <c r="F3617">
        <v>8.1225365853658538</v>
      </c>
      <c r="G3617" t="s">
        <v>43</v>
      </c>
      <c r="H3617" s="21">
        <v>44621</v>
      </c>
      <c r="I3617" s="18" t="s">
        <v>69</v>
      </c>
      <c r="J3617" s="2" t="s">
        <v>21</v>
      </c>
    </row>
    <row r="3618" spans="2:10" hidden="1" x14ac:dyDescent="0.3">
      <c r="B3618" s="5" t="s">
        <v>58</v>
      </c>
      <c r="C3618" t="s">
        <v>5</v>
      </c>
      <c r="D3618" s="2" t="s">
        <v>21</v>
      </c>
      <c r="F3618">
        <v>7.9292317073170731</v>
      </c>
      <c r="G3618" t="s">
        <v>43</v>
      </c>
      <c r="H3618" s="21">
        <v>44621</v>
      </c>
      <c r="I3618" s="18" t="s">
        <v>69</v>
      </c>
      <c r="J3618" s="2" t="s">
        <v>21</v>
      </c>
    </row>
    <row r="3619" spans="2:10" hidden="1" x14ac:dyDescent="0.3">
      <c r="B3619" s="5" t="s">
        <v>58</v>
      </c>
      <c r="C3619" t="s">
        <v>5</v>
      </c>
      <c r="D3619" s="2" t="s">
        <v>21</v>
      </c>
      <c r="F3619">
        <v>7.0975609756097562</v>
      </c>
      <c r="G3619" t="s">
        <v>43</v>
      </c>
      <c r="H3619" s="21">
        <v>44621</v>
      </c>
      <c r="I3619" s="18" t="s">
        <v>69</v>
      </c>
      <c r="J3619" s="2" t="s">
        <v>21</v>
      </c>
    </row>
    <row r="3620" spans="2:10" hidden="1" x14ac:dyDescent="0.3">
      <c r="B3620" s="5" t="s">
        <v>58</v>
      </c>
      <c r="C3620" t="s">
        <v>5</v>
      </c>
      <c r="D3620" s="2" t="s">
        <v>21</v>
      </c>
      <c r="F3620">
        <v>7.4178841463414624</v>
      </c>
      <c r="G3620" t="s">
        <v>43</v>
      </c>
      <c r="H3620" s="21">
        <v>44621</v>
      </c>
      <c r="I3620" s="18" t="s">
        <v>69</v>
      </c>
      <c r="J3620" s="2" t="s">
        <v>21</v>
      </c>
    </row>
    <row r="3621" spans="2:10" hidden="1" x14ac:dyDescent="0.3">
      <c r="B3621" s="5" t="s">
        <v>58</v>
      </c>
      <c r="C3621" t="s">
        <v>5</v>
      </c>
      <c r="D3621" s="2" t="s">
        <v>21</v>
      </c>
      <c r="F3621">
        <v>6.9405818863437103</v>
      </c>
      <c r="G3621" t="s">
        <v>43</v>
      </c>
      <c r="H3621" s="21">
        <v>44621</v>
      </c>
      <c r="I3621" s="18" t="s">
        <v>69</v>
      </c>
      <c r="J3621" s="2" t="s">
        <v>21</v>
      </c>
    </row>
    <row r="3622" spans="2:10" hidden="1" x14ac:dyDescent="0.3">
      <c r="B3622" s="5" t="s">
        <v>58</v>
      </c>
      <c r="C3622" t="s">
        <v>50</v>
      </c>
      <c r="D3622" t="s">
        <v>49</v>
      </c>
      <c r="F3622">
        <v>18.575738095238098</v>
      </c>
      <c r="G3622" t="s">
        <v>43</v>
      </c>
      <c r="H3622" s="21">
        <v>44621</v>
      </c>
      <c r="I3622" s="18" t="s">
        <v>69</v>
      </c>
      <c r="J3622" s="2" t="s">
        <v>94</v>
      </c>
    </row>
    <row r="3623" spans="2:10" hidden="1" x14ac:dyDescent="0.3">
      <c r="B3623" s="5" t="s">
        <v>58</v>
      </c>
      <c r="C3623" t="s">
        <v>50</v>
      </c>
      <c r="D3623" t="s">
        <v>49</v>
      </c>
      <c r="F3623">
        <v>10.382836363636363</v>
      </c>
      <c r="G3623" t="s">
        <v>43</v>
      </c>
      <c r="H3623" s="21">
        <v>44621</v>
      </c>
      <c r="I3623" s="18" t="s">
        <v>69</v>
      </c>
      <c r="J3623" s="2" t="s">
        <v>94</v>
      </c>
    </row>
    <row r="3624" spans="2:10" hidden="1" x14ac:dyDescent="0.3">
      <c r="B3624" s="5" t="s">
        <v>58</v>
      </c>
      <c r="C3624" t="s">
        <v>50</v>
      </c>
      <c r="D3624" s="2" t="s">
        <v>21</v>
      </c>
      <c r="F3624">
        <v>7.7696121794871802</v>
      </c>
      <c r="G3624" t="s">
        <v>43</v>
      </c>
      <c r="H3624" s="21">
        <v>44621</v>
      </c>
      <c r="I3624" s="18" t="s">
        <v>69</v>
      </c>
      <c r="J3624" s="2" t="s">
        <v>21</v>
      </c>
    </row>
    <row r="3625" spans="2:10" hidden="1" x14ac:dyDescent="0.3">
      <c r="B3625" s="5" t="s">
        <v>58</v>
      </c>
      <c r="C3625" t="s">
        <v>50</v>
      </c>
      <c r="D3625" s="2" t="s">
        <v>21</v>
      </c>
      <c r="F3625">
        <v>6.1976153846153847</v>
      </c>
      <c r="G3625" t="s">
        <v>43</v>
      </c>
      <c r="H3625" s="21">
        <v>44621</v>
      </c>
      <c r="I3625" s="18" t="s">
        <v>69</v>
      </c>
      <c r="J3625" s="2" t="s">
        <v>21</v>
      </c>
    </row>
    <row r="3626" spans="2:10" hidden="1" x14ac:dyDescent="0.3">
      <c r="B3626" s="5" t="s">
        <v>58</v>
      </c>
      <c r="C3626" t="s">
        <v>50</v>
      </c>
      <c r="D3626" t="s">
        <v>49</v>
      </c>
      <c r="F3626">
        <v>14.630676229508198</v>
      </c>
      <c r="G3626" t="s">
        <v>43</v>
      </c>
      <c r="H3626" s="21">
        <v>44621</v>
      </c>
      <c r="I3626" s="18" t="s">
        <v>69</v>
      </c>
      <c r="J3626" s="2" t="s">
        <v>94</v>
      </c>
    </row>
    <row r="3627" spans="2:10" hidden="1" x14ac:dyDescent="0.3">
      <c r="B3627" s="5" t="s">
        <v>58</v>
      </c>
      <c r="C3627" t="s">
        <v>50</v>
      </c>
      <c r="D3627" t="s">
        <v>49</v>
      </c>
      <c r="F3627">
        <v>18.485330482921459</v>
      </c>
      <c r="G3627" t="s">
        <v>43</v>
      </c>
      <c r="H3627" s="21">
        <v>44621</v>
      </c>
      <c r="I3627" s="18" t="s">
        <v>69</v>
      </c>
      <c r="J3627" s="2" t="s">
        <v>94</v>
      </c>
    </row>
    <row r="3628" spans="2:10" hidden="1" x14ac:dyDescent="0.3">
      <c r="B3628" s="5" t="s">
        <v>58</v>
      </c>
      <c r="C3628" t="s">
        <v>50</v>
      </c>
      <c r="D3628" s="2" t="s">
        <v>21</v>
      </c>
      <c r="F3628">
        <v>6.1219642857142853</v>
      </c>
      <c r="G3628" t="s">
        <v>43</v>
      </c>
      <c r="H3628" s="21">
        <v>44621</v>
      </c>
      <c r="I3628" s="18" t="s">
        <v>69</v>
      </c>
      <c r="J3628" s="2" t="s">
        <v>21</v>
      </c>
    </row>
    <row r="3629" spans="2:10" hidden="1" x14ac:dyDescent="0.3">
      <c r="B3629" s="5" t="s">
        <v>58</v>
      </c>
      <c r="C3629" t="s">
        <v>50</v>
      </c>
      <c r="D3629" s="2" t="s">
        <v>21</v>
      </c>
      <c r="F3629">
        <v>6.12131746031746</v>
      </c>
      <c r="G3629" t="s">
        <v>43</v>
      </c>
      <c r="H3629" s="21">
        <v>44621</v>
      </c>
      <c r="I3629" s="18" t="s">
        <v>69</v>
      </c>
      <c r="J3629" s="2" t="s">
        <v>21</v>
      </c>
    </row>
    <row r="3630" spans="2:10" hidden="1" x14ac:dyDescent="0.3">
      <c r="B3630" s="5" t="s">
        <v>58</v>
      </c>
      <c r="C3630" t="s">
        <v>50</v>
      </c>
      <c r="D3630" s="2" t="s">
        <v>21</v>
      </c>
      <c r="F3630">
        <v>6.6538134920634917</v>
      </c>
      <c r="G3630" t="s">
        <v>43</v>
      </c>
      <c r="H3630" s="21">
        <v>44621</v>
      </c>
      <c r="I3630" s="18" t="s">
        <v>69</v>
      </c>
      <c r="J3630" s="2" t="s">
        <v>21</v>
      </c>
    </row>
    <row r="3631" spans="2:10" hidden="1" x14ac:dyDescent="0.3">
      <c r="B3631" s="5" t="s">
        <v>58</v>
      </c>
      <c r="C3631" t="s">
        <v>50</v>
      </c>
      <c r="D3631" s="2" t="s">
        <v>21</v>
      </c>
      <c r="F3631">
        <v>6.3055674603174596</v>
      </c>
      <c r="G3631" t="s">
        <v>43</v>
      </c>
      <c r="H3631" s="21">
        <v>44621</v>
      </c>
      <c r="I3631" s="18" t="s">
        <v>69</v>
      </c>
      <c r="J3631" s="2" t="s">
        <v>21</v>
      </c>
    </row>
    <row r="3632" spans="2:10" hidden="1" x14ac:dyDescent="0.3">
      <c r="B3632" s="5" t="s">
        <v>58</v>
      </c>
      <c r="C3632" t="s">
        <v>50</v>
      </c>
      <c r="D3632" s="2" t="s">
        <v>21</v>
      </c>
      <c r="F3632">
        <v>7.3889649122807013</v>
      </c>
      <c r="G3632" t="s">
        <v>43</v>
      </c>
      <c r="H3632" s="21">
        <v>44621</v>
      </c>
      <c r="I3632" s="18" t="s">
        <v>69</v>
      </c>
      <c r="J3632" s="2" t="s">
        <v>21</v>
      </c>
    </row>
    <row r="3633" spans="2:10" hidden="1" x14ac:dyDescent="0.3">
      <c r="B3633" s="5" t="s">
        <v>58</v>
      </c>
      <c r="C3633" t="s">
        <v>50</v>
      </c>
      <c r="D3633" s="2" t="s">
        <v>21</v>
      </c>
      <c r="F3633">
        <v>8.2985438596491221</v>
      </c>
      <c r="G3633" t="s">
        <v>43</v>
      </c>
      <c r="H3633" s="21">
        <v>44621</v>
      </c>
      <c r="I3633" s="18" t="s">
        <v>69</v>
      </c>
      <c r="J3633" s="2" t="s">
        <v>21</v>
      </c>
    </row>
    <row r="3634" spans="2:10" hidden="1" x14ac:dyDescent="0.3">
      <c r="B3634" s="5" t="s">
        <v>58</v>
      </c>
      <c r="C3634" t="s">
        <v>50</v>
      </c>
      <c r="D3634" s="2" t="s">
        <v>21</v>
      </c>
      <c r="F3634">
        <v>7.9392105263157902</v>
      </c>
      <c r="G3634" t="s">
        <v>43</v>
      </c>
      <c r="H3634" s="21">
        <v>44621</v>
      </c>
      <c r="I3634" s="18" t="s">
        <v>69</v>
      </c>
      <c r="J3634" s="2" t="s">
        <v>21</v>
      </c>
    </row>
    <row r="3635" spans="2:10" hidden="1" x14ac:dyDescent="0.3">
      <c r="B3635" s="5" t="s">
        <v>58</v>
      </c>
      <c r="C3635" t="s">
        <v>50</v>
      </c>
      <c r="D3635" s="2" t="s">
        <v>21</v>
      </c>
      <c r="F3635">
        <v>7.9334342105263165</v>
      </c>
      <c r="G3635" t="s">
        <v>43</v>
      </c>
      <c r="H3635" s="21">
        <v>44621</v>
      </c>
      <c r="I3635" s="18" t="s">
        <v>69</v>
      </c>
      <c r="J3635" s="2" t="s">
        <v>21</v>
      </c>
    </row>
    <row r="3636" spans="2:10" hidden="1" x14ac:dyDescent="0.3">
      <c r="B3636" s="5" t="s">
        <v>58</v>
      </c>
      <c r="C3636" t="s">
        <v>50</v>
      </c>
      <c r="D3636" s="2" t="s">
        <v>21</v>
      </c>
      <c r="F3636">
        <v>8.2173288288288298</v>
      </c>
      <c r="G3636" t="s">
        <v>43</v>
      </c>
      <c r="H3636" s="21">
        <v>44621</v>
      </c>
      <c r="I3636" s="18" t="s">
        <v>69</v>
      </c>
      <c r="J3636" s="2" t="s">
        <v>21</v>
      </c>
    </row>
    <row r="3637" spans="2:10" hidden="1" x14ac:dyDescent="0.3">
      <c r="B3637" s="5" t="s">
        <v>58</v>
      </c>
      <c r="C3637" t="s">
        <v>50</v>
      </c>
      <c r="D3637" s="2" t="s">
        <v>21</v>
      </c>
      <c r="F3637">
        <v>7.3293108108108109</v>
      </c>
      <c r="G3637" t="s">
        <v>43</v>
      </c>
      <c r="H3637" s="21">
        <v>44621</v>
      </c>
      <c r="I3637" s="18" t="s">
        <v>69</v>
      </c>
      <c r="J3637" s="2" t="s">
        <v>21</v>
      </c>
    </row>
    <row r="3638" spans="2:10" hidden="1" x14ac:dyDescent="0.3">
      <c r="B3638" s="5" t="s">
        <v>58</v>
      </c>
      <c r="C3638" t="s">
        <v>50</v>
      </c>
      <c r="D3638" s="2" t="s">
        <v>21</v>
      </c>
      <c r="F3638">
        <v>7.8965180180180186</v>
      </c>
      <c r="G3638" t="s">
        <v>43</v>
      </c>
      <c r="H3638" s="21">
        <v>44621</v>
      </c>
      <c r="I3638" s="18" t="s">
        <v>69</v>
      </c>
      <c r="J3638" s="2" t="s">
        <v>21</v>
      </c>
    </row>
    <row r="3639" spans="2:10" hidden="1" x14ac:dyDescent="0.3">
      <c r="B3639" s="5" t="s">
        <v>58</v>
      </c>
      <c r="C3639" t="s">
        <v>50</v>
      </c>
      <c r="D3639" s="2" t="s">
        <v>21</v>
      </c>
      <c r="F3639">
        <v>6.4964030612244903</v>
      </c>
      <c r="G3639" t="s">
        <v>43</v>
      </c>
      <c r="H3639" s="21">
        <v>44621</v>
      </c>
      <c r="I3639" s="18" t="s">
        <v>69</v>
      </c>
      <c r="J3639" s="2" t="s">
        <v>21</v>
      </c>
    </row>
    <row r="3640" spans="2:10" hidden="1" x14ac:dyDescent="0.3">
      <c r="B3640" s="5" t="s">
        <v>58</v>
      </c>
      <c r="C3640" t="s">
        <v>50</v>
      </c>
      <c r="D3640" s="2" t="s">
        <v>21</v>
      </c>
      <c r="F3640">
        <v>6.9242653061224484</v>
      </c>
      <c r="G3640" t="s">
        <v>43</v>
      </c>
      <c r="H3640" s="21">
        <v>44621</v>
      </c>
      <c r="I3640" s="18" t="s">
        <v>69</v>
      </c>
      <c r="J3640" s="2" t="s">
        <v>21</v>
      </c>
    </row>
    <row r="3641" spans="2:10" hidden="1" x14ac:dyDescent="0.3">
      <c r="B3641" s="5" t="s">
        <v>58</v>
      </c>
      <c r="C3641" t="s">
        <v>50</v>
      </c>
      <c r="D3641" s="2" t="s">
        <v>21</v>
      </c>
      <c r="F3641">
        <v>6.5613112244897964</v>
      </c>
      <c r="G3641" t="s">
        <v>43</v>
      </c>
      <c r="H3641" s="21">
        <v>44621</v>
      </c>
      <c r="I3641" s="18" t="s">
        <v>69</v>
      </c>
      <c r="J3641" s="2" t="s">
        <v>21</v>
      </c>
    </row>
    <row r="3642" spans="2:10" hidden="1" x14ac:dyDescent="0.3">
      <c r="B3642" s="5" t="s">
        <v>58</v>
      </c>
      <c r="C3642" t="s">
        <v>50</v>
      </c>
      <c r="D3642" s="2" t="s">
        <v>21</v>
      </c>
      <c r="F3642">
        <v>5.979729591836735</v>
      </c>
      <c r="G3642" t="s">
        <v>43</v>
      </c>
      <c r="H3642" s="21">
        <v>44621</v>
      </c>
      <c r="I3642" s="18" t="s">
        <v>69</v>
      </c>
      <c r="J3642" s="2" t="s">
        <v>21</v>
      </c>
    </row>
    <row r="3643" spans="2:10" hidden="1" x14ac:dyDescent="0.3">
      <c r="B3643" s="5" t="s">
        <v>58</v>
      </c>
      <c r="C3643" t="s">
        <v>50</v>
      </c>
      <c r="D3643" s="2" t="s">
        <v>21</v>
      </c>
      <c r="F3643">
        <v>5.9795918367346941</v>
      </c>
      <c r="G3643" t="s">
        <v>43</v>
      </c>
      <c r="H3643" s="21">
        <v>44621</v>
      </c>
      <c r="I3643" s="18" t="s">
        <v>69</v>
      </c>
      <c r="J3643" s="2" t="s">
        <v>21</v>
      </c>
    </row>
    <row r="3644" spans="2:10" hidden="1" x14ac:dyDescent="0.3">
      <c r="B3644" s="5" t="s">
        <v>58</v>
      </c>
      <c r="C3644" t="s">
        <v>50</v>
      </c>
      <c r="D3644" s="2" t="s">
        <v>21</v>
      </c>
      <c r="F3644">
        <v>6.1281938775510199</v>
      </c>
      <c r="G3644" t="s">
        <v>43</v>
      </c>
      <c r="H3644" s="21">
        <v>44621</v>
      </c>
      <c r="I3644" s="18" t="s">
        <v>69</v>
      </c>
      <c r="J3644" s="2" t="s">
        <v>21</v>
      </c>
    </row>
    <row r="3645" spans="2:10" hidden="1" x14ac:dyDescent="0.3">
      <c r="B3645" s="5" t="s">
        <v>58</v>
      </c>
      <c r="C3645" t="s">
        <v>50</v>
      </c>
      <c r="D3645" s="2" t="s">
        <v>21</v>
      </c>
      <c r="F3645">
        <v>5.9964234693877554</v>
      </c>
      <c r="G3645" t="s">
        <v>43</v>
      </c>
      <c r="H3645" s="21">
        <v>44621</v>
      </c>
      <c r="I3645" s="18" t="s">
        <v>69</v>
      </c>
      <c r="J3645" s="2" t="s">
        <v>21</v>
      </c>
    </row>
    <row r="3646" spans="2:10" hidden="1" x14ac:dyDescent="0.3">
      <c r="B3646" s="5" t="s">
        <v>58</v>
      </c>
      <c r="C3646" t="s">
        <v>50</v>
      </c>
      <c r="D3646" s="2" t="s">
        <v>21</v>
      </c>
      <c r="F3646">
        <v>6.537147959183673</v>
      </c>
      <c r="G3646" t="s">
        <v>43</v>
      </c>
      <c r="H3646" s="21">
        <v>44621</v>
      </c>
      <c r="I3646" s="18" t="s">
        <v>69</v>
      </c>
      <c r="J3646" s="2" t="s">
        <v>21</v>
      </c>
    </row>
    <row r="3647" spans="2:10" hidden="1" x14ac:dyDescent="0.3">
      <c r="B3647" s="5" t="s">
        <v>58</v>
      </c>
      <c r="C3647" t="s">
        <v>50</v>
      </c>
      <c r="D3647" t="s">
        <v>62</v>
      </c>
      <c r="F3647">
        <v>34.742775862068967</v>
      </c>
      <c r="G3647" t="s">
        <v>42</v>
      </c>
      <c r="H3647" s="21">
        <v>44621</v>
      </c>
      <c r="I3647" s="18" t="s">
        <v>69</v>
      </c>
      <c r="J3647" t="s">
        <v>22</v>
      </c>
    </row>
    <row r="3648" spans="2:10" hidden="1" x14ac:dyDescent="0.3">
      <c r="B3648" s="5" t="s">
        <v>58</v>
      </c>
      <c r="C3648" t="s">
        <v>50</v>
      </c>
      <c r="D3648" t="s">
        <v>62</v>
      </c>
      <c r="F3648">
        <v>28.319090909090907</v>
      </c>
      <c r="G3648" t="s">
        <v>42</v>
      </c>
      <c r="H3648" s="21">
        <v>44621</v>
      </c>
      <c r="I3648" s="18" t="s">
        <v>69</v>
      </c>
      <c r="J3648" t="s">
        <v>22</v>
      </c>
    </row>
    <row r="3649" spans="2:10" hidden="1" x14ac:dyDescent="0.3">
      <c r="B3649" s="5" t="s">
        <v>58</v>
      </c>
      <c r="C3649" t="s">
        <v>50</v>
      </c>
      <c r="D3649" t="s">
        <v>62</v>
      </c>
      <c r="F3649">
        <v>29.05839772727273</v>
      </c>
      <c r="G3649" t="s">
        <v>42</v>
      </c>
      <c r="H3649" s="21">
        <v>44621</v>
      </c>
      <c r="I3649" s="18" t="s">
        <v>69</v>
      </c>
      <c r="J3649" t="s">
        <v>22</v>
      </c>
    </row>
    <row r="3650" spans="2:10" hidden="1" x14ac:dyDescent="0.3">
      <c r="B3650" s="5" t="s">
        <v>58</v>
      </c>
      <c r="C3650" t="s">
        <v>50</v>
      </c>
      <c r="D3650" t="s">
        <v>62</v>
      </c>
      <c r="F3650">
        <v>27.460909090909091</v>
      </c>
      <c r="G3650" t="s">
        <v>42</v>
      </c>
      <c r="H3650" s="21">
        <v>44621</v>
      </c>
      <c r="I3650" s="18" t="s">
        <v>69</v>
      </c>
      <c r="J3650" t="s">
        <v>22</v>
      </c>
    </row>
    <row r="3651" spans="2:10" hidden="1" x14ac:dyDescent="0.3">
      <c r="B3651" s="5" t="s">
        <v>58</v>
      </c>
      <c r="C3651" t="s">
        <v>50</v>
      </c>
      <c r="D3651" t="s">
        <v>62</v>
      </c>
      <c r="F3651">
        <v>24.136534090909091</v>
      </c>
      <c r="G3651" t="s">
        <v>42</v>
      </c>
      <c r="H3651" s="21">
        <v>44621</v>
      </c>
      <c r="I3651" s="18" t="s">
        <v>69</v>
      </c>
      <c r="J3651" t="s">
        <v>22</v>
      </c>
    </row>
    <row r="3652" spans="2:10" hidden="1" x14ac:dyDescent="0.3">
      <c r="B3652" s="5" t="s">
        <v>58</v>
      </c>
      <c r="C3652" t="s">
        <v>50</v>
      </c>
      <c r="D3652" t="s">
        <v>62</v>
      </c>
      <c r="F3652">
        <v>15.33759090909091</v>
      </c>
      <c r="G3652" t="s">
        <v>42</v>
      </c>
      <c r="H3652" s="21">
        <v>44621</v>
      </c>
      <c r="I3652" s="18" t="s">
        <v>69</v>
      </c>
      <c r="J3652" t="s">
        <v>22</v>
      </c>
    </row>
    <row r="3653" spans="2:10" hidden="1" x14ac:dyDescent="0.3">
      <c r="B3653" s="5" t="s">
        <v>58</v>
      </c>
      <c r="C3653" t="s">
        <v>50</v>
      </c>
      <c r="D3653" t="s">
        <v>62</v>
      </c>
      <c r="F3653">
        <v>15.806888888888889</v>
      </c>
      <c r="G3653" t="s">
        <v>42</v>
      </c>
      <c r="H3653" s="21">
        <v>44621</v>
      </c>
      <c r="I3653" s="18" t="s">
        <v>69</v>
      </c>
      <c r="J3653" t="s">
        <v>22</v>
      </c>
    </row>
    <row r="3654" spans="2:10" hidden="1" x14ac:dyDescent="0.3">
      <c r="B3654" s="5" t="s">
        <v>58</v>
      </c>
      <c r="C3654" t="s">
        <v>50</v>
      </c>
      <c r="D3654" t="s">
        <v>62</v>
      </c>
      <c r="F3654">
        <v>26.966311111111111</v>
      </c>
      <c r="G3654" t="s">
        <v>42</v>
      </c>
      <c r="H3654" s="21">
        <v>44621</v>
      </c>
      <c r="I3654" s="18" t="s">
        <v>69</v>
      </c>
      <c r="J3654" t="s">
        <v>22</v>
      </c>
    </row>
    <row r="3655" spans="2:10" hidden="1" x14ac:dyDescent="0.3">
      <c r="B3655" s="5" t="s">
        <v>58</v>
      </c>
      <c r="C3655" t="s">
        <v>50</v>
      </c>
      <c r="D3655" t="s">
        <v>62</v>
      </c>
      <c r="F3655">
        <v>27.05993333333333</v>
      </c>
      <c r="G3655" t="s">
        <v>42</v>
      </c>
      <c r="H3655" s="21">
        <v>44621</v>
      </c>
      <c r="I3655" s="18" t="s">
        <v>69</v>
      </c>
      <c r="J3655" t="s">
        <v>22</v>
      </c>
    </row>
    <row r="3656" spans="2:10" hidden="1" x14ac:dyDescent="0.3">
      <c r="B3656" s="5" t="s">
        <v>58</v>
      </c>
      <c r="C3656" t="s">
        <v>50</v>
      </c>
      <c r="D3656" t="s">
        <v>62</v>
      </c>
      <c r="F3656">
        <v>21.80041111111111</v>
      </c>
      <c r="G3656" t="s">
        <v>42</v>
      </c>
      <c r="H3656" s="21">
        <v>44621</v>
      </c>
      <c r="I3656" s="18" t="s">
        <v>69</v>
      </c>
      <c r="J3656" t="s">
        <v>22</v>
      </c>
    </row>
    <row r="3657" spans="2:10" hidden="1" x14ac:dyDescent="0.3">
      <c r="B3657" s="5" t="s">
        <v>58</v>
      </c>
      <c r="C3657" t="s">
        <v>50</v>
      </c>
      <c r="D3657" t="s">
        <v>62</v>
      </c>
      <c r="F3657">
        <v>18.428122222222221</v>
      </c>
      <c r="G3657" t="s">
        <v>42</v>
      </c>
      <c r="H3657" s="21">
        <v>44621</v>
      </c>
      <c r="I3657" s="18" t="s">
        <v>69</v>
      </c>
      <c r="J3657" t="s">
        <v>22</v>
      </c>
    </row>
    <row r="3658" spans="2:10" hidden="1" x14ac:dyDescent="0.3">
      <c r="B3658" s="5" t="s">
        <v>58</v>
      </c>
      <c r="C3658" t="s">
        <v>50</v>
      </c>
      <c r="D3658" t="s">
        <v>62</v>
      </c>
      <c r="F3658">
        <v>17.133855555555556</v>
      </c>
      <c r="G3658" t="s">
        <v>42</v>
      </c>
      <c r="H3658" s="21">
        <v>44621</v>
      </c>
      <c r="I3658" s="18" t="s">
        <v>69</v>
      </c>
      <c r="J3658" t="s">
        <v>22</v>
      </c>
    </row>
    <row r="3659" spans="2:10" hidden="1" x14ac:dyDescent="0.3">
      <c r="B3659" s="5" t="s">
        <v>58</v>
      </c>
      <c r="C3659" t="s">
        <v>50</v>
      </c>
      <c r="D3659" t="s">
        <v>62</v>
      </c>
      <c r="F3659">
        <v>24.610933333333332</v>
      </c>
      <c r="G3659" t="s">
        <v>42</v>
      </c>
      <c r="H3659" s="21">
        <v>44621</v>
      </c>
      <c r="I3659" s="18" t="s">
        <v>69</v>
      </c>
      <c r="J3659" t="s">
        <v>22</v>
      </c>
    </row>
    <row r="3660" spans="2:10" hidden="1" x14ac:dyDescent="0.3">
      <c r="B3660" s="5" t="s">
        <v>58</v>
      </c>
      <c r="C3660" t="s">
        <v>50</v>
      </c>
      <c r="D3660" t="s">
        <v>62</v>
      </c>
      <c r="F3660">
        <v>15.677548387096774</v>
      </c>
      <c r="G3660" t="s">
        <v>42</v>
      </c>
      <c r="H3660" s="21">
        <v>44621</v>
      </c>
      <c r="I3660" s="18" t="s">
        <v>69</v>
      </c>
      <c r="J3660" t="s">
        <v>22</v>
      </c>
    </row>
    <row r="3661" spans="2:10" hidden="1" x14ac:dyDescent="0.3">
      <c r="B3661" s="5" t="s">
        <v>58</v>
      </c>
      <c r="C3661" t="s">
        <v>50</v>
      </c>
      <c r="D3661" t="s">
        <v>62</v>
      </c>
      <c r="F3661">
        <v>16.839817204301077</v>
      </c>
      <c r="G3661" t="s">
        <v>42</v>
      </c>
      <c r="H3661" s="21">
        <v>44621</v>
      </c>
      <c r="I3661" s="18" t="s">
        <v>69</v>
      </c>
      <c r="J3661" t="s">
        <v>22</v>
      </c>
    </row>
    <row r="3662" spans="2:10" hidden="1" x14ac:dyDescent="0.3">
      <c r="B3662" s="5" t="s">
        <v>58</v>
      </c>
      <c r="C3662" t="s">
        <v>50</v>
      </c>
      <c r="D3662" t="s">
        <v>62</v>
      </c>
      <c r="F3662">
        <v>15.870053763440859</v>
      </c>
      <c r="G3662" t="s">
        <v>42</v>
      </c>
      <c r="H3662" s="21">
        <v>44621</v>
      </c>
      <c r="I3662" s="18" t="s">
        <v>69</v>
      </c>
      <c r="J3662" t="s">
        <v>22</v>
      </c>
    </row>
    <row r="3663" spans="2:10" hidden="1" x14ac:dyDescent="0.3">
      <c r="B3663" s="5" t="s">
        <v>58</v>
      </c>
      <c r="C3663" t="s">
        <v>50</v>
      </c>
      <c r="D3663" t="s">
        <v>62</v>
      </c>
      <c r="F3663">
        <v>16.918118279569892</v>
      </c>
      <c r="G3663" t="s">
        <v>42</v>
      </c>
      <c r="H3663" s="21">
        <v>44621</v>
      </c>
      <c r="I3663" s="18" t="s">
        <v>69</v>
      </c>
      <c r="J3663" t="s">
        <v>22</v>
      </c>
    </row>
    <row r="3664" spans="2:10" hidden="1" x14ac:dyDescent="0.3">
      <c r="B3664" s="5" t="s">
        <v>58</v>
      </c>
      <c r="C3664" t="s">
        <v>50</v>
      </c>
      <c r="D3664" t="s">
        <v>62</v>
      </c>
      <c r="F3664">
        <v>15.617698924731181</v>
      </c>
      <c r="G3664" t="s">
        <v>42</v>
      </c>
      <c r="H3664" s="21">
        <v>44621</v>
      </c>
      <c r="I3664" s="18" t="s">
        <v>69</v>
      </c>
      <c r="J3664" t="s">
        <v>22</v>
      </c>
    </row>
    <row r="3665" spans="2:10" hidden="1" x14ac:dyDescent="0.3">
      <c r="B3665" s="5" t="s">
        <v>58</v>
      </c>
      <c r="C3665" t="s">
        <v>50</v>
      </c>
      <c r="D3665" t="s">
        <v>62</v>
      </c>
      <c r="F3665">
        <v>21.097666666666669</v>
      </c>
      <c r="G3665" t="s">
        <v>42</v>
      </c>
      <c r="H3665" s="21">
        <v>44621</v>
      </c>
      <c r="I3665" s="18" t="s">
        <v>69</v>
      </c>
      <c r="J3665" t="s">
        <v>22</v>
      </c>
    </row>
    <row r="3666" spans="2:10" hidden="1" x14ac:dyDescent="0.3">
      <c r="B3666" s="5" t="s">
        <v>58</v>
      </c>
      <c r="C3666" t="s">
        <v>50</v>
      </c>
      <c r="D3666" t="s">
        <v>62</v>
      </c>
      <c r="F3666">
        <v>21.109688172043011</v>
      </c>
      <c r="G3666" t="s">
        <v>42</v>
      </c>
      <c r="H3666" s="21">
        <v>44621</v>
      </c>
      <c r="I3666" s="18" t="s">
        <v>69</v>
      </c>
      <c r="J3666" t="s">
        <v>22</v>
      </c>
    </row>
    <row r="3667" spans="2:10" hidden="1" x14ac:dyDescent="0.3">
      <c r="B3667" s="5" t="s">
        <v>58</v>
      </c>
      <c r="C3667" t="s">
        <v>50</v>
      </c>
      <c r="D3667" t="s">
        <v>62</v>
      </c>
      <c r="F3667">
        <v>20.129032258064516</v>
      </c>
      <c r="G3667" t="s">
        <v>42</v>
      </c>
      <c r="H3667" s="21">
        <v>44621</v>
      </c>
      <c r="I3667" s="18" t="s">
        <v>69</v>
      </c>
      <c r="J3667" t="s">
        <v>22</v>
      </c>
    </row>
    <row r="3668" spans="2:10" hidden="1" x14ac:dyDescent="0.3">
      <c r="B3668" s="5" t="s">
        <v>58</v>
      </c>
      <c r="C3668" t="s">
        <v>50</v>
      </c>
      <c r="D3668" t="s">
        <v>62</v>
      </c>
      <c r="F3668">
        <v>21.940129032258064</v>
      </c>
      <c r="G3668" t="s">
        <v>42</v>
      </c>
      <c r="H3668" s="21">
        <v>44621</v>
      </c>
      <c r="I3668" s="18" t="s">
        <v>69</v>
      </c>
      <c r="J3668" t="s">
        <v>22</v>
      </c>
    </row>
    <row r="3669" spans="2:10" hidden="1" x14ac:dyDescent="0.3">
      <c r="B3669" s="5" t="s">
        <v>58</v>
      </c>
      <c r="C3669" t="s">
        <v>50</v>
      </c>
      <c r="D3669" s="2" t="s">
        <v>21</v>
      </c>
      <c r="F3669">
        <v>6.4219999999999997</v>
      </c>
      <c r="G3669" t="s">
        <v>42</v>
      </c>
      <c r="H3669" s="21">
        <v>44621</v>
      </c>
      <c r="I3669" s="18" t="s">
        <v>69</v>
      </c>
      <c r="J3669" s="2" t="s">
        <v>21</v>
      </c>
    </row>
    <row r="3670" spans="2:10" hidden="1" x14ac:dyDescent="0.3">
      <c r="B3670" s="5" t="s">
        <v>58</v>
      </c>
      <c r="C3670" t="s">
        <v>50</v>
      </c>
      <c r="D3670" s="2" t="s">
        <v>21</v>
      </c>
      <c r="F3670">
        <v>7.580462585034013</v>
      </c>
      <c r="G3670" t="s">
        <v>42</v>
      </c>
      <c r="H3670" s="21">
        <v>44621</v>
      </c>
      <c r="I3670" s="18" t="s">
        <v>69</v>
      </c>
      <c r="J3670" s="2" t="s">
        <v>21</v>
      </c>
    </row>
    <row r="3671" spans="2:10" hidden="1" x14ac:dyDescent="0.3">
      <c r="B3671" s="5" t="s">
        <v>58</v>
      </c>
      <c r="C3671" t="s">
        <v>50</v>
      </c>
      <c r="D3671" s="2" t="s">
        <v>21</v>
      </c>
      <c r="F3671">
        <v>7.248115646258503</v>
      </c>
      <c r="G3671" t="s">
        <v>42</v>
      </c>
      <c r="H3671" s="21">
        <v>44621</v>
      </c>
      <c r="I3671" s="18" t="s">
        <v>69</v>
      </c>
      <c r="J3671" s="2" t="s">
        <v>21</v>
      </c>
    </row>
    <row r="3672" spans="2:10" hidden="1" x14ac:dyDescent="0.3">
      <c r="B3672" s="5" t="s">
        <v>58</v>
      </c>
      <c r="C3672" t="s">
        <v>50</v>
      </c>
      <c r="D3672" s="2" t="s">
        <v>21</v>
      </c>
      <c r="F3672">
        <v>9.3067619047619043</v>
      </c>
      <c r="G3672" t="s">
        <v>42</v>
      </c>
      <c r="H3672" s="21">
        <v>44621</v>
      </c>
      <c r="I3672" s="18" t="s">
        <v>69</v>
      </c>
      <c r="J3672" s="2" t="s">
        <v>21</v>
      </c>
    </row>
    <row r="3673" spans="2:10" hidden="1" x14ac:dyDescent="0.3">
      <c r="B3673" s="5" t="s">
        <v>58</v>
      </c>
      <c r="C3673" t="s">
        <v>50</v>
      </c>
      <c r="D3673" s="2" t="s">
        <v>21</v>
      </c>
      <c r="F3673">
        <v>8.9357823129251699</v>
      </c>
      <c r="G3673" t="s">
        <v>42</v>
      </c>
      <c r="H3673" s="21">
        <v>44621</v>
      </c>
      <c r="I3673" s="18" t="s">
        <v>69</v>
      </c>
      <c r="J3673" s="2" t="s">
        <v>21</v>
      </c>
    </row>
    <row r="3674" spans="2:10" hidden="1" x14ac:dyDescent="0.3">
      <c r="B3674" s="5" t="s">
        <v>58</v>
      </c>
      <c r="C3674" t="s">
        <v>50</v>
      </c>
      <c r="D3674" s="2" t="s">
        <v>21</v>
      </c>
      <c r="F3674">
        <v>7.8308775510204072</v>
      </c>
      <c r="G3674" t="s">
        <v>42</v>
      </c>
      <c r="H3674" s="21">
        <v>44621</v>
      </c>
      <c r="I3674" s="18" t="s">
        <v>69</v>
      </c>
      <c r="J3674" s="2" t="s">
        <v>21</v>
      </c>
    </row>
    <row r="3675" spans="2:10" hidden="1" x14ac:dyDescent="0.3">
      <c r="B3675" s="5" t="s">
        <v>58</v>
      </c>
      <c r="C3675" t="s">
        <v>50</v>
      </c>
      <c r="D3675" t="s">
        <v>62</v>
      </c>
      <c r="F3675">
        <v>10.477066666666667</v>
      </c>
      <c r="G3675" t="s">
        <v>42</v>
      </c>
      <c r="H3675" s="21">
        <v>44621</v>
      </c>
      <c r="I3675" s="18" t="s">
        <v>69</v>
      </c>
      <c r="J3675" t="s">
        <v>22</v>
      </c>
    </row>
    <row r="3676" spans="2:10" hidden="1" x14ac:dyDescent="0.3">
      <c r="B3676" s="5" t="s">
        <v>58</v>
      </c>
      <c r="C3676" t="s">
        <v>50</v>
      </c>
      <c r="D3676" t="s">
        <v>62</v>
      </c>
      <c r="F3676">
        <v>12.435077777777776</v>
      </c>
      <c r="G3676" t="s">
        <v>42</v>
      </c>
      <c r="H3676" s="21">
        <v>44621</v>
      </c>
      <c r="I3676" s="18" t="s">
        <v>69</v>
      </c>
      <c r="J3676" t="s">
        <v>22</v>
      </c>
    </row>
    <row r="3677" spans="2:10" hidden="1" x14ac:dyDescent="0.3">
      <c r="B3677" s="5" t="s">
        <v>58</v>
      </c>
      <c r="C3677" t="s">
        <v>50</v>
      </c>
      <c r="D3677" t="s">
        <v>62</v>
      </c>
      <c r="F3677">
        <v>10.674166666666666</v>
      </c>
      <c r="G3677" t="s">
        <v>42</v>
      </c>
      <c r="H3677" s="21">
        <v>44621</v>
      </c>
      <c r="I3677" s="18" t="s">
        <v>69</v>
      </c>
      <c r="J3677" t="s">
        <v>22</v>
      </c>
    </row>
    <row r="3678" spans="2:10" hidden="1" x14ac:dyDescent="0.3">
      <c r="B3678" s="5" t="s">
        <v>58</v>
      </c>
      <c r="C3678" t="s">
        <v>50</v>
      </c>
      <c r="D3678" t="s">
        <v>62</v>
      </c>
      <c r="F3678">
        <v>11.866666666666667</v>
      </c>
      <c r="G3678" t="s">
        <v>42</v>
      </c>
      <c r="H3678" s="21">
        <v>44621</v>
      </c>
      <c r="I3678" s="18" t="s">
        <v>69</v>
      </c>
      <c r="J3678" t="s">
        <v>22</v>
      </c>
    </row>
    <row r="3679" spans="2:10" hidden="1" x14ac:dyDescent="0.3">
      <c r="B3679" s="5" t="s">
        <v>58</v>
      </c>
      <c r="C3679" t="s">
        <v>50</v>
      </c>
      <c r="D3679" t="s">
        <v>62</v>
      </c>
      <c r="F3679">
        <v>11.337644444444445</v>
      </c>
      <c r="G3679" t="s">
        <v>42</v>
      </c>
      <c r="H3679" s="21">
        <v>44621</v>
      </c>
      <c r="I3679" s="18" t="s">
        <v>69</v>
      </c>
      <c r="J3679" t="s">
        <v>22</v>
      </c>
    </row>
    <row r="3680" spans="2:10" hidden="1" x14ac:dyDescent="0.3">
      <c r="B3680" s="5" t="s">
        <v>58</v>
      </c>
      <c r="C3680" t="s">
        <v>50</v>
      </c>
      <c r="D3680" t="s">
        <v>62</v>
      </c>
      <c r="F3680">
        <v>6.9653111111111112</v>
      </c>
      <c r="G3680" t="s">
        <v>42</v>
      </c>
      <c r="H3680" s="21">
        <v>44621</v>
      </c>
      <c r="I3680" s="18" t="s">
        <v>69</v>
      </c>
      <c r="J3680" t="s">
        <v>22</v>
      </c>
    </row>
    <row r="3681" spans="2:10" hidden="1" x14ac:dyDescent="0.3">
      <c r="B3681" s="5" t="s">
        <v>58</v>
      </c>
      <c r="C3681" t="s">
        <v>50</v>
      </c>
      <c r="D3681" t="s">
        <v>62</v>
      </c>
      <c r="F3681">
        <v>16.006944444444443</v>
      </c>
      <c r="G3681" t="s">
        <v>42</v>
      </c>
      <c r="H3681" s="21">
        <v>44621</v>
      </c>
      <c r="I3681" s="18" t="s">
        <v>69</v>
      </c>
      <c r="J3681" t="s">
        <v>22</v>
      </c>
    </row>
    <row r="3682" spans="2:10" hidden="1" x14ac:dyDescent="0.3">
      <c r="B3682" s="5" t="s">
        <v>58</v>
      </c>
      <c r="C3682" t="s">
        <v>50</v>
      </c>
      <c r="D3682" t="s">
        <v>62</v>
      </c>
      <c r="F3682">
        <v>9.3342888888888886</v>
      </c>
      <c r="G3682" t="s">
        <v>42</v>
      </c>
      <c r="H3682" s="21">
        <v>44621</v>
      </c>
      <c r="I3682" s="18" t="s">
        <v>69</v>
      </c>
      <c r="J3682" t="s">
        <v>22</v>
      </c>
    </row>
    <row r="3683" spans="2:10" hidden="1" x14ac:dyDescent="0.3">
      <c r="B3683" s="5" t="s">
        <v>58</v>
      </c>
      <c r="C3683" t="s">
        <v>50</v>
      </c>
      <c r="D3683" t="s">
        <v>62</v>
      </c>
      <c r="F3683">
        <v>15.007255555555556</v>
      </c>
      <c r="G3683" t="s">
        <v>42</v>
      </c>
      <c r="H3683" s="21">
        <v>44621</v>
      </c>
      <c r="I3683" s="18" t="s">
        <v>69</v>
      </c>
      <c r="J3683" t="s">
        <v>22</v>
      </c>
    </row>
    <row r="3684" spans="2:10" hidden="1" x14ac:dyDescent="0.3">
      <c r="B3684" s="5" t="s">
        <v>58</v>
      </c>
      <c r="C3684" t="s">
        <v>50</v>
      </c>
      <c r="D3684" t="s">
        <v>62</v>
      </c>
      <c r="F3684">
        <v>10.805144444444444</v>
      </c>
      <c r="G3684" t="s">
        <v>42</v>
      </c>
      <c r="H3684" s="21">
        <v>44621</v>
      </c>
      <c r="I3684" s="18" t="s">
        <v>69</v>
      </c>
      <c r="J3684" t="s">
        <v>22</v>
      </c>
    </row>
    <row r="3685" spans="2:10" hidden="1" x14ac:dyDescent="0.3">
      <c r="B3685" s="5" t="s">
        <v>58</v>
      </c>
      <c r="C3685" t="s">
        <v>50</v>
      </c>
      <c r="D3685" t="s">
        <v>62</v>
      </c>
      <c r="F3685">
        <v>11.342933333333333</v>
      </c>
      <c r="G3685" t="s">
        <v>42</v>
      </c>
      <c r="H3685" s="21">
        <v>44621</v>
      </c>
      <c r="I3685" s="18" t="s">
        <v>69</v>
      </c>
      <c r="J3685" t="s">
        <v>22</v>
      </c>
    </row>
    <row r="3686" spans="2:10" hidden="1" x14ac:dyDescent="0.3">
      <c r="B3686" s="5" t="s">
        <v>58</v>
      </c>
      <c r="C3686" t="s">
        <v>50</v>
      </c>
      <c r="D3686" t="s">
        <v>62</v>
      </c>
      <c r="F3686">
        <v>12.606344444444444</v>
      </c>
      <c r="G3686" t="s">
        <v>42</v>
      </c>
      <c r="H3686" s="21">
        <v>44621</v>
      </c>
      <c r="I3686" s="18" t="s">
        <v>69</v>
      </c>
      <c r="J3686" t="s">
        <v>22</v>
      </c>
    </row>
    <row r="3687" spans="2:10" hidden="1" x14ac:dyDescent="0.3">
      <c r="B3687" s="5" t="s">
        <v>58</v>
      </c>
      <c r="C3687" t="s">
        <v>50</v>
      </c>
      <c r="D3687" t="s">
        <v>62</v>
      </c>
      <c r="F3687">
        <v>13.266666666666667</v>
      </c>
      <c r="G3687" t="s">
        <v>42</v>
      </c>
      <c r="H3687" s="21">
        <v>44621</v>
      </c>
      <c r="I3687" s="18" t="s">
        <v>69</v>
      </c>
      <c r="J3687" t="s">
        <v>22</v>
      </c>
    </row>
    <row r="3688" spans="2:10" hidden="1" x14ac:dyDescent="0.3">
      <c r="B3688" s="5" t="s">
        <v>58</v>
      </c>
      <c r="C3688" t="s">
        <v>50</v>
      </c>
      <c r="D3688" t="s">
        <v>62</v>
      </c>
      <c r="F3688">
        <v>10.946333333333333</v>
      </c>
      <c r="G3688" t="s">
        <v>42</v>
      </c>
      <c r="H3688" s="21">
        <v>44621</v>
      </c>
      <c r="I3688" s="18" t="s">
        <v>69</v>
      </c>
      <c r="J3688" t="s">
        <v>22</v>
      </c>
    </row>
    <row r="3689" spans="2:10" hidden="1" x14ac:dyDescent="0.3">
      <c r="B3689" s="5" t="s">
        <v>58</v>
      </c>
      <c r="C3689" t="s">
        <v>50</v>
      </c>
      <c r="D3689" t="s">
        <v>62</v>
      </c>
      <c r="F3689">
        <v>8.8789333333333342</v>
      </c>
      <c r="G3689" t="s">
        <v>42</v>
      </c>
      <c r="H3689" s="21">
        <v>44621</v>
      </c>
      <c r="I3689" s="18" t="s">
        <v>69</v>
      </c>
      <c r="J3689" t="s">
        <v>22</v>
      </c>
    </row>
    <row r="3690" spans="2:10" hidden="1" x14ac:dyDescent="0.3">
      <c r="B3690" s="5" t="s">
        <v>58</v>
      </c>
      <c r="C3690" t="s">
        <v>50</v>
      </c>
      <c r="D3690" t="s">
        <v>62</v>
      </c>
      <c r="F3690">
        <v>8.8666666666666671</v>
      </c>
      <c r="G3690" t="s">
        <v>42</v>
      </c>
      <c r="H3690" s="21">
        <v>44621</v>
      </c>
      <c r="I3690" s="18" t="s">
        <v>69</v>
      </c>
      <c r="J3690" t="s">
        <v>22</v>
      </c>
    </row>
    <row r="3691" spans="2:10" hidden="1" x14ac:dyDescent="0.3">
      <c r="B3691" s="5" t="s">
        <v>58</v>
      </c>
      <c r="C3691" t="s">
        <v>50</v>
      </c>
      <c r="D3691" t="s">
        <v>62</v>
      </c>
      <c r="F3691">
        <v>8.8796888888888894</v>
      </c>
      <c r="G3691" t="s">
        <v>42</v>
      </c>
      <c r="H3691" s="21">
        <v>44621</v>
      </c>
      <c r="I3691" s="18" t="s">
        <v>69</v>
      </c>
      <c r="J3691" t="s">
        <v>22</v>
      </c>
    </row>
    <row r="3692" spans="2:10" hidden="1" x14ac:dyDescent="0.3">
      <c r="B3692" s="5" t="s">
        <v>58</v>
      </c>
      <c r="C3692" t="s">
        <v>50</v>
      </c>
      <c r="D3692" t="s">
        <v>62</v>
      </c>
      <c r="F3692">
        <v>8.2132666666666658</v>
      </c>
      <c r="G3692" t="s">
        <v>42</v>
      </c>
      <c r="H3692" s="21">
        <v>44621</v>
      </c>
      <c r="I3692" s="18" t="s">
        <v>69</v>
      </c>
      <c r="J3692" t="s">
        <v>22</v>
      </c>
    </row>
    <row r="3693" spans="2:10" hidden="1" x14ac:dyDescent="0.3">
      <c r="B3693" s="5" t="s">
        <v>58</v>
      </c>
      <c r="C3693" t="s">
        <v>50</v>
      </c>
      <c r="D3693" t="s">
        <v>62</v>
      </c>
      <c r="F3693">
        <v>11.3492</v>
      </c>
      <c r="G3693" t="s">
        <v>42</v>
      </c>
      <c r="H3693" s="21">
        <v>44621</v>
      </c>
      <c r="I3693" s="18" t="s">
        <v>69</v>
      </c>
      <c r="J3693" t="s">
        <v>22</v>
      </c>
    </row>
    <row r="3694" spans="2:10" hidden="1" x14ac:dyDescent="0.3">
      <c r="B3694" s="5" t="s">
        <v>58</v>
      </c>
      <c r="C3694" t="s">
        <v>50</v>
      </c>
      <c r="D3694" t="s">
        <v>62</v>
      </c>
      <c r="F3694">
        <v>10.691844444444444</v>
      </c>
      <c r="G3694" t="s">
        <v>42</v>
      </c>
      <c r="H3694" s="21">
        <v>44621</v>
      </c>
      <c r="I3694" s="18" t="s">
        <v>69</v>
      </c>
      <c r="J3694" t="s">
        <v>22</v>
      </c>
    </row>
    <row r="3695" spans="2:10" hidden="1" x14ac:dyDescent="0.3">
      <c r="B3695" s="5" t="s">
        <v>58</v>
      </c>
      <c r="C3695" t="s">
        <v>50</v>
      </c>
      <c r="D3695" t="s">
        <v>62</v>
      </c>
      <c r="F3695">
        <v>11.024422222222222</v>
      </c>
      <c r="G3695" t="s">
        <v>42</v>
      </c>
      <c r="H3695" s="21">
        <v>44621</v>
      </c>
      <c r="I3695" s="18" t="s">
        <v>69</v>
      </c>
      <c r="J3695" t="s">
        <v>22</v>
      </c>
    </row>
    <row r="3696" spans="2:10" hidden="1" x14ac:dyDescent="0.3">
      <c r="B3696" s="5" t="s">
        <v>58</v>
      </c>
      <c r="C3696" t="s">
        <v>50</v>
      </c>
      <c r="D3696" t="s">
        <v>62</v>
      </c>
      <c r="F3696">
        <v>6.4944444444444445</v>
      </c>
      <c r="G3696" t="s">
        <v>42</v>
      </c>
      <c r="H3696" s="21">
        <v>44621</v>
      </c>
      <c r="I3696" s="18" t="s">
        <v>69</v>
      </c>
      <c r="J3696" t="s">
        <v>22</v>
      </c>
    </row>
    <row r="3697" spans="2:10" hidden="1" x14ac:dyDescent="0.3">
      <c r="B3697" s="5" t="s">
        <v>58</v>
      </c>
      <c r="C3697" t="s">
        <v>50</v>
      </c>
      <c r="D3697" t="s">
        <v>62</v>
      </c>
      <c r="F3697">
        <v>8.5335888888888896</v>
      </c>
      <c r="G3697" t="s">
        <v>42</v>
      </c>
      <c r="H3697" s="21">
        <v>44621</v>
      </c>
      <c r="I3697" s="18" t="s">
        <v>69</v>
      </c>
      <c r="J3697" t="s">
        <v>22</v>
      </c>
    </row>
    <row r="3698" spans="2:10" hidden="1" x14ac:dyDescent="0.3">
      <c r="B3698" s="5" t="s">
        <v>58</v>
      </c>
      <c r="C3698" t="s">
        <v>50</v>
      </c>
      <c r="D3698" t="s">
        <v>62</v>
      </c>
      <c r="F3698">
        <v>8.8826888888888895</v>
      </c>
      <c r="G3698" t="s">
        <v>42</v>
      </c>
      <c r="H3698" s="21">
        <v>44621</v>
      </c>
      <c r="I3698" s="18" t="s">
        <v>69</v>
      </c>
      <c r="J3698" t="s">
        <v>22</v>
      </c>
    </row>
    <row r="3699" spans="2:10" hidden="1" x14ac:dyDescent="0.3">
      <c r="B3699" s="5" t="s">
        <v>58</v>
      </c>
      <c r="C3699" t="s">
        <v>50</v>
      </c>
      <c r="D3699" t="s">
        <v>62</v>
      </c>
      <c r="F3699">
        <v>8.8305000000000007</v>
      </c>
      <c r="G3699" t="s">
        <v>42</v>
      </c>
      <c r="H3699" s="21">
        <v>44621</v>
      </c>
      <c r="I3699" s="18" t="s">
        <v>69</v>
      </c>
      <c r="J3699" t="s">
        <v>22</v>
      </c>
    </row>
    <row r="3700" spans="2:10" hidden="1" x14ac:dyDescent="0.3">
      <c r="B3700" s="5" t="s">
        <v>58</v>
      </c>
      <c r="C3700" t="s">
        <v>50</v>
      </c>
      <c r="D3700" t="s">
        <v>62</v>
      </c>
      <c r="F3700">
        <v>8.9633777777777777</v>
      </c>
      <c r="G3700" t="s">
        <v>42</v>
      </c>
      <c r="H3700" s="21">
        <v>44621</v>
      </c>
      <c r="I3700" s="18" t="s">
        <v>69</v>
      </c>
      <c r="J3700" t="s">
        <v>22</v>
      </c>
    </row>
    <row r="3701" spans="2:10" hidden="1" x14ac:dyDescent="0.3">
      <c r="B3701" s="5" t="s">
        <v>58</v>
      </c>
      <c r="C3701" t="s">
        <v>50</v>
      </c>
      <c r="D3701" t="s">
        <v>62</v>
      </c>
      <c r="F3701">
        <v>9.6997111111111121</v>
      </c>
      <c r="G3701" t="s">
        <v>42</v>
      </c>
      <c r="H3701" s="21">
        <v>44621</v>
      </c>
      <c r="I3701" s="18" t="s">
        <v>69</v>
      </c>
      <c r="J3701" t="s">
        <v>22</v>
      </c>
    </row>
    <row r="3702" spans="2:10" hidden="1" x14ac:dyDescent="0.3">
      <c r="B3702" s="5" t="s">
        <v>58</v>
      </c>
      <c r="C3702" t="s">
        <v>50</v>
      </c>
      <c r="D3702" t="s">
        <v>62</v>
      </c>
      <c r="F3702">
        <v>9.2860666666666667</v>
      </c>
      <c r="G3702" t="s">
        <v>42</v>
      </c>
      <c r="H3702" s="21">
        <v>44621</v>
      </c>
      <c r="I3702" s="18" t="s">
        <v>69</v>
      </c>
      <c r="J3702" t="s">
        <v>22</v>
      </c>
    </row>
    <row r="3703" spans="2:10" hidden="1" x14ac:dyDescent="0.3">
      <c r="B3703" s="5" t="s">
        <v>58</v>
      </c>
      <c r="C3703" t="s">
        <v>50</v>
      </c>
      <c r="D3703" t="s">
        <v>62</v>
      </c>
      <c r="F3703">
        <v>5.6670555555555557</v>
      </c>
      <c r="G3703" t="s">
        <v>42</v>
      </c>
      <c r="H3703" s="21">
        <v>44621</v>
      </c>
      <c r="I3703" s="18" t="s">
        <v>69</v>
      </c>
      <c r="J3703" t="s">
        <v>22</v>
      </c>
    </row>
    <row r="3704" spans="2:10" hidden="1" x14ac:dyDescent="0.3">
      <c r="B3704" s="5" t="s">
        <v>58</v>
      </c>
      <c r="C3704" t="s">
        <v>50</v>
      </c>
      <c r="D3704" t="s">
        <v>62</v>
      </c>
      <c r="F3704">
        <v>7.6669555555555551</v>
      </c>
      <c r="G3704" t="s">
        <v>42</v>
      </c>
      <c r="H3704" s="21">
        <v>44621</v>
      </c>
      <c r="I3704" s="18" t="s">
        <v>69</v>
      </c>
      <c r="J3704" t="s">
        <v>22</v>
      </c>
    </row>
    <row r="3705" spans="2:10" hidden="1" x14ac:dyDescent="0.3">
      <c r="B3705" s="5" t="s">
        <v>58</v>
      </c>
      <c r="C3705" t="s">
        <v>50</v>
      </c>
      <c r="D3705" t="s">
        <v>62</v>
      </c>
      <c r="F3705">
        <v>7.4108000000000001</v>
      </c>
      <c r="G3705" t="s">
        <v>42</v>
      </c>
      <c r="H3705" s="21">
        <v>44621</v>
      </c>
      <c r="I3705" s="18" t="s">
        <v>69</v>
      </c>
      <c r="J3705" t="s">
        <v>22</v>
      </c>
    </row>
    <row r="3706" spans="2:10" hidden="1" x14ac:dyDescent="0.3">
      <c r="B3706" s="5" t="s">
        <v>58</v>
      </c>
      <c r="C3706" t="s">
        <v>50</v>
      </c>
      <c r="D3706" t="s">
        <v>62</v>
      </c>
      <c r="F3706">
        <v>10.933701149425287</v>
      </c>
      <c r="G3706" t="s">
        <v>42</v>
      </c>
      <c r="H3706" s="21">
        <v>44621</v>
      </c>
      <c r="I3706" s="18" t="s">
        <v>69</v>
      </c>
      <c r="J3706" t="s">
        <v>22</v>
      </c>
    </row>
    <row r="3707" spans="2:10" hidden="1" x14ac:dyDescent="0.3">
      <c r="B3707" s="5" t="s">
        <v>58</v>
      </c>
      <c r="C3707" t="s">
        <v>50</v>
      </c>
      <c r="D3707" t="s">
        <v>62</v>
      </c>
      <c r="F3707">
        <v>11.645264367816093</v>
      </c>
      <c r="G3707" t="s">
        <v>42</v>
      </c>
      <c r="H3707" s="21">
        <v>44621</v>
      </c>
      <c r="I3707" s="18" t="s">
        <v>69</v>
      </c>
      <c r="J3707" t="s">
        <v>22</v>
      </c>
    </row>
    <row r="3708" spans="2:10" hidden="1" x14ac:dyDescent="0.3">
      <c r="B3708" s="5" t="s">
        <v>58</v>
      </c>
      <c r="C3708" t="s">
        <v>50</v>
      </c>
      <c r="D3708" t="s">
        <v>62</v>
      </c>
      <c r="F3708">
        <v>12.303724137931034</v>
      </c>
      <c r="G3708" t="s">
        <v>42</v>
      </c>
      <c r="H3708" s="21">
        <v>44621</v>
      </c>
      <c r="I3708" s="18" t="s">
        <v>69</v>
      </c>
      <c r="J3708" t="s">
        <v>22</v>
      </c>
    </row>
    <row r="3709" spans="2:10" hidden="1" x14ac:dyDescent="0.3">
      <c r="B3709" s="5" t="s">
        <v>58</v>
      </c>
      <c r="C3709" t="s">
        <v>50</v>
      </c>
      <c r="D3709" t="s">
        <v>62</v>
      </c>
      <c r="F3709">
        <v>13.475103448275863</v>
      </c>
      <c r="G3709" t="s">
        <v>42</v>
      </c>
      <c r="H3709" s="21">
        <v>44621</v>
      </c>
      <c r="I3709" s="18" t="s">
        <v>69</v>
      </c>
      <c r="J3709" t="s">
        <v>22</v>
      </c>
    </row>
    <row r="3710" spans="2:10" hidden="1" x14ac:dyDescent="0.3">
      <c r="B3710" s="5" t="s">
        <v>58</v>
      </c>
      <c r="C3710" t="s">
        <v>50</v>
      </c>
      <c r="D3710" t="s">
        <v>62</v>
      </c>
      <c r="F3710">
        <v>12.165505747126435</v>
      </c>
      <c r="G3710" t="s">
        <v>42</v>
      </c>
      <c r="H3710" s="21">
        <v>44621</v>
      </c>
      <c r="I3710" s="18" t="s">
        <v>69</v>
      </c>
      <c r="J3710" t="s">
        <v>22</v>
      </c>
    </row>
    <row r="3711" spans="2:10" hidden="1" x14ac:dyDescent="0.3">
      <c r="B3711" s="5" t="s">
        <v>58</v>
      </c>
      <c r="C3711" t="s">
        <v>50</v>
      </c>
      <c r="D3711" t="s">
        <v>62</v>
      </c>
      <c r="F3711">
        <v>12.16306896551724</v>
      </c>
      <c r="G3711" t="s">
        <v>42</v>
      </c>
      <c r="H3711" s="21">
        <v>44621</v>
      </c>
      <c r="I3711" s="18" t="s">
        <v>69</v>
      </c>
      <c r="J3711" t="s">
        <v>22</v>
      </c>
    </row>
    <row r="3712" spans="2:10" hidden="1" x14ac:dyDescent="0.3">
      <c r="B3712" s="5" t="s">
        <v>58</v>
      </c>
      <c r="C3712" t="s">
        <v>50</v>
      </c>
      <c r="D3712" t="s">
        <v>62</v>
      </c>
      <c r="F3712">
        <v>9.1761839080459762</v>
      </c>
      <c r="G3712" t="s">
        <v>42</v>
      </c>
      <c r="H3712" s="21">
        <v>44621</v>
      </c>
      <c r="I3712" s="18" t="s">
        <v>69</v>
      </c>
      <c r="J3712" t="s">
        <v>22</v>
      </c>
    </row>
    <row r="3713" spans="2:10" hidden="1" x14ac:dyDescent="0.3">
      <c r="B3713" s="5" t="s">
        <v>58</v>
      </c>
      <c r="C3713" t="s">
        <v>50</v>
      </c>
      <c r="D3713" t="s">
        <v>62</v>
      </c>
      <c r="F3713">
        <v>12.920850574712643</v>
      </c>
      <c r="G3713" t="s">
        <v>42</v>
      </c>
      <c r="H3713" s="21">
        <v>44621</v>
      </c>
      <c r="I3713" s="18" t="s">
        <v>69</v>
      </c>
      <c r="J3713" t="s">
        <v>22</v>
      </c>
    </row>
    <row r="3714" spans="2:10" hidden="1" x14ac:dyDescent="0.3">
      <c r="B3714" s="5" t="s">
        <v>58</v>
      </c>
      <c r="C3714" t="s">
        <v>50</v>
      </c>
      <c r="D3714" t="s">
        <v>62</v>
      </c>
      <c r="F3714">
        <v>8.5518505747126436</v>
      </c>
      <c r="G3714" t="s">
        <v>42</v>
      </c>
      <c r="H3714" s="21">
        <v>44621</v>
      </c>
      <c r="I3714" s="18" t="s">
        <v>69</v>
      </c>
      <c r="J3714" t="s">
        <v>22</v>
      </c>
    </row>
    <row r="3715" spans="2:10" hidden="1" x14ac:dyDescent="0.3">
      <c r="B3715" s="5" t="s">
        <v>58</v>
      </c>
      <c r="C3715" t="s">
        <v>50</v>
      </c>
      <c r="D3715" t="s">
        <v>62</v>
      </c>
      <c r="F3715">
        <v>8.3723563218390797</v>
      </c>
      <c r="G3715" t="s">
        <v>42</v>
      </c>
      <c r="H3715" s="21">
        <v>44621</v>
      </c>
      <c r="I3715" s="18" t="s">
        <v>69</v>
      </c>
      <c r="J3715" t="s">
        <v>22</v>
      </c>
    </row>
    <row r="3716" spans="2:10" hidden="1" x14ac:dyDescent="0.3">
      <c r="B3716" s="5" t="s">
        <v>58</v>
      </c>
      <c r="C3716" t="s">
        <v>50</v>
      </c>
      <c r="D3716" t="s">
        <v>62</v>
      </c>
      <c r="F3716">
        <v>7.2645172413793109</v>
      </c>
      <c r="G3716" t="s">
        <v>42</v>
      </c>
      <c r="H3716" s="21">
        <v>44621</v>
      </c>
      <c r="I3716" s="18" t="s">
        <v>69</v>
      </c>
      <c r="J3716" t="s">
        <v>22</v>
      </c>
    </row>
    <row r="3717" spans="2:10" hidden="1" x14ac:dyDescent="0.3">
      <c r="B3717" s="5" t="s">
        <v>58</v>
      </c>
      <c r="C3717" t="s">
        <v>50</v>
      </c>
      <c r="D3717" t="s">
        <v>62</v>
      </c>
      <c r="F3717">
        <v>8.2804597701149429</v>
      </c>
      <c r="G3717" t="s">
        <v>42</v>
      </c>
      <c r="H3717" s="21">
        <v>44621</v>
      </c>
      <c r="I3717" s="18" t="s">
        <v>69</v>
      </c>
      <c r="J3717" t="s">
        <v>22</v>
      </c>
    </row>
    <row r="3718" spans="2:10" hidden="1" x14ac:dyDescent="0.3">
      <c r="B3718" s="5" t="s">
        <v>58</v>
      </c>
      <c r="C3718" t="s">
        <v>50</v>
      </c>
      <c r="D3718" t="s">
        <v>62</v>
      </c>
      <c r="F3718">
        <v>8.6535747126436782</v>
      </c>
      <c r="G3718" t="s">
        <v>42</v>
      </c>
      <c r="H3718" s="21">
        <v>44621</v>
      </c>
      <c r="I3718" s="18" t="s">
        <v>69</v>
      </c>
      <c r="J3718" t="s">
        <v>22</v>
      </c>
    </row>
    <row r="3719" spans="2:10" hidden="1" x14ac:dyDescent="0.3">
      <c r="B3719" s="5" t="s">
        <v>58</v>
      </c>
      <c r="C3719" t="s">
        <v>50</v>
      </c>
      <c r="D3719" t="s">
        <v>62</v>
      </c>
      <c r="F3719">
        <v>10.255448275862069</v>
      </c>
      <c r="G3719" t="s">
        <v>42</v>
      </c>
      <c r="H3719" s="21">
        <v>44621</v>
      </c>
      <c r="I3719" s="18" t="s">
        <v>69</v>
      </c>
      <c r="J3719" t="s">
        <v>22</v>
      </c>
    </row>
    <row r="3720" spans="2:10" hidden="1" x14ac:dyDescent="0.3">
      <c r="B3720" s="5" t="s">
        <v>58</v>
      </c>
      <c r="C3720" t="s">
        <v>50</v>
      </c>
      <c r="D3720" t="s">
        <v>62</v>
      </c>
      <c r="F3720">
        <v>10.023942528735631</v>
      </c>
      <c r="G3720" t="s">
        <v>42</v>
      </c>
      <c r="H3720" s="21">
        <v>44621</v>
      </c>
      <c r="I3720" s="18" t="s">
        <v>69</v>
      </c>
      <c r="J3720" t="s">
        <v>22</v>
      </c>
    </row>
    <row r="3721" spans="2:10" hidden="1" x14ac:dyDescent="0.3">
      <c r="B3721" s="5" t="s">
        <v>58</v>
      </c>
      <c r="C3721" t="s">
        <v>50</v>
      </c>
      <c r="D3721" t="s">
        <v>62</v>
      </c>
      <c r="F3721">
        <v>10.988885057471265</v>
      </c>
      <c r="G3721" t="s">
        <v>42</v>
      </c>
      <c r="H3721" s="21">
        <v>44621</v>
      </c>
      <c r="I3721" s="18" t="s">
        <v>69</v>
      </c>
      <c r="J3721" t="s">
        <v>22</v>
      </c>
    </row>
    <row r="3722" spans="2:10" hidden="1" x14ac:dyDescent="0.3">
      <c r="B3722" s="5" t="s">
        <v>58</v>
      </c>
      <c r="C3722" t="s">
        <v>50</v>
      </c>
      <c r="D3722" t="s">
        <v>62</v>
      </c>
      <c r="F3722">
        <v>9.8854827586206895</v>
      </c>
      <c r="G3722" t="s">
        <v>42</v>
      </c>
      <c r="H3722" s="21">
        <v>44621</v>
      </c>
      <c r="I3722" s="18" t="s">
        <v>69</v>
      </c>
      <c r="J3722" t="s">
        <v>22</v>
      </c>
    </row>
    <row r="3723" spans="2:10" hidden="1" x14ac:dyDescent="0.3">
      <c r="B3723" s="5" t="s">
        <v>58</v>
      </c>
      <c r="C3723" t="s">
        <v>50</v>
      </c>
      <c r="D3723" t="s">
        <v>62</v>
      </c>
      <c r="F3723">
        <v>10.127574712643678</v>
      </c>
      <c r="G3723" t="s">
        <v>42</v>
      </c>
      <c r="H3723" s="21">
        <v>44621</v>
      </c>
      <c r="I3723" s="18" t="s">
        <v>69</v>
      </c>
      <c r="J3723" t="s">
        <v>22</v>
      </c>
    </row>
    <row r="3724" spans="2:10" hidden="1" x14ac:dyDescent="0.3">
      <c r="B3724" s="5" t="s">
        <v>58</v>
      </c>
      <c r="C3724" t="s">
        <v>50</v>
      </c>
      <c r="D3724" t="s">
        <v>62</v>
      </c>
      <c r="F3724">
        <v>9.5742643678160917</v>
      </c>
      <c r="G3724" t="s">
        <v>42</v>
      </c>
      <c r="H3724" s="21">
        <v>44621</v>
      </c>
      <c r="I3724" s="18" t="s">
        <v>69</v>
      </c>
      <c r="J3724" t="s">
        <v>22</v>
      </c>
    </row>
    <row r="3725" spans="2:10" hidden="1" x14ac:dyDescent="0.3">
      <c r="B3725" s="5" t="s">
        <v>58</v>
      </c>
      <c r="C3725" t="s">
        <v>50</v>
      </c>
      <c r="D3725" t="s">
        <v>62</v>
      </c>
      <c r="F3725">
        <v>10.470252873563219</v>
      </c>
      <c r="G3725" t="s">
        <v>42</v>
      </c>
      <c r="H3725" s="21">
        <v>44621</v>
      </c>
      <c r="I3725" s="18" t="s">
        <v>69</v>
      </c>
      <c r="J3725" t="s">
        <v>22</v>
      </c>
    </row>
    <row r="3726" spans="2:10" hidden="1" x14ac:dyDescent="0.3">
      <c r="B3726" s="5" t="s">
        <v>58</v>
      </c>
      <c r="C3726" t="s">
        <v>50</v>
      </c>
      <c r="D3726" t="s">
        <v>62</v>
      </c>
      <c r="F3726">
        <v>11.54764367816092</v>
      </c>
      <c r="G3726" t="s">
        <v>42</v>
      </c>
      <c r="H3726" s="21">
        <v>44621</v>
      </c>
      <c r="I3726" s="18" t="s">
        <v>69</v>
      </c>
      <c r="J3726" t="s">
        <v>22</v>
      </c>
    </row>
    <row r="3727" spans="2:10" hidden="1" x14ac:dyDescent="0.3">
      <c r="B3727" s="5" t="s">
        <v>58</v>
      </c>
      <c r="C3727" t="s">
        <v>50</v>
      </c>
      <c r="D3727" t="s">
        <v>62</v>
      </c>
      <c r="F3727">
        <v>9.2442413793103455</v>
      </c>
      <c r="G3727" t="s">
        <v>42</v>
      </c>
      <c r="H3727" s="21">
        <v>44621</v>
      </c>
      <c r="I3727" s="18" t="s">
        <v>69</v>
      </c>
      <c r="J3727" t="s">
        <v>22</v>
      </c>
    </row>
    <row r="3728" spans="2:10" hidden="1" x14ac:dyDescent="0.3">
      <c r="B3728" s="5" t="s">
        <v>58</v>
      </c>
      <c r="C3728" t="s">
        <v>50</v>
      </c>
      <c r="D3728" t="s">
        <v>62</v>
      </c>
      <c r="F3728">
        <v>7.910448275862068</v>
      </c>
      <c r="G3728" t="s">
        <v>42</v>
      </c>
      <c r="H3728" s="21">
        <v>44621</v>
      </c>
      <c r="I3728" s="18" t="s">
        <v>69</v>
      </c>
      <c r="J3728" t="s">
        <v>22</v>
      </c>
    </row>
    <row r="3729" spans="2:10" hidden="1" x14ac:dyDescent="0.3">
      <c r="B3729" s="5" t="s">
        <v>58</v>
      </c>
      <c r="C3729" t="s">
        <v>50</v>
      </c>
      <c r="D3729" t="s">
        <v>62</v>
      </c>
      <c r="F3729">
        <v>12.323988505747126</v>
      </c>
      <c r="G3729" t="s">
        <v>42</v>
      </c>
      <c r="H3729" s="21">
        <v>44621</v>
      </c>
      <c r="I3729" s="18" t="s">
        <v>69</v>
      </c>
      <c r="J3729" t="s">
        <v>22</v>
      </c>
    </row>
    <row r="3730" spans="2:10" hidden="1" x14ac:dyDescent="0.3">
      <c r="B3730" s="5" t="s">
        <v>58</v>
      </c>
      <c r="C3730" t="s">
        <v>50</v>
      </c>
      <c r="D3730" t="s">
        <v>62</v>
      </c>
      <c r="F3730">
        <v>11.551310344827586</v>
      </c>
      <c r="G3730" t="s">
        <v>42</v>
      </c>
      <c r="H3730" s="21">
        <v>44621</v>
      </c>
      <c r="I3730" s="18" t="s">
        <v>69</v>
      </c>
      <c r="J3730" t="s">
        <v>22</v>
      </c>
    </row>
    <row r="3731" spans="2:10" hidden="1" x14ac:dyDescent="0.3">
      <c r="B3731" s="5" t="s">
        <v>58</v>
      </c>
      <c r="C3731" t="s">
        <v>50</v>
      </c>
      <c r="D3731" t="s">
        <v>62</v>
      </c>
      <c r="F3731">
        <v>11.678252873563219</v>
      </c>
      <c r="G3731" t="s">
        <v>42</v>
      </c>
      <c r="H3731" s="21">
        <v>44621</v>
      </c>
      <c r="I3731" s="18" t="s">
        <v>69</v>
      </c>
      <c r="J3731" t="s">
        <v>22</v>
      </c>
    </row>
    <row r="3732" spans="2:10" hidden="1" x14ac:dyDescent="0.3">
      <c r="B3732" s="5" t="s">
        <v>58</v>
      </c>
      <c r="C3732" t="s">
        <v>50</v>
      </c>
      <c r="D3732" t="s">
        <v>62</v>
      </c>
      <c r="F3732">
        <v>12.506080459770114</v>
      </c>
      <c r="G3732" t="s">
        <v>42</v>
      </c>
      <c r="H3732" s="21">
        <v>44621</v>
      </c>
      <c r="I3732" s="18" t="s">
        <v>69</v>
      </c>
      <c r="J3732" t="s">
        <v>22</v>
      </c>
    </row>
    <row r="3733" spans="2:10" hidden="1" x14ac:dyDescent="0.3">
      <c r="B3733" s="5" t="s">
        <v>58</v>
      </c>
      <c r="C3733" t="s">
        <v>50</v>
      </c>
      <c r="D3733" t="s">
        <v>62</v>
      </c>
      <c r="F3733">
        <v>12.321919540229885</v>
      </c>
      <c r="G3733" t="s">
        <v>42</v>
      </c>
      <c r="H3733" s="21">
        <v>44621</v>
      </c>
      <c r="I3733" s="18" t="s">
        <v>69</v>
      </c>
      <c r="J3733" t="s">
        <v>22</v>
      </c>
    </row>
    <row r="3734" spans="2:10" hidden="1" x14ac:dyDescent="0.3">
      <c r="B3734" s="5" t="s">
        <v>58</v>
      </c>
      <c r="C3734" t="s">
        <v>50</v>
      </c>
      <c r="D3734" t="s">
        <v>62</v>
      </c>
      <c r="F3734">
        <v>11.816896551724136</v>
      </c>
      <c r="G3734" t="s">
        <v>42</v>
      </c>
      <c r="H3734" s="21">
        <v>44621</v>
      </c>
      <c r="I3734" s="18" t="s">
        <v>69</v>
      </c>
      <c r="J3734" t="s">
        <v>22</v>
      </c>
    </row>
    <row r="3735" spans="2:10" hidden="1" x14ac:dyDescent="0.3">
      <c r="B3735" s="5" t="s">
        <v>58</v>
      </c>
      <c r="C3735" t="s">
        <v>50</v>
      </c>
      <c r="D3735" t="s">
        <v>62</v>
      </c>
      <c r="F3735">
        <v>11.173264367816092</v>
      </c>
      <c r="G3735" t="s">
        <v>42</v>
      </c>
      <c r="H3735" s="21">
        <v>44621</v>
      </c>
      <c r="I3735" s="18" t="s">
        <v>69</v>
      </c>
      <c r="J3735" t="s">
        <v>22</v>
      </c>
    </row>
    <row r="3736" spans="2:10" hidden="1" x14ac:dyDescent="0.3">
      <c r="B3736" s="5" t="s">
        <v>58</v>
      </c>
      <c r="C3736" t="s">
        <v>50</v>
      </c>
      <c r="D3736" t="s">
        <v>62</v>
      </c>
      <c r="F3736">
        <v>12.287011904761904</v>
      </c>
      <c r="G3736" t="s">
        <v>42</v>
      </c>
      <c r="H3736" s="21">
        <v>44621</v>
      </c>
      <c r="I3736" s="18" t="s">
        <v>69</v>
      </c>
      <c r="J3736" t="s">
        <v>22</v>
      </c>
    </row>
    <row r="3737" spans="2:10" hidden="1" x14ac:dyDescent="0.3">
      <c r="B3737" s="5" t="s">
        <v>58</v>
      </c>
      <c r="C3737" t="s">
        <v>50</v>
      </c>
      <c r="D3737" t="s">
        <v>62</v>
      </c>
      <c r="F3737">
        <v>12.582333333333333</v>
      </c>
      <c r="G3737" t="s">
        <v>42</v>
      </c>
      <c r="H3737" s="21">
        <v>44621</v>
      </c>
      <c r="I3737" s="18" t="s">
        <v>69</v>
      </c>
      <c r="J3737" t="s">
        <v>22</v>
      </c>
    </row>
    <row r="3738" spans="2:10" hidden="1" x14ac:dyDescent="0.3">
      <c r="B3738" s="5" t="s">
        <v>58</v>
      </c>
      <c r="C3738" t="s">
        <v>50</v>
      </c>
      <c r="D3738" t="s">
        <v>62</v>
      </c>
      <c r="F3738">
        <v>13.289892857142858</v>
      </c>
      <c r="G3738" t="s">
        <v>42</v>
      </c>
      <c r="H3738" s="21">
        <v>44621</v>
      </c>
      <c r="I3738" s="18" t="s">
        <v>69</v>
      </c>
      <c r="J3738" t="s">
        <v>22</v>
      </c>
    </row>
    <row r="3739" spans="2:10" hidden="1" x14ac:dyDescent="0.3">
      <c r="B3739" s="5" t="s">
        <v>58</v>
      </c>
      <c r="C3739" t="s">
        <v>50</v>
      </c>
      <c r="D3739" t="s">
        <v>62</v>
      </c>
      <c r="F3739">
        <v>13.445107142857141</v>
      </c>
      <c r="G3739" t="s">
        <v>42</v>
      </c>
      <c r="H3739" s="21">
        <v>44621</v>
      </c>
      <c r="I3739" s="18" t="s">
        <v>69</v>
      </c>
      <c r="J3739" t="s">
        <v>22</v>
      </c>
    </row>
    <row r="3740" spans="2:10" hidden="1" x14ac:dyDescent="0.3">
      <c r="B3740" s="5" t="s">
        <v>58</v>
      </c>
      <c r="C3740" t="s">
        <v>50</v>
      </c>
      <c r="D3740" t="s">
        <v>62</v>
      </c>
      <c r="F3740">
        <v>13.676702380952381</v>
      </c>
      <c r="G3740" t="s">
        <v>42</v>
      </c>
      <c r="H3740" s="21">
        <v>44621</v>
      </c>
      <c r="I3740" s="18" t="s">
        <v>69</v>
      </c>
      <c r="J3740" t="s">
        <v>22</v>
      </c>
    </row>
    <row r="3741" spans="2:10" hidden="1" x14ac:dyDescent="0.3">
      <c r="B3741" s="5" t="s">
        <v>58</v>
      </c>
      <c r="C3741" t="s">
        <v>50</v>
      </c>
      <c r="D3741" t="s">
        <v>62</v>
      </c>
      <c r="F3741">
        <v>15.814107142857143</v>
      </c>
      <c r="G3741" t="s">
        <v>42</v>
      </c>
      <c r="H3741" s="21">
        <v>44621</v>
      </c>
      <c r="I3741" s="18" t="s">
        <v>69</v>
      </c>
      <c r="J3741" t="s">
        <v>22</v>
      </c>
    </row>
    <row r="3742" spans="2:10" hidden="1" x14ac:dyDescent="0.3">
      <c r="B3742" s="5" t="s">
        <v>58</v>
      </c>
      <c r="C3742" t="s">
        <v>50</v>
      </c>
      <c r="D3742" t="s">
        <v>62</v>
      </c>
      <c r="F3742">
        <v>15.861714285714285</v>
      </c>
      <c r="G3742" t="s">
        <v>42</v>
      </c>
      <c r="H3742" s="21">
        <v>44621</v>
      </c>
      <c r="I3742" s="18" t="s">
        <v>69</v>
      </c>
      <c r="J3742" t="s">
        <v>22</v>
      </c>
    </row>
    <row r="3743" spans="2:10" hidden="1" x14ac:dyDescent="0.3">
      <c r="B3743" s="5" t="s">
        <v>58</v>
      </c>
      <c r="C3743" t="s">
        <v>50</v>
      </c>
      <c r="D3743" t="s">
        <v>62</v>
      </c>
      <c r="F3743">
        <v>14.715523809523811</v>
      </c>
      <c r="G3743" t="s">
        <v>42</v>
      </c>
      <c r="H3743" s="21">
        <v>44621</v>
      </c>
      <c r="I3743" s="18" t="s">
        <v>69</v>
      </c>
      <c r="J3743" t="s">
        <v>22</v>
      </c>
    </row>
    <row r="3744" spans="2:10" hidden="1" x14ac:dyDescent="0.3">
      <c r="B3744" s="5" t="s">
        <v>58</v>
      </c>
      <c r="C3744" t="s">
        <v>50</v>
      </c>
      <c r="D3744" t="s">
        <v>62</v>
      </c>
      <c r="F3744">
        <v>14.60570238095238</v>
      </c>
      <c r="G3744" t="s">
        <v>42</v>
      </c>
      <c r="H3744" s="21">
        <v>44621</v>
      </c>
      <c r="I3744" s="18" t="s">
        <v>69</v>
      </c>
      <c r="J3744" t="s">
        <v>22</v>
      </c>
    </row>
    <row r="3745" spans="2:10" hidden="1" x14ac:dyDescent="0.3">
      <c r="B3745" s="5" t="s">
        <v>58</v>
      </c>
      <c r="C3745" t="s">
        <v>50</v>
      </c>
      <c r="D3745" t="s">
        <v>62</v>
      </c>
      <c r="F3745">
        <v>15.381619047619049</v>
      </c>
      <c r="G3745" t="s">
        <v>42</v>
      </c>
      <c r="H3745" s="21">
        <v>44621</v>
      </c>
      <c r="I3745" s="18" t="s">
        <v>69</v>
      </c>
      <c r="J3745" t="s">
        <v>22</v>
      </c>
    </row>
    <row r="3746" spans="2:10" hidden="1" x14ac:dyDescent="0.3">
      <c r="B3746" s="5" t="s">
        <v>58</v>
      </c>
      <c r="C3746" t="s">
        <v>50</v>
      </c>
      <c r="D3746" t="s">
        <v>62</v>
      </c>
      <c r="F3746">
        <v>12.716511904761903</v>
      </c>
      <c r="G3746" t="s">
        <v>42</v>
      </c>
      <c r="H3746" s="21">
        <v>44621</v>
      </c>
      <c r="I3746" s="18" t="s">
        <v>69</v>
      </c>
      <c r="J3746" t="s">
        <v>22</v>
      </c>
    </row>
    <row r="3747" spans="2:10" hidden="1" x14ac:dyDescent="0.3">
      <c r="B3747" s="5" t="s">
        <v>58</v>
      </c>
      <c r="C3747" t="s">
        <v>50</v>
      </c>
      <c r="D3747" t="s">
        <v>62</v>
      </c>
      <c r="F3747">
        <v>12.809880952380952</v>
      </c>
      <c r="G3747" t="s">
        <v>42</v>
      </c>
      <c r="H3747" s="21">
        <v>44621</v>
      </c>
      <c r="I3747" s="18" t="s">
        <v>69</v>
      </c>
      <c r="J3747" t="s">
        <v>22</v>
      </c>
    </row>
    <row r="3748" spans="2:10" hidden="1" x14ac:dyDescent="0.3">
      <c r="B3748" s="5" t="s">
        <v>58</v>
      </c>
      <c r="C3748" t="s">
        <v>50</v>
      </c>
      <c r="D3748" t="s">
        <v>62</v>
      </c>
      <c r="F3748">
        <v>11.383440476190476</v>
      </c>
      <c r="G3748" t="s">
        <v>42</v>
      </c>
      <c r="H3748" s="21">
        <v>44621</v>
      </c>
      <c r="I3748" s="18" t="s">
        <v>69</v>
      </c>
      <c r="J3748" t="s">
        <v>22</v>
      </c>
    </row>
    <row r="3749" spans="2:10" hidden="1" x14ac:dyDescent="0.3">
      <c r="B3749" s="5" t="s">
        <v>58</v>
      </c>
      <c r="C3749" t="s">
        <v>50</v>
      </c>
      <c r="D3749" t="s">
        <v>62</v>
      </c>
      <c r="F3749">
        <v>13.048404761904763</v>
      </c>
      <c r="G3749" t="s">
        <v>42</v>
      </c>
      <c r="H3749" s="21">
        <v>44621</v>
      </c>
      <c r="I3749" s="18" t="s">
        <v>69</v>
      </c>
      <c r="J3749" t="s">
        <v>22</v>
      </c>
    </row>
    <row r="3750" spans="2:10" hidden="1" x14ac:dyDescent="0.3">
      <c r="B3750" s="5" t="s">
        <v>58</v>
      </c>
      <c r="C3750" t="s">
        <v>50</v>
      </c>
      <c r="D3750" t="s">
        <v>62</v>
      </c>
      <c r="F3750">
        <v>10.193261904761906</v>
      </c>
      <c r="G3750" t="s">
        <v>42</v>
      </c>
      <c r="H3750" s="21">
        <v>44621</v>
      </c>
      <c r="I3750" s="18" t="s">
        <v>69</v>
      </c>
      <c r="J3750" t="s">
        <v>22</v>
      </c>
    </row>
    <row r="3751" spans="2:10" hidden="1" x14ac:dyDescent="0.3">
      <c r="B3751" s="5" t="s">
        <v>58</v>
      </c>
      <c r="C3751" t="s">
        <v>50</v>
      </c>
      <c r="D3751" t="s">
        <v>62</v>
      </c>
      <c r="F3751">
        <v>11.381047619047619</v>
      </c>
      <c r="G3751" t="s">
        <v>42</v>
      </c>
      <c r="H3751" s="21">
        <v>44621</v>
      </c>
      <c r="I3751" s="18" t="s">
        <v>69</v>
      </c>
      <c r="J3751" t="s">
        <v>22</v>
      </c>
    </row>
    <row r="3752" spans="2:10" hidden="1" x14ac:dyDescent="0.3">
      <c r="B3752" s="5" t="s">
        <v>58</v>
      </c>
      <c r="C3752" t="s">
        <v>50</v>
      </c>
      <c r="D3752" t="s">
        <v>62</v>
      </c>
      <c r="F3752">
        <v>9.6191666666666666</v>
      </c>
      <c r="G3752" t="s">
        <v>42</v>
      </c>
      <c r="H3752" s="21">
        <v>44621</v>
      </c>
      <c r="I3752" s="18" t="s">
        <v>69</v>
      </c>
      <c r="J3752" t="s">
        <v>22</v>
      </c>
    </row>
    <row r="3753" spans="2:10" hidden="1" x14ac:dyDescent="0.3">
      <c r="B3753" s="5" t="s">
        <v>58</v>
      </c>
      <c r="C3753" t="s">
        <v>50</v>
      </c>
      <c r="D3753" s="2" t="s">
        <v>21</v>
      </c>
      <c r="F3753">
        <v>8.3404255319148941</v>
      </c>
      <c r="G3753" t="s">
        <v>42</v>
      </c>
      <c r="H3753" s="21">
        <v>44621</v>
      </c>
      <c r="I3753" s="18" t="s">
        <v>69</v>
      </c>
      <c r="J3753" s="2" t="s">
        <v>21</v>
      </c>
    </row>
    <row r="3754" spans="2:10" hidden="1" x14ac:dyDescent="0.3">
      <c r="B3754" s="5" t="s">
        <v>58</v>
      </c>
      <c r="C3754" t="s">
        <v>50</v>
      </c>
      <c r="D3754" s="2" t="s">
        <v>21</v>
      </c>
      <c r="F3754">
        <v>7.3235957446808513</v>
      </c>
      <c r="G3754" t="s">
        <v>42</v>
      </c>
      <c r="H3754" s="21">
        <v>44621</v>
      </c>
      <c r="I3754" s="18" t="s">
        <v>69</v>
      </c>
      <c r="J3754" s="2" t="s">
        <v>21</v>
      </c>
    </row>
    <row r="3755" spans="2:10" hidden="1" x14ac:dyDescent="0.3">
      <c r="B3755" s="5" t="s">
        <v>58</v>
      </c>
      <c r="C3755" t="s">
        <v>50</v>
      </c>
      <c r="D3755" s="2" t="s">
        <v>21</v>
      </c>
      <c r="F3755">
        <v>6.0431489361702129</v>
      </c>
      <c r="G3755" t="s">
        <v>42</v>
      </c>
      <c r="H3755" s="21">
        <v>44621</v>
      </c>
      <c r="I3755" s="18" t="s">
        <v>69</v>
      </c>
      <c r="J3755" s="2" t="s">
        <v>21</v>
      </c>
    </row>
    <row r="3756" spans="2:10" hidden="1" x14ac:dyDescent="0.3">
      <c r="B3756" s="5" t="s">
        <v>58</v>
      </c>
      <c r="C3756" t="s">
        <v>50</v>
      </c>
      <c r="D3756" s="2" t="s">
        <v>21</v>
      </c>
      <c r="F3756">
        <v>5.9629148936170218</v>
      </c>
      <c r="G3756" t="s">
        <v>42</v>
      </c>
      <c r="H3756" s="21">
        <v>44621</v>
      </c>
      <c r="I3756" s="18" t="s">
        <v>69</v>
      </c>
      <c r="J3756" s="2" t="s">
        <v>21</v>
      </c>
    </row>
    <row r="3757" spans="2:10" hidden="1" x14ac:dyDescent="0.3">
      <c r="B3757" s="5" t="s">
        <v>58</v>
      </c>
      <c r="C3757" t="s">
        <v>50</v>
      </c>
      <c r="D3757" s="2" t="s">
        <v>21</v>
      </c>
      <c r="F3757">
        <v>7.0797021276595737</v>
      </c>
      <c r="G3757" t="s">
        <v>42</v>
      </c>
      <c r="H3757" s="21">
        <v>44621</v>
      </c>
      <c r="I3757" s="18" t="s">
        <v>69</v>
      </c>
      <c r="J3757" s="2" t="s">
        <v>21</v>
      </c>
    </row>
    <row r="3758" spans="2:10" hidden="1" x14ac:dyDescent="0.3">
      <c r="B3758" s="5" t="s">
        <v>58</v>
      </c>
      <c r="C3758" t="s">
        <v>50</v>
      </c>
      <c r="D3758" s="2" t="s">
        <v>21</v>
      </c>
      <c r="F3758">
        <v>5.4527872340425532</v>
      </c>
      <c r="G3758" t="s">
        <v>42</v>
      </c>
      <c r="H3758" s="21">
        <v>44621</v>
      </c>
      <c r="I3758" s="18" t="s">
        <v>69</v>
      </c>
      <c r="J3758" s="2" t="s">
        <v>21</v>
      </c>
    </row>
    <row r="3759" spans="2:10" hidden="1" x14ac:dyDescent="0.3">
      <c r="B3759" s="5" t="s">
        <v>58</v>
      </c>
      <c r="C3759" t="s">
        <v>50</v>
      </c>
      <c r="D3759" s="2" t="s">
        <v>21</v>
      </c>
      <c r="F3759">
        <v>6.8957234042553193</v>
      </c>
      <c r="G3759" t="s">
        <v>42</v>
      </c>
      <c r="H3759" s="21">
        <v>44621</v>
      </c>
      <c r="I3759" s="18" t="s">
        <v>69</v>
      </c>
      <c r="J3759" s="2" t="s">
        <v>21</v>
      </c>
    </row>
    <row r="3760" spans="2:10" hidden="1" x14ac:dyDescent="0.3">
      <c r="B3760" s="5" t="s">
        <v>58</v>
      </c>
      <c r="C3760" t="s">
        <v>50</v>
      </c>
      <c r="D3760" s="2" t="s">
        <v>21</v>
      </c>
      <c r="F3760">
        <v>7.1551382978723401</v>
      </c>
      <c r="G3760" t="s">
        <v>42</v>
      </c>
      <c r="H3760" s="21">
        <v>44621</v>
      </c>
      <c r="I3760" s="18" t="s">
        <v>69</v>
      </c>
      <c r="J3760" s="2" t="s">
        <v>21</v>
      </c>
    </row>
    <row r="3761" spans="2:10" hidden="1" x14ac:dyDescent="0.3">
      <c r="B3761" s="5" t="s">
        <v>58</v>
      </c>
      <c r="C3761" t="s">
        <v>50</v>
      </c>
      <c r="D3761" s="2" t="s">
        <v>21</v>
      </c>
      <c r="F3761">
        <v>7.1642446808510636</v>
      </c>
      <c r="G3761" t="s">
        <v>42</v>
      </c>
      <c r="H3761" s="21">
        <v>44621</v>
      </c>
      <c r="I3761" s="18" t="s">
        <v>69</v>
      </c>
      <c r="J3761" s="2" t="s">
        <v>21</v>
      </c>
    </row>
    <row r="3762" spans="2:10" hidden="1" x14ac:dyDescent="0.3">
      <c r="B3762" s="5" t="s">
        <v>58</v>
      </c>
      <c r="C3762" t="s">
        <v>50</v>
      </c>
      <c r="D3762" s="2" t="s">
        <v>21</v>
      </c>
      <c r="F3762">
        <v>6.3724787234042557</v>
      </c>
      <c r="G3762" t="s">
        <v>42</v>
      </c>
      <c r="H3762" s="21">
        <v>44621</v>
      </c>
      <c r="I3762" s="18" t="s">
        <v>69</v>
      </c>
      <c r="J3762" s="2" t="s">
        <v>21</v>
      </c>
    </row>
    <row r="3763" spans="2:10" hidden="1" x14ac:dyDescent="0.3">
      <c r="B3763" s="5" t="s">
        <v>58</v>
      </c>
      <c r="C3763" t="s">
        <v>50</v>
      </c>
      <c r="D3763" s="2" t="s">
        <v>21</v>
      </c>
      <c r="F3763">
        <v>5.293723404255319</v>
      </c>
      <c r="G3763" t="s">
        <v>42</v>
      </c>
      <c r="H3763" s="21">
        <v>44621</v>
      </c>
      <c r="I3763" s="18" t="s">
        <v>69</v>
      </c>
      <c r="J3763" s="2" t="s">
        <v>21</v>
      </c>
    </row>
    <row r="3764" spans="2:10" hidden="1" x14ac:dyDescent="0.3">
      <c r="B3764" s="5" t="s">
        <v>58</v>
      </c>
      <c r="C3764" t="s">
        <v>50</v>
      </c>
      <c r="D3764" s="2" t="s">
        <v>21</v>
      </c>
      <c r="F3764">
        <v>5.9246808510638296</v>
      </c>
      <c r="G3764" t="s">
        <v>42</v>
      </c>
      <c r="H3764" s="21">
        <v>44621</v>
      </c>
      <c r="I3764" s="18" t="s">
        <v>69</v>
      </c>
      <c r="J3764" s="2" t="s">
        <v>21</v>
      </c>
    </row>
    <row r="3765" spans="2:10" hidden="1" x14ac:dyDescent="0.3">
      <c r="B3765" s="5" t="s">
        <v>58</v>
      </c>
      <c r="C3765" t="s">
        <v>50</v>
      </c>
      <c r="D3765" s="2" t="s">
        <v>21</v>
      </c>
      <c r="F3765">
        <v>6.1348936170212758</v>
      </c>
      <c r="G3765" t="s">
        <v>42</v>
      </c>
      <c r="H3765" s="21">
        <v>44621</v>
      </c>
      <c r="I3765" s="18" t="s">
        <v>69</v>
      </c>
      <c r="J3765" s="2" t="s">
        <v>21</v>
      </c>
    </row>
    <row r="3766" spans="2:10" hidden="1" x14ac:dyDescent="0.3">
      <c r="B3766" s="5" t="s">
        <v>58</v>
      </c>
      <c r="C3766" t="s">
        <v>50</v>
      </c>
      <c r="D3766" s="2" t="s">
        <v>21</v>
      </c>
      <c r="F3766">
        <v>5.8724893617021277</v>
      </c>
      <c r="G3766" t="s">
        <v>42</v>
      </c>
      <c r="H3766" s="21">
        <v>44621</v>
      </c>
      <c r="I3766" s="18" t="s">
        <v>69</v>
      </c>
      <c r="J3766" s="2" t="s">
        <v>21</v>
      </c>
    </row>
    <row r="3767" spans="2:10" hidden="1" x14ac:dyDescent="0.3">
      <c r="B3767" s="5" t="s">
        <v>58</v>
      </c>
      <c r="C3767" t="s">
        <v>50</v>
      </c>
      <c r="D3767" s="2" t="s">
        <v>21</v>
      </c>
      <c r="F3767">
        <v>5.4920000000000009</v>
      </c>
      <c r="G3767" t="s">
        <v>42</v>
      </c>
      <c r="H3767" s="21">
        <v>44621</v>
      </c>
      <c r="I3767" s="18" t="s">
        <v>69</v>
      </c>
      <c r="J3767" s="2" t="s">
        <v>21</v>
      </c>
    </row>
    <row r="3768" spans="2:10" hidden="1" x14ac:dyDescent="0.3">
      <c r="B3768" s="5" t="s">
        <v>58</v>
      </c>
      <c r="C3768" t="s">
        <v>50</v>
      </c>
      <c r="D3768" s="2" t="s">
        <v>21</v>
      </c>
      <c r="F3768">
        <v>6.4571595744680845</v>
      </c>
      <c r="G3768" t="s">
        <v>42</v>
      </c>
      <c r="H3768" s="21">
        <v>44621</v>
      </c>
      <c r="I3768" s="18" t="s">
        <v>69</v>
      </c>
      <c r="J3768" s="2" t="s">
        <v>21</v>
      </c>
    </row>
    <row r="3769" spans="2:10" hidden="1" x14ac:dyDescent="0.3">
      <c r="B3769" s="5" t="s">
        <v>58</v>
      </c>
      <c r="C3769" t="s">
        <v>50</v>
      </c>
      <c r="D3769" s="2" t="s">
        <v>21</v>
      </c>
      <c r="F3769">
        <v>5.7122765957446804</v>
      </c>
      <c r="G3769" t="s">
        <v>42</v>
      </c>
      <c r="H3769" s="21">
        <v>44621</v>
      </c>
      <c r="I3769" s="18" t="s">
        <v>69</v>
      </c>
      <c r="J3769" s="2" t="s">
        <v>21</v>
      </c>
    </row>
    <row r="3770" spans="2:10" hidden="1" x14ac:dyDescent="0.3">
      <c r="B3770" s="5" t="s">
        <v>58</v>
      </c>
      <c r="C3770" t="s">
        <v>50</v>
      </c>
      <c r="D3770" s="2" t="s">
        <v>21</v>
      </c>
      <c r="F3770">
        <v>7.10077659574468</v>
      </c>
      <c r="G3770" t="s">
        <v>42</v>
      </c>
      <c r="H3770" s="21">
        <v>44621</v>
      </c>
      <c r="I3770" s="18" t="s">
        <v>69</v>
      </c>
      <c r="J3770" s="2" t="s">
        <v>21</v>
      </c>
    </row>
    <row r="3771" spans="2:10" hidden="1" x14ac:dyDescent="0.3">
      <c r="B3771" s="5" t="s">
        <v>58</v>
      </c>
      <c r="C3771" t="s">
        <v>50</v>
      </c>
      <c r="D3771" s="2" t="s">
        <v>21</v>
      </c>
      <c r="F3771">
        <v>4.7425319148936174</v>
      </c>
      <c r="G3771" t="s">
        <v>42</v>
      </c>
      <c r="H3771" s="21">
        <v>44621</v>
      </c>
      <c r="I3771" s="18" t="s">
        <v>69</v>
      </c>
      <c r="J3771" s="2" t="s">
        <v>21</v>
      </c>
    </row>
    <row r="3772" spans="2:10" hidden="1" x14ac:dyDescent="0.3">
      <c r="B3772" s="5" t="s">
        <v>58</v>
      </c>
      <c r="C3772" t="s">
        <v>50</v>
      </c>
      <c r="D3772" s="2" t="s">
        <v>21</v>
      </c>
      <c r="F3772">
        <v>5.2767659574468091</v>
      </c>
      <c r="G3772" t="s">
        <v>42</v>
      </c>
      <c r="H3772" s="21">
        <v>44621</v>
      </c>
      <c r="I3772" s="18" t="s">
        <v>69</v>
      </c>
      <c r="J3772" s="2" t="s">
        <v>21</v>
      </c>
    </row>
    <row r="3773" spans="2:10" hidden="1" x14ac:dyDescent="0.3">
      <c r="B3773" s="5" t="s">
        <v>58</v>
      </c>
      <c r="C3773" t="s">
        <v>50</v>
      </c>
      <c r="D3773" s="2" t="s">
        <v>21</v>
      </c>
      <c r="F3773">
        <v>4.8691382978723405</v>
      </c>
      <c r="G3773" t="s">
        <v>42</v>
      </c>
      <c r="H3773" s="21">
        <v>44621</v>
      </c>
      <c r="I3773" s="18" t="s">
        <v>69</v>
      </c>
      <c r="J3773" s="2" t="s">
        <v>21</v>
      </c>
    </row>
    <row r="3774" spans="2:10" hidden="1" x14ac:dyDescent="0.3">
      <c r="B3774" s="5" t="s">
        <v>58</v>
      </c>
      <c r="C3774" t="s">
        <v>50</v>
      </c>
      <c r="D3774" s="2" t="s">
        <v>21</v>
      </c>
      <c r="F3774">
        <v>6.2877978723404251</v>
      </c>
      <c r="G3774" t="s">
        <v>42</v>
      </c>
      <c r="H3774" s="21">
        <v>44621</v>
      </c>
      <c r="I3774" s="18" t="s">
        <v>69</v>
      </c>
      <c r="J3774" s="2" t="s">
        <v>21</v>
      </c>
    </row>
    <row r="3775" spans="2:10" hidden="1" x14ac:dyDescent="0.3">
      <c r="B3775" s="5" t="s">
        <v>58</v>
      </c>
      <c r="C3775" t="s">
        <v>50</v>
      </c>
      <c r="D3775" s="2" t="s">
        <v>21</v>
      </c>
      <c r="F3775">
        <v>6.0725957446808509</v>
      </c>
      <c r="G3775" t="s">
        <v>42</v>
      </c>
      <c r="H3775" s="21">
        <v>44621</v>
      </c>
      <c r="I3775" s="18" t="s">
        <v>69</v>
      </c>
      <c r="J3775" s="2" t="s">
        <v>21</v>
      </c>
    </row>
    <row r="3776" spans="2:10" hidden="1" x14ac:dyDescent="0.3">
      <c r="B3776" s="5" t="s">
        <v>58</v>
      </c>
      <c r="C3776" t="s">
        <v>50</v>
      </c>
      <c r="D3776" s="2" t="s">
        <v>21</v>
      </c>
      <c r="F3776">
        <v>7.2371702127659576</v>
      </c>
      <c r="G3776" t="s">
        <v>42</v>
      </c>
      <c r="H3776" s="21">
        <v>44621</v>
      </c>
      <c r="I3776" s="18" t="s">
        <v>69</v>
      </c>
      <c r="J3776" s="2" t="s">
        <v>21</v>
      </c>
    </row>
    <row r="3777" spans="2:10" hidden="1" x14ac:dyDescent="0.3">
      <c r="B3777" s="5" t="s">
        <v>58</v>
      </c>
      <c r="C3777" t="s">
        <v>50</v>
      </c>
      <c r="D3777" s="2" t="s">
        <v>21</v>
      </c>
      <c r="F3777">
        <v>5.3397021276595744</v>
      </c>
      <c r="G3777" t="s">
        <v>42</v>
      </c>
      <c r="H3777" s="21">
        <v>44621</v>
      </c>
      <c r="I3777" s="18" t="s">
        <v>69</v>
      </c>
      <c r="J3777" s="2" t="s">
        <v>21</v>
      </c>
    </row>
    <row r="3778" spans="2:10" hidden="1" x14ac:dyDescent="0.3">
      <c r="B3778" s="5" t="s">
        <v>58</v>
      </c>
      <c r="C3778" t="s">
        <v>50</v>
      </c>
      <c r="D3778" s="2" t="s">
        <v>21</v>
      </c>
      <c r="F3778">
        <v>6.0096489361702128</v>
      </c>
      <c r="G3778" t="s">
        <v>42</v>
      </c>
      <c r="H3778" s="21">
        <v>44621</v>
      </c>
      <c r="I3778" s="18" t="s">
        <v>69</v>
      </c>
      <c r="J3778" s="2" t="s">
        <v>21</v>
      </c>
    </row>
    <row r="3779" spans="2:10" hidden="1" x14ac:dyDescent="0.3">
      <c r="B3779" s="5" t="s">
        <v>58</v>
      </c>
      <c r="C3779" t="s">
        <v>50</v>
      </c>
      <c r="D3779" s="2" t="s">
        <v>21</v>
      </c>
      <c r="F3779">
        <v>5.464404255319149</v>
      </c>
      <c r="G3779" t="s">
        <v>42</v>
      </c>
      <c r="H3779" s="21">
        <v>44621</v>
      </c>
      <c r="I3779" s="18" t="s">
        <v>69</v>
      </c>
      <c r="J3779" s="2" t="s">
        <v>21</v>
      </c>
    </row>
    <row r="3780" spans="2:10" hidden="1" x14ac:dyDescent="0.3">
      <c r="B3780" s="5" t="s">
        <v>58</v>
      </c>
      <c r="C3780" t="s">
        <v>50</v>
      </c>
      <c r="D3780" s="2" t="s">
        <v>21</v>
      </c>
      <c r="F3780">
        <v>5.149117021276596</v>
      </c>
      <c r="G3780" t="s">
        <v>42</v>
      </c>
      <c r="H3780" s="21">
        <v>44621</v>
      </c>
      <c r="I3780" s="18" t="s">
        <v>69</v>
      </c>
      <c r="J3780" s="2" t="s">
        <v>21</v>
      </c>
    </row>
    <row r="3781" spans="2:10" hidden="1" x14ac:dyDescent="0.3">
      <c r="B3781" s="5" t="s">
        <v>58</v>
      </c>
      <c r="C3781" t="s">
        <v>50</v>
      </c>
      <c r="D3781" s="2" t="s">
        <v>21</v>
      </c>
      <c r="F3781">
        <v>5.2342127659574471</v>
      </c>
      <c r="G3781" t="s">
        <v>42</v>
      </c>
      <c r="H3781" s="21">
        <v>44621</v>
      </c>
      <c r="I3781" s="18" t="s">
        <v>69</v>
      </c>
      <c r="J3781" s="2" t="s">
        <v>21</v>
      </c>
    </row>
    <row r="3782" spans="2:10" hidden="1" x14ac:dyDescent="0.3">
      <c r="B3782" s="5" t="s">
        <v>58</v>
      </c>
      <c r="C3782" t="s">
        <v>50</v>
      </c>
      <c r="D3782" s="2" t="s">
        <v>21</v>
      </c>
      <c r="F3782">
        <v>5.1916595744680851</v>
      </c>
      <c r="G3782" t="s">
        <v>42</v>
      </c>
      <c r="H3782" s="21">
        <v>44621</v>
      </c>
      <c r="I3782" s="18" t="s">
        <v>69</v>
      </c>
      <c r="J3782" s="2" t="s">
        <v>21</v>
      </c>
    </row>
    <row r="3783" spans="2:10" hidden="1" x14ac:dyDescent="0.3">
      <c r="B3783" s="5" t="s">
        <v>58</v>
      </c>
      <c r="C3783" t="s">
        <v>50</v>
      </c>
      <c r="D3783" s="2" t="s">
        <v>21</v>
      </c>
      <c r="F3783">
        <v>4.9876276595744677</v>
      </c>
      <c r="G3783" t="s">
        <v>42</v>
      </c>
      <c r="H3783" s="21">
        <v>44621</v>
      </c>
      <c r="I3783" s="18" t="s">
        <v>69</v>
      </c>
      <c r="J3783" s="2" t="s">
        <v>21</v>
      </c>
    </row>
    <row r="3784" spans="2:10" hidden="1" x14ac:dyDescent="0.3">
      <c r="B3784" s="5" t="s">
        <v>58</v>
      </c>
      <c r="C3784" t="s">
        <v>50</v>
      </c>
      <c r="D3784" s="2" t="s">
        <v>21</v>
      </c>
      <c r="F3784">
        <v>6.1313510638297872</v>
      </c>
      <c r="G3784" t="s">
        <v>42</v>
      </c>
      <c r="H3784" s="21">
        <v>44621</v>
      </c>
      <c r="I3784" s="18" t="s">
        <v>69</v>
      </c>
      <c r="J3784" s="2" t="s">
        <v>21</v>
      </c>
    </row>
    <row r="3785" spans="2:10" hidden="1" x14ac:dyDescent="0.3">
      <c r="B3785" s="5" t="s">
        <v>58</v>
      </c>
      <c r="C3785" t="s">
        <v>50</v>
      </c>
      <c r="D3785" s="2" t="s">
        <v>21</v>
      </c>
      <c r="F3785">
        <v>5.633117021276596</v>
      </c>
      <c r="G3785" t="s">
        <v>42</v>
      </c>
      <c r="H3785" s="21">
        <v>44621</v>
      </c>
      <c r="I3785" s="18" t="s">
        <v>69</v>
      </c>
      <c r="J3785" s="2" t="s">
        <v>21</v>
      </c>
    </row>
    <row r="3786" spans="2:10" hidden="1" x14ac:dyDescent="0.3">
      <c r="B3786" s="5" t="s">
        <v>58</v>
      </c>
      <c r="C3786" t="s">
        <v>50</v>
      </c>
      <c r="D3786" s="2" t="s">
        <v>21</v>
      </c>
      <c r="F3786">
        <v>4.8937978723404258</v>
      </c>
      <c r="G3786" t="s">
        <v>42</v>
      </c>
      <c r="H3786" s="21">
        <v>44621</v>
      </c>
      <c r="I3786" s="18" t="s">
        <v>69</v>
      </c>
      <c r="J3786" s="2" t="s">
        <v>21</v>
      </c>
    </row>
    <row r="3787" spans="2:10" hidden="1" x14ac:dyDescent="0.3">
      <c r="B3787" s="5" t="s">
        <v>58</v>
      </c>
      <c r="C3787" t="s">
        <v>50</v>
      </c>
      <c r="D3787" s="2" t="s">
        <v>21</v>
      </c>
      <c r="F3787">
        <v>5.621053191489362</v>
      </c>
      <c r="G3787" t="s">
        <v>42</v>
      </c>
      <c r="H3787" s="21">
        <v>44621</v>
      </c>
      <c r="I3787" s="18" t="s">
        <v>69</v>
      </c>
      <c r="J3787" s="2" t="s">
        <v>21</v>
      </c>
    </row>
    <row r="3788" spans="2:10" hidden="1" x14ac:dyDescent="0.3">
      <c r="B3788" s="5" t="s">
        <v>58</v>
      </c>
      <c r="C3788" t="s">
        <v>50</v>
      </c>
      <c r="D3788" s="2" t="s">
        <v>21</v>
      </c>
      <c r="F3788">
        <v>5.5848510638297872</v>
      </c>
      <c r="G3788" t="s">
        <v>42</v>
      </c>
      <c r="H3788" s="21">
        <v>44621</v>
      </c>
      <c r="I3788" s="18" t="s">
        <v>69</v>
      </c>
      <c r="J3788" s="2" t="s">
        <v>21</v>
      </c>
    </row>
    <row r="3789" spans="2:10" hidden="1" x14ac:dyDescent="0.3">
      <c r="B3789" s="5" t="s">
        <v>58</v>
      </c>
      <c r="C3789" t="s">
        <v>50</v>
      </c>
      <c r="D3789" s="2" t="s">
        <v>21</v>
      </c>
      <c r="F3789">
        <v>4.3904042553191491</v>
      </c>
      <c r="G3789" t="s">
        <v>42</v>
      </c>
      <c r="H3789" s="21">
        <v>44621</v>
      </c>
      <c r="I3789" s="18" t="s">
        <v>69</v>
      </c>
      <c r="J3789" s="2" t="s">
        <v>21</v>
      </c>
    </row>
    <row r="3790" spans="2:10" hidden="1" x14ac:dyDescent="0.3">
      <c r="B3790" s="5" t="s">
        <v>58</v>
      </c>
      <c r="C3790" t="s">
        <v>50</v>
      </c>
      <c r="D3790" s="2" t="s">
        <v>21</v>
      </c>
      <c r="F3790">
        <v>6.1702127659574471</v>
      </c>
      <c r="G3790" t="s">
        <v>42</v>
      </c>
      <c r="H3790" s="21">
        <v>44621</v>
      </c>
      <c r="I3790" s="18" t="s">
        <v>69</v>
      </c>
      <c r="J3790" s="2" t="s">
        <v>21</v>
      </c>
    </row>
    <row r="3791" spans="2:10" hidden="1" x14ac:dyDescent="0.3">
      <c r="B3791" s="5" t="s">
        <v>58</v>
      </c>
      <c r="C3791" t="s">
        <v>50</v>
      </c>
      <c r="D3791" s="2" t="s">
        <v>21</v>
      </c>
      <c r="F3791">
        <v>6.4107234042553189</v>
      </c>
      <c r="G3791" t="s">
        <v>42</v>
      </c>
      <c r="H3791" s="21">
        <v>44621</v>
      </c>
      <c r="I3791" s="18" t="s">
        <v>69</v>
      </c>
      <c r="J3791" s="2" t="s">
        <v>21</v>
      </c>
    </row>
    <row r="3792" spans="2:10" hidden="1" x14ac:dyDescent="0.3">
      <c r="B3792" s="5" t="s">
        <v>58</v>
      </c>
      <c r="C3792" t="s">
        <v>50</v>
      </c>
      <c r="D3792" s="2" t="s">
        <v>21</v>
      </c>
      <c r="F3792">
        <v>6.2605319148936172</v>
      </c>
      <c r="G3792" t="s">
        <v>42</v>
      </c>
      <c r="H3792" s="21">
        <v>44621</v>
      </c>
      <c r="I3792" s="18" t="s">
        <v>69</v>
      </c>
      <c r="J3792" s="2" t="s">
        <v>21</v>
      </c>
    </row>
    <row r="3793" spans="2:10" hidden="1" x14ac:dyDescent="0.3">
      <c r="B3793" s="5" t="s">
        <v>58</v>
      </c>
      <c r="C3793" t="s">
        <v>50</v>
      </c>
      <c r="D3793" s="2" t="s">
        <v>21</v>
      </c>
      <c r="F3793">
        <v>6.73</v>
      </c>
      <c r="G3793" t="s">
        <v>42</v>
      </c>
      <c r="H3793" s="21">
        <v>44621</v>
      </c>
      <c r="I3793" s="18" t="s">
        <v>69</v>
      </c>
      <c r="J3793" s="2" t="s">
        <v>21</v>
      </c>
    </row>
    <row r="3794" spans="2:10" hidden="1" x14ac:dyDescent="0.3">
      <c r="B3794" s="5" t="s">
        <v>58</v>
      </c>
      <c r="C3794" t="s">
        <v>50</v>
      </c>
      <c r="D3794" s="2" t="s">
        <v>21</v>
      </c>
      <c r="F3794">
        <v>5.8724893617021277</v>
      </c>
      <c r="G3794" t="s">
        <v>42</v>
      </c>
      <c r="H3794" s="21">
        <v>44621</v>
      </c>
      <c r="I3794" s="18" t="s">
        <v>69</v>
      </c>
      <c r="J3794" s="2" t="s">
        <v>21</v>
      </c>
    </row>
    <row r="3795" spans="2:10" hidden="1" x14ac:dyDescent="0.3">
      <c r="B3795" s="5" t="s">
        <v>58</v>
      </c>
      <c r="C3795" t="s">
        <v>50</v>
      </c>
      <c r="D3795" s="2" t="s">
        <v>21</v>
      </c>
      <c r="F3795">
        <v>5.1741914893617027</v>
      </c>
      <c r="G3795" t="s">
        <v>42</v>
      </c>
      <c r="H3795" s="21">
        <v>44621</v>
      </c>
      <c r="I3795" s="18" t="s">
        <v>69</v>
      </c>
      <c r="J3795" s="2" t="s">
        <v>21</v>
      </c>
    </row>
    <row r="3796" spans="2:10" hidden="1" x14ac:dyDescent="0.3">
      <c r="B3796" s="5" t="s">
        <v>58</v>
      </c>
      <c r="C3796" t="s">
        <v>50</v>
      </c>
      <c r="D3796" s="2" t="s">
        <v>21</v>
      </c>
      <c r="F3796">
        <v>5.7060957446808516</v>
      </c>
      <c r="G3796" t="s">
        <v>42</v>
      </c>
      <c r="H3796" s="21">
        <v>44621</v>
      </c>
      <c r="I3796" s="18" t="s">
        <v>69</v>
      </c>
      <c r="J3796" s="2" t="s">
        <v>21</v>
      </c>
    </row>
    <row r="3797" spans="2:10" hidden="1" x14ac:dyDescent="0.3">
      <c r="B3797" s="5" t="s">
        <v>58</v>
      </c>
      <c r="C3797" t="s">
        <v>50</v>
      </c>
      <c r="D3797" s="2" t="s">
        <v>21</v>
      </c>
      <c r="F3797">
        <v>6.0857021276595749</v>
      </c>
      <c r="G3797" t="s">
        <v>42</v>
      </c>
      <c r="H3797" s="21">
        <v>44621</v>
      </c>
      <c r="I3797" s="18" t="s">
        <v>69</v>
      </c>
      <c r="J3797" s="2" t="s">
        <v>21</v>
      </c>
    </row>
    <row r="3798" spans="2:10" hidden="1" x14ac:dyDescent="0.3">
      <c r="B3798" s="5" t="s">
        <v>58</v>
      </c>
      <c r="C3798" t="s">
        <v>50</v>
      </c>
      <c r="D3798" s="2" t="s">
        <v>21</v>
      </c>
      <c r="F3798">
        <v>6.3427127659574474</v>
      </c>
      <c r="G3798" t="s">
        <v>42</v>
      </c>
      <c r="H3798" s="21">
        <v>44621</v>
      </c>
      <c r="I3798" s="18" t="s">
        <v>69</v>
      </c>
      <c r="J3798" s="2" t="s">
        <v>21</v>
      </c>
    </row>
    <row r="3799" spans="2:10" hidden="1" x14ac:dyDescent="0.3">
      <c r="B3799" s="5" t="s">
        <v>58</v>
      </c>
      <c r="C3799" t="s">
        <v>50</v>
      </c>
      <c r="D3799" s="2" t="s">
        <v>21</v>
      </c>
      <c r="F3799">
        <v>4.4263510638297872</v>
      </c>
      <c r="G3799" t="s">
        <v>42</v>
      </c>
      <c r="H3799" s="21">
        <v>44621</v>
      </c>
      <c r="I3799" s="18" t="s">
        <v>69</v>
      </c>
      <c r="J3799" s="2" t="s">
        <v>21</v>
      </c>
    </row>
    <row r="3800" spans="2:10" hidden="1" x14ac:dyDescent="0.3">
      <c r="B3800" s="5" t="s">
        <v>58</v>
      </c>
      <c r="C3800" t="s">
        <v>50</v>
      </c>
      <c r="D3800" s="2" t="s">
        <v>21</v>
      </c>
      <c r="F3800">
        <v>4.3155319148936169</v>
      </c>
      <c r="G3800" t="s">
        <v>42</v>
      </c>
      <c r="H3800" s="21">
        <v>44621</v>
      </c>
      <c r="I3800" s="18" t="s">
        <v>69</v>
      </c>
      <c r="J3800" s="2" t="s">
        <v>21</v>
      </c>
    </row>
    <row r="3801" spans="2:10" hidden="1" x14ac:dyDescent="0.3">
      <c r="B3801" s="5" t="s">
        <v>58</v>
      </c>
      <c r="C3801" t="s">
        <v>50</v>
      </c>
      <c r="D3801" s="2" t="s">
        <v>21</v>
      </c>
      <c r="F3801">
        <v>3.9317446808510637</v>
      </c>
      <c r="G3801" t="s">
        <v>42</v>
      </c>
      <c r="H3801" s="21">
        <v>44621</v>
      </c>
      <c r="I3801" s="18" t="s">
        <v>69</v>
      </c>
      <c r="J3801" s="2" t="s">
        <v>21</v>
      </c>
    </row>
    <row r="3802" spans="2:10" hidden="1" x14ac:dyDescent="0.3">
      <c r="B3802" s="5" t="s">
        <v>58</v>
      </c>
      <c r="C3802" t="s">
        <v>50</v>
      </c>
      <c r="D3802" s="2" t="s">
        <v>21</v>
      </c>
      <c r="F3802">
        <v>4.1168936170212769</v>
      </c>
      <c r="G3802" t="s">
        <v>42</v>
      </c>
      <c r="H3802" s="21">
        <v>44621</v>
      </c>
      <c r="I3802" s="18" t="s">
        <v>69</v>
      </c>
      <c r="J3802" s="2" t="s">
        <v>21</v>
      </c>
    </row>
    <row r="3803" spans="2:10" hidden="1" x14ac:dyDescent="0.3">
      <c r="B3803" s="5" t="s">
        <v>58</v>
      </c>
      <c r="C3803" t="s">
        <v>50</v>
      </c>
      <c r="D3803" s="2" t="s">
        <v>21</v>
      </c>
      <c r="F3803">
        <v>3.9576808510638295</v>
      </c>
      <c r="G3803" t="s">
        <v>42</v>
      </c>
      <c r="H3803" s="21">
        <v>44621</v>
      </c>
      <c r="I3803" s="18" t="s">
        <v>69</v>
      </c>
      <c r="J3803" s="2" t="s">
        <v>21</v>
      </c>
    </row>
    <row r="3804" spans="2:10" hidden="1" x14ac:dyDescent="0.3">
      <c r="B3804" s="5" t="s">
        <v>58</v>
      </c>
      <c r="C3804" t="s">
        <v>50</v>
      </c>
      <c r="D3804" s="2" t="s">
        <v>21</v>
      </c>
      <c r="F3804">
        <v>4.0236914893617017</v>
      </c>
      <c r="G3804" t="s">
        <v>42</v>
      </c>
      <c r="H3804" s="21">
        <v>44621</v>
      </c>
      <c r="I3804" s="18" t="s">
        <v>69</v>
      </c>
      <c r="J3804" s="2" t="s">
        <v>21</v>
      </c>
    </row>
    <row r="3805" spans="2:10" hidden="1" x14ac:dyDescent="0.3">
      <c r="B3805" s="5" t="s">
        <v>58</v>
      </c>
      <c r="C3805" t="s">
        <v>50</v>
      </c>
      <c r="D3805" s="2" t="s">
        <v>21</v>
      </c>
      <c r="F3805">
        <v>4.8564680851063828</v>
      </c>
      <c r="G3805" t="s">
        <v>42</v>
      </c>
      <c r="H3805" s="21">
        <v>44621</v>
      </c>
      <c r="I3805" s="18" t="s">
        <v>69</v>
      </c>
      <c r="J3805" s="2" t="s">
        <v>21</v>
      </c>
    </row>
    <row r="3806" spans="2:10" hidden="1" x14ac:dyDescent="0.3">
      <c r="B3806" s="5" t="s">
        <v>58</v>
      </c>
      <c r="C3806" t="s">
        <v>50</v>
      </c>
      <c r="D3806" s="2" t="s">
        <v>21</v>
      </c>
      <c r="F3806">
        <v>4.5306702127659575</v>
      </c>
      <c r="G3806" t="s">
        <v>42</v>
      </c>
      <c r="H3806" s="21">
        <v>44621</v>
      </c>
      <c r="I3806" s="18" t="s">
        <v>69</v>
      </c>
      <c r="J3806" s="2" t="s">
        <v>21</v>
      </c>
    </row>
    <row r="3807" spans="2:10" hidden="1" x14ac:dyDescent="0.3">
      <c r="B3807" s="5" t="s">
        <v>58</v>
      </c>
      <c r="C3807" t="s">
        <v>50</v>
      </c>
      <c r="D3807" s="2" t="s">
        <v>21</v>
      </c>
      <c r="F3807">
        <v>3.8110638297872343</v>
      </c>
      <c r="G3807" t="s">
        <v>42</v>
      </c>
      <c r="H3807" s="21">
        <v>44621</v>
      </c>
      <c r="I3807" s="18" t="s">
        <v>69</v>
      </c>
      <c r="J3807" s="2" t="s">
        <v>21</v>
      </c>
    </row>
    <row r="3808" spans="2:10" hidden="1" x14ac:dyDescent="0.3">
      <c r="B3808" s="5" t="s">
        <v>58</v>
      </c>
      <c r="C3808" t="s">
        <v>50</v>
      </c>
      <c r="D3808" s="2" t="s">
        <v>21</v>
      </c>
      <c r="F3808">
        <v>5.4209787234042555</v>
      </c>
      <c r="G3808" t="s">
        <v>42</v>
      </c>
      <c r="H3808" s="21">
        <v>44621</v>
      </c>
      <c r="I3808" s="18" t="s">
        <v>69</v>
      </c>
      <c r="J3808" s="2" t="s">
        <v>21</v>
      </c>
    </row>
    <row r="3809" spans="2:10" hidden="1" x14ac:dyDescent="0.3">
      <c r="B3809" s="5" t="s">
        <v>58</v>
      </c>
      <c r="C3809" t="s">
        <v>50</v>
      </c>
      <c r="D3809" s="2" t="s">
        <v>21</v>
      </c>
      <c r="F3809">
        <v>6.2229574468085103</v>
      </c>
      <c r="G3809" t="s">
        <v>42</v>
      </c>
      <c r="H3809" s="21">
        <v>44621</v>
      </c>
      <c r="I3809" s="18" t="s">
        <v>69</v>
      </c>
      <c r="J3809" s="2" t="s">
        <v>21</v>
      </c>
    </row>
    <row r="3810" spans="2:10" hidden="1" x14ac:dyDescent="0.3">
      <c r="B3810" s="5" t="s">
        <v>58</v>
      </c>
      <c r="C3810" t="s">
        <v>50</v>
      </c>
      <c r="D3810" s="2" t="s">
        <v>21</v>
      </c>
      <c r="F3810">
        <v>5.4469787234042553</v>
      </c>
      <c r="G3810" t="s">
        <v>42</v>
      </c>
      <c r="H3810" s="21">
        <v>44621</v>
      </c>
      <c r="I3810" s="18" t="s">
        <v>69</v>
      </c>
      <c r="J3810" s="2" t="s">
        <v>21</v>
      </c>
    </row>
    <row r="3811" spans="2:10" hidden="1" x14ac:dyDescent="0.3">
      <c r="B3811" s="5" t="s">
        <v>58</v>
      </c>
      <c r="C3811" t="s">
        <v>50</v>
      </c>
      <c r="D3811" s="2" t="s">
        <v>21</v>
      </c>
      <c r="F3811">
        <v>5.2451063829787232</v>
      </c>
      <c r="G3811" t="s">
        <v>42</v>
      </c>
      <c r="H3811" s="21">
        <v>44621</v>
      </c>
      <c r="I3811" s="18" t="s">
        <v>69</v>
      </c>
      <c r="J3811" s="2" t="s">
        <v>21</v>
      </c>
    </row>
    <row r="3812" spans="2:10" hidden="1" x14ac:dyDescent="0.3">
      <c r="B3812" s="5" t="s">
        <v>58</v>
      </c>
      <c r="C3812" t="s">
        <v>50</v>
      </c>
      <c r="D3812" s="2" t="s">
        <v>21</v>
      </c>
      <c r="F3812">
        <v>4.6195212765957452</v>
      </c>
      <c r="G3812" t="s">
        <v>42</v>
      </c>
      <c r="H3812" s="21">
        <v>44621</v>
      </c>
      <c r="I3812" s="18" t="s">
        <v>69</v>
      </c>
      <c r="J3812" s="2" t="s">
        <v>21</v>
      </c>
    </row>
    <row r="3813" spans="2:10" hidden="1" x14ac:dyDescent="0.3">
      <c r="B3813" s="5" t="s">
        <v>58</v>
      </c>
      <c r="C3813" t="s">
        <v>50</v>
      </c>
      <c r="D3813" s="2" t="s">
        <v>21</v>
      </c>
      <c r="F3813">
        <v>4.9369042553191491</v>
      </c>
      <c r="G3813" t="s">
        <v>42</v>
      </c>
      <c r="H3813" s="21">
        <v>44621</v>
      </c>
      <c r="I3813" s="18" t="s">
        <v>69</v>
      </c>
      <c r="J3813" s="2" t="s">
        <v>21</v>
      </c>
    </row>
    <row r="3814" spans="2:10" hidden="1" x14ac:dyDescent="0.3">
      <c r="B3814" s="5" t="s">
        <v>58</v>
      </c>
      <c r="C3814" t="s">
        <v>50</v>
      </c>
      <c r="D3814" s="2" t="s">
        <v>21</v>
      </c>
      <c r="F3814">
        <v>6.9361702127659575</v>
      </c>
      <c r="G3814" t="s">
        <v>42</v>
      </c>
      <c r="H3814" s="21">
        <v>44621</v>
      </c>
      <c r="I3814" s="18" t="s">
        <v>69</v>
      </c>
      <c r="J3814" s="2" t="s">
        <v>21</v>
      </c>
    </row>
    <row r="3815" spans="2:10" hidden="1" x14ac:dyDescent="0.3">
      <c r="B3815" s="5" t="s">
        <v>58</v>
      </c>
      <c r="C3815" t="s">
        <v>50</v>
      </c>
      <c r="D3815" s="2" t="s">
        <v>21</v>
      </c>
      <c r="F3815">
        <v>5.2165425531914895</v>
      </c>
      <c r="G3815" t="s">
        <v>42</v>
      </c>
      <c r="H3815" s="21">
        <v>44621</v>
      </c>
      <c r="I3815" s="18" t="s">
        <v>69</v>
      </c>
      <c r="J3815" s="2" t="s">
        <v>21</v>
      </c>
    </row>
    <row r="3816" spans="2:10" hidden="1" x14ac:dyDescent="0.3">
      <c r="B3816" s="5" t="s">
        <v>58</v>
      </c>
      <c r="C3816" t="s">
        <v>50</v>
      </c>
      <c r="D3816" s="2" t="s">
        <v>21</v>
      </c>
      <c r="F3816">
        <v>4.8577765957446806</v>
      </c>
      <c r="G3816" t="s">
        <v>42</v>
      </c>
      <c r="H3816" s="21">
        <v>44621</v>
      </c>
      <c r="I3816" s="18" t="s">
        <v>69</v>
      </c>
      <c r="J3816" s="2" t="s">
        <v>21</v>
      </c>
    </row>
    <row r="3817" spans="2:10" hidden="1" x14ac:dyDescent="0.3">
      <c r="B3817" s="5" t="s">
        <v>58</v>
      </c>
      <c r="C3817" t="s">
        <v>50</v>
      </c>
      <c r="D3817" s="2" t="s">
        <v>21</v>
      </c>
      <c r="F3817">
        <v>5.1517446808510643</v>
      </c>
      <c r="G3817" t="s">
        <v>42</v>
      </c>
      <c r="H3817" s="21">
        <v>44621</v>
      </c>
      <c r="I3817" s="18" t="s">
        <v>69</v>
      </c>
      <c r="J3817" s="2" t="s">
        <v>21</v>
      </c>
    </row>
    <row r="3818" spans="2:10" hidden="1" x14ac:dyDescent="0.3">
      <c r="B3818" s="5" t="s">
        <v>58</v>
      </c>
      <c r="C3818" t="s">
        <v>50</v>
      </c>
      <c r="D3818" s="2" t="s">
        <v>21</v>
      </c>
      <c r="F3818">
        <v>4.5394468085106388</v>
      </c>
      <c r="G3818" t="s">
        <v>42</v>
      </c>
      <c r="H3818" s="21">
        <v>44621</v>
      </c>
      <c r="I3818" s="18" t="s">
        <v>69</v>
      </c>
      <c r="J3818" s="2" t="s">
        <v>21</v>
      </c>
    </row>
    <row r="3819" spans="2:10" hidden="1" x14ac:dyDescent="0.3">
      <c r="B3819" s="5" t="s">
        <v>58</v>
      </c>
      <c r="C3819" t="s">
        <v>50</v>
      </c>
      <c r="D3819" s="2" t="s">
        <v>21</v>
      </c>
      <c r="F3819">
        <v>5.2476914893617019</v>
      </c>
      <c r="G3819" t="s">
        <v>42</v>
      </c>
      <c r="H3819" s="21">
        <v>44621</v>
      </c>
      <c r="I3819" s="18" t="s">
        <v>69</v>
      </c>
      <c r="J3819" s="2" t="s">
        <v>21</v>
      </c>
    </row>
    <row r="3820" spans="2:10" hidden="1" x14ac:dyDescent="0.3">
      <c r="B3820" s="5" t="s">
        <v>58</v>
      </c>
      <c r="C3820" t="s">
        <v>50</v>
      </c>
      <c r="D3820" s="2" t="s">
        <v>21</v>
      </c>
      <c r="F3820">
        <v>4.8735957446808511</v>
      </c>
      <c r="G3820" t="s">
        <v>42</v>
      </c>
      <c r="H3820" s="21">
        <v>44621</v>
      </c>
      <c r="I3820" s="18" t="s">
        <v>69</v>
      </c>
      <c r="J3820" s="2" t="s">
        <v>21</v>
      </c>
    </row>
    <row r="3821" spans="2:10" hidden="1" x14ac:dyDescent="0.3">
      <c r="B3821" s="5" t="s">
        <v>58</v>
      </c>
      <c r="C3821" t="s">
        <v>50</v>
      </c>
      <c r="D3821" s="2" t="s">
        <v>21</v>
      </c>
      <c r="F3821">
        <v>5.0309999999999997</v>
      </c>
      <c r="G3821" t="s">
        <v>42</v>
      </c>
      <c r="H3821" s="21">
        <v>44621</v>
      </c>
      <c r="I3821" s="18" t="s">
        <v>69</v>
      </c>
      <c r="J3821" s="2" t="s">
        <v>21</v>
      </c>
    </row>
    <row r="3822" spans="2:10" hidden="1" x14ac:dyDescent="0.3">
      <c r="B3822" s="5" t="s">
        <v>58</v>
      </c>
      <c r="C3822" t="s">
        <v>50</v>
      </c>
      <c r="D3822" s="2" t="s">
        <v>21</v>
      </c>
      <c r="F3822">
        <v>4.6903191489361697</v>
      </c>
      <c r="G3822" t="s">
        <v>42</v>
      </c>
      <c r="H3822" s="21">
        <v>44621</v>
      </c>
      <c r="I3822" s="18" t="s">
        <v>69</v>
      </c>
      <c r="J3822" s="2" t="s">
        <v>21</v>
      </c>
    </row>
    <row r="3823" spans="2:10" hidden="1" x14ac:dyDescent="0.3">
      <c r="B3823" s="5" t="s">
        <v>58</v>
      </c>
      <c r="C3823" t="s">
        <v>50</v>
      </c>
      <c r="D3823" s="2" t="s">
        <v>21</v>
      </c>
      <c r="F3823">
        <v>4.3829787234042552</v>
      </c>
      <c r="G3823" t="s">
        <v>42</v>
      </c>
      <c r="H3823" s="21">
        <v>44621</v>
      </c>
      <c r="I3823" s="18" t="s">
        <v>69</v>
      </c>
      <c r="J3823" s="2" t="s">
        <v>21</v>
      </c>
    </row>
    <row r="3824" spans="2:10" hidden="1" x14ac:dyDescent="0.3">
      <c r="B3824" s="5" t="s">
        <v>58</v>
      </c>
      <c r="C3824" t="s">
        <v>50</v>
      </c>
      <c r="D3824" s="2" t="s">
        <v>21</v>
      </c>
      <c r="F3824">
        <v>5.548585106382979</v>
      </c>
      <c r="G3824" t="s">
        <v>42</v>
      </c>
      <c r="H3824" s="21">
        <v>44621</v>
      </c>
      <c r="I3824" s="18" t="s">
        <v>69</v>
      </c>
      <c r="J3824" s="2" t="s">
        <v>21</v>
      </c>
    </row>
    <row r="3825" spans="2:10" hidden="1" x14ac:dyDescent="0.3">
      <c r="B3825" s="5" t="s">
        <v>58</v>
      </c>
      <c r="C3825" t="s">
        <v>50</v>
      </c>
      <c r="D3825" s="2" t="s">
        <v>21</v>
      </c>
      <c r="F3825">
        <v>5.7122765957446804</v>
      </c>
      <c r="G3825" t="s">
        <v>42</v>
      </c>
      <c r="H3825" s="21">
        <v>44621</v>
      </c>
      <c r="I3825" s="18" t="s">
        <v>69</v>
      </c>
      <c r="J3825" s="2" t="s">
        <v>21</v>
      </c>
    </row>
    <row r="3826" spans="2:10" hidden="1" x14ac:dyDescent="0.3">
      <c r="B3826" s="5" t="s">
        <v>58</v>
      </c>
      <c r="C3826" t="s">
        <v>50</v>
      </c>
      <c r="D3826" s="2" t="s">
        <v>21</v>
      </c>
      <c r="F3826">
        <v>5.4149680851063833</v>
      </c>
      <c r="G3826" t="s">
        <v>42</v>
      </c>
      <c r="H3826" s="21">
        <v>44621</v>
      </c>
      <c r="I3826" s="18" t="s">
        <v>69</v>
      </c>
      <c r="J3826" s="2" t="s">
        <v>21</v>
      </c>
    </row>
    <row r="3827" spans="2:10" hidden="1" x14ac:dyDescent="0.3">
      <c r="B3827" s="5" t="s">
        <v>58</v>
      </c>
      <c r="C3827" t="s">
        <v>50</v>
      </c>
      <c r="D3827" s="2" t="s">
        <v>21</v>
      </c>
      <c r="F3827">
        <v>5.1152446808510641</v>
      </c>
      <c r="G3827" t="s">
        <v>42</v>
      </c>
      <c r="H3827" s="21">
        <v>44621</v>
      </c>
      <c r="I3827" s="18" t="s">
        <v>69</v>
      </c>
      <c r="J3827" s="2" t="s">
        <v>21</v>
      </c>
    </row>
    <row r="3828" spans="2:10" hidden="1" x14ac:dyDescent="0.3">
      <c r="B3828" s="5" t="s">
        <v>58</v>
      </c>
      <c r="C3828" t="s">
        <v>50</v>
      </c>
      <c r="D3828" s="2" t="s">
        <v>21</v>
      </c>
      <c r="F3828">
        <v>5.1664893617021272</v>
      </c>
      <c r="G3828" t="s">
        <v>42</v>
      </c>
      <c r="H3828" s="21">
        <v>44621</v>
      </c>
      <c r="I3828" s="18" t="s">
        <v>69</v>
      </c>
      <c r="J3828" s="2" t="s">
        <v>21</v>
      </c>
    </row>
    <row r="3829" spans="2:10" hidden="1" x14ac:dyDescent="0.3">
      <c r="B3829" s="5" t="s">
        <v>58</v>
      </c>
      <c r="C3829" t="s">
        <v>50</v>
      </c>
      <c r="D3829" s="2" t="s">
        <v>21</v>
      </c>
      <c r="F3829">
        <v>4.6825957446808513</v>
      </c>
      <c r="G3829" t="s">
        <v>42</v>
      </c>
      <c r="H3829" s="21">
        <v>44621</v>
      </c>
      <c r="I3829" s="18" t="s">
        <v>69</v>
      </c>
      <c r="J3829" s="2" t="s">
        <v>21</v>
      </c>
    </row>
    <row r="3830" spans="2:10" hidden="1" x14ac:dyDescent="0.3">
      <c r="B3830" s="5" t="s">
        <v>58</v>
      </c>
      <c r="C3830" t="s">
        <v>50</v>
      </c>
      <c r="D3830" s="2" t="s">
        <v>21</v>
      </c>
      <c r="F3830">
        <v>4.4680851063829783</v>
      </c>
      <c r="G3830" t="s">
        <v>42</v>
      </c>
      <c r="H3830" s="21">
        <v>44621</v>
      </c>
      <c r="I3830" s="18" t="s">
        <v>69</v>
      </c>
      <c r="J3830" s="2" t="s">
        <v>21</v>
      </c>
    </row>
    <row r="3831" spans="2:10" hidden="1" x14ac:dyDescent="0.3">
      <c r="B3831" s="5" t="s">
        <v>58</v>
      </c>
      <c r="C3831" t="s">
        <v>50</v>
      </c>
      <c r="D3831" s="2" t="s">
        <v>21</v>
      </c>
      <c r="F3831">
        <v>5.0666914893617019</v>
      </c>
      <c r="G3831" t="s">
        <v>42</v>
      </c>
      <c r="H3831" s="21">
        <v>44621</v>
      </c>
      <c r="I3831" s="18" t="s">
        <v>69</v>
      </c>
      <c r="J3831" s="2" t="s">
        <v>21</v>
      </c>
    </row>
    <row r="3832" spans="2:10" hidden="1" x14ac:dyDescent="0.3">
      <c r="B3832" s="5" t="s">
        <v>58</v>
      </c>
      <c r="C3832" t="s">
        <v>50</v>
      </c>
      <c r="D3832" s="2" t="s">
        <v>21</v>
      </c>
      <c r="F3832">
        <v>4.7849148936170209</v>
      </c>
      <c r="G3832" t="s">
        <v>42</v>
      </c>
      <c r="H3832" s="21">
        <v>44621</v>
      </c>
      <c r="I3832" s="18" t="s">
        <v>69</v>
      </c>
      <c r="J3832" s="2" t="s">
        <v>21</v>
      </c>
    </row>
    <row r="3833" spans="2:10" hidden="1" x14ac:dyDescent="0.3">
      <c r="B3833" s="5" t="s">
        <v>58</v>
      </c>
      <c r="C3833" t="s">
        <v>50</v>
      </c>
      <c r="D3833" s="2" t="s">
        <v>21</v>
      </c>
      <c r="F3833">
        <v>3.7932021276595744</v>
      </c>
      <c r="G3833" t="s">
        <v>42</v>
      </c>
      <c r="H3833" s="21">
        <v>44621</v>
      </c>
      <c r="I3833" s="18" t="s">
        <v>69</v>
      </c>
      <c r="J3833" s="2" t="s">
        <v>21</v>
      </c>
    </row>
    <row r="3834" spans="2:10" hidden="1" x14ac:dyDescent="0.3">
      <c r="B3834" s="5" t="s">
        <v>58</v>
      </c>
      <c r="C3834" t="s">
        <v>50</v>
      </c>
      <c r="D3834" s="2" t="s">
        <v>21</v>
      </c>
      <c r="F3834">
        <v>5.0220000000000002</v>
      </c>
      <c r="G3834" t="s">
        <v>42</v>
      </c>
      <c r="H3834" s="21">
        <v>44621</v>
      </c>
      <c r="I3834" s="18" t="s">
        <v>69</v>
      </c>
      <c r="J3834" s="2" t="s">
        <v>21</v>
      </c>
    </row>
    <row r="3835" spans="2:10" hidden="1" x14ac:dyDescent="0.3">
      <c r="B3835" s="5" t="s">
        <v>58</v>
      </c>
      <c r="C3835" t="s">
        <v>50</v>
      </c>
      <c r="D3835" s="2" t="s">
        <v>21</v>
      </c>
      <c r="F3835">
        <v>4.6390744680851066</v>
      </c>
      <c r="G3835" t="s">
        <v>42</v>
      </c>
      <c r="H3835" s="21">
        <v>44621</v>
      </c>
      <c r="I3835" s="18" t="s">
        <v>69</v>
      </c>
      <c r="J3835" s="2" t="s">
        <v>21</v>
      </c>
    </row>
    <row r="3836" spans="2:10" hidden="1" x14ac:dyDescent="0.3">
      <c r="B3836" s="5" t="s">
        <v>58</v>
      </c>
      <c r="C3836" t="s">
        <v>50</v>
      </c>
      <c r="D3836" s="2" t="s">
        <v>21</v>
      </c>
      <c r="F3836">
        <v>4.8132127659574468</v>
      </c>
      <c r="G3836" t="s">
        <v>42</v>
      </c>
      <c r="H3836" s="21">
        <v>44621</v>
      </c>
      <c r="I3836" s="18" t="s">
        <v>69</v>
      </c>
      <c r="J3836" s="2" t="s">
        <v>21</v>
      </c>
    </row>
    <row r="3837" spans="2:10" hidden="1" x14ac:dyDescent="0.3">
      <c r="B3837" s="5" t="s">
        <v>58</v>
      </c>
      <c r="C3837" t="s">
        <v>50</v>
      </c>
      <c r="D3837" s="2" t="s">
        <v>21</v>
      </c>
      <c r="F3837">
        <v>5.7900531914893616</v>
      </c>
      <c r="G3837" t="s">
        <v>42</v>
      </c>
      <c r="H3837" s="21">
        <v>44621</v>
      </c>
      <c r="I3837" s="18" t="s">
        <v>69</v>
      </c>
      <c r="J3837" s="2" t="s">
        <v>21</v>
      </c>
    </row>
    <row r="3838" spans="2:10" hidden="1" x14ac:dyDescent="0.3">
      <c r="B3838" s="5" t="s">
        <v>58</v>
      </c>
      <c r="C3838" t="s">
        <v>50</v>
      </c>
      <c r="D3838" s="2" t="s">
        <v>21</v>
      </c>
      <c r="F3838">
        <v>6.1653723404255318</v>
      </c>
      <c r="G3838" t="s">
        <v>42</v>
      </c>
      <c r="H3838" s="21">
        <v>44621</v>
      </c>
      <c r="I3838" s="18" t="s">
        <v>69</v>
      </c>
      <c r="J3838" s="2" t="s">
        <v>21</v>
      </c>
    </row>
    <row r="3839" spans="2:10" hidden="1" x14ac:dyDescent="0.3">
      <c r="B3839" s="5" t="s">
        <v>58</v>
      </c>
      <c r="C3839" t="s">
        <v>50</v>
      </c>
      <c r="D3839" s="2" t="s">
        <v>21</v>
      </c>
      <c r="F3839">
        <v>3.8110638297872343</v>
      </c>
      <c r="G3839" t="s">
        <v>42</v>
      </c>
      <c r="H3839" s="21">
        <v>44621</v>
      </c>
      <c r="I3839" s="18" t="s">
        <v>69</v>
      </c>
      <c r="J3839" s="2" t="s">
        <v>21</v>
      </c>
    </row>
    <row r="3840" spans="2:10" hidden="1" x14ac:dyDescent="0.3">
      <c r="B3840" s="5" t="s">
        <v>58</v>
      </c>
      <c r="C3840" t="s">
        <v>50</v>
      </c>
      <c r="D3840" s="2" t="s">
        <v>21</v>
      </c>
      <c r="F3840">
        <v>4.1728191489361706</v>
      </c>
      <c r="G3840" t="s">
        <v>42</v>
      </c>
      <c r="H3840" s="21">
        <v>44621</v>
      </c>
      <c r="I3840" s="18" t="s">
        <v>69</v>
      </c>
      <c r="J3840" s="2" t="s">
        <v>21</v>
      </c>
    </row>
    <row r="3841" spans="2:10" hidden="1" x14ac:dyDescent="0.3">
      <c r="B3841" s="5" t="s">
        <v>58</v>
      </c>
      <c r="C3841" t="s">
        <v>50</v>
      </c>
      <c r="D3841" s="2" t="s">
        <v>21</v>
      </c>
      <c r="F3841">
        <v>3.948053191489362</v>
      </c>
      <c r="G3841" t="s">
        <v>42</v>
      </c>
      <c r="H3841" s="21">
        <v>44621</v>
      </c>
      <c r="I3841" s="18" t="s">
        <v>69</v>
      </c>
      <c r="J3841" s="2" t="s">
        <v>21</v>
      </c>
    </row>
    <row r="3842" spans="2:10" hidden="1" x14ac:dyDescent="0.3">
      <c r="B3842" s="5" t="s">
        <v>58</v>
      </c>
      <c r="C3842" t="s">
        <v>50</v>
      </c>
      <c r="D3842" s="2" t="s">
        <v>21</v>
      </c>
      <c r="F3842">
        <v>4.9663404255319152</v>
      </c>
      <c r="G3842" t="s">
        <v>42</v>
      </c>
      <c r="H3842" s="21">
        <v>44621</v>
      </c>
      <c r="I3842" s="18" t="s">
        <v>69</v>
      </c>
      <c r="J3842" s="2" t="s">
        <v>21</v>
      </c>
    </row>
    <row r="3843" spans="2:10" hidden="1" x14ac:dyDescent="0.3">
      <c r="B3843" s="5" t="s">
        <v>58</v>
      </c>
      <c r="C3843" t="s">
        <v>50</v>
      </c>
      <c r="D3843" s="2" t="s">
        <v>21</v>
      </c>
      <c r="F3843">
        <v>4.6810425531914888</v>
      </c>
      <c r="G3843" t="s">
        <v>42</v>
      </c>
      <c r="H3843" s="21">
        <v>44621</v>
      </c>
      <c r="I3843" s="18" t="s">
        <v>69</v>
      </c>
      <c r="J3843" s="2" t="s">
        <v>21</v>
      </c>
    </row>
    <row r="3844" spans="2:10" hidden="1" x14ac:dyDescent="0.3">
      <c r="B3844" s="5" t="s">
        <v>58</v>
      </c>
      <c r="C3844" t="s">
        <v>50</v>
      </c>
      <c r="D3844" s="2" t="s">
        <v>21</v>
      </c>
      <c r="F3844">
        <v>5.8694148936170212</v>
      </c>
      <c r="G3844" t="s">
        <v>42</v>
      </c>
      <c r="H3844" s="21">
        <v>44621</v>
      </c>
      <c r="I3844" s="18" t="s">
        <v>69</v>
      </c>
      <c r="J3844" s="2" t="s">
        <v>21</v>
      </c>
    </row>
    <row r="3845" spans="2:10" hidden="1" x14ac:dyDescent="0.3">
      <c r="B3845" s="5" t="s">
        <v>58</v>
      </c>
      <c r="C3845" t="s">
        <v>50</v>
      </c>
      <c r="D3845" s="2" t="s">
        <v>21</v>
      </c>
      <c r="F3845">
        <v>5.205595744680851</v>
      </c>
      <c r="G3845" t="s">
        <v>42</v>
      </c>
      <c r="H3845" s="21">
        <v>44621</v>
      </c>
      <c r="I3845" s="18" t="s">
        <v>69</v>
      </c>
      <c r="J3845" s="2" t="s">
        <v>21</v>
      </c>
    </row>
    <row r="3846" spans="2:10" hidden="1" x14ac:dyDescent="0.3">
      <c r="B3846" s="5" t="s">
        <v>58</v>
      </c>
      <c r="C3846" t="s">
        <v>50</v>
      </c>
      <c r="D3846" s="2" t="s">
        <v>21</v>
      </c>
      <c r="F3846">
        <v>5.7288936170212761</v>
      </c>
      <c r="G3846" t="s">
        <v>42</v>
      </c>
      <c r="H3846" s="21">
        <v>44621</v>
      </c>
      <c r="I3846" s="18" t="s">
        <v>69</v>
      </c>
      <c r="J3846" s="2" t="s">
        <v>21</v>
      </c>
    </row>
    <row r="3847" spans="2:10" hidden="1" x14ac:dyDescent="0.3">
      <c r="B3847" s="5" t="s">
        <v>58</v>
      </c>
      <c r="C3847" t="s">
        <v>50</v>
      </c>
      <c r="D3847" s="2" t="s">
        <v>21</v>
      </c>
      <c r="F3847">
        <v>5.0093617021276593</v>
      </c>
      <c r="G3847" t="s">
        <v>42</v>
      </c>
      <c r="H3847" s="21">
        <v>44621</v>
      </c>
      <c r="I3847" s="18" t="s">
        <v>69</v>
      </c>
      <c r="J3847" s="2" t="s">
        <v>21</v>
      </c>
    </row>
    <row r="3848" spans="2:10" hidden="1" x14ac:dyDescent="0.3">
      <c r="B3848" s="5" t="s">
        <v>58</v>
      </c>
      <c r="C3848" t="s">
        <v>50</v>
      </c>
      <c r="D3848" s="2" t="s">
        <v>21</v>
      </c>
      <c r="F3848">
        <v>4.7888936170212766</v>
      </c>
      <c r="G3848" t="s">
        <v>42</v>
      </c>
      <c r="H3848" s="21">
        <v>44621</v>
      </c>
      <c r="I3848" s="18" t="s">
        <v>69</v>
      </c>
      <c r="J3848" s="2" t="s">
        <v>21</v>
      </c>
    </row>
    <row r="3849" spans="2:10" hidden="1" x14ac:dyDescent="0.3">
      <c r="B3849" s="5" t="s">
        <v>58</v>
      </c>
      <c r="C3849" t="s">
        <v>50</v>
      </c>
      <c r="D3849" s="2" t="s">
        <v>21</v>
      </c>
      <c r="F3849">
        <v>4.3996808510638301</v>
      </c>
      <c r="G3849" t="s">
        <v>42</v>
      </c>
      <c r="H3849" s="21">
        <v>44621</v>
      </c>
      <c r="I3849" s="18" t="s">
        <v>69</v>
      </c>
      <c r="J3849" s="2" t="s">
        <v>21</v>
      </c>
    </row>
    <row r="3850" spans="2:10" hidden="1" x14ac:dyDescent="0.3">
      <c r="B3850" s="5" t="s">
        <v>58</v>
      </c>
      <c r="C3850" t="s">
        <v>50</v>
      </c>
      <c r="D3850" s="2" t="s">
        <v>21</v>
      </c>
      <c r="F3850">
        <v>0.92559574468085104</v>
      </c>
      <c r="G3850" t="s">
        <v>42</v>
      </c>
      <c r="H3850" s="21">
        <v>44621</v>
      </c>
      <c r="I3850" s="18" t="s">
        <v>69</v>
      </c>
      <c r="J3850" s="2" t="s">
        <v>21</v>
      </c>
    </row>
    <row r="3851" spans="2:10" hidden="1" x14ac:dyDescent="0.3">
      <c r="B3851" s="5" t="s">
        <v>58</v>
      </c>
      <c r="C3851" t="s">
        <v>50</v>
      </c>
      <c r="D3851" s="2" t="s">
        <v>21</v>
      </c>
      <c r="F3851">
        <v>7.5981595744680845</v>
      </c>
      <c r="G3851" t="s">
        <v>42</v>
      </c>
      <c r="H3851" s="21">
        <v>44621</v>
      </c>
      <c r="I3851" s="18" t="s">
        <v>69</v>
      </c>
      <c r="J3851" s="2" t="s">
        <v>21</v>
      </c>
    </row>
    <row r="3852" spans="2:10" hidden="1" x14ac:dyDescent="0.3">
      <c r="B3852" s="5" t="s">
        <v>58</v>
      </c>
      <c r="C3852" t="s">
        <v>50</v>
      </c>
      <c r="D3852" s="2" t="s">
        <v>21</v>
      </c>
      <c r="F3852">
        <v>5.6876595744680847</v>
      </c>
      <c r="G3852" t="s">
        <v>42</v>
      </c>
      <c r="H3852" s="21">
        <v>44621</v>
      </c>
      <c r="I3852" s="18" t="s">
        <v>69</v>
      </c>
      <c r="J3852" s="2" t="s">
        <v>21</v>
      </c>
    </row>
    <row r="3853" spans="2:10" hidden="1" x14ac:dyDescent="0.3">
      <c r="B3853" s="5" t="s">
        <v>58</v>
      </c>
      <c r="C3853" t="s">
        <v>50</v>
      </c>
      <c r="D3853" s="2" t="s">
        <v>21</v>
      </c>
      <c r="F3853">
        <v>5.4270319148936172</v>
      </c>
      <c r="G3853" t="s">
        <v>42</v>
      </c>
      <c r="H3853" s="21">
        <v>44621</v>
      </c>
      <c r="I3853" s="18" t="s">
        <v>69</v>
      </c>
      <c r="J3853" s="2" t="s">
        <v>21</v>
      </c>
    </row>
    <row r="3854" spans="2:10" hidden="1" x14ac:dyDescent="0.3">
      <c r="B3854" s="5" t="s">
        <v>58</v>
      </c>
      <c r="C3854" t="s">
        <v>50</v>
      </c>
      <c r="D3854" s="2" t="s">
        <v>21</v>
      </c>
      <c r="F3854">
        <v>4.6600106382978721</v>
      </c>
      <c r="G3854" t="s">
        <v>42</v>
      </c>
      <c r="H3854" s="21">
        <v>44621</v>
      </c>
      <c r="I3854" s="18" t="s">
        <v>69</v>
      </c>
      <c r="J3854" s="2" t="s">
        <v>21</v>
      </c>
    </row>
    <row r="3855" spans="2:10" hidden="1" x14ac:dyDescent="0.3">
      <c r="B3855" s="5" t="s">
        <v>58</v>
      </c>
      <c r="C3855" t="s">
        <v>50</v>
      </c>
      <c r="D3855" s="2" t="s">
        <v>21</v>
      </c>
      <c r="F3855">
        <v>5.5623510638297873</v>
      </c>
      <c r="G3855" t="s">
        <v>42</v>
      </c>
      <c r="H3855" s="21">
        <v>44621</v>
      </c>
      <c r="I3855" s="18" t="s">
        <v>69</v>
      </c>
      <c r="J3855" s="2" t="s">
        <v>21</v>
      </c>
    </row>
    <row r="3856" spans="2:10" hidden="1" x14ac:dyDescent="0.3">
      <c r="B3856" s="5" t="s">
        <v>58</v>
      </c>
      <c r="C3856" t="s">
        <v>50</v>
      </c>
      <c r="D3856" s="2" t="s">
        <v>21</v>
      </c>
      <c r="F3856">
        <v>5.0638297872340425</v>
      </c>
      <c r="G3856" t="s">
        <v>42</v>
      </c>
      <c r="H3856" s="21">
        <v>44621</v>
      </c>
      <c r="I3856" s="18" t="s">
        <v>69</v>
      </c>
      <c r="J3856" s="2" t="s">
        <v>21</v>
      </c>
    </row>
    <row r="3857" spans="2:10" hidden="1" x14ac:dyDescent="0.3">
      <c r="B3857" s="5" t="s">
        <v>58</v>
      </c>
      <c r="C3857" t="s">
        <v>50</v>
      </c>
      <c r="D3857" s="2" t="s">
        <v>21</v>
      </c>
      <c r="F3857">
        <v>4.488297872340425</v>
      </c>
      <c r="G3857" t="s">
        <v>42</v>
      </c>
      <c r="H3857" s="21">
        <v>44621</v>
      </c>
      <c r="I3857" s="18" t="s">
        <v>69</v>
      </c>
      <c r="J3857" s="2" t="s">
        <v>21</v>
      </c>
    </row>
    <row r="3858" spans="2:10" hidden="1" x14ac:dyDescent="0.3">
      <c r="B3858" s="5" t="s">
        <v>58</v>
      </c>
      <c r="C3858" t="s">
        <v>50</v>
      </c>
      <c r="D3858" s="2" t="s">
        <v>21</v>
      </c>
      <c r="F3858">
        <v>3.7023723404255322</v>
      </c>
      <c r="G3858" t="s">
        <v>42</v>
      </c>
      <c r="H3858" s="21">
        <v>44621</v>
      </c>
      <c r="I3858" s="18" t="s">
        <v>69</v>
      </c>
      <c r="J3858" s="2" t="s">
        <v>21</v>
      </c>
    </row>
    <row r="3859" spans="2:10" hidden="1" x14ac:dyDescent="0.3">
      <c r="B3859" s="5" t="s">
        <v>58</v>
      </c>
      <c r="C3859" t="s">
        <v>50</v>
      </c>
      <c r="D3859" s="2" t="s">
        <v>21</v>
      </c>
      <c r="F3859">
        <v>4.6320425531914893</v>
      </c>
      <c r="G3859" t="s">
        <v>42</v>
      </c>
      <c r="H3859" s="21">
        <v>44621</v>
      </c>
      <c r="I3859" s="18" t="s">
        <v>69</v>
      </c>
      <c r="J3859" s="2" t="s">
        <v>21</v>
      </c>
    </row>
    <row r="3860" spans="2:10" hidden="1" x14ac:dyDescent="0.3">
      <c r="B3860" s="5" t="s">
        <v>58</v>
      </c>
      <c r="C3860" t="s">
        <v>50</v>
      </c>
      <c r="D3860" s="2" t="s">
        <v>21</v>
      </c>
      <c r="F3860">
        <v>3.2777021276595741</v>
      </c>
      <c r="G3860" t="s">
        <v>42</v>
      </c>
      <c r="H3860" s="21">
        <v>44621</v>
      </c>
      <c r="I3860" s="18" t="s">
        <v>69</v>
      </c>
      <c r="J3860" s="2" t="s">
        <v>21</v>
      </c>
    </row>
    <row r="3861" spans="2:10" hidden="1" x14ac:dyDescent="0.3">
      <c r="B3861" s="5" t="s">
        <v>58</v>
      </c>
      <c r="C3861" t="s">
        <v>50</v>
      </c>
      <c r="D3861" s="2" t="s">
        <v>21</v>
      </c>
      <c r="F3861">
        <v>5.7249468085106381</v>
      </c>
      <c r="G3861" t="s">
        <v>42</v>
      </c>
      <c r="H3861" s="21">
        <v>44621</v>
      </c>
      <c r="I3861" s="18" t="s">
        <v>69</v>
      </c>
      <c r="J3861" s="2" t="s">
        <v>21</v>
      </c>
    </row>
    <row r="3862" spans="2:10" hidden="1" x14ac:dyDescent="0.3">
      <c r="B3862" s="5" t="s">
        <v>58</v>
      </c>
      <c r="C3862" t="s">
        <v>50</v>
      </c>
      <c r="D3862" s="2" t="s">
        <v>21</v>
      </c>
      <c r="F3862">
        <v>5.0220000000000002</v>
      </c>
      <c r="G3862" t="s">
        <v>42</v>
      </c>
      <c r="H3862" s="21">
        <v>44621</v>
      </c>
      <c r="I3862" s="18" t="s">
        <v>69</v>
      </c>
      <c r="J3862" s="2" t="s">
        <v>21</v>
      </c>
    </row>
    <row r="3863" spans="2:10" hidden="1" x14ac:dyDescent="0.3">
      <c r="B3863" s="5" t="s">
        <v>58</v>
      </c>
      <c r="C3863" t="s">
        <v>50</v>
      </c>
      <c r="D3863" s="2" t="s">
        <v>21</v>
      </c>
      <c r="F3863">
        <v>4.2136276595744686</v>
      </c>
      <c r="G3863" t="s">
        <v>42</v>
      </c>
      <c r="H3863" s="21">
        <v>44621</v>
      </c>
      <c r="I3863" s="18" t="s">
        <v>69</v>
      </c>
      <c r="J3863" s="2" t="s">
        <v>21</v>
      </c>
    </row>
    <row r="3864" spans="2:10" hidden="1" x14ac:dyDescent="0.3">
      <c r="B3864" s="5" t="s">
        <v>58</v>
      </c>
      <c r="C3864" t="s">
        <v>50</v>
      </c>
      <c r="D3864" s="2" t="s">
        <v>21</v>
      </c>
      <c r="F3864">
        <v>4.6507765957446807</v>
      </c>
      <c r="G3864" t="s">
        <v>42</v>
      </c>
      <c r="H3864" s="21">
        <v>44621</v>
      </c>
      <c r="I3864" s="18" t="s">
        <v>69</v>
      </c>
      <c r="J3864" s="2" t="s">
        <v>21</v>
      </c>
    </row>
    <row r="3865" spans="2:10" hidden="1" x14ac:dyDescent="0.3">
      <c r="B3865" s="5" t="s">
        <v>58</v>
      </c>
      <c r="C3865" t="s">
        <v>50</v>
      </c>
      <c r="D3865" s="2" t="s">
        <v>21</v>
      </c>
      <c r="F3865">
        <v>5.2368085106382978</v>
      </c>
      <c r="G3865" t="s">
        <v>42</v>
      </c>
      <c r="H3865" s="21">
        <v>44621</v>
      </c>
      <c r="I3865" s="18" t="s">
        <v>69</v>
      </c>
      <c r="J3865" s="2" t="s">
        <v>21</v>
      </c>
    </row>
    <row r="3866" spans="2:10" hidden="1" x14ac:dyDescent="0.3">
      <c r="B3866" s="5" t="s">
        <v>58</v>
      </c>
      <c r="C3866" t="s">
        <v>50</v>
      </c>
      <c r="D3866" s="2" t="s">
        <v>21</v>
      </c>
      <c r="F3866">
        <v>4.985265957446809</v>
      </c>
      <c r="G3866" t="s">
        <v>42</v>
      </c>
      <c r="H3866" s="21">
        <v>44621</v>
      </c>
      <c r="I3866" s="18" t="s">
        <v>69</v>
      </c>
      <c r="J3866" s="2" t="s">
        <v>21</v>
      </c>
    </row>
    <row r="3867" spans="2:10" hidden="1" x14ac:dyDescent="0.3">
      <c r="B3867" s="5" t="s">
        <v>58</v>
      </c>
      <c r="C3867" t="s">
        <v>50</v>
      </c>
      <c r="D3867" s="2" t="s">
        <v>21</v>
      </c>
      <c r="F3867">
        <v>4.6932127659574467</v>
      </c>
      <c r="G3867" t="s">
        <v>42</v>
      </c>
      <c r="H3867" s="21">
        <v>44621</v>
      </c>
      <c r="I3867" s="18" t="s">
        <v>69</v>
      </c>
      <c r="J3867" s="2" t="s">
        <v>21</v>
      </c>
    </row>
    <row r="3868" spans="2:10" hidden="1" x14ac:dyDescent="0.3">
      <c r="B3868" s="5" t="s">
        <v>58</v>
      </c>
      <c r="C3868" t="s">
        <v>50</v>
      </c>
      <c r="D3868" s="2" t="s">
        <v>21</v>
      </c>
      <c r="F3868">
        <v>4.3537553191489362</v>
      </c>
      <c r="G3868" t="s">
        <v>42</v>
      </c>
      <c r="H3868" s="21">
        <v>44621</v>
      </c>
      <c r="I3868" s="18" t="s">
        <v>69</v>
      </c>
      <c r="J3868" s="2" t="s">
        <v>21</v>
      </c>
    </row>
    <row r="3869" spans="2:10" hidden="1" x14ac:dyDescent="0.3">
      <c r="B3869" s="5" t="s">
        <v>58</v>
      </c>
      <c r="C3869" t="s">
        <v>50</v>
      </c>
      <c r="D3869" s="2" t="s">
        <v>21</v>
      </c>
      <c r="F3869">
        <v>4.7556914893617028</v>
      </c>
      <c r="G3869" t="s">
        <v>42</v>
      </c>
      <c r="H3869" s="21">
        <v>44621</v>
      </c>
      <c r="I3869" s="18" t="s">
        <v>69</v>
      </c>
      <c r="J3869" s="2" t="s">
        <v>21</v>
      </c>
    </row>
    <row r="3870" spans="2:10" hidden="1" x14ac:dyDescent="0.3">
      <c r="B3870" s="5" t="s">
        <v>58</v>
      </c>
      <c r="C3870" t="s">
        <v>50</v>
      </c>
      <c r="D3870" s="2" t="s">
        <v>21</v>
      </c>
      <c r="F3870">
        <v>5.290478723404255</v>
      </c>
      <c r="G3870" t="s">
        <v>42</v>
      </c>
      <c r="H3870" s="21">
        <v>44621</v>
      </c>
      <c r="I3870" s="18" t="s">
        <v>69</v>
      </c>
      <c r="J3870" s="2" t="s">
        <v>21</v>
      </c>
    </row>
    <row r="3871" spans="2:10" hidden="1" x14ac:dyDescent="0.3">
      <c r="B3871" s="5" t="s">
        <v>58</v>
      </c>
      <c r="C3871" t="s">
        <v>50</v>
      </c>
      <c r="D3871" s="2" t="s">
        <v>21</v>
      </c>
      <c r="F3871">
        <v>5.1240851063829789</v>
      </c>
      <c r="G3871" t="s">
        <v>42</v>
      </c>
      <c r="H3871" s="21">
        <v>44621</v>
      </c>
      <c r="I3871" s="18" t="s">
        <v>69</v>
      </c>
      <c r="J3871" s="2" t="s">
        <v>21</v>
      </c>
    </row>
    <row r="3872" spans="2:10" hidden="1" x14ac:dyDescent="0.3">
      <c r="B3872" s="5" t="s">
        <v>58</v>
      </c>
      <c r="C3872" t="s">
        <v>50</v>
      </c>
      <c r="D3872" s="2" t="s">
        <v>21</v>
      </c>
      <c r="F3872">
        <v>6.1455106382978721</v>
      </c>
      <c r="G3872" t="s">
        <v>42</v>
      </c>
      <c r="H3872" s="21">
        <v>44621</v>
      </c>
      <c r="I3872" s="18" t="s">
        <v>69</v>
      </c>
      <c r="J3872" s="2" t="s">
        <v>21</v>
      </c>
    </row>
    <row r="3873" spans="2:10" hidden="1" x14ac:dyDescent="0.3">
      <c r="B3873" s="5" t="s">
        <v>58</v>
      </c>
      <c r="C3873" t="s">
        <v>50</v>
      </c>
      <c r="D3873" s="2" t="s">
        <v>21</v>
      </c>
      <c r="F3873">
        <v>6.0182340425531917</v>
      </c>
      <c r="G3873" t="s">
        <v>42</v>
      </c>
      <c r="H3873" s="21">
        <v>44621</v>
      </c>
      <c r="I3873" s="18" t="s">
        <v>69</v>
      </c>
      <c r="J3873" s="2" t="s">
        <v>21</v>
      </c>
    </row>
    <row r="3874" spans="2:10" hidden="1" x14ac:dyDescent="0.3">
      <c r="B3874" s="5" t="s">
        <v>58</v>
      </c>
      <c r="C3874" t="s">
        <v>50</v>
      </c>
      <c r="D3874" s="2" t="s">
        <v>21</v>
      </c>
      <c r="F3874">
        <v>5.2772872340425527</v>
      </c>
      <c r="G3874" t="s">
        <v>42</v>
      </c>
      <c r="H3874" s="21">
        <v>44621</v>
      </c>
      <c r="I3874" s="18" t="s">
        <v>69</v>
      </c>
      <c r="J3874" s="2" t="s">
        <v>21</v>
      </c>
    </row>
    <row r="3875" spans="2:10" hidden="1" x14ac:dyDescent="0.3">
      <c r="B3875" s="5" t="s">
        <v>58</v>
      </c>
      <c r="C3875" t="s">
        <v>50</v>
      </c>
      <c r="D3875" s="2" t="s">
        <v>21</v>
      </c>
      <c r="F3875">
        <v>6.1773936170212762</v>
      </c>
      <c r="G3875" t="s">
        <v>42</v>
      </c>
      <c r="H3875" s="21">
        <v>44621</v>
      </c>
      <c r="I3875" s="18" t="s">
        <v>69</v>
      </c>
      <c r="J3875" s="2" t="s">
        <v>21</v>
      </c>
    </row>
    <row r="3876" spans="2:10" hidden="1" x14ac:dyDescent="0.3">
      <c r="B3876" s="5" t="s">
        <v>58</v>
      </c>
      <c r="C3876" t="s">
        <v>50</v>
      </c>
      <c r="D3876" s="2" t="s">
        <v>21</v>
      </c>
      <c r="F3876">
        <v>5.323404255319149</v>
      </c>
      <c r="G3876" t="s">
        <v>42</v>
      </c>
      <c r="H3876" s="21">
        <v>44621</v>
      </c>
      <c r="I3876" s="18" t="s">
        <v>69</v>
      </c>
      <c r="J3876" s="2" t="s">
        <v>21</v>
      </c>
    </row>
    <row r="3877" spans="2:10" hidden="1" x14ac:dyDescent="0.3">
      <c r="B3877" s="5" t="s">
        <v>58</v>
      </c>
      <c r="C3877" t="s">
        <v>50</v>
      </c>
      <c r="D3877" s="2" t="s">
        <v>21</v>
      </c>
      <c r="F3877">
        <v>4.0085957446808509</v>
      </c>
      <c r="G3877" t="s">
        <v>42</v>
      </c>
      <c r="H3877" s="21">
        <v>44621</v>
      </c>
      <c r="I3877" s="18" t="s">
        <v>69</v>
      </c>
      <c r="J3877" s="2" t="s">
        <v>21</v>
      </c>
    </row>
    <row r="3878" spans="2:10" hidden="1" x14ac:dyDescent="0.3">
      <c r="B3878" s="5" t="s">
        <v>58</v>
      </c>
      <c r="C3878" t="s">
        <v>50</v>
      </c>
      <c r="D3878" s="2" t="s">
        <v>21</v>
      </c>
      <c r="F3878">
        <v>5.3681170212765954</v>
      </c>
      <c r="G3878" t="s">
        <v>42</v>
      </c>
      <c r="H3878" s="21">
        <v>44621</v>
      </c>
      <c r="I3878" s="18" t="s">
        <v>69</v>
      </c>
      <c r="J3878" s="2" t="s">
        <v>21</v>
      </c>
    </row>
    <row r="3879" spans="2:10" hidden="1" x14ac:dyDescent="0.3">
      <c r="B3879" s="5" t="s">
        <v>58</v>
      </c>
      <c r="C3879" t="s">
        <v>50</v>
      </c>
      <c r="D3879" s="2" t="s">
        <v>21</v>
      </c>
      <c r="F3879">
        <v>4.5920000000000005</v>
      </c>
      <c r="G3879" t="s">
        <v>42</v>
      </c>
      <c r="H3879" s="21">
        <v>44621</v>
      </c>
      <c r="I3879" s="18" t="s">
        <v>69</v>
      </c>
      <c r="J3879" s="2" t="s">
        <v>21</v>
      </c>
    </row>
    <row r="3880" spans="2:10" hidden="1" x14ac:dyDescent="0.3">
      <c r="B3880" s="5" t="s">
        <v>58</v>
      </c>
      <c r="C3880" t="s">
        <v>50</v>
      </c>
      <c r="D3880" s="2" t="s">
        <v>21</v>
      </c>
      <c r="F3880">
        <v>4.4775957446808512</v>
      </c>
      <c r="G3880" t="s">
        <v>42</v>
      </c>
      <c r="H3880" s="21">
        <v>44621</v>
      </c>
      <c r="I3880" s="18" t="s">
        <v>69</v>
      </c>
      <c r="J3880" s="2" t="s">
        <v>21</v>
      </c>
    </row>
    <row r="3881" spans="2:10" hidden="1" x14ac:dyDescent="0.3">
      <c r="B3881" s="5" t="s">
        <v>58</v>
      </c>
      <c r="C3881" t="s">
        <v>50</v>
      </c>
      <c r="D3881" s="2" t="s">
        <v>21</v>
      </c>
      <c r="F3881">
        <v>5.3724999999999996</v>
      </c>
      <c r="G3881" t="s">
        <v>42</v>
      </c>
      <c r="H3881" s="21">
        <v>44621</v>
      </c>
      <c r="I3881" s="18" t="s">
        <v>69</v>
      </c>
      <c r="J3881" s="2" t="s">
        <v>21</v>
      </c>
    </row>
    <row r="3882" spans="2:10" hidden="1" x14ac:dyDescent="0.3">
      <c r="B3882" s="5" t="s">
        <v>58</v>
      </c>
      <c r="C3882" t="s">
        <v>50</v>
      </c>
      <c r="D3882" s="2" t="s">
        <v>21</v>
      </c>
      <c r="F3882">
        <v>5.0392765957446812</v>
      </c>
      <c r="G3882" t="s">
        <v>42</v>
      </c>
      <c r="H3882" s="21">
        <v>44621</v>
      </c>
      <c r="I3882" s="18" t="s">
        <v>69</v>
      </c>
      <c r="J3882" s="2" t="s">
        <v>21</v>
      </c>
    </row>
    <row r="3883" spans="2:10" hidden="1" x14ac:dyDescent="0.3">
      <c r="B3883" s="5" t="s">
        <v>58</v>
      </c>
      <c r="C3883" t="s">
        <v>50</v>
      </c>
      <c r="D3883" s="2" t="s">
        <v>21</v>
      </c>
      <c r="F3883">
        <v>6.0904574468085109</v>
      </c>
      <c r="G3883" t="s">
        <v>42</v>
      </c>
      <c r="H3883" s="21">
        <v>44621</v>
      </c>
      <c r="I3883" s="18" t="s">
        <v>69</v>
      </c>
      <c r="J3883" s="2" t="s">
        <v>21</v>
      </c>
    </row>
    <row r="3884" spans="2:10" hidden="1" x14ac:dyDescent="0.3">
      <c r="B3884" s="5" t="s">
        <v>58</v>
      </c>
      <c r="C3884" t="s">
        <v>50</v>
      </c>
      <c r="D3884" s="2" t="s">
        <v>21</v>
      </c>
      <c r="F3884">
        <v>4.1918723404255323</v>
      </c>
      <c r="G3884" t="s">
        <v>42</v>
      </c>
      <c r="H3884" s="21">
        <v>44621</v>
      </c>
      <c r="I3884" s="18" t="s">
        <v>69</v>
      </c>
      <c r="J3884" s="2" t="s">
        <v>21</v>
      </c>
    </row>
    <row r="3885" spans="2:10" hidden="1" x14ac:dyDescent="0.3">
      <c r="B3885" s="5" t="s">
        <v>58</v>
      </c>
      <c r="C3885" t="s">
        <v>50</v>
      </c>
      <c r="D3885" s="2" t="s">
        <v>21</v>
      </c>
      <c r="F3885">
        <v>5.3055106382978723</v>
      </c>
      <c r="G3885" t="s">
        <v>42</v>
      </c>
      <c r="H3885" s="21">
        <v>44621</v>
      </c>
      <c r="I3885" s="18" t="s">
        <v>69</v>
      </c>
      <c r="J3885" s="2" t="s">
        <v>21</v>
      </c>
    </row>
    <row r="3886" spans="2:10" hidden="1" x14ac:dyDescent="0.3">
      <c r="B3886" s="5" t="s">
        <v>58</v>
      </c>
      <c r="C3886" t="s">
        <v>50</v>
      </c>
      <c r="D3886" s="2" t="s">
        <v>21</v>
      </c>
      <c r="F3886">
        <v>4.6758191489361698</v>
      </c>
      <c r="G3886" t="s">
        <v>42</v>
      </c>
      <c r="H3886" s="21">
        <v>44621</v>
      </c>
      <c r="I3886" s="18" t="s">
        <v>69</v>
      </c>
      <c r="J3886" s="2" t="s">
        <v>21</v>
      </c>
    </row>
    <row r="3887" spans="2:10" hidden="1" x14ac:dyDescent="0.3">
      <c r="B3887" s="5" t="s">
        <v>58</v>
      </c>
      <c r="C3887" t="s">
        <v>50</v>
      </c>
      <c r="D3887" s="2" t="s">
        <v>21</v>
      </c>
      <c r="F3887">
        <v>5.032808510638298</v>
      </c>
      <c r="G3887" t="s">
        <v>42</v>
      </c>
      <c r="H3887" s="21">
        <v>44621</v>
      </c>
      <c r="I3887" s="18" t="s">
        <v>69</v>
      </c>
      <c r="J3887" s="2" t="s">
        <v>21</v>
      </c>
    </row>
    <row r="3888" spans="2:10" hidden="1" x14ac:dyDescent="0.3">
      <c r="B3888" s="5" t="s">
        <v>58</v>
      </c>
      <c r="C3888" t="s">
        <v>50</v>
      </c>
      <c r="D3888" s="2" t="s">
        <v>21</v>
      </c>
      <c r="F3888">
        <v>4.5977127659574473</v>
      </c>
      <c r="G3888" t="s">
        <v>42</v>
      </c>
      <c r="H3888" s="21">
        <v>44621</v>
      </c>
      <c r="I3888" s="18" t="s">
        <v>69</v>
      </c>
      <c r="J3888" s="2" t="s">
        <v>21</v>
      </c>
    </row>
    <row r="3889" spans="2:10" hidden="1" x14ac:dyDescent="0.3">
      <c r="B3889" s="5" t="s">
        <v>58</v>
      </c>
      <c r="C3889" t="s">
        <v>50</v>
      </c>
      <c r="D3889" s="2" t="s">
        <v>21</v>
      </c>
      <c r="F3889">
        <v>4.8271170212765959</v>
      </c>
      <c r="G3889" t="s">
        <v>42</v>
      </c>
      <c r="H3889" s="21">
        <v>44621</v>
      </c>
      <c r="I3889" s="18" t="s">
        <v>69</v>
      </c>
      <c r="J3889" s="2" t="s">
        <v>21</v>
      </c>
    </row>
    <row r="3890" spans="2:10" hidden="1" x14ac:dyDescent="0.3">
      <c r="B3890" s="5" t="s">
        <v>58</v>
      </c>
      <c r="C3890" t="s">
        <v>50</v>
      </c>
      <c r="D3890" s="2" t="s">
        <v>21</v>
      </c>
      <c r="F3890">
        <v>4.7356595744680847</v>
      </c>
      <c r="G3890" t="s">
        <v>42</v>
      </c>
      <c r="H3890" s="21">
        <v>44621</v>
      </c>
      <c r="I3890" s="18" t="s">
        <v>69</v>
      </c>
      <c r="J3890" s="2" t="s">
        <v>21</v>
      </c>
    </row>
    <row r="3891" spans="2:10" hidden="1" x14ac:dyDescent="0.3">
      <c r="B3891" s="5" t="s">
        <v>58</v>
      </c>
      <c r="C3891" t="s">
        <v>50</v>
      </c>
      <c r="D3891" s="2" t="s">
        <v>21</v>
      </c>
      <c r="F3891">
        <v>4.0182872340425533</v>
      </c>
      <c r="G3891" t="s">
        <v>42</v>
      </c>
      <c r="H3891" s="21">
        <v>44621</v>
      </c>
      <c r="I3891" s="18" t="s">
        <v>69</v>
      </c>
      <c r="J3891" s="2" t="s">
        <v>21</v>
      </c>
    </row>
    <row r="3892" spans="2:10" hidden="1" x14ac:dyDescent="0.3">
      <c r="B3892" s="5" t="s">
        <v>58</v>
      </c>
      <c r="C3892" t="s">
        <v>50</v>
      </c>
      <c r="D3892" s="2" t="s">
        <v>21</v>
      </c>
      <c r="F3892">
        <v>4.6400531914893621</v>
      </c>
      <c r="G3892" t="s">
        <v>42</v>
      </c>
      <c r="H3892" s="21">
        <v>44621</v>
      </c>
      <c r="I3892" s="18" t="s">
        <v>69</v>
      </c>
      <c r="J3892" s="2" t="s">
        <v>21</v>
      </c>
    </row>
    <row r="3893" spans="2:10" hidden="1" x14ac:dyDescent="0.3">
      <c r="B3893" s="5" t="s">
        <v>58</v>
      </c>
      <c r="C3893" t="s">
        <v>50</v>
      </c>
      <c r="D3893" s="2" t="s">
        <v>21</v>
      </c>
      <c r="F3893">
        <v>7.0006170212765957</v>
      </c>
      <c r="G3893" t="s">
        <v>42</v>
      </c>
      <c r="H3893" s="21">
        <v>44621</v>
      </c>
      <c r="I3893" s="18" t="s">
        <v>69</v>
      </c>
      <c r="J3893" s="2" t="s">
        <v>21</v>
      </c>
    </row>
    <row r="3894" spans="2:10" hidden="1" x14ac:dyDescent="0.3">
      <c r="B3894" s="5" t="s">
        <v>58</v>
      </c>
      <c r="C3894" t="s">
        <v>50</v>
      </c>
      <c r="D3894" s="2" t="s">
        <v>21</v>
      </c>
      <c r="F3894">
        <v>5.6036276595744683</v>
      </c>
      <c r="G3894" t="s">
        <v>42</v>
      </c>
      <c r="H3894" s="21">
        <v>44621</v>
      </c>
      <c r="I3894" s="18" t="s">
        <v>69</v>
      </c>
      <c r="J3894" s="2" t="s">
        <v>21</v>
      </c>
    </row>
    <row r="3895" spans="2:10" hidden="1" x14ac:dyDescent="0.3">
      <c r="B3895" s="5" t="s">
        <v>58</v>
      </c>
      <c r="C3895" t="s">
        <v>50</v>
      </c>
      <c r="D3895" s="2" t="s">
        <v>21</v>
      </c>
      <c r="F3895">
        <v>5.149117021276596</v>
      </c>
      <c r="G3895" t="s">
        <v>42</v>
      </c>
      <c r="H3895" s="21">
        <v>44621</v>
      </c>
      <c r="I3895" s="18" t="s">
        <v>69</v>
      </c>
      <c r="J3895" s="2" t="s">
        <v>21</v>
      </c>
    </row>
    <row r="3896" spans="2:10" hidden="1" x14ac:dyDescent="0.3">
      <c r="B3896" s="5" t="s">
        <v>58</v>
      </c>
      <c r="C3896" t="s">
        <v>50</v>
      </c>
      <c r="D3896" s="2" t="s">
        <v>21</v>
      </c>
      <c r="F3896">
        <v>5.075255319148936</v>
      </c>
      <c r="G3896" t="s">
        <v>42</v>
      </c>
      <c r="H3896" s="21">
        <v>44621</v>
      </c>
      <c r="I3896" s="18" t="s">
        <v>69</v>
      </c>
      <c r="J3896" s="2" t="s">
        <v>21</v>
      </c>
    </row>
    <row r="3897" spans="2:10" hidden="1" x14ac:dyDescent="0.3">
      <c r="B3897" s="5" t="s">
        <v>58</v>
      </c>
      <c r="C3897" t="s">
        <v>50</v>
      </c>
      <c r="D3897" s="2" t="s">
        <v>21</v>
      </c>
      <c r="F3897">
        <v>5.2000319148936169</v>
      </c>
      <c r="G3897" t="s">
        <v>42</v>
      </c>
      <c r="H3897" s="21">
        <v>44621</v>
      </c>
      <c r="I3897" s="18" t="s">
        <v>69</v>
      </c>
      <c r="J3897" s="2" t="s">
        <v>21</v>
      </c>
    </row>
    <row r="3898" spans="2:10" hidden="1" x14ac:dyDescent="0.3">
      <c r="B3898" s="5" t="s">
        <v>58</v>
      </c>
      <c r="C3898" t="s">
        <v>50</v>
      </c>
      <c r="D3898" s="2" t="s">
        <v>21</v>
      </c>
      <c r="F3898">
        <v>4.7186063829787228</v>
      </c>
      <c r="G3898" t="s">
        <v>42</v>
      </c>
      <c r="H3898" s="21">
        <v>44621</v>
      </c>
      <c r="I3898" s="18" t="s">
        <v>69</v>
      </c>
      <c r="J3898" s="2" t="s">
        <v>21</v>
      </c>
    </row>
    <row r="3899" spans="2:10" hidden="1" x14ac:dyDescent="0.3">
      <c r="B3899" s="5" t="s">
        <v>58</v>
      </c>
      <c r="C3899" t="s">
        <v>50</v>
      </c>
      <c r="D3899" s="2" t="s">
        <v>21</v>
      </c>
      <c r="F3899">
        <v>4.5581595744680845</v>
      </c>
      <c r="G3899" t="s">
        <v>42</v>
      </c>
      <c r="H3899" s="21">
        <v>44621</v>
      </c>
      <c r="I3899" s="18" t="s">
        <v>69</v>
      </c>
      <c r="J3899" s="2" t="s">
        <v>21</v>
      </c>
    </row>
    <row r="3900" spans="2:10" hidden="1" x14ac:dyDescent="0.3">
      <c r="B3900" s="5" t="s">
        <v>58</v>
      </c>
      <c r="C3900" t="s">
        <v>50</v>
      </c>
      <c r="D3900" s="2" t="s">
        <v>21</v>
      </c>
      <c r="F3900">
        <v>4.7707021276595745</v>
      </c>
      <c r="G3900" t="s">
        <v>42</v>
      </c>
      <c r="H3900" s="21">
        <v>44621</v>
      </c>
      <c r="I3900" s="18" t="s">
        <v>69</v>
      </c>
      <c r="J3900" s="2" t="s">
        <v>21</v>
      </c>
    </row>
    <row r="3901" spans="2:10" hidden="1" x14ac:dyDescent="0.3">
      <c r="B3901" s="5" t="s">
        <v>58</v>
      </c>
      <c r="C3901" t="s">
        <v>50</v>
      </c>
      <c r="D3901" s="2" t="s">
        <v>21</v>
      </c>
      <c r="F3901">
        <v>5.032808510638298</v>
      </c>
      <c r="G3901" t="s">
        <v>42</v>
      </c>
      <c r="H3901" s="21">
        <v>44621</v>
      </c>
      <c r="I3901" s="18" t="s">
        <v>69</v>
      </c>
      <c r="J3901" s="2" t="s">
        <v>21</v>
      </c>
    </row>
    <row r="3902" spans="2:10" hidden="1" x14ac:dyDescent="0.3">
      <c r="B3902" s="5" t="s">
        <v>58</v>
      </c>
      <c r="C3902" t="s">
        <v>50</v>
      </c>
      <c r="D3902" s="2" t="s">
        <v>21</v>
      </c>
      <c r="F3902">
        <v>6.2133510638297871</v>
      </c>
      <c r="G3902" t="s">
        <v>42</v>
      </c>
      <c r="H3902" s="21">
        <v>44621</v>
      </c>
      <c r="I3902" s="18" t="s">
        <v>69</v>
      </c>
      <c r="J3902" s="2" t="s">
        <v>21</v>
      </c>
    </row>
    <row r="3903" spans="2:10" hidden="1" x14ac:dyDescent="0.3">
      <c r="B3903" s="5" t="s">
        <v>58</v>
      </c>
      <c r="C3903" t="s">
        <v>50</v>
      </c>
      <c r="D3903" s="2" t="s">
        <v>21</v>
      </c>
      <c r="F3903">
        <v>5.6249148936170208</v>
      </c>
      <c r="G3903" t="s">
        <v>42</v>
      </c>
      <c r="H3903" s="21">
        <v>44621</v>
      </c>
      <c r="I3903" s="18" t="s">
        <v>69</v>
      </c>
      <c r="J3903" s="2" t="s">
        <v>21</v>
      </c>
    </row>
    <row r="3904" spans="2:10" hidden="1" x14ac:dyDescent="0.3">
      <c r="B3904" s="5" t="s">
        <v>58</v>
      </c>
      <c r="C3904" t="s">
        <v>50</v>
      </c>
      <c r="D3904" s="2" t="s">
        <v>21</v>
      </c>
      <c r="F3904">
        <v>5.6653297872340431</v>
      </c>
      <c r="G3904" t="s">
        <v>42</v>
      </c>
      <c r="H3904" s="21">
        <v>44621</v>
      </c>
      <c r="I3904" s="18" t="s">
        <v>69</v>
      </c>
      <c r="J3904" s="2" t="s">
        <v>21</v>
      </c>
    </row>
    <row r="3905" spans="2:10" hidden="1" x14ac:dyDescent="0.3">
      <c r="B3905" s="5" t="s">
        <v>58</v>
      </c>
      <c r="C3905" t="s">
        <v>50</v>
      </c>
      <c r="D3905" s="2" t="s">
        <v>21</v>
      </c>
      <c r="F3905">
        <v>6.1565531914893619</v>
      </c>
      <c r="G3905" t="s">
        <v>42</v>
      </c>
      <c r="H3905" s="21">
        <v>44621</v>
      </c>
      <c r="I3905" s="18" t="s">
        <v>69</v>
      </c>
      <c r="J3905" s="2" t="s">
        <v>21</v>
      </c>
    </row>
    <row r="3906" spans="2:10" hidden="1" x14ac:dyDescent="0.3">
      <c r="B3906" s="5" t="s">
        <v>58</v>
      </c>
      <c r="C3906" t="s">
        <v>50</v>
      </c>
      <c r="D3906" s="2" t="s">
        <v>21</v>
      </c>
      <c r="F3906">
        <v>5.64018085106383</v>
      </c>
      <c r="G3906" t="s">
        <v>42</v>
      </c>
      <c r="H3906" s="21">
        <v>44621</v>
      </c>
      <c r="I3906" s="18" t="s">
        <v>69</v>
      </c>
      <c r="J3906" s="2" t="s">
        <v>21</v>
      </c>
    </row>
    <row r="3907" spans="2:10" hidden="1" x14ac:dyDescent="0.3">
      <c r="B3907" s="5" t="s">
        <v>58</v>
      </c>
      <c r="C3907" t="s">
        <v>50</v>
      </c>
      <c r="D3907" s="2" t="s">
        <v>21</v>
      </c>
      <c r="F3907">
        <v>5.681127659574468</v>
      </c>
      <c r="G3907" t="s">
        <v>42</v>
      </c>
      <c r="H3907" s="21">
        <v>44621</v>
      </c>
      <c r="I3907" s="18" t="s">
        <v>69</v>
      </c>
      <c r="J3907" s="2" t="s">
        <v>21</v>
      </c>
    </row>
    <row r="3908" spans="2:10" hidden="1" x14ac:dyDescent="0.3">
      <c r="B3908" s="5" t="s">
        <v>58</v>
      </c>
      <c r="C3908" t="s">
        <v>50</v>
      </c>
      <c r="D3908" s="2" t="s">
        <v>21</v>
      </c>
      <c r="F3908">
        <v>5.0220000000000002</v>
      </c>
      <c r="G3908" t="s">
        <v>42</v>
      </c>
      <c r="H3908" s="21">
        <v>44621</v>
      </c>
      <c r="I3908" s="18" t="s">
        <v>69</v>
      </c>
      <c r="J3908" s="2" t="s">
        <v>21</v>
      </c>
    </row>
    <row r="3909" spans="2:10" hidden="1" x14ac:dyDescent="0.3">
      <c r="B3909" s="5" t="s">
        <v>58</v>
      </c>
      <c r="C3909" t="s">
        <v>50</v>
      </c>
      <c r="D3909" s="2" t="s">
        <v>21</v>
      </c>
      <c r="F3909">
        <v>5.2549361702127664</v>
      </c>
      <c r="G3909" t="s">
        <v>42</v>
      </c>
      <c r="H3909" s="21">
        <v>44621</v>
      </c>
      <c r="I3909" s="18" t="s">
        <v>69</v>
      </c>
      <c r="J3909" s="2" t="s">
        <v>21</v>
      </c>
    </row>
    <row r="3910" spans="2:10" hidden="1" x14ac:dyDescent="0.3">
      <c r="B3910" s="5" t="s">
        <v>58</v>
      </c>
      <c r="C3910" t="s">
        <v>50</v>
      </c>
      <c r="D3910" s="2" t="s">
        <v>21</v>
      </c>
      <c r="F3910">
        <v>4.900276595744681</v>
      </c>
      <c r="G3910" t="s">
        <v>42</v>
      </c>
      <c r="H3910" s="21">
        <v>44621</v>
      </c>
      <c r="I3910" s="18" t="s">
        <v>69</v>
      </c>
      <c r="J3910" s="2" t="s">
        <v>21</v>
      </c>
    </row>
    <row r="3911" spans="2:10" hidden="1" x14ac:dyDescent="0.3">
      <c r="B3911" s="5" t="s">
        <v>58</v>
      </c>
      <c r="C3911" t="s">
        <v>50</v>
      </c>
      <c r="D3911" s="2" t="s">
        <v>21</v>
      </c>
      <c r="F3911">
        <v>4.8936170212765955</v>
      </c>
      <c r="G3911" t="s">
        <v>42</v>
      </c>
      <c r="H3911" s="21">
        <v>44621</v>
      </c>
      <c r="I3911" s="18" t="s">
        <v>69</v>
      </c>
      <c r="J3911" s="2" t="s">
        <v>21</v>
      </c>
    </row>
    <row r="3912" spans="2:10" hidden="1" x14ac:dyDescent="0.3">
      <c r="B3912" s="5" t="s">
        <v>58</v>
      </c>
      <c r="C3912" t="s">
        <v>50</v>
      </c>
      <c r="D3912" s="2" t="s">
        <v>21</v>
      </c>
      <c r="F3912">
        <v>6.5669893617021282</v>
      </c>
      <c r="G3912" t="s">
        <v>42</v>
      </c>
      <c r="H3912" s="21">
        <v>44621</v>
      </c>
      <c r="I3912" s="18" t="s">
        <v>69</v>
      </c>
      <c r="J3912" s="2" t="s">
        <v>21</v>
      </c>
    </row>
    <row r="3913" spans="2:10" hidden="1" x14ac:dyDescent="0.3">
      <c r="B3913" s="5" t="s">
        <v>58</v>
      </c>
      <c r="C3913" t="s">
        <v>50</v>
      </c>
      <c r="D3913" s="2" t="s">
        <v>21</v>
      </c>
      <c r="F3913">
        <v>5.5130638297872334</v>
      </c>
      <c r="G3913" t="s">
        <v>42</v>
      </c>
      <c r="H3913" s="21">
        <v>44621</v>
      </c>
      <c r="I3913" s="18" t="s">
        <v>69</v>
      </c>
      <c r="J3913" s="2" t="s">
        <v>21</v>
      </c>
    </row>
    <row r="3914" spans="2:10" hidden="1" x14ac:dyDescent="0.3">
      <c r="B3914" s="5" t="s">
        <v>58</v>
      </c>
      <c r="C3914" t="s">
        <v>50</v>
      </c>
      <c r="D3914" s="2" t="s">
        <v>21</v>
      </c>
      <c r="F3914">
        <v>5.0277659574468085</v>
      </c>
      <c r="G3914" t="s">
        <v>42</v>
      </c>
      <c r="H3914" s="21">
        <v>44621</v>
      </c>
      <c r="I3914" s="18" t="s">
        <v>69</v>
      </c>
      <c r="J3914" s="2" t="s">
        <v>21</v>
      </c>
    </row>
    <row r="3915" spans="2:10" hidden="1" x14ac:dyDescent="0.3">
      <c r="B3915" s="5" t="s">
        <v>58</v>
      </c>
      <c r="C3915" t="s">
        <v>50</v>
      </c>
      <c r="D3915" s="2" t="s">
        <v>21</v>
      </c>
      <c r="F3915">
        <v>5.0214574468085109</v>
      </c>
      <c r="G3915" t="s">
        <v>42</v>
      </c>
      <c r="H3915" s="21">
        <v>44621</v>
      </c>
      <c r="I3915" s="18" t="s">
        <v>69</v>
      </c>
      <c r="J3915" s="2" t="s">
        <v>21</v>
      </c>
    </row>
    <row r="3916" spans="2:10" hidden="1" x14ac:dyDescent="0.3">
      <c r="B3916" s="5" t="s">
        <v>58</v>
      </c>
      <c r="C3916" t="s">
        <v>50</v>
      </c>
      <c r="D3916" s="2" t="s">
        <v>21</v>
      </c>
      <c r="F3916">
        <v>5.1785638297872341</v>
      </c>
      <c r="G3916" t="s">
        <v>42</v>
      </c>
      <c r="H3916" s="21">
        <v>44621</v>
      </c>
      <c r="I3916" s="18" t="s">
        <v>69</v>
      </c>
      <c r="J3916" s="2" t="s">
        <v>21</v>
      </c>
    </row>
    <row r="3917" spans="2:10" hidden="1" x14ac:dyDescent="0.3">
      <c r="B3917" s="5" t="s">
        <v>58</v>
      </c>
      <c r="C3917" t="s">
        <v>50</v>
      </c>
      <c r="D3917" s="2" t="s">
        <v>21</v>
      </c>
      <c r="F3917">
        <v>4.945148936170213</v>
      </c>
      <c r="G3917" t="s">
        <v>42</v>
      </c>
      <c r="H3917" s="21">
        <v>44621</v>
      </c>
      <c r="I3917" s="18" t="s">
        <v>69</v>
      </c>
      <c r="J3917" s="2" t="s">
        <v>21</v>
      </c>
    </row>
    <row r="3918" spans="2:10" hidden="1" x14ac:dyDescent="0.3">
      <c r="B3918" s="5" t="s">
        <v>58</v>
      </c>
      <c r="C3918" t="s">
        <v>50</v>
      </c>
      <c r="D3918" s="2" t="s">
        <v>21</v>
      </c>
      <c r="F3918">
        <v>5.4324893617021273</v>
      </c>
      <c r="G3918" t="s">
        <v>42</v>
      </c>
      <c r="H3918" s="21">
        <v>44621</v>
      </c>
      <c r="I3918" s="18" t="s">
        <v>69</v>
      </c>
      <c r="J3918" s="2" t="s">
        <v>21</v>
      </c>
    </row>
    <row r="3919" spans="2:10" hidden="1" x14ac:dyDescent="0.3">
      <c r="B3919" s="5" t="s">
        <v>58</v>
      </c>
      <c r="C3919" t="s">
        <v>50</v>
      </c>
      <c r="D3919" s="2" t="s">
        <v>21</v>
      </c>
      <c r="F3919">
        <v>6.1503723404255322</v>
      </c>
      <c r="G3919" t="s">
        <v>42</v>
      </c>
      <c r="H3919" s="21">
        <v>44621</v>
      </c>
      <c r="I3919" s="18" t="s">
        <v>69</v>
      </c>
      <c r="J3919" s="2" t="s">
        <v>21</v>
      </c>
    </row>
    <row r="3920" spans="2:10" hidden="1" x14ac:dyDescent="0.3">
      <c r="B3920" s="5" t="s">
        <v>58</v>
      </c>
      <c r="C3920" t="s">
        <v>50</v>
      </c>
      <c r="D3920" s="2" t="s">
        <v>21</v>
      </c>
      <c r="F3920">
        <v>7.0217872340425531</v>
      </c>
      <c r="G3920" t="s">
        <v>42</v>
      </c>
      <c r="H3920" s="21">
        <v>44621</v>
      </c>
      <c r="I3920" s="18" t="s">
        <v>69</v>
      </c>
      <c r="J3920" s="2" t="s">
        <v>21</v>
      </c>
    </row>
    <row r="3921" spans="2:10" hidden="1" x14ac:dyDescent="0.3">
      <c r="B3921" s="5" t="s">
        <v>58</v>
      </c>
      <c r="C3921" t="s">
        <v>50</v>
      </c>
      <c r="D3921" s="2" t="s">
        <v>21</v>
      </c>
      <c r="F3921">
        <v>6.8937446808510634</v>
      </c>
      <c r="G3921" t="s">
        <v>42</v>
      </c>
      <c r="H3921" s="21">
        <v>44621</v>
      </c>
      <c r="I3921" s="18" t="s">
        <v>69</v>
      </c>
      <c r="J3921" s="2" t="s">
        <v>21</v>
      </c>
    </row>
    <row r="3922" spans="2:10" hidden="1" x14ac:dyDescent="0.3">
      <c r="B3922" s="5" t="s">
        <v>58</v>
      </c>
      <c r="C3922" t="s">
        <v>50</v>
      </c>
      <c r="D3922" s="2" t="s">
        <v>21</v>
      </c>
      <c r="F3922">
        <v>6.0640957446808512</v>
      </c>
      <c r="G3922" t="s">
        <v>42</v>
      </c>
      <c r="H3922" s="21">
        <v>44621</v>
      </c>
      <c r="I3922" s="18" t="s">
        <v>69</v>
      </c>
      <c r="J3922" s="2" t="s">
        <v>21</v>
      </c>
    </row>
    <row r="3923" spans="2:10" hidden="1" x14ac:dyDescent="0.3">
      <c r="B3923" s="5" t="s">
        <v>58</v>
      </c>
      <c r="C3923" t="s">
        <v>50</v>
      </c>
      <c r="D3923" s="2" t="s">
        <v>21</v>
      </c>
      <c r="F3923">
        <v>5.4042553191489358</v>
      </c>
      <c r="G3923" t="s">
        <v>42</v>
      </c>
      <c r="H3923" s="21">
        <v>44621</v>
      </c>
      <c r="I3923" s="18" t="s">
        <v>69</v>
      </c>
      <c r="J3923" s="2" t="s">
        <v>21</v>
      </c>
    </row>
    <row r="3924" spans="2:10" hidden="1" x14ac:dyDescent="0.3">
      <c r="B3924" s="5" t="s">
        <v>58</v>
      </c>
      <c r="C3924" t="s">
        <v>50</v>
      </c>
      <c r="D3924" s="2" t="s">
        <v>21</v>
      </c>
      <c r="F3924">
        <v>7.1095638297872341</v>
      </c>
      <c r="G3924" t="s">
        <v>42</v>
      </c>
      <c r="H3924" s="21">
        <v>44621</v>
      </c>
      <c r="I3924" s="18" t="s">
        <v>69</v>
      </c>
      <c r="J3924" s="2" t="s">
        <v>21</v>
      </c>
    </row>
    <row r="3925" spans="2:10" hidden="1" x14ac:dyDescent="0.3">
      <c r="B3925" s="5" t="s">
        <v>58</v>
      </c>
      <c r="C3925" t="s">
        <v>50</v>
      </c>
      <c r="D3925" s="2" t="s">
        <v>21</v>
      </c>
      <c r="F3925">
        <v>5.5314255319148931</v>
      </c>
      <c r="G3925" t="s">
        <v>42</v>
      </c>
      <c r="H3925" s="21">
        <v>44621</v>
      </c>
      <c r="I3925" s="18" t="s">
        <v>69</v>
      </c>
      <c r="J3925" s="2" t="s">
        <v>21</v>
      </c>
    </row>
    <row r="3926" spans="2:10" hidden="1" x14ac:dyDescent="0.3">
      <c r="B3926" s="5" t="s">
        <v>58</v>
      </c>
      <c r="C3926" t="s">
        <v>50</v>
      </c>
      <c r="D3926" s="2" t="s">
        <v>21</v>
      </c>
      <c r="F3926">
        <v>7.3735000000000008</v>
      </c>
      <c r="G3926" t="s">
        <v>42</v>
      </c>
      <c r="H3926" s="21">
        <v>44621</v>
      </c>
      <c r="I3926" s="18" t="s">
        <v>69</v>
      </c>
      <c r="J3926" s="2" t="s">
        <v>21</v>
      </c>
    </row>
    <row r="3927" spans="2:10" hidden="1" x14ac:dyDescent="0.3">
      <c r="B3927" s="5" t="s">
        <v>58</v>
      </c>
      <c r="C3927" t="s">
        <v>50</v>
      </c>
      <c r="D3927" s="2" t="s">
        <v>21</v>
      </c>
      <c r="F3927">
        <v>6.3524042553191489</v>
      </c>
      <c r="G3927" t="s">
        <v>42</v>
      </c>
      <c r="H3927" s="21">
        <v>44621</v>
      </c>
      <c r="I3927" s="18" t="s">
        <v>69</v>
      </c>
      <c r="J3927" s="2" t="s">
        <v>21</v>
      </c>
    </row>
    <row r="3928" spans="2:10" hidden="1" x14ac:dyDescent="0.3">
      <c r="B3928" s="5" t="s">
        <v>58</v>
      </c>
      <c r="C3928" t="s">
        <v>50</v>
      </c>
      <c r="D3928" s="2" t="s">
        <v>21</v>
      </c>
      <c r="F3928">
        <v>6.7267659574468093</v>
      </c>
      <c r="G3928" t="s">
        <v>42</v>
      </c>
      <c r="H3928" s="21">
        <v>44621</v>
      </c>
      <c r="I3928" s="18" t="s">
        <v>69</v>
      </c>
      <c r="J3928" s="2" t="s">
        <v>21</v>
      </c>
    </row>
    <row r="3929" spans="2:10" hidden="1" x14ac:dyDescent="0.3">
      <c r="B3929" s="5" t="s">
        <v>58</v>
      </c>
      <c r="C3929" t="s">
        <v>50</v>
      </c>
      <c r="D3929" s="2" t="s">
        <v>21</v>
      </c>
      <c r="F3929">
        <v>6.5132765957446814</v>
      </c>
      <c r="G3929" t="s">
        <v>42</v>
      </c>
      <c r="H3929" s="21">
        <v>44621</v>
      </c>
      <c r="I3929" s="18" t="s">
        <v>69</v>
      </c>
      <c r="J3929" s="2" t="s">
        <v>21</v>
      </c>
    </row>
    <row r="3930" spans="2:10" hidden="1" x14ac:dyDescent="0.3">
      <c r="B3930" s="5" t="s">
        <v>58</v>
      </c>
      <c r="C3930" t="s">
        <v>50</v>
      </c>
      <c r="D3930" s="2" t="s">
        <v>21</v>
      </c>
      <c r="F3930">
        <v>4.6116702127659579</v>
      </c>
      <c r="G3930" t="s">
        <v>42</v>
      </c>
      <c r="H3930" s="21">
        <v>44621</v>
      </c>
      <c r="I3930" s="18" t="s">
        <v>69</v>
      </c>
      <c r="J3930" s="2" t="s">
        <v>21</v>
      </c>
    </row>
    <row r="3931" spans="2:10" hidden="1" x14ac:dyDescent="0.3">
      <c r="B3931" s="5" t="s">
        <v>58</v>
      </c>
      <c r="C3931" t="s">
        <v>50</v>
      </c>
      <c r="D3931" s="2" t="s">
        <v>21</v>
      </c>
      <c r="F3931">
        <v>4.7727872340425535</v>
      </c>
      <c r="G3931" t="s">
        <v>42</v>
      </c>
      <c r="H3931" s="21">
        <v>44621</v>
      </c>
      <c r="I3931" s="18" t="s">
        <v>69</v>
      </c>
      <c r="J3931" s="2" t="s">
        <v>21</v>
      </c>
    </row>
    <row r="3932" spans="2:10" hidden="1" x14ac:dyDescent="0.3">
      <c r="B3932" s="5" t="s">
        <v>58</v>
      </c>
      <c r="C3932" t="s">
        <v>50</v>
      </c>
      <c r="D3932" s="2" t="s">
        <v>21</v>
      </c>
      <c r="F3932">
        <v>6.9617021276595743</v>
      </c>
      <c r="G3932" t="s">
        <v>42</v>
      </c>
      <c r="H3932" s="21">
        <v>44621</v>
      </c>
      <c r="I3932" s="18" t="s">
        <v>69</v>
      </c>
      <c r="J3932" s="2" t="s">
        <v>21</v>
      </c>
    </row>
    <row r="3933" spans="2:10" hidden="1" x14ac:dyDescent="0.3">
      <c r="B3933" s="5" t="s">
        <v>58</v>
      </c>
      <c r="C3933" t="s">
        <v>50</v>
      </c>
      <c r="D3933" s="2" t="s">
        <v>21</v>
      </c>
      <c r="F3933">
        <v>5.754755319148936</v>
      </c>
      <c r="G3933" t="s">
        <v>42</v>
      </c>
      <c r="H3933" s="21">
        <v>44621</v>
      </c>
      <c r="I3933" s="18" t="s">
        <v>69</v>
      </c>
      <c r="J3933" s="2" t="s">
        <v>21</v>
      </c>
    </row>
    <row r="3934" spans="2:10" hidden="1" x14ac:dyDescent="0.3">
      <c r="B3934" s="5" t="s">
        <v>58</v>
      </c>
      <c r="C3934" t="s">
        <v>50</v>
      </c>
      <c r="D3934" s="2" t="s">
        <v>21</v>
      </c>
      <c r="F3934">
        <v>7.4047446808510644</v>
      </c>
      <c r="G3934" t="s">
        <v>42</v>
      </c>
      <c r="H3934" s="21">
        <v>44621</v>
      </c>
      <c r="I3934" s="18" t="s">
        <v>69</v>
      </c>
      <c r="J3934" s="2" t="s">
        <v>21</v>
      </c>
    </row>
    <row r="3935" spans="2:10" hidden="1" x14ac:dyDescent="0.3">
      <c r="B3935" s="5" t="s">
        <v>58</v>
      </c>
      <c r="C3935" t="s">
        <v>50</v>
      </c>
      <c r="D3935" s="2" t="s">
        <v>21</v>
      </c>
      <c r="F3935">
        <v>7.7251382978723404</v>
      </c>
      <c r="G3935" t="s">
        <v>42</v>
      </c>
      <c r="H3935" s="21">
        <v>44621</v>
      </c>
      <c r="I3935" s="18" t="s">
        <v>69</v>
      </c>
      <c r="J3935" s="2" t="s">
        <v>21</v>
      </c>
    </row>
    <row r="3936" spans="2:10" hidden="1" x14ac:dyDescent="0.3">
      <c r="B3936" s="5" t="s">
        <v>58</v>
      </c>
      <c r="C3936" t="s">
        <v>50</v>
      </c>
      <c r="D3936" s="2" t="s">
        <v>21</v>
      </c>
      <c r="F3936">
        <v>6.8217978723404258</v>
      </c>
      <c r="G3936" t="s">
        <v>42</v>
      </c>
      <c r="H3936" s="21">
        <v>44621</v>
      </c>
      <c r="I3936" s="18" t="s">
        <v>69</v>
      </c>
      <c r="J3936" s="2" t="s">
        <v>21</v>
      </c>
    </row>
    <row r="3937" spans="2:10" hidden="1" x14ac:dyDescent="0.3">
      <c r="B3937" s="5" t="s">
        <v>58</v>
      </c>
      <c r="C3937" t="s">
        <v>50</v>
      </c>
      <c r="D3937" s="2" t="s">
        <v>21</v>
      </c>
      <c r="F3937">
        <v>7.1570319148936168</v>
      </c>
      <c r="G3937" t="s">
        <v>42</v>
      </c>
      <c r="H3937" s="21">
        <v>44621</v>
      </c>
      <c r="I3937" s="18" t="s">
        <v>69</v>
      </c>
      <c r="J3937" s="2" t="s">
        <v>21</v>
      </c>
    </row>
    <row r="3938" spans="2:10" hidden="1" x14ac:dyDescent="0.3">
      <c r="B3938" s="5" t="s">
        <v>58</v>
      </c>
      <c r="C3938" t="s">
        <v>50</v>
      </c>
      <c r="D3938" s="2" t="s">
        <v>21</v>
      </c>
      <c r="F3938">
        <v>8.6420744680851058</v>
      </c>
      <c r="G3938" t="s">
        <v>42</v>
      </c>
      <c r="H3938" s="21">
        <v>44621</v>
      </c>
      <c r="I3938" s="18" t="s">
        <v>69</v>
      </c>
      <c r="J3938" s="2" t="s">
        <v>21</v>
      </c>
    </row>
    <row r="3939" spans="2:10" hidden="1" x14ac:dyDescent="0.3">
      <c r="B3939" s="5" t="s">
        <v>58</v>
      </c>
      <c r="C3939" t="s">
        <v>50</v>
      </c>
      <c r="D3939" s="2" t="s">
        <v>21</v>
      </c>
      <c r="F3939">
        <v>6.8132978723404261</v>
      </c>
      <c r="G3939" t="s">
        <v>42</v>
      </c>
      <c r="H3939" s="21">
        <v>44621</v>
      </c>
      <c r="I3939" s="18" t="s">
        <v>69</v>
      </c>
      <c r="J3939" s="2" t="s">
        <v>21</v>
      </c>
    </row>
    <row r="3940" spans="2:10" hidden="1" x14ac:dyDescent="0.3">
      <c r="B3940" s="5" t="s">
        <v>58</v>
      </c>
      <c r="C3940" t="s">
        <v>50</v>
      </c>
      <c r="D3940" s="2" t="s">
        <v>21</v>
      </c>
      <c r="F3940">
        <v>7.6199893617021273</v>
      </c>
      <c r="G3940" t="s">
        <v>42</v>
      </c>
      <c r="H3940" s="21">
        <v>44621</v>
      </c>
      <c r="I3940" s="18" t="s">
        <v>69</v>
      </c>
      <c r="J3940" s="2" t="s">
        <v>21</v>
      </c>
    </row>
    <row r="3941" spans="2:10" hidden="1" x14ac:dyDescent="0.3">
      <c r="B3941" s="5" t="s">
        <v>58</v>
      </c>
      <c r="C3941" t="s">
        <v>50</v>
      </c>
      <c r="D3941" s="2" t="s">
        <v>21</v>
      </c>
      <c r="F3941">
        <v>6.7282553191489365</v>
      </c>
      <c r="G3941" t="s">
        <v>42</v>
      </c>
      <c r="H3941" s="21">
        <v>44621</v>
      </c>
      <c r="I3941" s="18" t="s">
        <v>69</v>
      </c>
      <c r="J3941" s="2" t="s">
        <v>21</v>
      </c>
    </row>
    <row r="3942" spans="2:10" hidden="1" x14ac:dyDescent="0.3">
      <c r="B3942" s="5" t="s">
        <v>58</v>
      </c>
      <c r="C3942" t="s">
        <v>50</v>
      </c>
      <c r="D3942" s="2" t="s">
        <v>21</v>
      </c>
      <c r="F3942">
        <v>8.0040744680851059</v>
      </c>
      <c r="G3942" t="s">
        <v>42</v>
      </c>
      <c r="H3942" s="21">
        <v>44621</v>
      </c>
      <c r="I3942" s="18" t="s">
        <v>69</v>
      </c>
      <c r="J3942" s="2" t="s">
        <v>21</v>
      </c>
    </row>
    <row r="3943" spans="2:10" hidden="1" x14ac:dyDescent="0.3">
      <c r="B3943" s="5" t="s">
        <v>58</v>
      </c>
      <c r="C3943" t="s">
        <v>50</v>
      </c>
      <c r="D3943" s="2" t="s">
        <v>21</v>
      </c>
      <c r="F3943">
        <v>4.2980851063829784</v>
      </c>
      <c r="G3943" t="s">
        <v>42</v>
      </c>
      <c r="H3943" s="21">
        <v>44621</v>
      </c>
      <c r="I3943" s="18" t="s">
        <v>69</v>
      </c>
      <c r="J3943" s="2" t="s">
        <v>21</v>
      </c>
    </row>
    <row r="3944" spans="2:10" hidden="1" x14ac:dyDescent="0.3">
      <c r="B3944" s="5" t="s">
        <v>58</v>
      </c>
      <c r="C3944" t="s">
        <v>50</v>
      </c>
      <c r="D3944" s="2" t="s">
        <v>21</v>
      </c>
      <c r="F3944">
        <v>34.226765957446808</v>
      </c>
      <c r="G3944" t="s">
        <v>42</v>
      </c>
      <c r="H3944" s="21">
        <v>44621</v>
      </c>
      <c r="I3944" s="18" t="s">
        <v>69</v>
      </c>
      <c r="J3944" s="2" t="s">
        <v>21</v>
      </c>
    </row>
    <row r="3945" spans="2:10" hidden="1" x14ac:dyDescent="0.3">
      <c r="B3945" s="5" t="s">
        <v>58</v>
      </c>
      <c r="C3945" t="s">
        <v>50</v>
      </c>
      <c r="D3945" s="2" t="s">
        <v>21</v>
      </c>
      <c r="F3945">
        <v>4.0853297872340431</v>
      </c>
      <c r="G3945" t="s">
        <v>42</v>
      </c>
      <c r="H3945" s="21">
        <v>44621</v>
      </c>
      <c r="I3945" s="18" t="s">
        <v>69</v>
      </c>
      <c r="J3945" s="2" t="s">
        <v>21</v>
      </c>
    </row>
    <row r="3946" spans="2:10" hidden="1" x14ac:dyDescent="0.3">
      <c r="B3946" s="5" t="s">
        <v>58</v>
      </c>
      <c r="C3946" t="s">
        <v>50</v>
      </c>
      <c r="D3946" s="2" t="s">
        <v>21</v>
      </c>
      <c r="F3946">
        <v>32.880212765957445</v>
      </c>
      <c r="G3946" t="s">
        <v>42</v>
      </c>
      <c r="H3946" s="21">
        <v>44621</v>
      </c>
      <c r="I3946" s="18" t="s">
        <v>69</v>
      </c>
      <c r="J3946" s="2" t="s">
        <v>21</v>
      </c>
    </row>
    <row r="3947" spans="2:10" hidden="1" x14ac:dyDescent="0.3">
      <c r="B3947" s="5" t="s">
        <v>58</v>
      </c>
      <c r="C3947" t="s">
        <v>50</v>
      </c>
      <c r="D3947" s="2" t="s">
        <v>21</v>
      </c>
      <c r="F3947">
        <v>3.5321702127659576</v>
      </c>
      <c r="G3947" t="s">
        <v>42</v>
      </c>
      <c r="H3947" s="21">
        <v>44621</v>
      </c>
      <c r="I3947" s="18" t="s">
        <v>69</v>
      </c>
      <c r="J3947" s="2" t="s">
        <v>21</v>
      </c>
    </row>
    <row r="3948" spans="2:10" hidden="1" x14ac:dyDescent="0.3">
      <c r="B3948" s="5" t="s">
        <v>58</v>
      </c>
      <c r="C3948" t="s">
        <v>50</v>
      </c>
      <c r="D3948" s="2" t="s">
        <v>21</v>
      </c>
      <c r="F3948">
        <v>34.689308510638298</v>
      </c>
      <c r="G3948" t="s">
        <v>42</v>
      </c>
      <c r="H3948" s="21">
        <v>44621</v>
      </c>
      <c r="I3948" s="18" t="s">
        <v>69</v>
      </c>
      <c r="J3948" s="2" t="s">
        <v>21</v>
      </c>
    </row>
    <row r="3949" spans="2:10" hidden="1" x14ac:dyDescent="0.3">
      <c r="B3949" s="5" t="s">
        <v>58</v>
      </c>
      <c r="C3949" t="s">
        <v>50</v>
      </c>
      <c r="D3949" s="2" t="s">
        <v>21</v>
      </c>
      <c r="F3949">
        <v>3.447074468085106</v>
      </c>
      <c r="G3949" t="s">
        <v>42</v>
      </c>
      <c r="H3949" s="21">
        <v>44621</v>
      </c>
      <c r="I3949" s="18" t="s">
        <v>69</v>
      </c>
      <c r="J3949" s="2" t="s">
        <v>21</v>
      </c>
    </row>
    <row r="3950" spans="2:10" hidden="1" x14ac:dyDescent="0.3">
      <c r="B3950" s="5" t="s">
        <v>58</v>
      </c>
      <c r="C3950" t="s">
        <v>50</v>
      </c>
      <c r="D3950" s="2" t="s">
        <v>21</v>
      </c>
      <c r="F3950">
        <v>32.685531914893616</v>
      </c>
      <c r="G3950" t="s">
        <v>42</v>
      </c>
      <c r="H3950" s="21">
        <v>44621</v>
      </c>
      <c r="I3950" s="18" t="s">
        <v>69</v>
      </c>
      <c r="J3950" s="2" t="s">
        <v>21</v>
      </c>
    </row>
    <row r="3951" spans="2:10" hidden="1" x14ac:dyDescent="0.3">
      <c r="B3951" s="5" t="s">
        <v>58</v>
      </c>
      <c r="C3951" t="s">
        <v>50</v>
      </c>
      <c r="D3951" s="2" t="s">
        <v>21</v>
      </c>
      <c r="F3951">
        <v>1</v>
      </c>
      <c r="G3951" t="s">
        <v>42</v>
      </c>
      <c r="H3951" s="21">
        <v>44621</v>
      </c>
      <c r="I3951" s="18" t="s">
        <v>69</v>
      </c>
      <c r="J3951" s="2" t="s">
        <v>21</v>
      </c>
    </row>
    <row r="3952" spans="2:10" hidden="1" x14ac:dyDescent="0.3">
      <c r="B3952" s="5" t="s">
        <v>58</v>
      </c>
      <c r="C3952" t="s">
        <v>50</v>
      </c>
      <c r="D3952" s="2" t="s">
        <v>21</v>
      </c>
      <c r="F3952">
        <v>4.1721702127659581</v>
      </c>
      <c r="G3952" t="s">
        <v>42</v>
      </c>
      <c r="H3952" s="21">
        <v>44621</v>
      </c>
      <c r="I3952" s="18" t="s">
        <v>69</v>
      </c>
      <c r="J3952" s="2" t="s">
        <v>21</v>
      </c>
    </row>
    <row r="3953" spans="2:10" hidden="1" x14ac:dyDescent="0.3">
      <c r="B3953" s="5" t="s">
        <v>58</v>
      </c>
      <c r="C3953" t="s">
        <v>50</v>
      </c>
      <c r="D3953" s="2" t="s">
        <v>21</v>
      </c>
      <c r="F3953">
        <v>3.7077446808510639</v>
      </c>
      <c r="G3953" t="s">
        <v>42</v>
      </c>
      <c r="H3953" s="21">
        <v>44621</v>
      </c>
      <c r="I3953" s="18" t="s">
        <v>69</v>
      </c>
      <c r="J3953" s="2" t="s">
        <v>21</v>
      </c>
    </row>
    <row r="3954" spans="2:10" hidden="1" x14ac:dyDescent="0.3">
      <c r="B3954" s="5" t="s">
        <v>58</v>
      </c>
      <c r="C3954" t="s">
        <v>50</v>
      </c>
      <c r="D3954" s="2" t="s">
        <v>21</v>
      </c>
      <c r="F3954">
        <v>4.5549787234042558</v>
      </c>
      <c r="G3954" t="s">
        <v>42</v>
      </c>
      <c r="H3954" s="21">
        <v>44621</v>
      </c>
      <c r="I3954" s="18" t="s">
        <v>69</v>
      </c>
      <c r="J3954" s="2" t="s">
        <v>21</v>
      </c>
    </row>
    <row r="3955" spans="2:10" hidden="1" x14ac:dyDescent="0.3">
      <c r="B3955" s="5" t="s">
        <v>58</v>
      </c>
      <c r="C3955" t="s">
        <v>50</v>
      </c>
      <c r="D3955" s="2" t="s">
        <v>21</v>
      </c>
      <c r="F3955">
        <v>4.4306382978723402</v>
      </c>
      <c r="G3955" t="s">
        <v>42</v>
      </c>
      <c r="H3955" s="21">
        <v>44621</v>
      </c>
      <c r="I3955" s="18" t="s">
        <v>69</v>
      </c>
      <c r="J3955" s="2" t="s">
        <v>21</v>
      </c>
    </row>
    <row r="3956" spans="2:10" hidden="1" x14ac:dyDescent="0.3">
      <c r="B3956" s="5" t="s">
        <v>58</v>
      </c>
      <c r="C3956" t="s">
        <v>50</v>
      </c>
      <c r="D3956" s="2" t="s">
        <v>21</v>
      </c>
      <c r="F3956">
        <v>5.3659255319148933</v>
      </c>
      <c r="G3956" t="s">
        <v>42</v>
      </c>
      <c r="H3956" s="21">
        <v>44621</v>
      </c>
      <c r="I3956" s="18" t="s">
        <v>69</v>
      </c>
      <c r="J3956" s="2" t="s">
        <v>21</v>
      </c>
    </row>
    <row r="3957" spans="2:10" hidden="1" x14ac:dyDescent="0.3">
      <c r="B3957" s="5" t="s">
        <v>58</v>
      </c>
      <c r="C3957" t="s">
        <v>50</v>
      </c>
      <c r="D3957" s="2" t="s">
        <v>21</v>
      </c>
      <c r="F3957">
        <v>5.0257872340425527</v>
      </c>
      <c r="G3957" t="s">
        <v>42</v>
      </c>
      <c r="H3957" s="21">
        <v>44621</v>
      </c>
      <c r="I3957" s="18" t="s">
        <v>69</v>
      </c>
      <c r="J3957" s="2" t="s">
        <v>21</v>
      </c>
    </row>
    <row r="3958" spans="2:10" hidden="1" x14ac:dyDescent="0.3">
      <c r="B3958" s="5" t="s">
        <v>58</v>
      </c>
      <c r="C3958" t="s">
        <v>50</v>
      </c>
      <c r="D3958" s="2" t="s">
        <v>21</v>
      </c>
      <c r="F3958">
        <v>6.1489042553191489</v>
      </c>
      <c r="G3958" t="s">
        <v>42</v>
      </c>
      <c r="H3958" s="21">
        <v>44621</v>
      </c>
      <c r="I3958" s="18" t="s">
        <v>69</v>
      </c>
      <c r="J3958" s="2" t="s">
        <v>21</v>
      </c>
    </row>
    <row r="3959" spans="2:10" hidden="1" x14ac:dyDescent="0.3">
      <c r="B3959" s="5" t="s">
        <v>58</v>
      </c>
      <c r="C3959" t="s">
        <v>50</v>
      </c>
      <c r="D3959" s="2" t="s">
        <v>21</v>
      </c>
      <c r="F3959">
        <v>6.0851063829787231</v>
      </c>
      <c r="G3959" t="s">
        <v>42</v>
      </c>
      <c r="H3959" s="21">
        <v>44621</v>
      </c>
      <c r="I3959" s="18" t="s">
        <v>69</v>
      </c>
      <c r="J3959" s="2" t="s">
        <v>21</v>
      </c>
    </row>
    <row r="3960" spans="2:10" hidden="1" x14ac:dyDescent="0.3">
      <c r="B3960" s="5" t="s">
        <v>58</v>
      </c>
      <c r="C3960" t="s">
        <v>50</v>
      </c>
      <c r="D3960" s="2" t="s">
        <v>21</v>
      </c>
      <c r="F3960">
        <v>5.1240851063829789</v>
      </c>
      <c r="G3960" t="s">
        <v>42</v>
      </c>
      <c r="H3960" s="21">
        <v>44621</v>
      </c>
      <c r="I3960" s="18" t="s">
        <v>69</v>
      </c>
      <c r="J3960" s="2" t="s">
        <v>21</v>
      </c>
    </row>
    <row r="3961" spans="2:10" hidden="1" x14ac:dyDescent="0.3">
      <c r="B3961" s="5" t="s">
        <v>58</v>
      </c>
      <c r="C3961" t="s">
        <v>50</v>
      </c>
      <c r="D3961" s="2" t="s">
        <v>21</v>
      </c>
      <c r="F3961">
        <v>5.3191489361702127</v>
      </c>
      <c r="G3961" t="s">
        <v>42</v>
      </c>
      <c r="H3961" s="21">
        <v>44621</v>
      </c>
      <c r="I3961" s="18" t="s">
        <v>69</v>
      </c>
      <c r="J3961" s="2" t="s">
        <v>21</v>
      </c>
    </row>
    <row r="3962" spans="2:10" hidden="1" x14ac:dyDescent="0.3">
      <c r="B3962" s="5" t="s">
        <v>58</v>
      </c>
      <c r="C3962" t="s">
        <v>50</v>
      </c>
      <c r="D3962" s="2" t="s">
        <v>21</v>
      </c>
      <c r="F3962">
        <v>7.0766382978723401</v>
      </c>
      <c r="G3962" t="s">
        <v>42</v>
      </c>
      <c r="H3962" s="21">
        <v>44621</v>
      </c>
      <c r="I3962" s="18" t="s">
        <v>69</v>
      </c>
      <c r="J3962" s="2" t="s">
        <v>21</v>
      </c>
    </row>
    <row r="3963" spans="2:10" hidden="1" x14ac:dyDescent="0.3">
      <c r="B3963" s="5" t="s">
        <v>58</v>
      </c>
      <c r="C3963" t="s">
        <v>50</v>
      </c>
      <c r="D3963" s="2" t="s">
        <v>21</v>
      </c>
      <c r="F3963">
        <v>5.3193191489361702</v>
      </c>
      <c r="G3963" t="s">
        <v>42</v>
      </c>
      <c r="H3963" s="21">
        <v>44621</v>
      </c>
      <c r="I3963" s="18" t="s">
        <v>69</v>
      </c>
      <c r="J3963" s="2" t="s">
        <v>21</v>
      </c>
    </row>
    <row r="3964" spans="2:10" hidden="1" x14ac:dyDescent="0.3">
      <c r="B3964" s="5" t="s">
        <v>58</v>
      </c>
      <c r="C3964" t="s">
        <v>50</v>
      </c>
      <c r="D3964" s="2" t="s">
        <v>21</v>
      </c>
      <c r="F3964">
        <v>5.6768297872340421</v>
      </c>
      <c r="G3964" t="s">
        <v>42</v>
      </c>
      <c r="H3964" s="21">
        <v>44621</v>
      </c>
      <c r="I3964" s="18" t="s">
        <v>69</v>
      </c>
      <c r="J3964" s="2" t="s">
        <v>21</v>
      </c>
    </row>
    <row r="3965" spans="2:10" hidden="1" x14ac:dyDescent="0.3">
      <c r="B3965" s="5" t="s">
        <v>58</v>
      </c>
      <c r="C3965" t="s">
        <v>50</v>
      </c>
      <c r="D3965" s="2" t="s">
        <v>21</v>
      </c>
      <c r="F3965">
        <v>5.6184680851063824</v>
      </c>
      <c r="G3965" t="s">
        <v>42</v>
      </c>
      <c r="H3965" s="21">
        <v>44621</v>
      </c>
      <c r="I3965" s="18" t="s">
        <v>69</v>
      </c>
      <c r="J3965" s="2" t="s">
        <v>21</v>
      </c>
    </row>
    <row r="3966" spans="2:10" hidden="1" x14ac:dyDescent="0.3">
      <c r="B3966" s="5" t="s">
        <v>58</v>
      </c>
      <c r="C3966" t="s">
        <v>50</v>
      </c>
      <c r="D3966" s="2" t="s">
        <v>21</v>
      </c>
      <c r="F3966">
        <v>6.3427127659574474</v>
      </c>
      <c r="G3966" t="s">
        <v>42</v>
      </c>
      <c r="H3966" s="21">
        <v>44621</v>
      </c>
      <c r="I3966" s="18" t="s">
        <v>69</v>
      </c>
      <c r="J3966" s="2" t="s">
        <v>21</v>
      </c>
    </row>
    <row r="3967" spans="2:10" hidden="1" x14ac:dyDescent="0.3">
      <c r="B3967" s="5" t="s">
        <v>58</v>
      </c>
      <c r="C3967" t="s">
        <v>50</v>
      </c>
      <c r="D3967" s="2" t="s">
        <v>21</v>
      </c>
      <c r="F3967">
        <v>4.1276595744680851</v>
      </c>
      <c r="G3967" t="s">
        <v>42</v>
      </c>
      <c r="H3967" s="21">
        <v>44621</v>
      </c>
      <c r="I3967" s="18" t="s">
        <v>69</v>
      </c>
      <c r="J3967" s="2" t="s">
        <v>21</v>
      </c>
    </row>
    <row r="3968" spans="2:10" hidden="1" x14ac:dyDescent="0.3">
      <c r="B3968" s="5" t="s">
        <v>58</v>
      </c>
      <c r="C3968" t="s">
        <v>50</v>
      </c>
      <c r="D3968" s="2" t="s">
        <v>21</v>
      </c>
      <c r="F3968">
        <v>5.7035531914893616</v>
      </c>
      <c r="G3968" t="s">
        <v>42</v>
      </c>
      <c r="H3968" s="21">
        <v>44621</v>
      </c>
      <c r="I3968" s="18" t="s">
        <v>69</v>
      </c>
      <c r="J3968" s="2" t="s">
        <v>21</v>
      </c>
    </row>
    <row r="3969" spans="2:10" hidden="1" x14ac:dyDescent="0.3">
      <c r="B3969" s="5" t="s">
        <v>58</v>
      </c>
      <c r="C3969" t="s">
        <v>50</v>
      </c>
      <c r="D3969" s="2" t="s">
        <v>21</v>
      </c>
      <c r="F3969">
        <v>6.0999680851063838</v>
      </c>
      <c r="G3969" t="s">
        <v>42</v>
      </c>
      <c r="H3969" s="21">
        <v>44621</v>
      </c>
      <c r="I3969" s="18" t="s">
        <v>69</v>
      </c>
      <c r="J3969" s="2" t="s">
        <v>21</v>
      </c>
    </row>
    <row r="3970" spans="2:10" hidden="1" x14ac:dyDescent="0.3">
      <c r="B3970" s="5" t="s">
        <v>58</v>
      </c>
      <c r="C3970" t="s">
        <v>50</v>
      </c>
      <c r="D3970" s="2" t="s">
        <v>21</v>
      </c>
      <c r="F3970">
        <v>7.7488829787234037</v>
      </c>
      <c r="G3970" t="s">
        <v>42</v>
      </c>
      <c r="H3970" s="21">
        <v>44621</v>
      </c>
      <c r="I3970" s="18" t="s">
        <v>69</v>
      </c>
      <c r="J3970" s="2" t="s">
        <v>21</v>
      </c>
    </row>
    <row r="3971" spans="2:10" hidden="1" x14ac:dyDescent="0.3">
      <c r="B3971" s="5" t="s">
        <v>58</v>
      </c>
      <c r="C3971" t="s">
        <v>50</v>
      </c>
      <c r="D3971" s="2" t="s">
        <v>21</v>
      </c>
      <c r="F3971">
        <v>5.8061382978723408</v>
      </c>
      <c r="G3971" t="s">
        <v>42</v>
      </c>
      <c r="H3971" s="21">
        <v>44621</v>
      </c>
      <c r="I3971" s="18" t="s">
        <v>69</v>
      </c>
      <c r="J3971" s="2" t="s">
        <v>21</v>
      </c>
    </row>
    <row r="3972" spans="2:10" hidden="1" x14ac:dyDescent="0.3">
      <c r="B3972" s="5" t="s">
        <v>58</v>
      </c>
      <c r="C3972" t="s">
        <v>50</v>
      </c>
      <c r="D3972" s="2" t="s">
        <v>21</v>
      </c>
      <c r="F3972">
        <v>5.7516063829787232</v>
      </c>
      <c r="G3972" t="s">
        <v>42</v>
      </c>
      <c r="H3972" s="21">
        <v>44621</v>
      </c>
      <c r="I3972" s="18" t="s">
        <v>69</v>
      </c>
      <c r="J3972" s="2" t="s">
        <v>21</v>
      </c>
    </row>
    <row r="3973" spans="2:10" hidden="1" x14ac:dyDescent="0.3">
      <c r="B3973" s="5" t="s">
        <v>58</v>
      </c>
      <c r="C3973" t="s">
        <v>50</v>
      </c>
      <c r="D3973" s="2" t="s">
        <v>21</v>
      </c>
      <c r="F3973">
        <v>4.7888936170212766</v>
      </c>
      <c r="G3973" t="s">
        <v>42</v>
      </c>
      <c r="H3973" s="21">
        <v>44621</v>
      </c>
      <c r="I3973" s="18" t="s">
        <v>69</v>
      </c>
      <c r="J3973" s="2" t="s">
        <v>21</v>
      </c>
    </row>
    <row r="3974" spans="2:10" hidden="1" x14ac:dyDescent="0.3">
      <c r="B3974" s="5" t="s">
        <v>58</v>
      </c>
      <c r="C3974" t="s">
        <v>50</v>
      </c>
      <c r="D3974" s="2" t="s">
        <v>21</v>
      </c>
      <c r="F3974">
        <v>4.6453191489361707</v>
      </c>
      <c r="G3974" t="s">
        <v>42</v>
      </c>
      <c r="H3974" s="21">
        <v>44621</v>
      </c>
      <c r="I3974" s="18" t="s">
        <v>69</v>
      </c>
      <c r="J3974" s="2" t="s">
        <v>21</v>
      </c>
    </row>
    <row r="3975" spans="2:10" hidden="1" x14ac:dyDescent="0.3">
      <c r="B3975" s="5" t="s">
        <v>58</v>
      </c>
      <c r="C3975" t="s">
        <v>50</v>
      </c>
      <c r="D3975" s="2" t="s">
        <v>21</v>
      </c>
      <c r="F3975">
        <v>4.398648936170213</v>
      </c>
      <c r="G3975" t="s">
        <v>42</v>
      </c>
      <c r="H3975" s="21">
        <v>44621</v>
      </c>
      <c r="I3975" s="18" t="s">
        <v>69</v>
      </c>
      <c r="J3975" s="2" t="s">
        <v>21</v>
      </c>
    </row>
    <row r="3976" spans="2:10" hidden="1" x14ac:dyDescent="0.3">
      <c r="B3976" s="5" t="s">
        <v>58</v>
      </c>
      <c r="C3976" t="s">
        <v>50</v>
      </c>
      <c r="D3976" s="2" t="s">
        <v>21</v>
      </c>
      <c r="F3976">
        <v>5.7712553191489366</v>
      </c>
      <c r="G3976" t="s">
        <v>42</v>
      </c>
      <c r="H3976" s="21">
        <v>44621</v>
      </c>
      <c r="I3976" s="18" t="s">
        <v>69</v>
      </c>
      <c r="J3976" s="2" t="s">
        <v>21</v>
      </c>
    </row>
    <row r="3977" spans="2:10" hidden="1" x14ac:dyDescent="0.3">
      <c r="B3977" s="5" t="s">
        <v>58</v>
      </c>
      <c r="C3977" t="s">
        <v>50</v>
      </c>
      <c r="D3977" s="2" t="s">
        <v>21</v>
      </c>
      <c r="F3977">
        <v>4.4126276595744676</v>
      </c>
      <c r="G3977" t="s">
        <v>42</v>
      </c>
      <c r="H3977" s="21">
        <v>44621</v>
      </c>
      <c r="I3977" s="18" t="s">
        <v>69</v>
      </c>
      <c r="J3977" s="2" t="s">
        <v>21</v>
      </c>
    </row>
    <row r="3978" spans="2:10" hidden="1" x14ac:dyDescent="0.3">
      <c r="B3978" s="5" t="s">
        <v>58</v>
      </c>
      <c r="C3978" t="s">
        <v>50</v>
      </c>
      <c r="D3978" s="2" t="s">
        <v>21</v>
      </c>
      <c r="F3978">
        <v>6.0295000000000005</v>
      </c>
      <c r="G3978" t="s">
        <v>42</v>
      </c>
      <c r="H3978" s="21">
        <v>44621</v>
      </c>
      <c r="I3978" s="18" t="s">
        <v>69</v>
      </c>
      <c r="J3978" s="2" t="s">
        <v>21</v>
      </c>
    </row>
    <row r="3979" spans="2:10" hidden="1" x14ac:dyDescent="0.3">
      <c r="B3979" s="5" t="s">
        <v>58</v>
      </c>
      <c r="C3979" t="s">
        <v>50</v>
      </c>
      <c r="D3979" s="2" t="s">
        <v>21</v>
      </c>
      <c r="F3979">
        <v>5.1420744680851067</v>
      </c>
      <c r="G3979" t="s">
        <v>42</v>
      </c>
      <c r="H3979" s="21">
        <v>44621</v>
      </c>
      <c r="I3979" s="18" t="s">
        <v>69</v>
      </c>
      <c r="J3979" s="2" t="s">
        <v>21</v>
      </c>
    </row>
    <row r="3980" spans="2:10" hidden="1" x14ac:dyDescent="0.3">
      <c r="B3980" s="5" t="s">
        <v>58</v>
      </c>
      <c r="C3980" t="s">
        <v>50</v>
      </c>
      <c r="D3980" s="2" t="s">
        <v>21</v>
      </c>
      <c r="F3980">
        <v>5.3218723404255313</v>
      </c>
      <c r="G3980" t="s">
        <v>42</v>
      </c>
      <c r="H3980" s="21">
        <v>44621</v>
      </c>
      <c r="I3980" s="18" t="s">
        <v>69</v>
      </c>
      <c r="J3980" s="2" t="s">
        <v>21</v>
      </c>
    </row>
    <row r="3981" spans="2:10" hidden="1" x14ac:dyDescent="0.3">
      <c r="B3981" s="5" t="s">
        <v>58</v>
      </c>
      <c r="C3981" t="s">
        <v>50</v>
      </c>
      <c r="D3981" s="2" t="s">
        <v>21</v>
      </c>
      <c r="F3981">
        <v>5.7652872340425532</v>
      </c>
      <c r="G3981" t="s">
        <v>42</v>
      </c>
      <c r="H3981" s="21">
        <v>44621</v>
      </c>
      <c r="I3981" s="18" t="s">
        <v>69</v>
      </c>
      <c r="J3981" s="2" t="s">
        <v>21</v>
      </c>
    </row>
    <row r="3982" spans="2:10" hidden="1" x14ac:dyDescent="0.3">
      <c r="B3982" s="5" t="s">
        <v>58</v>
      </c>
      <c r="C3982" t="s">
        <v>50</v>
      </c>
      <c r="D3982" s="2" t="s">
        <v>21</v>
      </c>
      <c r="F3982">
        <v>6.2547446808510641</v>
      </c>
      <c r="G3982" t="s">
        <v>42</v>
      </c>
      <c r="H3982" s="21">
        <v>44621</v>
      </c>
      <c r="I3982" s="18" t="s">
        <v>69</v>
      </c>
      <c r="J3982" s="2" t="s">
        <v>21</v>
      </c>
    </row>
    <row r="3983" spans="2:10" hidden="1" x14ac:dyDescent="0.3">
      <c r="B3983" s="5" t="s">
        <v>58</v>
      </c>
      <c r="C3983" t="s">
        <v>50</v>
      </c>
      <c r="D3983" s="2" t="s">
        <v>21</v>
      </c>
      <c r="F3983">
        <v>5.754755319148936</v>
      </c>
      <c r="G3983" t="s">
        <v>42</v>
      </c>
      <c r="H3983" s="21">
        <v>44621</v>
      </c>
      <c r="I3983" s="18" t="s">
        <v>69</v>
      </c>
      <c r="J3983" s="2" t="s">
        <v>21</v>
      </c>
    </row>
    <row r="3984" spans="2:10" hidden="1" x14ac:dyDescent="0.3">
      <c r="B3984" s="5" t="s">
        <v>58</v>
      </c>
      <c r="C3984" t="s">
        <v>50</v>
      </c>
      <c r="D3984" s="2" t="s">
        <v>21</v>
      </c>
      <c r="F3984">
        <v>5.5399255319148937</v>
      </c>
      <c r="G3984" t="s">
        <v>42</v>
      </c>
      <c r="H3984" s="21">
        <v>44621</v>
      </c>
      <c r="I3984" s="18" t="s">
        <v>69</v>
      </c>
      <c r="J3984" s="2" t="s">
        <v>21</v>
      </c>
    </row>
    <row r="3985" spans="2:10" hidden="1" x14ac:dyDescent="0.3">
      <c r="B3985" s="5" t="s">
        <v>58</v>
      </c>
      <c r="C3985" t="s">
        <v>50</v>
      </c>
      <c r="D3985" s="2" t="s">
        <v>21</v>
      </c>
      <c r="F3985">
        <v>5.5744680851063828</v>
      </c>
      <c r="G3985" t="s">
        <v>42</v>
      </c>
      <c r="H3985" s="21">
        <v>44621</v>
      </c>
      <c r="I3985" s="18" t="s">
        <v>69</v>
      </c>
      <c r="J3985" s="2" t="s">
        <v>21</v>
      </c>
    </row>
    <row r="3986" spans="2:10" hidden="1" x14ac:dyDescent="0.3">
      <c r="B3986" s="5" t="s">
        <v>58</v>
      </c>
      <c r="C3986" t="s">
        <v>50</v>
      </c>
      <c r="D3986" s="2" t="s">
        <v>21</v>
      </c>
      <c r="F3986">
        <v>4.6764042553191487</v>
      </c>
      <c r="G3986" t="s">
        <v>42</v>
      </c>
      <c r="H3986" s="21">
        <v>44621</v>
      </c>
      <c r="I3986" s="18" t="s">
        <v>69</v>
      </c>
      <c r="J3986" s="2" t="s">
        <v>21</v>
      </c>
    </row>
    <row r="3987" spans="2:10" hidden="1" x14ac:dyDescent="0.3">
      <c r="B3987" s="5" t="s">
        <v>58</v>
      </c>
      <c r="C3987" t="s">
        <v>50</v>
      </c>
      <c r="D3987" s="2" t="s">
        <v>21</v>
      </c>
      <c r="F3987">
        <v>5.1916595744680851</v>
      </c>
      <c r="G3987" t="s">
        <v>42</v>
      </c>
      <c r="H3987" s="21">
        <v>44621</v>
      </c>
      <c r="I3987" s="18" t="s">
        <v>69</v>
      </c>
      <c r="J3987" s="2" t="s">
        <v>21</v>
      </c>
    </row>
    <row r="3988" spans="2:10" hidden="1" x14ac:dyDescent="0.3">
      <c r="B3988" s="5" t="s">
        <v>58</v>
      </c>
      <c r="C3988" t="s">
        <v>50</v>
      </c>
      <c r="D3988" s="2" t="s">
        <v>21</v>
      </c>
      <c r="F3988">
        <v>5.9407021276595753</v>
      </c>
      <c r="G3988" t="s">
        <v>42</v>
      </c>
      <c r="H3988" s="21">
        <v>44621</v>
      </c>
      <c r="I3988" s="18" t="s">
        <v>69</v>
      </c>
      <c r="J3988" s="2" t="s">
        <v>21</v>
      </c>
    </row>
    <row r="3989" spans="2:10" hidden="1" x14ac:dyDescent="0.3">
      <c r="B3989" s="5" t="s">
        <v>58</v>
      </c>
      <c r="C3989" t="s">
        <v>50</v>
      </c>
      <c r="D3989" s="2" t="s">
        <v>21</v>
      </c>
      <c r="F3989">
        <v>6.2547446808510641</v>
      </c>
      <c r="G3989" t="s">
        <v>42</v>
      </c>
      <c r="H3989" s="21">
        <v>44621</v>
      </c>
      <c r="I3989" s="18" t="s">
        <v>69</v>
      </c>
      <c r="J3989" s="2" t="s">
        <v>21</v>
      </c>
    </row>
    <row r="3990" spans="2:10" hidden="1" x14ac:dyDescent="0.3">
      <c r="B3990" s="5" t="s">
        <v>58</v>
      </c>
      <c r="C3990" t="s">
        <v>50</v>
      </c>
      <c r="D3990" s="2" t="s">
        <v>21</v>
      </c>
      <c r="F3990">
        <v>5.3753617021276598</v>
      </c>
      <c r="G3990" t="s">
        <v>42</v>
      </c>
      <c r="H3990" s="21">
        <v>44621</v>
      </c>
      <c r="I3990" s="18" t="s">
        <v>69</v>
      </c>
      <c r="J3990" s="2" t="s">
        <v>21</v>
      </c>
    </row>
    <row r="3991" spans="2:10" hidden="1" x14ac:dyDescent="0.3">
      <c r="B3991" s="5" t="s">
        <v>58</v>
      </c>
      <c r="C3991" t="s">
        <v>50</v>
      </c>
      <c r="D3991" s="2" t="s">
        <v>21</v>
      </c>
      <c r="F3991">
        <v>5.9150425531914896</v>
      </c>
      <c r="G3991" t="s">
        <v>42</v>
      </c>
      <c r="H3991" s="21">
        <v>44621</v>
      </c>
      <c r="I3991" s="18" t="s">
        <v>69</v>
      </c>
      <c r="J3991" s="2" t="s">
        <v>21</v>
      </c>
    </row>
    <row r="3992" spans="2:10" hidden="1" x14ac:dyDescent="0.3">
      <c r="B3992" s="5" t="s">
        <v>58</v>
      </c>
      <c r="C3992" t="s">
        <v>50</v>
      </c>
      <c r="D3992" s="2" t="s">
        <v>21</v>
      </c>
      <c r="F3992">
        <v>5.7472021276595742</v>
      </c>
      <c r="G3992" t="s">
        <v>42</v>
      </c>
      <c r="H3992" s="21">
        <v>44621</v>
      </c>
      <c r="I3992" s="18" t="s">
        <v>69</v>
      </c>
      <c r="J3992" s="2" t="s">
        <v>21</v>
      </c>
    </row>
    <row r="3993" spans="2:10" hidden="1" x14ac:dyDescent="0.3">
      <c r="B3993" s="5" t="s">
        <v>58</v>
      </c>
      <c r="C3993" t="s">
        <v>50</v>
      </c>
      <c r="D3993" s="2" t="s">
        <v>21</v>
      </c>
      <c r="F3993">
        <v>5.3171063829787233</v>
      </c>
      <c r="G3993" t="s">
        <v>42</v>
      </c>
      <c r="H3993" s="21">
        <v>44621</v>
      </c>
      <c r="I3993" s="18" t="s">
        <v>69</v>
      </c>
      <c r="J3993" s="2" t="s">
        <v>21</v>
      </c>
    </row>
    <row r="3994" spans="2:10" hidden="1" x14ac:dyDescent="0.3">
      <c r="B3994" s="5" t="s">
        <v>58</v>
      </c>
      <c r="C3994" t="s">
        <v>50</v>
      </c>
      <c r="D3994" s="2" t="s">
        <v>21</v>
      </c>
      <c r="F3994">
        <v>5.7886382978723399</v>
      </c>
      <c r="G3994" t="s">
        <v>42</v>
      </c>
      <c r="H3994" s="21">
        <v>44621</v>
      </c>
      <c r="I3994" s="18" t="s">
        <v>69</v>
      </c>
      <c r="J3994" s="2" t="s">
        <v>21</v>
      </c>
    </row>
    <row r="3995" spans="2:10" hidden="1" x14ac:dyDescent="0.3">
      <c r="B3995" s="5" t="s">
        <v>58</v>
      </c>
      <c r="C3995" t="s">
        <v>50</v>
      </c>
      <c r="D3995" s="2" t="s">
        <v>21</v>
      </c>
      <c r="F3995">
        <v>7.1489361702127656</v>
      </c>
      <c r="G3995" t="s">
        <v>42</v>
      </c>
      <c r="H3995" s="21">
        <v>44621</v>
      </c>
      <c r="I3995" s="18" t="s">
        <v>69</v>
      </c>
      <c r="J3995" s="2" t="s">
        <v>21</v>
      </c>
    </row>
    <row r="3996" spans="2:10" hidden="1" x14ac:dyDescent="0.3">
      <c r="B3996" s="5" t="s">
        <v>58</v>
      </c>
      <c r="C3996" t="s">
        <v>50</v>
      </c>
      <c r="D3996" s="2" t="s">
        <v>21</v>
      </c>
      <c r="F3996">
        <v>5.9162659574468091</v>
      </c>
      <c r="G3996" t="s">
        <v>42</v>
      </c>
      <c r="H3996" s="21">
        <v>44621</v>
      </c>
      <c r="I3996" s="18" t="s">
        <v>69</v>
      </c>
      <c r="J3996" s="2" t="s">
        <v>21</v>
      </c>
    </row>
    <row r="3997" spans="2:10" hidden="1" x14ac:dyDescent="0.3">
      <c r="B3997" s="5" t="s">
        <v>58</v>
      </c>
      <c r="C3997" t="s">
        <v>50</v>
      </c>
      <c r="D3997" s="2" t="s">
        <v>21</v>
      </c>
      <c r="F3997">
        <v>5.5876063829787235</v>
      </c>
      <c r="G3997" t="s">
        <v>42</v>
      </c>
      <c r="H3997" s="21">
        <v>44621</v>
      </c>
      <c r="I3997" s="18" t="s">
        <v>69</v>
      </c>
      <c r="J3997" s="2" t="s">
        <v>21</v>
      </c>
    </row>
    <row r="3998" spans="2:10" hidden="1" x14ac:dyDescent="0.3">
      <c r="B3998" s="5" t="s">
        <v>58</v>
      </c>
      <c r="C3998" t="s">
        <v>50</v>
      </c>
      <c r="D3998" s="2" t="s">
        <v>21</v>
      </c>
      <c r="F3998">
        <v>4.5234680851063835</v>
      </c>
      <c r="G3998" t="s">
        <v>42</v>
      </c>
      <c r="H3998" s="21">
        <v>44621</v>
      </c>
      <c r="I3998" s="18" t="s">
        <v>69</v>
      </c>
      <c r="J3998" s="2" t="s">
        <v>21</v>
      </c>
    </row>
    <row r="3999" spans="2:10" hidden="1" x14ac:dyDescent="0.3">
      <c r="B3999" s="5" t="s">
        <v>58</v>
      </c>
      <c r="C3999" t="s">
        <v>50</v>
      </c>
      <c r="D3999" s="2" t="s">
        <v>21</v>
      </c>
      <c r="F3999">
        <v>4.2689148936170218</v>
      </c>
      <c r="G3999" t="s">
        <v>42</v>
      </c>
      <c r="H3999" s="21">
        <v>44621</v>
      </c>
      <c r="I3999" s="18" t="s">
        <v>69</v>
      </c>
      <c r="J3999" s="2" t="s">
        <v>21</v>
      </c>
    </row>
    <row r="4000" spans="2:10" hidden="1" x14ac:dyDescent="0.3">
      <c r="B4000" s="5" t="s">
        <v>58</v>
      </c>
      <c r="C4000" t="s">
        <v>50</v>
      </c>
      <c r="D4000" s="2" t="s">
        <v>21</v>
      </c>
      <c r="F4000">
        <v>3.5754787234042555</v>
      </c>
      <c r="G4000" t="s">
        <v>42</v>
      </c>
      <c r="H4000" s="21">
        <v>44621</v>
      </c>
      <c r="I4000" s="18" t="s">
        <v>69</v>
      </c>
      <c r="J4000" s="2" t="s">
        <v>21</v>
      </c>
    </row>
    <row r="4001" spans="2:10" hidden="1" x14ac:dyDescent="0.3">
      <c r="B4001" s="5" t="s">
        <v>58</v>
      </c>
      <c r="C4001" t="s">
        <v>50</v>
      </c>
      <c r="D4001" s="2" t="s">
        <v>21</v>
      </c>
      <c r="F4001">
        <v>4.4079042553191492</v>
      </c>
      <c r="G4001" t="s">
        <v>42</v>
      </c>
      <c r="H4001" s="21">
        <v>44621</v>
      </c>
      <c r="I4001" s="18" t="s">
        <v>69</v>
      </c>
      <c r="J4001" s="2" t="s">
        <v>21</v>
      </c>
    </row>
    <row r="4002" spans="2:10" hidden="1" x14ac:dyDescent="0.3">
      <c r="B4002" s="5" t="s">
        <v>58</v>
      </c>
      <c r="C4002" t="s">
        <v>50</v>
      </c>
      <c r="D4002" s="2" t="s">
        <v>21</v>
      </c>
      <c r="F4002">
        <v>6.4693404255319154</v>
      </c>
      <c r="G4002" t="s">
        <v>42</v>
      </c>
      <c r="H4002" s="21">
        <v>44621</v>
      </c>
      <c r="I4002" s="18" t="s">
        <v>69</v>
      </c>
      <c r="J4002" s="2" t="s">
        <v>21</v>
      </c>
    </row>
    <row r="4003" spans="2:10" hidden="1" x14ac:dyDescent="0.3">
      <c r="B4003" s="5" t="s">
        <v>58</v>
      </c>
      <c r="C4003" t="s">
        <v>50</v>
      </c>
      <c r="D4003" s="2" t="s">
        <v>21</v>
      </c>
      <c r="F4003">
        <v>7.0398191489361706</v>
      </c>
      <c r="G4003" t="s">
        <v>42</v>
      </c>
      <c r="H4003" s="21">
        <v>44621</v>
      </c>
      <c r="I4003" s="18" t="s">
        <v>69</v>
      </c>
      <c r="J4003" s="2" t="s">
        <v>21</v>
      </c>
    </row>
    <row r="4004" spans="2:10" hidden="1" x14ac:dyDescent="0.3">
      <c r="B4004" s="5" t="s">
        <v>58</v>
      </c>
      <c r="C4004" t="s">
        <v>50</v>
      </c>
      <c r="D4004" s="2" t="s">
        <v>21</v>
      </c>
      <c r="F4004">
        <v>6.0443510638297875</v>
      </c>
      <c r="G4004" t="s">
        <v>42</v>
      </c>
      <c r="H4004" s="21">
        <v>44621</v>
      </c>
      <c r="I4004" s="18" t="s">
        <v>69</v>
      </c>
      <c r="J4004" s="2" t="s">
        <v>21</v>
      </c>
    </row>
    <row r="4005" spans="2:10" hidden="1" x14ac:dyDescent="0.3">
      <c r="B4005" s="5" t="s">
        <v>58</v>
      </c>
      <c r="C4005" t="s">
        <v>50</v>
      </c>
      <c r="D4005" s="2" t="s">
        <v>21</v>
      </c>
      <c r="F4005">
        <v>5.7022872340425534</v>
      </c>
      <c r="G4005" t="s">
        <v>42</v>
      </c>
      <c r="H4005" s="21">
        <v>44621</v>
      </c>
      <c r="I4005" s="18" t="s">
        <v>69</v>
      </c>
      <c r="J4005" s="2" t="s">
        <v>21</v>
      </c>
    </row>
    <row r="4006" spans="2:10" hidden="1" x14ac:dyDescent="0.3">
      <c r="B4006" s="5" t="s">
        <v>58</v>
      </c>
      <c r="C4006" t="s">
        <v>50</v>
      </c>
      <c r="D4006" s="2" t="s">
        <v>21</v>
      </c>
      <c r="F4006">
        <v>6.0904574468085109</v>
      </c>
      <c r="G4006" t="s">
        <v>42</v>
      </c>
      <c r="H4006" s="21">
        <v>44621</v>
      </c>
      <c r="I4006" s="18" t="s">
        <v>69</v>
      </c>
      <c r="J4006" s="2" t="s">
        <v>21</v>
      </c>
    </row>
    <row r="4007" spans="2:10" hidden="1" x14ac:dyDescent="0.3">
      <c r="B4007" s="5" t="s">
        <v>58</v>
      </c>
      <c r="C4007" t="s">
        <v>50</v>
      </c>
      <c r="D4007" s="2" t="s">
        <v>21</v>
      </c>
      <c r="F4007">
        <v>5.6635744680851063</v>
      </c>
      <c r="G4007" t="s">
        <v>42</v>
      </c>
      <c r="H4007" s="21">
        <v>44621</v>
      </c>
      <c r="I4007" s="18" t="s">
        <v>69</v>
      </c>
      <c r="J4007" s="2" t="s">
        <v>21</v>
      </c>
    </row>
    <row r="4008" spans="2:10" hidden="1" x14ac:dyDescent="0.3">
      <c r="B4008" s="5" t="s">
        <v>58</v>
      </c>
      <c r="C4008" t="s">
        <v>50</v>
      </c>
      <c r="D4008" s="2" t="s">
        <v>21</v>
      </c>
      <c r="F4008">
        <v>5.9419255319148938</v>
      </c>
      <c r="G4008" t="s">
        <v>42</v>
      </c>
      <c r="H4008" s="21">
        <v>44621</v>
      </c>
      <c r="I4008" s="18" t="s">
        <v>69</v>
      </c>
      <c r="J4008" s="2" t="s">
        <v>21</v>
      </c>
    </row>
    <row r="4009" spans="2:10" hidden="1" x14ac:dyDescent="0.3">
      <c r="B4009" s="5" t="s">
        <v>58</v>
      </c>
      <c r="C4009" t="s">
        <v>50</v>
      </c>
      <c r="D4009" s="2" t="s">
        <v>21</v>
      </c>
      <c r="F4009">
        <v>3.91581914893617</v>
      </c>
      <c r="G4009" t="s">
        <v>42</v>
      </c>
      <c r="H4009" s="21">
        <v>44621</v>
      </c>
      <c r="I4009" s="18" t="s">
        <v>69</v>
      </c>
      <c r="J4009" s="2" t="s">
        <v>21</v>
      </c>
    </row>
    <row r="4010" spans="2:10" hidden="1" x14ac:dyDescent="0.3">
      <c r="B4010" s="5" t="s">
        <v>58</v>
      </c>
      <c r="C4010" t="s">
        <v>50</v>
      </c>
      <c r="D4010" s="2" t="s">
        <v>21</v>
      </c>
      <c r="F4010">
        <v>5.8322765957446814</v>
      </c>
      <c r="G4010" t="s">
        <v>42</v>
      </c>
      <c r="H4010" s="21">
        <v>44621</v>
      </c>
      <c r="I4010" s="18" t="s">
        <v>69</v>
      </c>
      <c r="J4010" s="2" t="s">
        <v>21</v>
      </c>
    </row>
    <row r="4011" spans="2:10" hidden="1" x14ac:dyDescent="0.3">
      <c r="B4011" s="5" t="s">
        <v>58</v>
      </c>
      <c r="C4011" t="s">
        <v>50</v>
      </c>
      <c r="D4011" s="2" t="s">
        <v>21</v>
      </c>
      <c r="F4011">
        <v>6.1773936170212762</v>
      </c>
      <c r="G4011" t="s">
        <v>42</v>
      </c>
      <c r="H4011" s="21">
        <v>44621</v>
      </c>
      <c r="I4011" s="18" t="s">
        <v>69</v>
      </c>
      <c r="J4011" s="2" t="s">
        <v>21</v>
      </c>
    </row>
    <row r="4012" spans="2:10" hidden="1" x14ac:dyDescent="0.3">
      <c r="B4012" s="5" t="s">
        <v>58</v>
      </c>
      <c r="C4012" t="s">
        <v>50</v>
      </c>
      <c r="D4012" s="2" t="s">
        <v>21</v>
      </c>
      <c r="F4012">
        <v>5.4124574468085109</v>
      </c>
      <c r="G4012" t="s">
        <v>42</v>
      </c>
      <c r="H4012" s="21">
        <v>44621</v>
      </c>
      <c r="I4012" s="18" t="s">
        <v>69</v>
      </c>
      <c r="J4012" s="2" t="s">
        <v>21</v>
      </c>
    </row>
    <row r="4013" spans="2:10" hidden="1" x14ac:dyDescent="0.3">
      <c r="B4013" s="5" t="s">
        <v>58</v>
      </c>
      <c r="C4013" t="s">
        <v>50</v>
      </c>
      <c r="D4013" s="2" t="s">
        <v>21</v>
      </c>
      <c r="F4013">
        <v>4.8936170212765955</v>
      </c>
      <c r="G4013" t="s">
        <v>42</v>
      </c>
      <c r="H4013" s="21">
        <v>44621</v>
      </c>
      <c r="I4013" s="18" t="s">
        <v>69</v>
      </c>
      <c r="J4013" s="2" t="s">
        <v>21</v>
      </c>
    </row>
    <row r="4014" spans="2:10" hidden="1" x14ac:dyDescent="0.3">
      <c r="B4014" s="5" t="s">
        <v>58</v>
      </c>
      <c r="C4014" t="s">
        <v>50</v>
      </c>
      <c r="D4014" s="2" t="s">
        <v>21</v>
      </c>
      <c r="F4014">
        <v>4.8629893617021276</v>
      </c>
      <c r="G4014" t="s">
        <v>42</v>
      </c>
      <c r="H4014" s="21">
        <v>44621</v>
      </c>
      <c r="I4014" s="18" t="s">
        <v>69</v>
      </c>
      <c r="J4014" s="2" t="s">
        <v>21</v>
      </c>
    </row>
    <row r="4015" spans="2:10" hidden="1" x14ac:dyDescent="0.3">
      <c r="B4015" s="5" t="s">
        <v>58</v>
      </c>
      <c r="C4015" t="s">
        <v>50</v>
      </c>
      <c r="D4015" s="2" t="s">
        <v>21</v>
      </c>
      <c r="F4015">
        <v>5.4468085106382977</v>
      </c>
      <c r="G4015" t="s">
        <v>42</v>
      </c>
      <c r="H4015" s="21">
        <v>44621</v>
      </c>
      <c r="I4015" s="18" t="s">
        <v>69</v>
      </c>
      <c r="J4015" s="2" t="s">
        <v>21</v>
      </c>
    </row>
    <row r="4016" spans="2:10" hidden="1" x14ac:dyDescent="0.3">
      <c r="B4016" s="5" t="s">
        <v>58</v>
      </c>
      <c r="C4016" t="s">
        <v>50</v>
      </c>
      <c r="D4016" s="2" t="s">
        <v>21</v>
      </c>
      <c r="F4016">
        <v>5.0430425531914889</v>
      </c>
      <c r="G4016" t="s">
        <v>42</v>
      </c>
      <c r="H4016" s="21">
        <v>44621</v>
      </c>
      <c r="I4016" s="18" t="s">
        <v>69</v>
      </c>
      <c r="J4016" s="2" t="s">
        <v>21</v>
      </c>
    </row>
    <row r="4017" spans="2:10" hidden="1" x14ac:dyDescent="0.3">
      <c r="B4017" s="5" t="s">
        <v>58</v>
      </c>
      <c r="C4017" t="s">
        <v>50</v>
      </c>
      <c r="D4017" s="2" t="s">
        <v>21</v>
      </c>
      <c r="F4017">
        <v>5.5451595744680855</v>
      </c>
      <c r="G4017" t="s">
        <v>42</v>
      </c>
      <c r="H4017" s="21">
        <v>44621</v>
      </c>
      <c r="I4017" s="18" t="s">
        <v>69</v>
      </c>
      <c r="J4017" s="2" t="s">
        <v>21</v>
      </c>
    </row>
    <row r="4018" spans="2:10" hidden="1" x14ac:dyDescent="0.3">
      <c r="B4018" s="5" t="s">
        <v>58</v>
      </c>
      <c r="C4018" t="s">
        <v>50</v>
      </c>
      <c r="D4018" s="2" t="s">
        <v>21</v>
      </c>
      <c r="F4018">
        <v>5.0241595744680856</v>
      </c>
      <c r="G4018" t="s">
        <v>42</v>
      </c>
      <c r="H4018" s="21">
        <v>44621</v>
      </c>
      <c r="I4018" s="18" t="s">
        <v>69</v>
      </c>
      <c r="J4018" s="2" t="s">
        <v>21</v>
      </c>
    </row>
    <row r="4019" spans="2:10" hidden="1" x14ac:dyDescent="0.3">
      <c r="B4019" s="5" t="s">
        <v>58</v>
      </c>
      <c r="C4019" t="s">
        <v>50</v>
      </c>
      <c r="D4019" s="2" t="s">
        <v>21</v>
      </c>
      <c r="F4019">
        <v>4.8629893617021276</v>
      </c>
      <c r="G4019" t="s">
        <v>42</v>
      </c>
      <c r="H4019" s="21">
        <v>44621</v>
      </c>
      <c r="I4019" s="18" t="s">
        <v>69</v>
      </c>
      <c r="J4019" s="2" t="s">
        <v>21</v>
      </c>
    </row>
    <row r="4020" spans="2:10" hidden="1" x14ac:dyDescent="0.3">
      <c r="B4020" s="5" t="s">
        <v>58</v>
      </c>
      <c r="C4020" t="s">
        <v>50</v>
      </c>
      <c r="D4020" s="2" t="s">
        <v>21</v>
      </c>
      <c r="F4020">
        <v>5.5451595744680855</v>
      </c>
      <c r="G4020" t="s">
        <v>42</v>
      </c>
      <c r="H4020" s="21">
        <v>44621</v>
      </c>
      <c r="I4020" s="18" t="s">
        <v>69</v>
      </c>
      <c r="J4020" s="2" t="s">
        <v>21</v>
      </c>
    </row>
    <row r="4021" spans="2:10" hidden="1" x14ac:dyDescent="0.3">
      <c r="B4021" s="5" t="s">
        <v>58</v>
      </c>
      <c r="C4021" t="s">
        <v>50</v>
      </c>
      <c r="D4021" s="2" t="s">
        <v>21</v>
      </c>
      <c r="F4021">
        <v>4.6964893617021284</v>
      </c>
      <c r="G4021" t="s">
        <v>42</v>
      </c>
      <c r="H4021" s="21">
        <v>44621</v>
      </c>
      <c r="I4021" s="18" t="s">
        <v>69</v>
      </c>
      <c r="J4021" s="2" t="s">
        <v>21</v>
      </c>
    </row>
    <row r="4022" spans="2:10" hidden="1" x14ac:dyDescent="0.3">
      <c r="B4022" s="5" t="s">
        <v>58</v>
      </c>
      <c r="C4022" t="s">
        <v>50</v>
      </c>
      <c r="D4022" s="2" t="s">
        <v>21</v>
      </c>
      <c r="F4022">
        <v>4.5965319148936175</v>
      </c>
      <c r="G4022" t="s">
        <v>42</v>
      </c>
      <c r="H4022" s="21">
        <v>44621</v>
      </c>
      <c r="I4022" s="18" t="s">
        <v>69</v>
      </c>
      <c r="J4022" s="2" t="s">
        <v>21</v>
      </c>
    </row>
    <row r="4023" spans="2:10" hidden="1" x14ac:dyDescent="0.3">
      <c r="B4023" s="5" t="s">
        <v>58</v>
      </c>
      <c r="C4023" t="s">
        <v>50</v>
      </c>
      <c r="D4023" s="2" t="s">
        <v>21</v>
      </c>
      <c r="F4023">
        <v>7.1919893617021282</v>
      </c>
      <c r="G4023" t="s">
        <v>42</v>
      </c>
      <c r="H4023" s="21">
        <v>44621</v>
      </c>
      <c r="I4023" s="18" t="s">
        <v>69</v>
      </c>
      <c r="J4023" s="2" t="s">
        <v>21</v>
      </c>
    </row>
    <row r="4024" spans="2:10" hidden="1" x14ac:dyDescent="0.3">
      <c r="B4024" s="5" t="s">
        <v>58</v>
      </c>
      <c r="C4024" t="s">
        <v>50</v>
      </c>
      <c r="D4024" s="2" t="s">
        <v>21</v>
      </c>
      <c r="F4024">
        <v>7.1509574468085111</v>
      </c>
      <c r="G4024" t="s">
        <v>42</v>
      </c>
      <c r="H4024" s="21">
        <v>44621</v>
      </c>
      <c r="I4024" s="18" t="s">
        <v>69</v>
      </c>
      <c r="J4024" s="2" t="s">
        <v>21</v>
      </c>
    </row>
    <row r="4025" spans="2:10" hidden="1" x14ac:dyDescent="0.3">
      <c r="B4025" s="5" t="s">
        <v>58</v>
      </c>
      <c r="C4025" t="s">
        <v>50</v>
      </c>
      <c r="D4025" s="2" t="s">
        <v>21</v>
      </c>
      <c r="F4025">
        <v>5.8848191489361703</v>
      </c>
      <c r="G4025" t="s">
        <v>42</v>
      </c>
      <c r="H4025" s="21">
        <v>44621</v>
      </c>
      <c r="I4025" s="18" t="s">
        <v>69</v>
      </c>
      <c r="J4025" s="2" t="s">
        <v>21</v>
      </c>
    </row>
    <row r="4026" spans="2:10" hidden="1" x14ac:dyDescent="0.3">
      <c r="B4026" s="5" t="s">
        <v>58</v>
      </c>
      <c r="C4026" t="s">
        <v>50</v>
      </c>
      <c r="D4026" s="2" t="s">
        <v>21</v>
      </c>
      <c r="F4026">
        <v>6.5979361702127663</v>
      </c>
      <c r="G4026" t="s">
        <v>42</v>
      </c>
      <c r="H4026" s="21">
        <v>44621</v>
      </c>
      <c r="I4026" s="18" t="s">
        <v>69</v>
      </c>
      <c r="J4026" s="2" t="s">
        <v>21</v>
      </c>
    </row>
    <row r="4027" spans="2:10" hidden="1" x14ac:dyDescent="0.3">
      <c r="B4027" s="5" t="s">
        <v>58</v>
      </c>
      <c r="C4027" t="s">
        <v>50</v>
      </c>
      <c r="D4027" s="2" t="s">
        <v>21</v>
      </c>
      <c r="F4027">
        <v>4.3094468085106383</v>
      </c>
      <c r="G4027" t="s">
        <v>42</v>
      </c>
      <c r="H4027" s="21">
        <v>44621</v>
      </c>
      <c r="I4027" s="18" t="s">
        <v>69</v>
      </c>
      <c r="J4027" s="2" t="s">
        <v>21</v>
      </c>
    </row>
    <row r="4028" spans="2:10" hidden="1" x14ac:dyDescent="0.3">
      <c r="B4028" s="5" t="s">
        <v>58</v>
      </c>
      <c r="C4028" t="s">
        <v>50</v>
      </c>
      <c r="D4028" s="2" t="s">
        <v>21</v>
      </c>
      <c r="F4028">
        <v>4.8832446808510639</v>
      </c>
      <c r="G4028" t="s">
        <v>42</v>
      </c>
      <c r="H4028" s="21">
        <v>44621</v>
      </c>
      <c r="I4028" s="18" t="s">
        <v>69</v>
      </c>
      <c r="J4028" s="2" t="s">
        <v>21</v>
      </c>
    </row>
    <row r="4029" spans="2:10" hidden="1" x14ac:dyDescent="0.3">
      <c r="B4029" s="5" t="s">
        <v>58</v>
      </c>
      <c r="C4029" t="s">
        <v>50</v>
      </c>
      <c r="D4029" s="2" t="s">
        <v>21</v>
      </c>
      <c r="F4029">
        <v>5.1664893617021272</v>
      </c>
      <c r="G4029" t="s">
        <v>42</v>
      </c>
      <c r="H4029" s="21">
        <v>44621</v>
      </c>
      <c r="I4029" s="18" t="s">
        <v>69</v>
      </c>
      <c r="J4029" s="2" t="s">
        <v>21</v>
      </c>
    </row>
    <row r="4030" spans="2:10" hidden="1" x14ac:dyDescent="0.3">
      <c r="B4030" s="5" t="s">
        <v>58</v>
      </c>
      <c r="C4030" t="s">
        <v>50</v>
      </c>
      <c r="D4030" s="2" t="s">
        <v>21</v>
      </c>
      <c r="F4030">
        <v>4.8510638297872344</v>
      </c>
      <c r="G4030" t="s">
        <v>42</v>
      </c>
      <c r="H4030" s="21">
        <v>44621</v>
      </c>
      <c r="I4030" s="18" t="s">
        <v>69</v>
      </c>
      <c r="J4030" s="2" t="s">
        <v>21</v>
      </c>
    </row>
    <row r="4031" spans="2:10" hidden="1" x14ac:dyDescent="0.3">
      <c r="B4031" s="5" t="s">
        <v>58</v>
      </c>
      <c r="C4031" t="s">
        <v>50</v>
      </c>
      <c r="D4031" s="2" t="s">
        <v>21</v>
      </c>
      <c r="F4031">
        <v>5.4999042553191488</v>
      </c>
      <c r="G4031" t="s">
        <v>42</v>
      </c>
      <c r="H4031" s="21">
        <v>44621</v>
      </c>
      <c r="I4031" s="18" t="s">
        <v>69</v>
      </c>
      <c r="J4031" s="2" t="s">
        <v>21</v>
      </c>
    </row>
    <row r="4032" spans="2:10" hidden="1" x14ac:dyDescent="0.3">
      <c r="B4032" s="5" t="s">
        <v>58</v>
      </c>
      <c r="C4032" t="s">
        <v>50</v>
      </c>
      <c r="D4032" s="2" t="s">
        <v>21</v>
      </c>
      <c r="F4032">
        <v>5.7460957446808516</v>
      </c>
      <c r="G4032" t="s">
        <v>42</v>
      </c>
      <c r="H4032" s="21">
        <v>44621</v>
      </c>
      <c r="I4032" s="18" t="s">
        <v>69</v>
      </c>
      <c r="J4032" s="2" t="s">
        <v>21</v>
      </c>
    </row>
    <row r="4033" spans="2:10" hidden="1" x14ac:dyDescent="0.3">
      <c r="B4033" s="5" t="s">
        <v>58</v>
      </c>
      <c r="C4033" t="s">
        <v>50</v>
      </c>
      <c r="D4033" s="2" t="s">
        <v>21</v>
      </c>
      <c r="F4033">
        <v>6.2164042553191488</v>
      </c>
      <c r="G4033" t="s">
        <v>42</v>
      </c>
      <c r="H4033" s="21">
        <v>44621</v>
      </c>
      <c r="I4033" s="18" t="s">
        <v>69</v>
      </c>
      <c r="J4033" s="2" t="s">
        <v>21</v>
      </c>
    </row>
    <row r="4034" spans="2:10" hidden="1" x14ac:dyDescent="0.3">
      <c r="B4034" s="5" t="s">
        <v>58</v>
      </c>
      <c r="C4034" t="s">
        <v>50</v>
      </c>
      <c r="D4034" s="2" t="s">
        <v>21</v>
      </c>
      <c r="F4034">
        <v>6.0431489361702129</v>
      </c>
      <c r="G4034" t="s">
        <v>42</v>
      </c>
      <c r="H4034" s="21">
        <v>44621</v>
      </c>
      <c r="I4034" s="18" t="s">
        <v>69</v>
      </c>
      <c r="J4034" s="2" t="s">
        <v>21</v>
      </c>
    </row>
    <row r="4035" spans="2:10" hidden="1" x14ac:dyDescent="0.3">
      <c r="B4035" s="5" t="s">
        <v>58</v>
      </c>
      <c r="C4035" t="s">
        <v>50</v>
      </c>
      <c r="D4035" s="2" t="s">
        <v>21</v>
      </c>
      <c r="F4035">
        <v>5.9204042553191494</v>
      </c>
      <c r="G4035" t="s">
        <v>42</v>
      </c>
      <c r="H4035" s="21">
        <v>44621</v>
      </c>
      <c r="I4035" s="18" t="s">
        <v>69</v>
      </c>
      <c r="J4035" s="2" t="s">
        <v>21</v>
      </c>
    </row>
    <row r="4036" spans="2:10" hidden="1" x14ac:dyDescent="0.3">
      <c r="B4036" s="5" t="s">
        <v>58</v>
      </c>
      <c r="C4036" t="s">
        <v>50</v>
      </c>
      <c r="D4036" s="2" t="s">
        <v>21</v>
      </c>
      <c r="F4036">
        <v>5.7872340425531918</v>
      </c>
      <c r="G4036" t="s">
        <v>42</v>
      </c>
      <c r="H4036" s="21">
        <v>44621</v>
      </c>
      <c r="I4036" s="18" t="s">
        <v>69</v>
      </c>
      <c r="J4036" s="2" t="s">
        <v>21</v>
      </c>
    </row>
    <row r="4037" spans="2:10" hidden="1" x14ac:dyDescent="0.3">
      <c r="B4037" s="5" t="s">
        <v>58</v>
      </c>
      <c r="C4037" t="s">
        <v>50</v>
      </c>
      <c r="D4037" s="2" t="s">
        <v>21</v>
      </c>
      <c r="F4037">
        <v>6.1276595744680851</v>
      </c>
      <c r="G4037" t="s">
        <v>42</v>
      </c>
      <c r="H4037" s="21">
        <v>44621</v>
      </c>
      <c r="I4037" s="18" t="s">
        <v>69</v>
      </c>
      <c r="J4037" s="2" t="s">
        <v>21</v>
      </c>
    </row>
    <row r="4038" spans="2:10" hidden="1" x14ac:dyDescent="0.3">
      <c r="B4038" s="5" t="s">
        <v>58</v>
      </c>
      <c r="C4038" t="s">
        <v>50</v>
      </c>
      <c r="D4038" s="2" t="s">
        <v>21</v>
      </c>
      <c r="F4038">
        <v>5.9588191489361702</v>
      </c>
      <c r="G4038" t="s">
        <v>42</v>
      </c>
      <c r="H4038" s="21">
        <v>44621</v>
      </c>
      <c r="I4038" s="18" t="s">
        <v>69</v>
      </c>
      <c r="J4038" s="2" t="s">
        <v>21</v>
      </c>
    </row>
    <row r="4039" spans="2:10" hidden="1" x14ac:dyDescent="0.3">
      <c r="B4039" s="5" t="s">
        <v>58</v>
      </c>
      <c r="C4039" t="s">
        <v>50</v>
      </c>
      <c r="D4039" s="2" t="s">
        <v>21</v>
      </c>
      <c r="F4039">
        <v>6.0904574468085109</v>
      </c>
      <c r="G4039" t="s">
        <v>42</v>
      </c>
      <c r="H4039" s="21">
        <v>44621</v>
      </c>
      <c r="I4039" s="18" t="s">
        <v>69</v>
      </c>
      <c r="J4039" s="2" t="s">
        <v>21</v>
      </c>
    </row>
    <row r="4040" spans="2:10" hidden="1" x14ac:dyDescent="0.3">
      <c r="B4040" s="5" t="s">
        <v>58</v>
      </c>
      <c r="C4040" t="s">
        <v>50</v>
      </c>
      <c r="D4040" s="2" t="s">
        <v>21</v>
      </c>
      <c r="F4040">
        <v>6.2273191489361706</v>
      </c>
      <c r="G4040" t="s">
        <v>42</v>
      </c>
      <c r="H4040" s="21">
        <v>44621</v>
      </c>
      <c r="I4040" s="18" t="s">
        <v>69</v>
      </c>
      <c r="J4040" s="2" t="s">
        <v>21</v>
      </c>
    </row>
    <row r="4041" spans="2:10" hidden="1" x14ac:dyDescent="0.3">
      <c r="B4041" s="5" t="s">
        <v>58</v>
      </c>
      <c r="C4041" t="s">
        <v>50</v>
      </c>
      <c r="D4041" s="2" t="s">
        <v>21</v>
      </c>
      <c r="F4041">
        <v>5.7078404255319155</v>
      </c>
      <c r="G4041" t="s">
        <v>42</v>
      </c>
      <c r="H4041" s="21">
        <v>44621</v>
      </c>
      <c r="I4041" s="18" t="s">
        <v>69</v>
      </c>
      <c r="J4041" s="2" t="s">
        <v>21</v>
      </c>
    </row>
    <row r="4042" spans="2:10" hidden="1" x14ac:dyDescent="0.3">
      <c r="B4042" s="5" t="s">
        <v>58</v>
      </c>
      <c r="C4042" t="s">
        <v>50</v>
      </c>
      <c r="D4042" s="2" t="s">
        <v>21</v>
      </c>
      <c r="F4042">
        <v>5.9820212765957441</v>
      </c>
      <c r="G4042" t="s">
        <v>42</v>
      </c>
      <c r="H4042" s="21">
        <v>44621</v>
      </c>
      <c r="I4042" s="18" t="s">
        <v>69</v>
      </c>
      <c r="J4042" s="2" t="s">
        <v>21</v>
      </c>
    </row>
    <row r="4043" spans="2:10" hidden="1" x14ac:dyDescent="0.3">
      <c r="B4043" s="5" t="s">
        <v>58</v>
      </c>
      <c r="C4043" t="s">
        <v>50</v>
      </c>
      <c r="D4043" s="2" t="s">
        <v>21</v>
      </c>
      <c r="F4043">
        <v>5.969744680851063</v>
      </c>
      <c r="G4043" t="s">
        <v>42</v>
      </c>
      <c r="H4043" s="21">
        <v>44621</v>
      </c>
      <c r="I4043" s="18" t="s">
        <v>69</v>
      </c>
      <c r="J4043" s="2" t="s">
        <v>21</v>
      </c>
    </row>
    <row r="4044" spans="2:10" hidden="1" x14ac:dyDescent="0.3">
      <c r="B4044" s="5" t="s">
        <v>58</v>
      </c>
      <c r="C4044" t="s">
        <v>50</v>
      </c>
      <c r="D4044" s="2" t="s">
        <v>21</v>
      </c>
      <c r="F4044">
        <v>4.5959468085106385</v>
      </c>
      <c r="G4044" t="s">
        <v>42</v>
      </c>
      <c r="H4044" s="21">
        <v>44621</v>
      </c>
      <c r="I4044" s="18" t="s">
        <v>69</v>
      </c>
      <c r="J4044" s="2" t="s">
        <v>21</v>
      </c>
    </row>
    <row r="4045" spans="2:10" hidden="1" x14ac:dyDescent="0.3">
      <c r="B4045" s="5" t="s">
        <v>58</v>
      </c>
      <c r="C4045" t="s">
        <v>50</v>
      </c>
      <c r="D4045" s="2" t="s">
        <v>21</v>
      </c>
      <c r="F4045">
        <v>5.5171702127659579</v>
      </c>
      <c r="G4045" t="s">
        <v>42</v>
      </c>
      <c r="H4045" s="21">
        <v>44621</v>
      </c>
      <c r="I4045" s="18" t="s">
        <v>69</v>
      </c>
      <c r="J4045" s="2" t="s">
        <v>21</v>
      </c>
    </row>
    <row r="4046" spans="2:10" hidden="1" x14ac:dyDescent="0.3">
      <c r="B4046" s="5" t="s">
        <v>58</v>
      </c>
      <c r="C4046" t="s">
        <v>50</v>
      </c>
      <c r="D4046" s="2" t="s">
        <v>21</v>
      </c>
      <c r="F4046">
        <v>6.3546914893617021</v>
      </c>
      <c r="G4046" t="s">
        <v>42</v>
      </c>
      <c r="H4046" s="21">
        <v>44621</v>
      </c>
      <c r="I4046" s="18" t="s">
        <v>69</v>
      </c>
      <c r="J4046" s="2" t="s">
        <v>21</v>
      </c>
    </row>
    <row r="4047" spans="2:10" hidden="1" x14ac:dyDescent="0.3">
      <c r="B4047" s="5" t="s">
        <v>58</v>
      </c>
      <c r="C4047" t="s">
        <v>50</v>
      </c>
      <c r="D4047" s="2" t="s">
        <v>21</v>
      </c>
      <c r="F4047">
        <v>6.0971489361702123</v>
      </c>
      <c r="G4047" t="s">
        <v>42</v>
      </c>
      <c r="H4047" s="21">
        <v>44621</v>
      </c>
      <c r="I4047" s="18" t="s">
        <v>69</v>
      </c>
      <c r="J4047" s="2" t="s">
        <v>21</v>
      </c>
    </row>
    <row r="4048" spans="2:10" hidden="1" x14ac:dyDescent="0.3">
      <c r="B4048" s="5" t="s">
        <v>58</v>
      </c>
      <c r="C4048" t="s">
        <v>50</v>
      </c>
      <c r="D4048" s="2" t="s">
        <v>21</v>
      </c>
      <c r="F4048">
        <v>7.0254042553191489</v>
      </c>
      <c r="G4048" t="s">
        <v>42</v>
      </c>
      <c r="H4048" s="21">
        <v>44621</v>
      </c>
      <c r="I4048" s="18" t="s">
        <v>69</v>
      </c>
      <c r="J4048" s="2" t="s">
        <v>21</v>
      </c>
    </row>
    <row r="4049" spans="2:10" hidden="1" x14ac:dyDescent="0.3">
      <c r="B4049" s="5" t="s">
        <v>58</v>
      </c>
      <c r="C4049" t="s">
        <v>50</v>
      </c>
      <c r="D4049" s="2" t="s">
        <v>21</v>
      </c>
      <c r="F4049">
        <v>8.9387021276595746</v>
      </c>
      <c r="G4049" t="s">
        <v>42</v>
      </c>
      <c r="H4049" s="21">
        <v>44621</v>
      </c>
      <c r="I4049" s="18" t="s">
        <v>69</v>
      </c>
      <c r="J4049" s="2" t="s">
        <v>21</v>
      </c>
    </row>
    <row r="4050" spans="2:10" hidden="1" x14ac:dyDescent="0.3">
      <c r="B4050" s="5" t="s">
        <v>58</v>
      </c>
      <c r="C4050" t="s">
        <v>50</v>
      </c>
      <c r="D4050" s="2" t="s">
        <v>21</v>
      </c>
      <c r="F4050">
        <v>1.0212765957446808</v>
      </c>
      <c r="G4050" t="s">
        <v>42</v>
      </c>
      <c r="H4050" s="21">
        <v>44621</v>
      </c>
      <c r="I4050" s="18" t="s">
        <v>69</v>
      </c>
      <c r="J4050" s="2" t="s">
        <v>21</v>
      </c>
    </row>
    <row r="4051" spans="2:10" hidden="1" x14ac:dyDescent="0.3">
      <c r="B4051" s="5" t="s">
        <v>58</v>
      </c>
      <c r="C4051" t="s">
        <v>50</v>
      </c>
      <c r="D4051" s="2" t="s">
        <v>21</v>
      </c>
      <c r="F4051">
        <v>5.4283297872340421</v>
      </c>
      <c r="G4051" t="s">
        <v>42</v>
      </c>
      <c r="H4051" s="21">
        <v>44621</v>
      </c>
      <c r="I4051" s="18" t="s">
        <v>69</v>
      </c>
      <c r="J4051" s="2" t="s">
        <v>21</v>
      </c>
    </row>
    <row r="4052" spans="2:10" hidden="1" x14ac:dyDescent="0.3">
      <c r="B4052" s="5" t="s">
        <v>58</v>
      </c>
      <c r="C4052" t="s">
        <v>50</v>
      </c>
      <c r="D4052" s="2" t="s">
        <v>21</v>
      </c>
      <c r="F4052">
        <v>4.6028297872340422</v>
      </c>
      <c r="G4052" t="s">
        <v>42</v>
      </c>
      <c r="H4052" s="21">
        <v>44621</v>
      </c>
      <c r="I4052" s="18" t="s">
        <v>69</v>
      </c>
      <c r="J4052" s="2" t="s">
        <v>21</v>
      </c>
    </row>
    <row r="4053" spans="2:10" hidden="1" x14ac:dyDescent="0.3">
      <c r="B4053" s="5" t="s">
        <v>58</v>
      </c>
      <c r="C4053" t="s">
        <v>50</v>
      </c>
      <c r="D4053" s="2" t="s">
        <v>21</v>
      </c>
      <c r="F4053">
        <v>4.4731489361702126</v>
      </c>
      <c r="G4053" t="s">
        <v>42</v>
      </c>
      <c r="H4053" s="21">
        <v>44621</v>
      </c>
      <c r="I4053" s="18" t="s">
        <v>69</v>
      </c>
      <c r="J4053" s="2" t="s">
        <v>21</v>
      </c>
    </row>
    <row r="4054" spans="2:10" hidden="1" x14ac:dyDescent="0.3">
      <c r="B4054" s="5" t="s">
        <v>58</v>
      </c>
      <c r="C4054" t="s">
        <v>50</v>
      </c>
      <c r="D4054" s="2" t="s">
        <v>21</v>
      </c>
      <c r="F4054">
        <v>4.8602021276595746</v>
      </c>
      <c r="G4054" t="s">
        <v>42</v>
      </c>
      <c r="H4054" s="21">
        <v>44621</v>
      </c>
      <c r="I4054" s="18" t="s">
        <v>69</v>
      </c>
      <c r="J4054" s="2" t="s">
        <v>21</v>
      </c>
    </row>
    <row r="4055" spans="2:10" hidden="1" x14ac:dyDescent="0.3">
      <c r="B4055" s="5" t="s">
        <v>58</v>
      </c>
      <c r="C4055" t="s">
        <v>50</v>
      </c>
      <c r="D4055" s="2" t="s">
        <v>21</v>
      </c>
      <c r="F4055">
        <v>5.0301063829787234</v>
      </c>
      <c r="G4055" t="s">
        <v>42</v>
      </c>
      <c r="H4055" s="21">
        <v>44621</v>
      </c>
      <c r="I4055" s="18" t="s">
        <v>69</v>
      </c>
      <c r="J4055" s="2" t="s">
        <v>21</v>
      </c>
    </row>
    <row r="4056" spans="2:10" hidden="1" x14ac:dyDescent="0.3">
      <c r="B4056" s="5" t="s">
        <v>58</v>
      </c>
      <c r="C4056" t="s">
        <v>50</v>
      </c>
      <c r="D4056" s="2" t="s">
        <v>21</v>
      </c>
      <c r="F4056">
        <v>4.301244680851064</v>
      </c>
      <c r="G4056" t="s">
        <v>42</v>
      </c>
      <c r="H4056" s="21">
        <v>44621</v>
      </c>
      <c r="I4056" s="18" t="s">
        <v>69</v>
      </c>
      <c r="J4056" s="2" t="s">
        <v>21</v>
      </c>
    </row>
    <row r="4057" spans="2:10" hidden="1" x14ac:dyDescent="0.3">
      <c r="B4057" s="5" t="s">
        <v>58</v>
      </c>
      <c r="C4057" t="s">
        <v>50</v>
      </c>
      <c r="D4057" s="2" t="s">
        <v>21</v>
      </c>
      <c r="F4057">
        <v>4.6431702127659573</v>
      </c>
      <c r="G4057" t="s">
        <v>42</v>
      </c>
      <c r="H4057" s="21">
        <v>44621</v>
      </c>
      <c r="I4057" s="18" t="s">
        <v>69</v>
      </c>
      <c r="J4057" s="2" t="s">
        <v>21</v>
      </c>
    </row>
    <row r="4058" spans="2:10" hidden="1" x14ac:dyDescent="0.3">
      <c r="B4058" s="5" t="s">
        <v>58</v>
      </c>
      <c r="C4058" t="s">
        <v>50</v>
      </c>
      <c r="D4058" s="2" t="s">
        <v>21</v>
      </c>
      <c r="F4058">
        <v>4.6390744680851066</v>
      </c>
      <c r="G4058" t="s">
        <v>42</v>
      </c>
      <c r="H4058" s="21">
        <v>44621</v>
      </c>
      <c r="I4058" s="18" t="s">
        <v>69</v>
      </c>
      <c r="J4058" s="2" t="s">
        <v>21</v>
      </c>
    </row>
    <row r="4059" spans="2:10" hidden="1" x14ac:dyDescent="0.3">
      <c r="B4059" s="5" t="s">
        <v>58</v>
      </c>
      <c r="C4059" t="s">
        <v>50</v>
      </c>
      <c r="D4059" s="2" t="s">
        <v>21</v>
      </c>
      <c r="F4059">
        <v>5.7948936170212768</v>
      </c>
      <c r="G4059" t="s">
        <v>42</v>
      </c>
      <c r="H4059" s="21">
        <v>44621</v>
      </c>
      <c r="I4059" s="18" t="s">
        <v>69</v>
      </c>
      <c r="J4059" s="2" t="s">
        <v>21</v>
      </c>
    </row>
    <row r="4060" spans="2:10" hidden="1" x14ac:dyDescent="0.3">
      <c r="B4060" s="5" t="s">
        <v>58</v>
      </c>
      <c r="C4060" t="s">
        <v>50</v>
      </c>
      <c r="D4060" s="2" t="s">
        <v>21</v>
      </c>
      <c r="F4060">
        <v>5.5940851063829795</v>
      </c>
      <c r="G4060" t="s">
        <v>42</v>
      </c>
      <c r="H4060" s="21">
        <v>44621</v>
      </c>
      <c r="I4060" s="18" t="s">
        <v>69</v>
      </c>
      <c r="J4060" s="2" t="s">
        <v>21</v>
      </c>
    </row>
    <row r="4061" spans="2:10" hidden="1" x14ac:dyDescent="0.3">
      <c r="B4061" s="5" t="s">
        <v>58</v>
      </c>
      <c r="C4061" t="s">
        <v>50</v>
      </c>
      <c r="D4061" s="2" t="s">
        <v>21</v>
      </c>
      <c r="F4061">
        <v>4.2606382978723403</v>
      </c>
      <c r="G4061" t="s">
        <v>42</v>
      </c>
      <c r="H4061" s="21">
        <v>44621</v>
      </c>
      <c r="I4061" s="18" t="s">
        <v>69</v>
      </c>
      <c r="J4061" s="2" t="s">
        <v>21</v>
      </c>
    </row>
    <row r="4062" spans="2:10" hidden="1" x14ac:dyDescent="0.3">
      <c r="B4062" s="5" t="s">
        <v>58</v>
      </c>
      <c r="C4062" t="s">
        <v>50</v>
      </c>
      <c r="D4062" s="2" t="s">
        <v>21</v>
      </c>
      <c r="F4062">
        <v>5.290478723404255</v>
      </c>
      <c r="G4062" t="s">
        <v>42</v>
      </c>
      <c r="H4062" s="21">
        <v>44621</v>
      </c>
      <c r="I4062" s="18" t="s">
        <v>69</v>
      </c>
      <c r="J4062" s="2" t="s">
        <v>21</v>
      </c>
    </row>
    <row r="4063" spans="2:10" hidden="1" x14ac:dyDescent="0.3">
      <c r="B4063" s="5" t="s">
        <v>58</v>
      </c>
      <c r="C4063" t="s">
        <v>50</v>
      </c>
      <c r="D4063" s="2" t="s">
        <v>21</v>
      </c>
      <c r="F4063">
        <v>5.1921914893617016</v>
      </c>
      <c r="G4063" t="s">
        <v>42</v>
      </c>
      <c r="H4063" s="21">
        <v>44621</v>
      </c>
      <c r="I4063" s="18" t="s">
        <v>69</v>
      </c>
      <c r="J4063" s="2" t="s">
        <v>21</v>
      </c>
    </row>
    <row r="4064" spans="2:10" hidden="1" x14ac:dyDescent="0.3">
      <c r="B4064" s="5" t="s">
        <v>58</v>
      </c>
      <c r="C4064" t="s">
        <v>50</v>
      </c>
      <c r="D4064" s="2" t="s">
        <v>21</v>
      </c>
      <c r="F4064">
        <v>8.9589361702127661</v>
      </c>
      <c r="G4064" t="s">
        <v>42</v>
      </c>
      <c r="H4064" s="21">
        <v>44621</v>
      </c>
      <c r="I4064" s="18" t="s">
        <v>69</v>
      </c>
      <c r="J4064" s="2" t="s">
        <v>21</v>
      </c>
    </row>
    <row r="4065" spans="2:10" hidden="1" x14ac:dyDescent="0.3">
      <c r="B4065" s="5" t="s">
        <v>58</v>
      </c>
      <c r="C4065" t="s">
        <v>50</v>
      </c>
      <c r="D4065" s="2" t="s">
        <v>21</v>
      </c>
      <c r="F4065">
        <v>5.8822021276595748</v>
      </c>
      <c r="G4065" t="s">
        <v>42</v>
      </c>
      <c r="H4065" s="21">
        <v>44621</v>
      </c>
      <c r="I4065" s="18" t="s">
        <v>69</v>
      </c>
      <c r="J4065" s="2" t="s">
        <v>21</v>
      </c>
    </row>
    <row r="4066" spans="2:10" hidden="1" x14ac:dyDescent="0.3">
      <c r="B4066" s="5" t="s">
        <v>58</v>
      </c>
      <c r="C4066" t="s">
        <v>50</v>
      </c>
      <c r="D4066" s="2" t="s">
        <v>21</v>
      </c>
      <c r="F4066">
        <v>5.1883510638297867</v>
      </c>
      <c r="G4066" t="s">
        <v>42</v>
      </c>
      <c r="H4066" s="21">
        <v>44621</v>
      </c>
      <c r="I4066" s="18" t="s">
        <v>69</v>
      </c>
      <c r="J4066" s="2" t="s">
        <v>21</v>
      </c>
    </row>
    <row r="4067" spans="2:10" hidden="1" x14ac:dyDescent="0.3">
      <c r="B4067" s="5" t="s">
        <v>58</v>
      </c>
      <c r="C4067" t="s">
        <v>50</v>
      </c>
      <c r="D4067" s="2" t="s">
        <v>21</v>
      </c>
      <c r="F4067">
        <v>4.484468085106383</v>
      </c>
      <c r="G4067" t="s">
        <v>42</v>
      </c>
      <c r="H4067" s="21">
        <v>44621</v>
      </c>
      <c r="I4067" s="18" t="s">
        <v>69</v>
      </c>
      <c r="J4067" s="2" t="s">
        <v>21</v>
      </c>
    </row>
    <row r="4068" spans="2:10" hidden="1" x14ac:dyDescent="0.3">
      <c r="B4068" s="5" t="s">
        <v>58</v>
      </c>
      <c r="C4068" t="s">
        <v>50</v>
      </c>
      <c r="D4068" s="2" t="s">
        <v>21</v>
      </c>
      <c r="F4068">
        <v>7.1217872340425528</v>
      </c>
      <c r="G4068" t="s">
        <v>42</v>
      </c>
      <c r="H4068" s="21">
        <v>44621</v>
      </c>
      <c r="I4068" s="18" t="s">
        <v>69</v>
      </c>
      <c r="J4068" s="2" t="s">
        <v>21</v>
      </c>
    </row>
    <row r="4069" spans="2:10" hidden="1" x14ac:dyDescent="0.3">
      <c r="B4069" s="5" t="s">
        <v>58</v>
      </c>
      <c r="C4069" t="s">
        <v>50</v>
      </c>
      <c r="D4069" s="2" t="s">
        <v>21</v>
      </c>
      <c r="F4069">
        <v>6.103085106382979</v>
      </c>
      <c r="G4069" t="s">
        <v>42</v>
      </c>
      <c r="H4069" s="21">
        <v>44621</v>
      </c>
      <c r="I4069" s="18" t="s">
        <v>69</v>
      </c>
      <c r="J4069" s="2" t="s">
        <v>21</v>
      </c>
    </row>
    <row r="4070" spans="2:10" hidden="1" x14ac:dyDescent="0.3">
      <c r="B4070" s="5" t="s">
        <v>58</v>
      </c>
      <c r="C4070" t="s">
        <v>50</v>
      </c>
      <c r="D4070" s="2" t="s">
        <v>21</v>
      </c>
      <c r="F4070">
        <v>8.1012127659574471</v>
      </c>
      <c r="G4070" t="s">
        <v>42</v>
      </c>
      <c r="H4070" s="21">
        <v>44621</v>
      </c>
      <c r="I4070" s="18" t="s">
        <v>69</v>
      </c>
      <c r="J4070" s="2" t="s">
        <v>21</v>
      </c>
    </row>
    <row r="4071" spans="2:10" hidden="1" x14ac:dyDescent="0.3">
      <c r="B4071" s="5" t="s">
        <v>58</v>
      </c>
      <c r="C4071" t="s">
        <v>50</v>
      </c>
      <c r="D4071" s="2" t="s">
        <v>21</v>
      </c>
      <c r="F4071">
        <v>6.9459574468085101</v>
      </c>
      <c r="G4071" t="s">
        <v>42</v>
      </c>
      <c r="H4071" s="21">
        <v>44621</v>
      </c>
      <c r="I4071" s="18" t="s">
        <v>69</v>
      </c>
      <c r="J4071" s="2" t="s">
        <v>21</v>
      </c>
    </row>
    <row r="4072" spans="2:10" hidden="1" x14ac:dyDescent="0.3">
      <c r="B4072" s="5" t="s">
        <v>58</v>
      </c>
      <c r="C4072" t="s">
        <v>50</v>
      </c>
      <c r="D4072" s="2" t="s">
        <v>21</v>
      </c>
      <c r="F4072">
        <v>5.7717234042553196</v>
      </c>
      <c r="G4072" t="s">
        <v>42</v>
      </c>
      <c r="H4072" s="21">
        <v>44621</v>
      </c>
      <c r="I4072" s="18" t="s">
        <v>69</v>
      </c>
      <c r="J4072" s="2" t="s">
        <v>21</v>
      </c>
    </row>
    <row r="4073" spans="2:10" hidden="1" x14ac:dyDescent="0.3">
      <c r="B4073" s="5" t="s">
        <v>58</v>
      </c>
      <c r="C4073" t="s">
        <v>50</v>
      </c>
      <c r="D4073" s="2" t="s">
        <v>21</v>
      </c>
      <c r="F4073">
        <v>6.5581595744680845</v>
      </c>
      <c r="G4073" t="s">
        <v>42</v>
      </c>
      <c r="H4073" s="21">
        <v>44621</v>
      </c>
      <c r="I4073" s="18" t="s">
        <v>69</v>
      </c>
      <c r="J4073" s="2" t="s">
        <v>21</v>
      </c>
    </row>
    <row r="4074" spans="2:10" hidden="1" x14ac:dyDescent="0.3">
      <c r="B4074" s="5" t="s">
        <v>58</v>
      </c>
      <c r="C4074" t="s">
        <v>50</v>
      </c>
      <c r="D4074" s="2" t="s">
        <v>21</v>
      </c>
      <c r="F4074">
        <v>4.985265957446809</v>
      </c>
      <c r="G4074" t="s">
        <v>42</v>
      </c>
      <c r="H4074" s="21">
        <v>44621</v>
      </c>
      <c r="I4074" s="18" t="s">
        <v>69</v>
      </c>
      <c r="J4074" s="2" t="s">
        <v>21</v>
      </c>
    </row>
    <row r="4075" spans="2:10" hidden="1" x14ac:dyDescent="0.3">
      <c r="B4075" s="5" t="s">
        <v>58</v>
      </c>
      <c r="C4075" t="s">
        <v>50</v>
      </c>
      <c r="D4075" s="2" t="s">
        <v>21</v>
      </c>
      <c r="F4075">
        <v>5.7288936170212761</v>
      </c>
      <c r="G4075" t="s">
        <v>42</v>
      </c>
      <c r="H4075" s="21">
        <v>44621</v>
      </c>
      <c r="I4075" s="18" t="s">
        <v>69</v>
      </c>
      <c r="J4075" s="2" t="s">
        <v>21</v>
      </c>
    </row>
    <row r="4076" spans="2:10" hidden="1" x14ac:dyDescent="0.3">
      <c r="B4076" s="5" t="s">
        <v>58</v>
      </c>
      <c r="C4076" t="s">
        <v>50</v>
      </c>
      <c r="D4076" s="2" t="s">
        <v>21</v>
      </c>
      <c r="F4076">
        <v>5.2850000000000001</v>
      </c>
      <c r="G4076" t="s">
        <v>42</v>
      </c>
      <c r="H4076" s="21">
        <v>44621</v>
      </c>
      <c r="I4076" s="18" t="s">
        <v>69</v>
      </c>
      <c r="J4076" s="2" t="s">
        <v>21</v>
      </c>
    </row>
    <row r="4077" spans="2:10" hidden="1" x14ac:dyDescent="0.3">
      <c r="B4077" s="5" t="s">
        <v>58</v>
      </c>
      <c r="C4077" t="s">
        <v>50</v>
      </c>
      <c r="D4077" s="2" t="s">
        <v>21</v>
      </c>
      <c r="F4077">
        <v>5.279340425531915</v>
      </c>
      <c r="G4077" t="s">
        <v>42</v>
      </c>
      <c r="H4077" s="21">
        <v>44621</v>
      </c>
      <c r="I4077" s="18" t="s">
        <v>69</v>
      </c>
      <c r="J4077" s="2" t="s">
        <v>21</v>
      </c>
    </row>
    <row r="4078" spans="2:10" hidden="1" x14ac:dyDescent="0.3">
      <c r="B4078" s="5" t="s">
        <v>58</v>
      </c>
      <c r="C4078" t="s">
        <v>50</v>
      </c>
      <c r="D4078" s="2" t="s">
        <v>21</v>
      </c>
      <c r="F4078">
        <v>5.7249468085106381</v>
      </c>
      <c r="G4078" t="s">
        <v>42</v>
      </c>
      <c r="H4078" s="21">
        <v>44621</v>
      </c>
      <c r="I4078" s="18" t="s">
        <v>69</v>
      </c>
      <c r="J4078" s="2" t="s">
        <v>21</v>
      </c>
    </row>
    <row r="4079" spans="2:10" hidden="1" x14ac:dyDescent="0.3">
      <c r="B4079" s="5" t="s">
        <v>58</v>
      </c>
      <c r="C4079" t="s">
        <v>50</v>
      </c>
      <c r="D4079" s="2" t="s">
        <v>21</v>
      </c>
      <c r="F4079">
        <v>6.8217978723404258</v>
      </c>
      <c r="G4079" t="s">
        <v>42</v>
      </c>
      <c r="H4079" s="21">
        <v>44621</v>
      </c>
      <c r="I4079" s="18" t="s">
        <v>69</v>
      </c>
      <c r="J4079" s="2" t="s">
        <v>21</v>
      </c>
    </row>
    <row r="4080" spans="2:10" hidden="1" x14ac:dyDescent="0.3">
      <c r="B4080" s="5" t="s">
        <v>58</v>
      </c>
      <c r="C4080" t="s">
        <v>50</v>
      </c>
      <c r="D4080" s="2" t="s">
        <v>21</v>
      </c>
      <c r="F4080">
        <v>8.9365744680851069</v>
      </c>
      <c r="G4080" t="s">
        <v>42</v>
      </c>
      <c r="H4080" s="21">
        <v>44621</v>
      </c>
      <c r="I4080" s="18" t="s">
        <v>69</v>
      </c>
      <c r="J4080" s="2" t="s">
        <v>21</v>
      </c>
    </row>
    <row r="4081" spans="2:10" hidden="1" x14ac:dyDescent="0.3">
      <c r="B4081" s="5" t="s">
        <v>58</v>
      </c>
      <c r="C4081" t="s">
        <v>50</v>
      </c>
      <c r="D4081" s="2" t="s">
        <v>21</v>
      </c>
      <c r="F4081">
        <v>6.2164042553191488</v>
      </c>
      <c r="G4081" t="s">
        <v>42</v>
      </c>
      <c r="H4081" s="21">
        <v>44621</v>
      </c>
      <c r="I4081" s="18" t="s">
        <v>69</v>
      </c>
      <c r="J4081" s="2" t="s">
        <v>21</v>
      </c>
    </row>
    <row r="4082" spans="2:10" hidden="1" x14ac:dyDescent="0.3">
      <c r="B4082" s="5" t="s">
        <v>58</v>
      </c>
      <c r="C4082" t="s">
        <v>50</v>
      </c>
      <c r="D4082" s="2" t="s">
        <v>21</v>
      </c>
      <c r="F4082">
        <v>6.2707872340425528</v>
      </c>
      <c r="G4082" t="s">
        <v>42</v>
      </c>
      <c r="H4082" s="21">
        <v>44621</v>
      </c>
      <c r="I4082" s="18" t="s">
        <v>69</v>
      </c>
      <c r="J4082" s="2" t="s">
        <v>21</v>
      </c>
    </row>
    <row r="4083" spans="2:10" hidden="1" x14ac:dyDescent="0.3">
      <c r="B4083" s="5" t="s">
        <v>58</v>
      </c>
      <c r="C4083" t="s">
        <v>50</v>
      </c>
      <c r="D4083" s="2" t="s">
        <v>21</v>
      </c>
      <c r="F4083">
        <v>5.6698085106382976</v>
      </c>
      <c r="G4083" t="s">
        <v>42</v>
      </c>
      <c r="H4083" s="21">
        <v>44621</v>
      </c>
      <c r="I4083" s="18" t="s">
        <v>69</v>
      </c>
      <c r="J4083" s="2" t="s">
        <v>21</v>
      </c>
    </row>
    <row r="4084" spans="2:10" hidden="1" x14ac:dyDescent="0.3">
      <c r="B4084" s="5" t="s">
        <v>58</v>
      </c>
      <c r="C4084" t="s">
        <v>50</v>
      </c>
      <c r="D4084" s="2" t="s">
        <v>21</v>
      </c>
      <c r="F4084">
        <v>7.5323936170212757</v>
      </c>
      <c r="G4084" t="s">
        <v>42</v>
      </c>
      <c r="H4084" s="21">
        <v>44621</v>
      </c>
      <c r="I4084" s="18" t="s">
        <v>69</v>
      </c>
      <c r="J4084" s="2" t="s">
        <v>21</v>
      </c>
    </row>
    <row r="4085" spans="2:10" hidden="1" x14ac:dyDescent="0.3">
      <c r="B4085" s="5" t="s">
        <v>58</v>
      </c>
      <c r="C4085" t="s">
        <v>50</v>
      </c>
      <c r="D4085" s="2" t="s">
        <v>21</v>
      </c>
      <c r="F4085">
        <v>5.4324893617021273</v>
      </c>
      <c r="G4085" t="s">
        <v>42</v>
      </c>
      <c r="H4085" s="21">
        <v>44621</v>
      </c>
      <c r="I4085" s="18" t="s">
        <v>69</v>
      </c>
      <c r="J4085" s="2" t="s">
        <v>21</v>
      </c>
    </row>
    <row r="4086" spans="2:10" hidden="1" x14ac:dyDescent="0.3">
      <c r="B4086" s="5" t="s">
        <v>58</v>
      </c>
      <c r="C4086" t="s">
        <v>50</v>
      </c>
      <c r="D4086" s="2" t="s">
        <v>21</v>
      </c>
      <c r="F4086">
        <v>6.595882978723405</v>
      </c>
      <c r="G4086" t="s">
        <v>42</v>
      </c>
      <c r="H4086" s="21">
        <v>44621</v>
      </c>
      <c r="I4086" s="18" t="s">
        <v>69</v>
      </c>
      <c r="J4086" s="2" t="s">
        <v>21</v>
      </c>
    </row>
    <row r="4087" spans="2:10" hidden="1" x14ac:dyDescent="0.3">
      <c r="B4087" s="5" t="s">
        <v>58</v>
      </c>
      <c r="C4087" t="s">
        <v>50</v>
      </c>
      <c r="D4087" s="2" t="s">
        <v>21</v>
      </c>
      <c r="F4087">
        <v>5.9589680851063829</v>
      </c>
      <c r="G4087" t="s">
        <v>42</v>
      </c>
      <c r="H4087" s="21">
        <v>44621</v>
      </c>
      <c r="I4087" s="18" t="s">
        <v>69</v>
      </c>
      <c r="J4087" s="2" t="s">
        <v>21</v>
      </c>
    </row>
    <row r="4088" spans="2:10" hidden="1" x14ac:dyDescent="0.3">
      <c r="B4088" s="5" t="s">
        <v>58</v>
      </c>
      <c r="C4088" t="s">
        <v>50</v>
      </c>
      <c r="D4088" s="2" t="s">
        <v>21</v>
      </c>
      <c r="F4088">
        <v>5.2476914893617019</v>
      </c>
      <c r="G4088" t="s">
        <v>42</v>
      </c>
      <c r="H4088" s="21">
        <v>44621</v>
      </c>
      <c r="I4088" s="18" t="s">
        <v>69</v>
      </c>
      <c r="J4088" s="2" t="s">
        <v>21</v>
      </c>
    </row>
    <row r="4089" spans="2:10" hidden="1" x14ac:dyDescent="0.3">
      <c r="B4089" s="5" t="s">
        <v>58</v>
      </c>
      <c r="C4089" t="s">
        <v>50</v>
      </c>
      <c r="D4089" s="2" t="s">
        <v>21</v>
      </c>
      <c r="F4089">
        <v>5.1883510638297867</v>
      </c>
      <c r="G4089" t="s">
        <v>42</v>
      </c>
      <c r="H4089" s="21">
        <v>44621</v>
      </c>
      <c r="I4089" s="18" t="s">
        <v>69</v>
      </c>
      <c r="J4089" s="2" t="s">
        <v>21</v>
      </c>
    </row>
    <row r="4090" spans="2:10" hidden="1" x14ac:dyDescent="0.3">
      <c r="B4090" s="5" t="s">
        <v>58</v>
      </c>
      <c r="C4090" t="s">
        <v>50</v>
      </c>
      <c r="D4090" s="2" t="s">
        <v>21</v>
      </c>
      <c r="F4090">
        <v>5.0212765957446805</v>
      </c>
      <c r="G4090" t="s">
        <v>42</v>
      </c>
      <c r="H4090" s="21">
        <v>44621</v>
      </c>
      <c r="I4090" s="18" t="s">
        <v>69</v>
      </c>
      <c r="J4090" s="2" t="s">
        <v>21</v>
      </c>
    </row>
    <row r="4091" spans="2:10" hidden="1" x14ac:dyDescent="0.3">
      <c r="B4091" s="5" t="s">
        <v>58</v>
      </c>
      <c r="C4091" t="s">
        <v>50</v>
      </c>
      <c r="D4091" s="2" t="s">
        <v>21</v>
      </c>
      <c r="F4091">
        <v>4.9903510638297872</v>
      </c>
      <c r="G4091" t="s">
        <v>42</v>
      </c>
      <c r="H4091" s="21">
        <v>44621</v>
      </c>
      <c r="I4091" s="18" t="s">
        <v>69</v>
      </c>
      <c r="J4091" s="2" t="s">
        <v>21</v>
      </c>
    </row>
    <row r="4092" spans="2:10" hidden="1" x14ac:dyDescent="0.3">
      <c r="B4092" s="5" t="s">
        <v>58</v>
      </c>
      <c r="C4092" t="s">
        <v>50</v>
      </c>
      <c r="D4092" s="2" t="s">
        <v>21</v>
      </c>
      <c r="F4092">
        <v>5.8798936170212768</v>
      </c>
      <c r="G4092" t="s">
        <v>42</v>
      </c>
      <c r="H4092" s="21">
        <v>44621</v>
      </c>
      <c r="I4092" s="18" t="s">
        <v>69</v>
      </c>
      <c r="J4092" s="2" t="s">
        <v>21</v>
      </c>
    </row>
    <row r="4093" spans="2:10" hidden="1" x14ac:dyDescent="0.3">
      <c r="B4093" s="5" t="s">
        <v>58</v>
      </c>
      <c r="C4093" t="s">
        <v>50</v>
      </c>
      <c r="D4093" s="2" t="s">
        <v>21</v>
      </c>
      <c r="F4093">
        <v>5.9448191489361699</v>
      </c>
      <c r="G4093" t="s">
        <v>42</v>
      </c>
      <c r="H4093" s="21">
        <v>44621</v>
      </c>
      <c r="I4093" s="18" t="s">
        <v>69</v>
      </c>
      <c r="J4093" s="2" t="s">
        <v>21</v>
      </c>
    </row>
    <row r="4094" spans="2:10" hidden="1" x14ac:dyDescent="0.3">
      <c r="B4094" s="5" t="s">
        <v>58</v>
      </c>
      <c r="C4094" t="s">
        <v>50</v>
      </c>
      <c r="D4094" s="2" t="s">
        <v>21</v>
      </c>
      <c r="F4094">
        <v>6.6388404255319156</v>
      </c>
      <c r="G4094" t="s">
        <v>42</v>
      </c>
      <c r="H4094" s="21">
        <v>44621</v>
      </c>
      <c r="I4094" s="18" t="s">
        <v>69</v>
      </c>
      <c r="J4094" s="2" t="s">
        <v>21</v>
      </c>
    </row>
    <row r="4095" spans="2:10" hidden="1" x14ac:dyDescent="0.3">
      <c r="B4095" s="5" t="s">
        <v>58</v>
      </c>
      <c r="C4095" t="s">
        <v>50</v>
      </c>
      <c r="D4095" s="2" t="s">
        <v>21</v>
      </c>
      <c r="F4095">
        <v>6.1184893617021281</v>
      </c>
      <c r="G4095" t="s">
        <v>42</v>
      </c>
      <c r="H4095" s="21">
        <v>44621</v>
      </c>
      <c r="I4095" s="18" t="s">
        <v>69</v>
      </c>
      <c r="J4095" s="2" t="s">
        <v>21</v>
      </c>
    </row>
    <row r="4096" spans="2:10" hidden="1" x14ac:dyDescent="0.3">
      <c r="B4096" s="5" t="s">
        <v>58</v>
      </c>
      <c r="C4096" t="s">
        <v>50</v>
      </c>
      <c r="D4096" s="2" t="s">
        <v>21</v>
      </c>
      <c r="F4096">
        <v>6.3495531914893615</v>
      </c>
      <c r="G4096" t="s">
        <v>42</v>
      </c>
      <c r="H4096" s="21">
        <v>44621</v>
      </c>
      <c r="I4096" s="18" t="s">
        <v>69</v>
      </c>
      <c r="J4096" s="2" t="s">
        <v>21</v>
      </c>
    </row>
    <row r="4097" spans="2:10" hidden="1" x14ac:dyDescent="0.3">
      <c r="B4097" s="5" t="s">
        <v>58</v>
      </c>
      <c r="C4097" t="s">
        <v>50</v>
      </c>
      <c r="D4097" s="2" t="s">
        <v>21</v>
      </c>
      <c r="F4097">
        <v>7.0048829787234039</v>
      </c>
      <c r="G4097" t="s">
        <v>42</v>
      </c>
      <c r="H4097" s="21">
        <v>44621</v>
      </c>
      <c r="I4097" s="18" t="s">
        <v>69</v>
      </c>
      <c r="J4097" s="2" t="s">
        <v>21</v>
      </c>
    </row>
    <row r="4098" spans="2:10" hidden="1" x14ac:dyDescent="0.3">
      <c r="B4098" s="5" t="s">
        <v>58</v>
      </c>
      <c r="C4098" t="s">
        <v>50</v>
      </c>
      <c r="D4098" s="2" t="s">
        <v>21</v>
      </c>
      <c r="F4098">
        <v>6.3972872340425537</v>
      </c>
      <c r="G4098" t="s">
        <v>42</v>
      </c>
      <c r="H4098" s="21">
        <v>44621</v>
      </c>
      <c r="I4098" s="18" t="s">
        <v>69</v>
      </c>
      <c r="J4098" s="2" t="s">
        <v>21</v>
      </c>
    </row>
    <row r="4099" spans="2:10" hidden="1" x14ac:dyDescent="0.3">
      <c r="B4099" s="5" t="s">
        <v>58</v>
      </c>
      <c r="C4099" t="s">
        <v>50</v>
      </c>
      <c r="D4099" s="2" t="s">
        <v>21</v>
      </c>
      <c r="F4099">
        <v>6.5554042553191483</v>
      </c>
      <c r="G4099" t="s">
        <v>42</v>
      </c>
      <c r="H4099" s="21">
        <v>44621</v>
      </c>
      <c r="I4099" s="18" t="s">
        <v>69</v>
      </c>
      <c r="J4099" s="2" t="s">
        <v>21</v>
      </c>
    </row>
    <row r="4100" spans="2:10" hidden="1" x14ac:dyDescent="0.3">
      <c r="B4100" s="5" t="s">
        <v>58</v>
      </c>
      <c r="C4100" t="s">
        <v>50</v>
      </c>
      <c r="D4100" s="2" t="s">
        <v>21</v>
      </c>
      <c r="F4100">
        <v>6.2150957446808519</v>
      </c>
      <c r="G4100" t="s">
        <v>42</v>
      </c>
      <c r="H4100" s="21">
        <v>44621</v>
      </c>
      <c r="I4100" s="18" t="s">
        <v>69</v>
      </c>
      <c r="J4100" s="2" t="s">
        <v>21</v>
      </c>
    </row>
    <row r="4101" spans="2:10" hidden="1" x14ac:dyDescent="0.3">
      <c r="B4101" s="5" t="s">
        <v>58</v>
      </c>
      <c r="C4101" t="s">
        <v>50</v>
      </c>
      <c r="D4101" s="2" t="s">
        <v>21</v>
      </c>
      <c r="F4101">
        <v>8.1742021276595747</v>
      </c>
      <c r="G4101" t="s">
        <v>42</v>
      </c>
      <c r="H4101" s="21">
        <v>44621</v>
      </c>
      <c r="I4101" s="18" t="s">
        <v>69</v>
      </c>
      <c r="J4101" s="2" t="s">
        <v>21</v>
      </c>
    </row>
    <row r="4102" spans="2:10" hidden="1" x14ac:dyDescent="0.3">
      <c r="B4102" s="5" t="s">
        <v>58</v>
      </c>
      <c r="C4102" t="s">
        <v>50</v>
      </c>
      <c r="D4102" s="2" t="s">
        <v>21</v>
      </c>
      <c r="F4102">
        <v>6.9807978723404265</v>
      </c>
      <c r="G4102" t="s">
        <v>42</v>
      </c>
      <c r="H4102" s="21">
        <v>44621</v>
      </c>
      <c r="I4102" s="18" t="s">
        <v>69</v>
      </c>
      <c r="J4102" s="2" t="s">
        <v>21</v>
      </c>
    </row>
    <row r="4103" spans="2:10" hidden="1" x14ac:dyDescent="0.3">
      <c r="B4103" s="5" t="s">
        <v>58</v>
      </c>
      <c r="C4103" t="s">
        <v>50</v>
      </c>
      <c r="D4103" s="2" t="s">
        <v>21</v>
      </c>
      <c r="F4103">
        <v>6.9408723404255319</v>
      </c>
      <c r="G4103" t="s">
        <v>42</v>
      </c>
      <c r="H4103" s="21">
        <v>44621</v>
      </c>
      <c r="I4103" s="18" t="s">
        <v>69</v>
      </c>
      <c r="J4103" s="2" t="s">
        <v>21</v>
      </c>
    </row>
    <row r="4104" spans="2:10" hidden="1" x14ac:dyDescent="0.3">
      <c r="B4104" s="5" t="s">
        <v>58</v>
      </c>
      <c r="C4104" t="s">
        <v>50</v>
      </c>
      <c r="D4104" s="2" t="s">
        <v>21</v>
      </c>
      <c r="F4104">
        <v>7.1441170212765961</v>
      </c>
      <c r="G4104" t="s">
        <v>42</v>
      </c>
      <c r="H4104" s="21">
        <v>44621</v>
      </c>
      <c r="I4104" s="18" t="s">
        <v>69</v>
      </c>
      <c r="J4104" s="2" t="s">
        <v>21</v>
      </c>
    </row>
    <row r="4105" spans="2:10" hidden="1" x14ac:dyDescent="0.3">
      <c r="B4105" s="5" t="s">
        <v>58</v>
      </c>
      <c r="C4105" t="s">
        <v>50</v>
      </c>
      <c r="D4105" s="2" t="s">
        <v>21</v>
      </c>
      <c r="F4105">
        <v>6.0486914893617021</v>
      </c>
      <c r="G4105" t="s">
        <v>42</v>
      </c>
      <c r="H4105" s="21">
        <v>44621</v>
      </c>
      <c r="I4105" s="18" t="s">
        <v>69</v>
      </c>
      <c r="J4105" s="2" t="s">
        <v>21</v>
      </c>
    </row>
    <row r="4106" spans="2:10" hidden="1" x14ac:dyDescent="0.3">
      <c r="B4106" s="5" t="s">
        <v>58</v>
      </c>
      <c r="C4106" t="s">
        <v>50</v>
      </c>
      <c r="D4106" s="2" t="s">
        <v>21</v>
      </c>
      <c r="F4106">
        <v>7.886244680851064</v>
      </c>
      <c r="G4106" t="s">
        <v>42</v>
      </c>
      <c r="H4106" s="21">
        <v>44621</v>
      </c>
      <c r="I4106" s="18" t="s">
        <v>69</v>
      </c>
      <c r="J4106" s="2" t="s">
        <v>21</v>
      </c>
    </row>
    <row r="4107" spans="2:10" hidden="1" x14ac:dyDescent="0.3">
      <c r="B4107" s="5" t="s">
        <v>58</v>
      </c>
      <c r="C4107" t="s">
        <v>50</v>
      </c>
      <c r="D4107" s="2" t="s">
        <v>21</v>
      </c>
      <c r="F4107">
        <v>8.3135744680851058</v>
      </c>
      <c r="G4107" t="s">
        <v>42</v>
      </c>
      <c r="H4107" s="21">
        <v>44621</v>
      </c>
      <c r="I4107" s="18" t="s">
        <v>69</v>
      </c>
      <c r="J4107" s="2" t="s">
        <v>21</v>
      </c>
    </row>
    <row r="4108" spans="2:10" hidden="1" x14ac:dyDescent="0.3">
      <c r="B4108" s="5" t="s">
        <v>58</v>
      </c>
      <c r="C4108" t="s">
        <v>50</v>
      </c>
      <c r="D4108" s="2" t="s">
        <v>21</v>
      </c>
      <c r="F4108">
        <v>6.1082765957446812</v>
      </c>
      <c r="G4108" t="s">
        <v>42</v>
      </c>
      <c r="H4108" s="21">
        <v>44621</v>
      </c>
      <c r="I4108" s="18" t="s">
        <v>69</v>
      </c>
      <c r="J4108" s="2" t="s">
        <v>21</v>
      </c>
    </row>
    <row r="4109" spans="2:10" hidden="1" x14ac:dyDescent="0.3">
      <c r="B4109" s="5" t="s">
        <v>58</v>
      </c>
      <c r="C4109" t="s">
        <v>50</v>
      </c>
      <c r="D4109" s="2" t="s">
        <v>21</v>
      </c>
      <c r="F4109">
        <v>7.3793936170212771</v>
      </c>
      <c r="G4109" t="s">
        <v>42</v>
      </c>
      <c r="H4109" s="21">
        <v>44621</v>
      </c>
      <c r="I4109" s="18" t="s">
        <v>69</v>
      </c>
      <c r="J4109" s="2" t="s">
        <v>21</v>
      </c>
    </row>
    <row r="4110" spans="2:10" hidden="1" x14ac:dyDescent="0.3">
      <c r="B4110" s="5" t="s">
        <v>58</v>
      </c>
      <c r="C4110" t="s">
        <v>50</v>
      </c>
      <c r="D4110" s="2" t="s">
        <v>21</v>
      </c>
      <c r="F4110">
        <v>6.2273191489361706</v>
      </c>
      <c r="G4110" t="s">
        <v>42</v>
      </c>
      <c r="H4110" s="21">
        <v>44621</v>
      </c>
      <c r="I4110" s="18" t="s">
        <v>69</v>
      </c>
      <c r="J4110" s="2" t="s">
        <v>21</v>
      </c>
    </row>
    <row r="4111" spans="2:10" hidden="1" x14ac:dyDescent="0.3">
      <c r="B4111" s="5" t="s">
        <v>58</v>
      </c>
      <c r="C4111" t="s">
        <v>50</v>
      </c>
      <c r="D4111" s="2" t="s">
        <v>21</v>
      </c>
      <c r="F4111">
        <v>6.0182340425531917</v>
      </c>
      <c r="G4111" t="s">
        <v>42</v>
      </c>
      <c r="H4111" s="21">
        <v>44621</v>
      </c>
      <c r="I4111" s="18" t="s">
        <v>69</v>
      </c>
      <c r="J4111" s="2" t="s">
        <v>21</v>
      </c>
    </row>
    <row r="4112" spans="2:10" hidden="1" x14ac:dyDescent="0.3">
      <c r="B4112" s="5" t="s">
        <v>58</v>
      </c>
      <c r="C4112" t="s">
        <v>50</v>
      </c>
      <c r="D4112" s="2" t="s">
        <v>21</v>
      </c>
      <c r="F4112">
        <v>6.8700638297872336</v>
      </c>
      <c r="G4112" t="s">
        <v>42</v>
      </c>
      <c r="H4112" s="21">
        <v>44621</v>
      </c>
      <c r="I4112" s="18" t="s">
        <v>69</v>
      </c>
      <c r="J4112" s="2" t="s">
        <v>21</v>
      </c>
    </row>
    <row r="4113" spans="2:10" hidden="1" x14ac:dyDescent="0.3">
      <c r="B4113" s="5" t="s">
        <v>58</v>
      </c>
      <c r="C4113" t="s">
        <v>50</v>
      </c>
      <c r="D4113" s="2" t="s">
        <v>21</v>
      </c>
      <c r="F4113">
        <v>6.4425638297872343</v>
      </c>
      <c r="G4113" t="s">
        <v>42</v>
      </c>
      <c r="H4113" s="21">
        <v>44621</v>
      </c>
      <c r="I4113" s="18" t="s">
        <v>69</v>
      </c>
      <c r="J4113" s="2" t="s">
        <v>21</v>
      </c>
    </row>
    <row r="4114" spans="2:10" hidden="1" x14ac:dyDescent="0.3">
      <c r="B4114" s="5" t="s">
        <v>58</v>
      </c>
      <c r="C4114" t="s">
        <v>50</v>
      </c>
      <c r="D4114" s="2" t="s">
        <v>21</v>
      </c>
      <c r="F4114">
        <v>6.0013617021276602</v>
      </c>
      <c r="G4114" t="s">
        <v>42</v>
      </c>
      <c r="H4114" s="21">
        <v>44621</v>
      </c>
      <c r="I4114" s="18" t="s">
        <v>69</v>
      </c>
      <c r="J4114" s="2" t="s">
        <v>21</v>
      </c>
    </row>
    <row r="4115" spans="2:10" hidden="1" x14ac:dyDescent="0.3">
      <c r="B4115" s="5" t="s">
        <v>58</v>
      </c>
      <c r="C4115" t="s">
        <v>50</v>
      </c>
      <c r="D4115" s="2" t="s">
        <v>21</v>
      </c>
      <c r="F4115">
        <v>7.4642978723404259</v>
      </c>
      <c r="G4115" t="s">
        <v>42</v>
      </c>
      <c r="H4115" s="21">
        <v>44621</v>
      </c>
      <c r="I4115" s="18" t="s">
        <v>69</v>
      </c>
      <c r="J4115" s="2" t="s">
        <v>21</v>
      </c>
    </row>
    <row r="4116" spans="2:10" hidden="1" x14ac:dyDescent="0.3">
      <c r="B4116" s="5" t="s">
        <v>58</v>
      </c>
      <c r="C4116" t="s">
        <v>50</v>
      </c>
      <c r="D4116" s="2" t="s">
        <v>21</v>
      </c>
      <c r="F4116">
        <v>6.5245319148936174</v>
      </c>
      <c r="G4116" t="s">
        <v>42</v>
      </c>
      <c r="H4116" s="21">
        <v>44621</v>
      </c>
      <c r="I4116" s="18" t="s">
        <v>69</v>
      </c>
      <c r="J4116" s="2" t="s">
        <v>21</v>
      </c>
    </row>
    <row r="4117" spans="2:10" hidden="1" x14ac:dyDescent="0.3">
      <c r="B4117" s="5" t="s">
        <v>58</v>
      </c>
      <c r="C4117" t="s">
        <v>50</v>
      </c>
      <c r="D4117" s="2" t="s">
        <v>21</v>
      </c>
      <c r="F4117">
        <v>7.5375638297872332</v>
      </c>
      <c r="G4117" t="s">
        <v>42</v>
      </c>
      <c r="H4117" s="21">
        <v>44621</v>
      </c>
      <c r="I4117" s="18" t="s">
        <v>69</v>
      </c>
      <c r="J4117" s="2" t="s">
        <v>21</v>
      </c>
    </row>
    <row r="4118" spans="2:10" hidden="1" x14ac:dyDescent="0.3">
      <c r="B4118" s="5" t="s">
        <v>58</v>
      </c>
      <c r="C4118" t="s">
        <v>50</v>
      </c>
      <c r="D4118" s="2" t="s">
        <v>21</v>
      </c>
      <c r="F4118">
        <v>7.1217872340425528</v>
      </c>
      <c r="G4118" t="s">
        <v>42</v>
      </c>
      <c r="H4118" s="21">
        <v>44621</v>
      </c>
      <c r="I4118" s="18" t="s">
        <v>69</v>
      </c>
      <c r="J4118" s="2" t="s">
        <v>21</v>
      </c>
    </row>
    <row r="4119" spans="2:10" hidden="1" x14ac:dyDescent="0.3">
      <c r="B4119" s="5" t="s">
        <v>58</v>
      </c>
      <c r="C4119" t="s">
        <v>50</v>
      </c>
      <c r="D4119" s="2" t="s">
        <v>21</v>
      </c>
      <c r="F4119">
        <v>7.9592659574468092</v>
      </c>
      <c r="G4119" t="s">
        <v>42</v>
      </c>
      <c r="H4119" s="21">
        <v>44621</v>
      </c>
      <c r="I4119" s="18" t="s">
        <v>69</v>
      </c>
      <c r="J4119" s="2" t="s">
        <v>21</v>
      </c>
    </row>
    <row r="4120" spans="2:10" hidden="1" x14ac:dyDescent="0.3">
      <c r="B4120" s="5" t="s">
        <v>58</v>
      </c>
      <c r="C4120" t="s">
        <v>50</v>
      </c>
      <c r="D4120" s="2" t="s">
        <v>21</v>
      </c>
      <c r="F4120">
        <v>7.9137446808510648</v>
      </c>
      <c r="G4120" t="s">
        <v>42</v>
      </c>
      <c r="H4120" s="21">
        <v>44621</v>
      </c>
      <c r="I4120" s="18" t="s">
        <v>69</v>
      </c>
      <c r="J4120" s="2" t="s">
        <v>21</v>
      </c>
    </row>
    <row r="4121" spans="2:10" hidden="1" x14ac:dyDescent="0.3">
      <c r="B4121" s="5" t="s">
        <v>58</v>
      </c>
      <c r="C4121" t="s">
        <v>50</v>
      </c>
      <c r="D4121" s="2" t="s">
        <v>21</v>
      </c>
      <c r="F4121">
        <v>7.915010638297872</v>
      </c>
      <c r="G4121" t="s">
        <v>42</v>
      </c>
      <c r="H4121" s="21">
        <v>44621</v>
      </c>
      <c r="I4121" s="18" t="s">
        <v>69</v>
      </c>
      <c r="J4121" s="2" t="s">
        <v>21</v>
      </c>
    </row>
    <row r="4122" spans="2:10" hidden="1" x14ac:dyDescent="0.3">
      <c r="B4122" s="5" t="s">
        <v>58</v>
      </c>
      <c r="C4122" t="s">
        <v>50</v>
      </c>
      <c r="D4122" s="2" t="s">
        <v>21</v>
      </c>
      <c r="F4122">
        <v>6.3439893617021283</v>
      </c>
      <c r="G4122" t="s">
        <v>42</v>
      </c>
      <c r="H4122" s="21">
        <v>44621</v>
      </c>
      <c r="I4122" s="18" t="s">
        <v>69</v>
      </c>
      <c r="J4122" s="2" t="s">
        <v>21</v>
      </c>
    </row>
    <row r="4123" spans="2:10" hidden="1" x14ac:dyDescent="0.3">
      <c r="B4123" s="5" t="s">
        <v>58</v>
      </c>
      <c r="C4123" t="s">
        <v>50</v>
      </c>
      <c r="D4123" s="2" t="s">
        <v>21</v>
      </c>
      <c r="F4123">
        <v>6.9362978723404245</v>
      </c>
      <c r="G4123" t="s">
        <v>42</v>
      </c>
      <c r="H4123" s="21">
        <v>44621</v>
      </c>
      <c r="I4123" s="18" t="s">
        <v>69</v>
      </c>
      <c r="J4123" s="2" t="s">
        <v>21</v>
      </c>
    </row>
    <row r="4124" spans="2:10" hidden="1" x14ac:dyDescent="0.3">
      <c r="B4124" s="5" t="s">
        <v>58</v>
      </c>
      <c r="C4124" t="s">
        <v>50</v>
      </c>
      <c r="D4124" s="2" t="s">
        <v>21</v>
      </c>
      <c r="F4124">
        <v>0.95751063829787231</v>
      </c>
      <c r="G4124" t="s">
        <v>42</v>
      </c>
      <c r="H4124" s="21">
        <v>44621</v>
      </c>
      <c r="I4124" s="18" t="s">
        <v>69</v>
      </c>
      <c r="J4124" s="2" t="s">
        <v>21</v>
      </c>
    </row>
    <row r="4125" spans="2:10" hidden="1" x14ac:dyDescent="0.3">
      <c r="B4125" s="5" t="s">
        <v>58</v>
      </c>
      <c r="C4125" t="s">
        <v>50</v>
      </c>
      <c r="D4125" s="2" t="s">
        <v>21</v>
      </c>
      <c r="F4125">
        <v>6.2875531914893612</v>
      </c>
      <c r="G4125" t="s">
        <v>42</v>
      </c>
      <c r="H4125" s="21">
        <v>44621</v>
      </c>
      <c r="I4125" s="18" t="s">
        <v>69</v>
      </c>
      <c r="J4125" s="2" t="s">
        <v>21</v>
      </c>
    </row>
    <row r="4126" spans="2:10" hidden="1" x14ac:dyDescent="0.3">
      <c r="B4126" s="5" t="s">
        <v>58</v>
      </c>
      <c r="C4126" t="s">
        <v>50</v>
      </c>
      <c r="D4126" s="2" t="s">
        <v>21</v>
      </c>
      <c r="F4126">
        <v>6.6070744680851066</v>
      </c>
      <c r="G4126" t="s">
        <v>42</v>
      </c>
      <c r="H4126" s="21">
        <v>44621</v>
      </c>
      <c r="I4126" s="18" t="s">
        <v>69</v>
      </c>
      <c r="J4126" s="2" t="s">
        <v>21</v>
      </c>
    </row>
    <row r="4127" spans="2:10" hidden="1" x14ac:dyDescent="0.3">
      <c r="B4127" s="5" t="s">
        <v>58</v>
      </c>
      <c r="C4127" t="s">
        <v>50</v>
      </c>
      <c r="D4127" s="2" t="s">
        <v>21</v>
      </c>
      <c r="F4127">
        <v>7.5024468085106388</v>
      </c>
      <c r="G4127" t="s">
        <v>42</v>
      </c>
      <c r="H4127" s="21">
        <v>44621</v>
      </c>
      <c r="I4127" s="18" t="s">
        <v>69</v>
      </c>
      <c r="J4127" s="2" t="s">
        <v>21</v>
      </c>
    </row>
    <row r="4128" spans="2:10" hidden="1" x14ac:dyDescent="0.3">
      <c r="B4128" s="5" t="s">
        <v>58</v>
      </c>
      <c r="C4128" t="s">
        <v>50</v>
      </c>
      <c r="D4128" s="2" t="s">
        <v>21</v>
      </c>
      <c r="F4128">
        <v>7.2458085106382981</v>
      </c>
      <c r="G4128" t="s">
        <v>42</v>
      </c>
      <c r="H4128" s="21">
        <v>44621</v>
      </c>
      <c r="I4128" s="18" t="s">
        <v>69</v>
      </c>
      <c r="J4128" s="2" t="s">
        <v>21</v>
      </c>
    </row>
    <row r="4129" spans="2:10" hidden="1" x14ac:dyDescent="0.3">
      <c r="B4129" s="5" t="s">
        <v>58</v>
      </c>
      <c r="C4129" t="s">
        <v>50</v>
      </c>
      <c r="D4129" s="2" t="s">
        <v>21</v>
      </c>
      <c r="F4129">
        <v>6.2816382978723411</v>
      </c>
      <c r="G4129" t="s">
        <v>42</v>
      </c>
      <c r="H4129" s="21">
        <v>44621</v>
      </c>
      <c r="I4129" s="18" t="s">
        <v>69</v>
      </c>
      <c r="J4129" s="2" t="s">
        <v>21</v>
      </c>
    </row>
    <row r="4130" spans="2:10" hidden="1" x14ac:dyDescent="0.3">
      <c r="B4130" s="5" t="s">
        <v>58</v>
      </c>
      <c r="C4130" t="s">
        <v>50</v>
      </c>
      <c r="D4130" s="2" t="s">
        <v>21</v>
      </c>
      <c r="F4130">
        <v>7.4743510638297881</v>
      </c>
      <c r="G4130" t="s">
        <v>42</v>
      </c>
      <c r="H4130" s="21">
        <v>44621</v>
      </c>
      <c r="I4130" s="18" t="s">
        <v>69</v>
      </c>
      <c r="J4130" s="2" t="s">
        <v>21</v>
      </c>
    </row>
    <row r="4131" spans="2:10" hidden="1" x14ac:dyDescent="0.3">
      <c r="B4131" s="5" t="s">
        <v>58</v>
      </c>
      <c r="C4131" t="s">
        <v>50</v>
      </c>
      <c r="D4131" s="2" t="s">
        <v>21</v>
      </c>
      <c r="F4131">
        <v>7.4681489361702127</v>
      </c>
      <c r="G4131" t="s">
        <v>42</v>
      </c>
      <c r="H4131" s="21">
        <v>44621</v>
      </c>
      <c r="I4131" s="18" t="s">
        <v>69</v>
      </c>
      <c r="J4131" s="2" t="s">
        <v>21</v>
      </c>
    </row>
    <row r="4132" spans="2:10" hidden="1" x14ac:dyDescent="0.3">
      <c r="B4132" s="5" t="s">
        <v>58</v>
      </c>
      <c r="C4132" t="s">
        <v>50</v>
      </c>
      <c r="D4132" s="2" t="s">
        <v>21</v>
      </c>
      <c r="F4132">
        <v>7.835446808510639</v>
      </c>
      <c r="G4132" t="s">
        <v>42</v>
      </c>
      <c r="H4132" s="21">
        <v>44621</v>
      </c>
      <c r="I4132" s="18" t="s">
        <v>69</v>
      </c>
      <c r="J4132" s="2" t="s">
        <v>21</v>
      </c>
    </row>
    <row r="4133" spans="2:10" hidden="1" x14ac:dyDescent="0.3">
      <c r="B4133" s="5" t="s">
        <v>58</v>
      </c>
      <c r="C4133" t="s">
        <v>50</v>
      </c>
      <c r="D4133" s="2" t="s">
        <v>21</v>
      </c>
      <c r="F4133">
        <v>6.7246170212765959</v>
      </c>
      <c r="G4133" t="s">
        <v>42</v>
      </c>
      <c r="H4133" s="21">
        <v>44621</v>
      </c>
      <c r="I4133" s="18" t="s">
        <v>69</v>
      </c>
      <c r="J4133" s="2" t="s">
        <v>21</v>
      </c>
    </row>
    <row r="4134" spans="2:10" hidden="1" x14ac:dyDescent="0.3">
      <c r="B4134" s="5" t="s">
        <v>58</v>
      </c>
      <c r="C4134" t="s">
        <v>50</v>
      </c>
      <c r="D4134" s="2" t="s">
        <v>21</v>
      </c>
      <c r="F4134">
        <v>6.4693404255319154</v>
      </c>
      <c r="G4134" t="s">
        <v>42</v>
      </c>
      <c r="H4134" s="21">
        <v>44621</v>
      </c>
      <c r="I4134" s="18" t="s">
        <v>69</v>
      </c>
      <c r="J4134" s="2" t="s">
        <v>21</v>
      </c>
    </row>
    <row r="4135" spans="2:10" hidden="1" x14ac:dyDescent="0.3">
      <c r="B4135" s="5" t="s">
        <v>58</v>
      </c>
      <c r="C4135" t="s">
        <v>50</v>
      </c>
      <c r="D4135" s="2" t="s">
        <v>21</v>
      </c>
      <c r="F4135">
        <v>7.8062765957446807</v>
      </c>
      <c r="G4135" t="s">
        <v>42</v>
      </c>
      <c r="H4135" s="21">
        <v>44621</v>
      </c>
      <c r="I4135" s="18" t="s">
        <v>69</v>
      </c>
      <c r="J4135" s="2" t="s">
        <v>21</v>
      </c>
    </row>
    <row r="4136" spans="2:10" hidden="1" x14ac:dyDescent="0.3">
      <c r="B4136" s="5" t="s">
        <v>58</v>
      </c>
      <c r="C4136" t="s">
        <v>50</v>
      </c>
      <c r="D4136" s="2" t="s">
        <v>21</v>
      </c>
      <c r="F4136">
        <v>7.9602872340425535</v>
      </c>
      <c r="G4136" t="s">
        <v>42</v>
      </c>
      <c r="H4136" s="21">
        <v>44621</v>
      </c>
      <c r="I4136" s="18" t="s">
        <v>69</v>
      </c>
      <c r="J4136" s="2" t="s">
        <v>21</v>
      </c>
    </row>
    <row r="4137" spans="2:10" hidden="1" x14ac:dyDescent="0.3">
      <c r="B4137" s="5" t="s">
        <v>58</v>
      </c>
      <c r="C4137" t="s">
        <v>50</v>
      </c>
      <c r="D4137" s="2" t="s">
        <v>21</v>
      </c>
      <c r="F4137">
        <v>7.3677234042553197</v>
      </c>
      <c r="G4137" t="s">
        <v>42</v>
      </c>
      <c r="H4137" s="21">
        <v>44621</v>
      </c>
      <c r="I4137" s="18" t="s">
        <v>69</v>
      </c>
      <c r="J4137" s="2" t="s">
        <v>21</v>
      </c>
    </row>
    <row r="4138" spans="2:10" hidden="1" x14ac:dyDescent="0.3">
      <c r="B4138" s="5" t="s">
        <v>58</v>
      </c>
      <c r="C4138" t="s">
        <v>50</v>
      </c>
      <c r="D4138" s="2" t="s">
        <v>21</v>
      </c>
      <c r="F4138">
        <v>7.4642978723404259</v>
      </c>
      <c r="G4138" t="s">
        <v>42</v>
      </c>
      <c r="H4138" s="21">
        <v>44621</v>
      </c>
      <c r="I4138" s="18" t="s">
        <v>69</v>
      </c>
      <c r="J4138" s="2" t="s">
        <v>21</v>
      </c>
    </row>
    <row r="4139" spans="2:10" hidden="1" x14ac:dyDescent="0.3">
      <c r="B4139" s="5" t="s">
        <v>58</v>
      </c>
      <c r="C4139" t="s">
        <v>50</v>
      </c>
      <c r="D4139" s="2" t="s">
        <v>21</v>
      </c>
      <c r="F4139">
        <v>7.4164680851063833</v>
      </c>
      <c r="G4139" t="s">
        <v>42</v>
      </c>
      <c r="H4139" s="21">
        <v>44621</v>
      </c>
      <c r="I4139" s="18" t="s">
        <v>69</v>
      </c>
      <c r="J4139" s="2" t="s">
        <v>21</v>
      </c>
    </row>
    <row r="4140" spans="2:10" hidden="1" x14ac:dyDescent="0.3">
      <c r="B4140" s="5" t="s">
        <v>58</v>
      </c>
      <c r="C4140" t="s">
        <v>50</v>
      </c>
      <c r="D4140" s="2" t="s">
        <v>21</v>
      </c>
      <c r="F4140">
        <v>6.8118297872340428</v>
      </c>
      <c r="G4140" t="s">
        <v>42</v>
      </c>
      <c r="H4140" s="21">
        <v>44621</v>
      </c>
      <c r="I4140" s="18" t="s">
        <v>69</v>
      </c>
      <c r="J4140" s="2" t="s">
        <v>21</v>
      </c>
    </row>
    <row r="4141" spans="2:10" hidden="1" x14ac:dyDescent="0.3">
      <c r="B4141" s="5" t="s">
        <v>58</v>
      </c>
      <c r="C4141" t="s">
        <v>50</v>
      </c>
      <c r="D4141" s="2" t="s">
        <v>21</v>
      </c>
      <c r="F4141">
        <v>7.2340425531914896</v>
      </c>
      <c r="G4141" t="s">
        <v>42</v>
      </c>
      <c r="H4141" s="21">
        <v>44621</v>
      </c>
      <c r="I4141" s="18" t="s">
        <v>69</v>
      </c>
      <c r="J4141" s="2" t="s">
        <v>21</v>
      </c>
    </row>
    <row r="4142" spans="2:10" hidden="1" x14ac:dyDescent="0.3">
      <c r="B4142" s="5" t="s">
        <v>58</v>
      </c>
      <c r="C4142" t="s">
        <v>50</v>
      </c>
      <c r="D4142" s="2" t="s">
        <v>21</v>
      </c>
      <c r="F4142">
        <v>7.9584680851063831</v>
      </c>
      <c r="G4142" t="s">
        <v>42</v>
      </c>
      <c r="H4142" s="21">
        <v>44621</v>
      </c>
      <c r="I4142" s="18" t="s">
        <v>69</v>
      </c>
      <c r="J4142" s="2" t="s">
        <v>21</v>
      </c>
    </row>
    <row r="4143" spans="2:10" hidden="1" x14ac:dyDescent="0.3">
      <c r="B4143" s="5" t="s">
        <v>58</v>
      </c>
      <c r="C4143" t="s">
        <v>50</v>
      </c>
      <c r="D4143" s="2" t="s">
        <v>21</v>
      </c>
      <c r="F4143">
        <v>6.9193085106382979</v>
      </c>
      <c r="G4143" t="s">
        <v>42</v>
      </c>
      <c r="H4143" s="21">
        <v>44621</v>
      </c>
      <c r="I4143" s="18" t="s">
        <v>69</v>
      </c>
      <c r="J4143" s="2" t="s">
        <v>21</v>
      </c>
    </row>
    <row r="4144" spans="2:10" hidden="1" x14ac:dyDescent="0.3">
      <c r="B4144" s="5" t="s">
        <v>58</v>
      </c>
      <c r="C4144" t="s">
        <v>50</v>
      </c>
      <c r="D4144" s="2" t="s">
        <v>21</v>
      </c>
      <c r="F4144">
        <v>8.5196808510638302</v>
      </c>
      <c r="G4144" t="s">
        <v>42</v>
      </c>
      <c r="H4144" s="21">
        <v>44621</v>
      </c>
      <c r="I4144" s="18" t="s">
        <v>69</v>
      </c>
      <c r="J4144" s="2" t="s">
        <v>21</v>
      </c>
    </row>
    <row r="4145" spans="2:10" hidden="1" x14ac:dyDescent="0.3">
      <c r="B4145" s="5" t="s">
        <v>58</v>
      </c>
      <c r="C4145" t="s">
        <v>50</v>
      </c>
      <c r="D4145" s="2" t="s">
        <v>21</v>
      </c>
      <c r="F4145">
        <v>8.221691489361703</v>
      </c>
      <c r="G4145" t="s">
        <v>42</v>
      </c>
      <c r="H4145" s="21">
        <v>44621</v>
      </c>
      <c r="I4145" s="18" t="s">
        <v>69</v>
      </c>
      <c r="J4145" s="2" t="s">
        <v>21</v>
      </c>
    </row>
    <row r="4146" spans="2:10" hidden="1" x14ac:dyDescent="0.3">
      <c r="B4146" s="5" t="s">
        <v>58</v>
      </c>
      <c r="C4146" t="s">
        <v>50</v>
      </c>
      <c r="D4146" s="2" t="s">
        <v>21</v>
      </c>
      <c r="F4146">
        <v>7.5067446808510638</v>
      </c>
      <c r="G4146" t="s">
        <v>42</v>
      </c>
      <c r="H4146" s="21">
        <v>44621</v>
      </c>
      <c r="I4146" s="18" t="s">
        <v>69</v>
      </c>
      <c r="J4146" s="2" t="s">
        <v>21</v>
      </c>
    </row>
    <row r="4147" spans="2:10" hidden="1" x14ac:dyDescent="0.3">
      <c r="B4147" s="5" t="s">
        <v>58</v>
      </c>
      <c r="C4147" t="s">
        <v>50</v>
      </c>
      <c r="D4147" s="2" t="s">
        <v>21</v>
      </c>
      <c r="F4147">
        <v>9.1505212765957449</v>
      </c>
      <c r="G4147" t="s">
        <v>42</v>
      </c>
      <c r="H4147" s="21">
        <v>44621</v>
      </c>
      <c r="I4147" s="18" t="s">
        <v>69</v>
      </c>
      <c r="J4147" s="2" t="s">
        <v>21</v>
      </c>
    </row>
    <row r="4148" spans="2:10" hidden="1" x14ac:dyDescent="0.3">
      <c r="B4148" s="5" t="s">
        <v>58</v>
      </c>
      <c r="C4148" t="s">
        <v>50</v>
      </c>
      <c r="D4148" s="2" t="s">
        <v>21</v>
      </c>
      <c r="F4148">
        <v>5.8061382978723408</v>
      </c>
      <c r="G4148" t="s">
        <v>42</v>
      </c>
      <c r="H4148" s="21">
        <v>44621</v>
      </c>
      <c r="I4148" s="18" t="s">
        <v>69</v>
      </c>
      <c r="J4148" s="2" t="s">
        <v>21</v>
      </c>
    </row>
    <row r="4149" spans="2:10" hidden="1" x14ac:dyDescent="0.3">
      <c r="B4149" s="5" t="s">
        <v>58</v>
      </c>
      <c r="C4149" t="s">
        <v>50</v>
      </c>
      <c r="D4149" s="2" t="s">
        <v>21</v>
      </c>
      <c r="F4149">
        <v>6.1703617021276598</v>
      </c>
      <c r="G4149" t="s">
        <v>42</v>
      </c>
      <c r="H4149" s="21">
        <v>44621</v>
      </c>
      <c r="I4149" s="18" t="s">
        <v>69</v>
      </c>
      <c r="J4149" s="2" t="s">
        <v>21</v>
      </c>
    </row>
    <row r="4150" spans="2:10" hidden="1" x14ac:dyDescent="0.3">
      <c r="B4150" s="5" t="s">
        <v>58</v>
      </c>
      <c r="C4150" t="s">
        <v>50</v>
      </c>
      <c r="D4150" s="2" t="s">
        <v>21</v>
      </c>
      <c r="F4150">
        <v>6.5969787234042547</v>
      </c>
      <c r="G4150" t="s">
        <v>42</v>
      </c>
      <c r="H4150" s="21">
        <v>44621</v>
      </c>
      <c r="I4150" s="18" t="s">
        <v>69</v>
      </c>
      <c r="J4150" s="2" t="s">
        <v>21</v>
      </c>
    </row>
    <row r="4151" spans="2:10" hidden="1" x14ac:dyDescent="0.3">
      <c r="B4151" s="5" t="s">
        <v>58</v>
      </c>
      <c r="C4151" t="s">
        <v>50</v>
      </c>
      <c r="D4151" s="2" t="s">
        <v>21</v>
      </c>
      <c r="F4151">
        <v>7.9313510638297879</v>
      </c>
      <c r="G4151" t="s">
        <v>42</v>
      </c>
      <c r="H4151" s="21">
        <v>44621</v>
      </c>
      <c r="I4151" s="18" t="s">
        <v>69</v>
      </c>
      <c r="J4151" s="2" t="s">
        <v>21</v>
      </c>
    </row>
    <row r="4152" spans="2:10" hidden="1" x14ac:dyDescent="0.3">
      <c r="B4152" s="5" t="s">
        <v>58</v>
      </c>
      <c r="C4152" t="s">
        <v>50</v>
      </c>
      <c r="D4152" s="2" t="s">
        <v>21</v>
      </c>
      <c r="F4152">
        <v>6.3880851063829791</v>
      </c>
      <c r="G4152" t="s">
        <v>42</v>
      </c>
      <c r="H4152" s="21">
        <v>44621</v>
      </c>
      <c r="I4152" s="18" t="s">
        <v>69</v>
      </c>
      <c r="J4152" s="2" t="s">
        <v>21</v>
      </c>
    </row>
    <row r="4153" spans="2:10" hidden="1" x14ac:dyDescent="0.3">
      <c r="B4153" s="5" t="s">
        <v>58</v>
      </c>
      <c r="C4153" t="s">
        <v>50</v>
      </c>
      <c r="D4153" s="2" t="s">
        <v>21</v>
      </c>
      <c r="F4153">
        <v>6.6603510638297871</v>
      </c>
      <c r="G4153" t="s">
        <v>42</v>
      </c>
      <c r="H4153" s="21">
        <v>44621</v>
      </c>
      <c r="I4153" s="18" t="s">
        <v>69</v>
      </c>
      <c r="J4153" s="2" t="s">
        <v>21</v>
      </c>
    </row>
    <row r="4154" spans="2:10" hidden="1" x14ac:dyDescent="0.3">
      <c r="B4154" s="5" t="s">
        <v>58</v>
      </c>
      <c r="C4154" t="s">
        <v>50</v>
      </c>
      <c r="D4154" s="2" t="s">
        <v>21</v>
      </c>
      <c r="F4154">
        <v>6.3049148936170214</v>
      </c>
      <c r="G4154" t="s">
        <v>42</v>
      </c>
      <c r="H4154" s="21">
        <v>44621</v>
      </c>
      <c r="I4154" s="18" t="s">
        <v>69</v>
      </c>
      <c r="J4154" s="2" t="s">
        <v>21</v>
      </c>
    </row>
    <row r="4155" spans="2:10" hidden="1" x14ac:dyDescent="0.3">
      <c r="B4155" s="5" t="s">
        <v>58</v>
      </c>
      <c r="C4155" t="s">
        <v>50</v>
      </c>
      <c r="D4155" s="2" t="s">
        <v>21</v>
      </c>
      <c r="F4155">
        <v>6.0807872340425542</v>
      </c>
      <c r="G4155" t="s">
        <v>42</v>
      </c>
      <c r="H4155" s="21">
        <v>44621</v>
      </c>
      <c r="I4155" s="18" t="s">
        <v>69</v>
      </c>
      <c r="J4155" s="2" t="s">
        <v>21</v>
      </c>
    </row>
    <row r="4156" spans="2:10" hidden="1" x14ac:dyDescent="0.3">
      <c r="B4156" s="5" t="s">
        <v>58</v>
      </c>
      <c r="C4156" t="s">
        <v>50</v>
      </c>
      <c r="D4156" s="2" t="s">
        <v>21</v>
      </c>
      <c r="F4156">
        <v>6.1313510638297872</v>
      </c>
      <c r="G4156" t="s">
        <v>42</v>
      </c>
      <c r="H4156" s="21">
        <v>44621</v>
      </c>
      <c r="I4156" s="18" t="s">
        <v>69</v>
      </c>
      <c r="J4156" s="2" t="s">
        <v>21</v>
      </c>
    </row>
    <row r="4157" spans="2:10" hidden="1" x14ac:dyDescent="0.3">
      <c r="B4157" s="5" t="s">
        <v>58</v>
      </c>
      <c r="C4157" t="s">
        <v>50</v>
      </c>
      <c r="D4157" s="2" t="s">
        <v>21</v>
      </c>
      <c r="F4157">
        <v>7.353329787234042</v>
      </c>
      <c r="G4157" t="s">
        <v>42</v>
      </c>
      <c r="H4157" s="21">
        <v>44621</v>
      </c>
      <c r="I4157" s="18" t="s">
        <v>69</v>
      </c>
      <c r="J4157" s="2" t="s">
        <v>21</v>
      </c>
    </row>
    <row r="4158" spans="2:10" hidden="1" x14ac:dyDescent="0.3">
      <c r="B4158" s="5" t="s">
        <v>58</v>
      </c>
      <c r="C4158" t="s">
        <v>50</v>
      </c>
      <c r="D4158" s="2" t="s">
        <v>21</v>
      </c>
      <c r="F4158">
        <v>7.8117234042553196</v>
      </c>
      <c r="G4158" t="s">
        <v>42</v>
      </c>
      <c r="H4158" s="21">
        <v>44621</v>
      </c>
      <c r="I4158" s="18" t="s">
        <v>69</v>
      </c>
      <c r="J4158" s="2" t="s">
        <v>21</v>
      </c>
    </row>
    <row r="4159" spans="2:10" hidden="1" x14ac:dyDescent="0.3">
      <c r="B4159" s="5" t="s">
        <v>58</v>
      </c>
      <c r="C4159" t="s">
        <v>50</v>
      </c>
      <c r="D4159" s="2" t="s">
        <v>21</v>
      </c>
      <c r="F4159">
        <v>7.2744787234042558</v>
      </c>
      <c r="G4159" t="s">
        <v>42</v>
      </c>
      <c r="H4159" s="21">
        <v>44621</v>
      </c>
      <c r="I4159" s="18" t="s">
        <v>69</v>
      </c>
      <c r="J4159" s="2" t="s">
        <v>21</v>
      </c>
    </row>
    <row r="4160" spans="2:10" hidden="1" x14ac:dyDescent="0.3">
      <c r="B4160" s="5" t="s">
        <v>58</v>
      </c>
      <c r="C4160" t="s">
        <v>50</v>
      </c>
      <c r="D4160" s="2" t="s">
        <v>21</v>
      </c>
      <c r="F4160">
        <v>6.0904574468085109</v>
      </c>
      <c r="G4160" t="s">
        <v>42</v>
      </c>
      <c r="H4160" s="21">
        <v>44621</v>
      </c>
      <c r="I4160" s="18" t="s">
        <v>69</v>
      </c>
      <c r="J4160" s="2" t="s">
        <v>21</v>
      </c>
    </row>
    <row r="4161" spans="2:10" hidden="1" x14ac:dyDescent="0.3">
      <c r="B4161" s="5" t="s">
        <v>58</v>
      </c>
      <c r="C4161" t="s">
        <v>50</v>
      </c>
      <c r="D4161" s="2" t="s">
        <v>21</v>
      </c>
      <c r="F4161">
        <v>6.5128617021276591</v>
      </c>
      <c r="G4161" t="s">
        <v>42</v>
      </c>
      <c r="H4161" s="21">
        <v>44621</v>
      </c>
      <c r="I4161" s="18" t="s">
        <v>69</v>
      </c>
      <c r="J4161" s="2" t="s">
        <v>21</v>
      </c>
    </row>
    <row r="4162" spans="2:10" hidden="1" x14ac:dyDescent="0.3">
      <c r="B4162" s="5" t="s">
        <v>58</v>
      </c>
      <c r="C4162" t="s">
        <v>50</v>
      </c>
      <c r="D4162" s="2" t="s">
        <v>21</v>
      </c>
      <c r="F4162">
        <v>5.6171808510638295</v>
      </c>
      <c r="G4162" t="s">
        <v>42</v>
      </c>
      <c r="H4162" s="21">
        <v>44621</v>
      </c>
      <c r="I4162" s="18" t="s">
        <v>69</v>
      </c>
      <c r="J4162" s="2" t="s">
        <v>21</v>
      </c>
    </row>
    <row r="4163" spans="2:10" hidden="1" x14ac:dyDescent="0.3">
      <c r="B4163" s="5" t="s">
        <v>58</v>
      </c>
      <c r="C4163" t="s">
        <v>50</v>
      </c>
      <c r="D4163" s="2" t="s">
        <v>21</v>
      </c>
      <c r="F4163">
        <v>6.8086382978723394</v>
      </c>
      <c r="G4163" t="s">
        <v>42</v>
      </c>
      <c r="H4163" s="21">
        <v>44621</v>
      </c>
      <c r="I4163" s="18" t="s">
        <v>69</v>
      </c>
      <c r="J4163" s="2" t="s">
        <v>21</v>
      </c>
    </row>
    <row r="4164" spans="2:10" hidden="1" x14ac:dyDescent="0.3">
      <c r="B4164" s="5" t="s">
        <v>58</v>
      </c>
      <c r="C4164" t="s">
        <v>50</v>
      </c>
      <c r="D4164" s="2" t="s">
        <v>21</v>
      </c>
      <c r="F4164">
        <v>7.5774574468085101</v>
      </c>
      <c r="G4164" t="s">
        <v>42</v>
      </c>
      <c r="H4164" s="21">
        <v>44621</v>
      </c>
      <c r="I4164" s="18" t="s">
        <v>69</v>
      </c>
      <c r="J4164" s="2" t="s">
        <v>21</v>
      </c>
    </row>
    <row r="4165" spans="2:10" hidden="1" x14ac:dyDescent="0.3">
      <c r="B4165" s="5" t="s">
        <v>58</v>
      </c>
      <c r="C4165" t="s">
        <v>50</v>
      </c>
      <c r="D4165" s="2" t="s">
        <v>21</v>
      </c>
      <c r="F4165">
        <v>6.5118936170212773</v>
      </c>
      <c r="G4165" t="s">
        <v>42</v>
      </c>
      <c r="H4165" s="21">
        <v>44621</v>
      </c>
      <c r="I4165" s="18" t="s">
        <v>69</v>
      </c>
      <c r="J4165" s="2" t="s">
        <v>21</v>
      </c>
    </row>
    <row r="4166" spans="2:10" hidden="1" x14ac:dyDescent="0.3">
      <c r="B4166" s="5" t="s">
        <v>58</v>
      </c>
      <c r="C4166" t="s">
        <v>50</v>
      </c>
      <c r="D4166" s="2" t="s">
        <v>21</v>
      </c>
      <c r="F4166">
        <v>5.7948936170212768</v>
      </c>
      <c r="G4166" t="s">
        <v>42</v>
      </c>
      <c r="H4166" s="21">
        <v>44621</v>
      </c>
      <c r="I4166" s="18" t="s">
        <v>69</v>
      </c>
      <c r="J4166" s="2" t="s">
        <v>21</v>
      </c>
    </row>
    <row r="4167" spans="2:10" hidden="1" x14ac:dyDescent="0.3">
      <c r="B4167" s="5" t="s">
        <v>58</v>
      </c>
      <c r="C4167" t="s">
        <v>50</v>
      </c>
      <c r="D4167" s="2" t="s">
        <v>21</v>
      </c>
      <c r="F4167">
        <v>6.5295212765957444</v>
      </c>
      <c r="G4167" t="s">
        <v>42</v>
      </c>
      <c r="H4167" s="21">
        <v>44621</v>
      </c>
      <c r="I4167" s="18" t="s">
        <v>69</v>
      </c>
      <c r="J4167" s="2" t="s">
        <v>21</v>
      </c>
    </row>
    <row r="4168" spans="2:10" hidden="1" x14ac:dyDescent="0.3">
      <c r="B4168" s="5" t="s">
        <v>58</v>
      </c>
      <c r="C4168" t="s">
        <v>50</v>
      </c>
      <c r="D4168" s="2" t="s">
        <v>21</v>
      </c>
      <c r="F4168">
        <v>6.7767872340425539</v>
      </c>
      <c r="G4168" t="s">
        <v>42</v>
      </c>
      <c r="H4168" s="21">
        <v>44621</v>
      </c>
      <c r="I4168" s="18" t="s">
        <v>69</v>
      </c>
      <c r="J4168" s="2" t="s">
        <v>21</v>
      </c>
    </row>
    <row r="4169" spans="2:10" hidden="1" x14ac:dyDescent="0.3">
      <c r="B4169" s="5" t="s">
        <v>58</v>
      </c>
      <c r="C4169" t="s">
        <v>50</v>
      </c>
      <c r="D4169" s="2" t="s">
        <v>21</v>
      </c>
      <c r="F4169">
        <v>6.1279574468085105</v>
      </c>
      <c r="G4169" t="s">
        <v>42</v>
      </c>
      <c r="H4169" s="21">
        <v>44621</v>
      </c>
      <c r="I4169" s="18" t="s">
        <v>69</v>
      </c>
      <c r="J4169" s="2" t="s">
        <v>21</v>
      </c>
    </row>
    <row r="4170" spans="2:10" hidden="1" x14ac:dyDescent="0.3">
      <c r="B4170" s="5" t="s">
        <v>58</v>
      </c>
      <c r="C4170" t="s">
        <v>50</v>
      </c>
      <c r="D4170" s="2" t="s">
        <v>21</v>
      </c>
      <c r="F4170">
        <v>7.5320319148936168</v>
      </c>
      <c r="G4170" t="s">
        <v>42</v>
      </c>
      <c r="H4170" s="21">
        <v>44621</v>
      </c>
      <c r="I4170" s="18" t="s">
        <v>69</v>
      </c>
      <c r="J4170" s="2" t="s">
        <v>21</v>
      </c>
    </row>
    <row r="4171" spans="2:10" hidden="1" x14ac:dyDescent="0.3">
      <c r="B4171" s="5" t="s">
        <v>58</v>
      </c>
      <c r="C4171" t="s">
        <v>50</v>
      </c>
      <c r="D4171" s="2" t="s">
        <v>21</v>
      </c>
      <c r="F4171">
        <v>5.6970425531914897</v>
      </c>
      <c r="G4171" t="s">
        <v>42</v>
      </c>
      <c r="H4171" s="21">
        <v>44621</v>
      </c>
      <c r="I4171" s="18" t="s">
        <v>69</v>
      </c>
      <c r="J4171" s="2" t="s">
        <v>21</v>
      </c>
    </row>
    <row r="4172" spans="2:10" hidden="1" x14ac:dyDescent="0.3">
      <c r="B4172" s="5" t="s">
        <v>58</v>
      </c>
      <c r="C4172" t="s">
        <v>50</v>
      </c>
      <c r="D4172" s="2" t="s">
        <v>21</v>
      </c>
      <c r="F4172">
        <v>6.7199042553191495</v>
      </c>
      <c r="G4172" t="s">
        <v>42</v>
      </c>
      <c r="H4172" s="21">
        <v>44621</v>
      </c>
      <c r="I4172" s="18" t="s">
        <v>69</v>
      </c>
      <c r="J4172" s="2" t="s">
        <v>21</v>
      </c>
    </row>
    <row r="4173" spans="2:10" hidden="1" x14ac:dyDescent="0.3">
      <c r="B4173" s="5" t="s">
        <v>58</v>
      </c>
      <c r="C4173" t="s">
        <v>50</v>
      </c>
      <c r="D4173" s="2" t="s">
        <v>21</v>
      </c>
      <c r="F4173">
        <v>7.2321702127659568</v>
      </c>
      <c r="G4173" t="s">
        <v>42</v>
      </c>
      <c r="H4173" s="21">
        <v>44621</v>
      </c>
      <c r="I4173" s="18" t="s">
        <v>69</v>
      </c>
      <c r="J4173" s="2" t="s">
        <v>21</v>
      </c>
    </row>
    <row r="4174" spans="2:10" hidden="1" x14ac:dyDescent="0.3">
      <c r="B4174" s="5" t="s">
        <v>58</v>
      </c>
      <c r="C4174" t="s">
        <v>50</v>
      </c>
      <c r="D4174" s="2" t="s">
        <v>21</v>
      </c>
      <c r="F4174">
        <v>7.9892446808510638</v>
      </c>
      <c r="G4174" t="s">
        <v>42</v>
      </c>
      <c r="H4174" s="21">
        <v>44621</v>
      </c>
      <c r="I4174" s="18" t="s">
        <v>69</v>
      </c>
      <c r="J4174" s="2" t="s">
        <v>21</v>
      </c>
    </row>
    <row r="4175" spans="2:10" hidden="1" x14ac:dyDescent="0.3">
      <c r="B4175" s="5" t="s">
        <v>58</v>
      </c>
      <c r="C4175" t="s">
        <v>50</v>
      </c>
      <c r="D4175" s="2" t="s">
        <v>21</v>
      </c>
      <c r="F4175">
        <v>5.9069255319148937</v>
      </c>
      <c r="G4175" t="s">
        <v>42</v>
      </c>
      <c r="H4175" s="21">
        <v>44621</v>
      </c>
      <c r="I4175" s="18" t="s">
        <v>69</v>
      </c>
      <c r="J4175" s="2" t="s">
        <v>21</v>
      </c>
    </row>
    <row r="4176" spans="2:10" hidden="1" x14ac:dyDescent="0.3">
      <c r="B4176" s="5" t="s">
        <v>58</v>
      </c>
      <c r="C4176" t="s">
        <v>50</v>
      </c>
      <c r="D4176" s="2" t="s">
        <v>21</v>
      </c>
      <c r="F4176">
        <v>6.9445212765957445</v>
      </c>
      <c r="G4176" t="s">
        <v>42</v>
      </c>
      <c r="H4176" s="21">
        <v>44621</v>
      </c>
      <c r="I4176" s="18" t="s">
        <v>69</v>
      </c>
      <c r="J4176" s="2" t="s">
        <v>21</v>
      </c>
    </row>
    <row r="4177" spans="2:10" hidden="1" x14ac:dyDescent="0.3">
      <c r="B4177" s="5" t="s">
        <v>58</v>
      </c>
      <c r="C4177" t="s">
        <v>50</v>
      </c>
      <c r="D4177" s="2" t="s">
        <v>21</v>
      </c>
      <c r="F4177">
        <v>7.0465</v>
      </c>
      <c r="G4177" t="s">
        <v>42</v>
      </c>
      <c r="H4177" s="21">
        <v>44621</v>
      </c>
      <c r="I4177" s="18" t="s">
        <v>69</v>
      </c>
      <c r="J4177" s="2" t="s">
        <v>21</v>
      </c>
    </row>
    <row r="4178" spans="2:10" hidden="1" x14ac:dyDescent="0.3">
      <c r="B4178" s="5" t="s">
        <v>58</v>
      </c>
      <c r="C4178" t="s">
        <v>50</v>
      </c>
      <c r="D4178" s="2" t="s">
        <v>21</v>
      </c>
      <c r="F4178">
        <v>7.6050106382978724</v>
      </c>
      <c r="G4178" t="s">
        <v>42</v>
      </c>
      <c r="H4178" s="21">
        <v>44621</v>
      </c>
      <c r="I4178" s="18" t="s">
        <v>69</v>
      </c>
      <c r="J4178" s="2" t="s">
        <v>21</v>
      </c>
    </row>
    <row r="4179" spans="2:10" hidden="1" x14ac:dyDescent="0.3">
      <c r="B4179" s="5" t="s">
        <v>58</v>
      </c>
      <c r="C4179" t="s">
        <v>50</v>
      </c>
      <c r="D4179" s="2" t="s">
        <v>21</v>
      </c>
      <c r="F4179">
        <v>7.4354893617021283</v>
      </c>
      <c r="G4179" t="s">
        <v>42</v>
      </c>
      <c r="H4179" s="21">
        <v>44621</v>
      </c>
      <c r="I4179" s="18" t="s">
        <v>69</v>
      </c>
      <c r="J4179" s="2" t="s">
        <v>21</v>
      </c>
    </row>
    <row r="4180" spans="2:10" hidden="1" x14ac:dyDescent="0.3">
      <c r="B4180" s="5" t="s">
        <v>58</v>
      </c>
      <c r="C4180" t="s">
        <v>50</v>
      </c>
      <c r="D4180" s="2" t="s">
        <v>21</v>
      </c>
      <c r="F4180">
        <v>1.0217765957446807</v>
      </c>
      <c r="G4180" t="s">
        <v>42</v>
      </c>
      <c r="H4180" s="21">
        <v>44621</v>
      </c>
      <c r="I4180" s="18" t="s">
        <v>69</v>
      </c>
      <c r="J4180" s="2" t="s">
        <v>21</v>
      </c>
    </row>
    <row r="4181" spans="2:10" hidden="1" x14ac:dyDescent="0.3">
      <c r="B4181" s="5" t="s">
        <v>58</v>
      </c>
      <c r="C4181" t="s">
        <v>50</v>
      </c>
      <c r="D4181" s="2" t="s">
        <v>21</v>
      </c>
      <c r="F4181">
        <v>8.0311702127659572</v>
      </c>
      <c r="G4181" t="s">
        <v>42</v>
      </c>
      <c r="H4181" s="21">
        <v>44621</v>
      </c>
      <c r="I4181" s="18" t="s">
        <v>69</v>
      </c>
      <c r="J4181" s="2" t="s">
        <v>21</v>
      </c>
    </row>
    <row r="4182" spans="2:10" hidden="1" x14ac:dyDescent="0.3">
      <c r="B4182" s="5" t="s">
        <v>58</v>
      </c>
      <c r="C4182" t="s">
        <v>50</v>
      </c>
      <c r="D4182" s="2" t="s">
        <v>21</v>
      </c>
      <c r="F4182">
        <v>7.6288936170212764</v>
      </c>
      <c r="G4182" t="s">
        <v>42</v>
      </c>
      <c r="H4182" s="21">
        <v>44621</v>
      </c>
      <c r="I4182" s="18" t="s">
        <v>69</v>
      </c>
      <c r="J4182" s="2" t="s">
        <v>21</v>
      </c>
    </row>
    <row r="4183" spans="2:10" hidden="1" x14ac:dyDescent="0.3">
      <c r="B4183" s="5" t="s">
        <v>58</v>
      </c>
      <c r="C4183" t="s">
        <v>50</v>
      </c>
      <c r="D4183" s="2" t="s">
        <v>21</v>
      </c>
      <c r="F4183">
        <v>6.768095744680851</v>
      </c>
      <c r="G4183" t="s">
        <v>42</v>
      </c>
      <c r="H4183" s="21">
        <v>44621</v>
      </c>
      <c r="I4183" s="18" t="s">
        <v>69</v>
      </c>
      <c r="J4183" s="2" t="s">
        <v>21</v>
      </c>
    </row>
    <row r="4184" spans="2:10" hidden="1" x14ac:dyDescent="0.3">
      <c r="B4184" s="5" t="s">
        <v>58</v>
      </c>
      <c r="C4184" t="s">
        <v>50</v>
      </c>
      <c r="D4184" s="2" t="s">
        <v>21</v>
      </c>
      <c r="F4184">
        <v>5.2540744680851059</v>
      </c>
      <c r="G4184" t="s">
        <v>42</v>
      </c>
      <c r="H4184" s="21">
        <v>44621</v>
      </c>
      <c r="I4184" s="18" t="s">
        <v>69</v>
      </c>
      <c r="J4184" s="2" t="s">
        <v>21</v>
      </c>
    </row>
    <row r="4185" spans="2:10" hidden="1" x14ac:dyDescent="0.3">
      <c r="B4185" s="5" t="s">
        <v>58</v>
      </c>
      <c r="C4185" t="s">
        <v>50</v>
      </c>
      <c r="D4185" s="2" t="s">
        <v>21</v>
      </c>
      <c r="F4185">
        <v>7.7447978723404249</v>
      </c>
      <c r="G4185" t="s">
        <v>42</v>
      </c>
      <c r="H4185" s="21">
        <v>44621</v>
      </c>
      <c r="I4185" s="18" t="s">
        <v>69</v>
      </c>
      <c r="J4185" s="2" t="s">
        <v>21</v>
      </c>
    </row>
    <row r="4186" spans="2:10" hidden="1" x14ac:dyDescent="0.3">
      <c r="B4186" s="5" t="s">
        <v>58</v>
      </c>
      <c r="C4186" t="s">
        <v>50</v>
      </c>
      <c r="D4186" s="2" t="s">
        <v>21</v>
      </c>
      <c r="F4186">
        <v>6.0718510638297873</v>
      </c>
      <c r="G4186" t="s">
        <v>42</v>
      </c>
      <c r="H4186" s="21">
        <v>44621</v>
      </c>
      <c r="I4186" s="18" t="s">
        <v>69</v>
      </c>
      <c r="J4186" s="2" t="s">
        <v>21</v>
      </c>
    </row>
    <row r="4187" spans="2:10" hidden="1" x14ac:dyDescent="0.3">
      <c r="B4187" s="5" t="s">
        <v>58</v>
      </c>
      <c r="C4187" t="s">
        <v>50</v>
      </c>
      <c r="D4187" s="2" t="s">
        <v>21</v>
      </c>
      <c r="F4187">
        <v>7.0317127659574465</v>
      </c>
      <c r="G4187" t="s">
        <v>42</v>
      </c>
      <c r="H4187" s="21">
        <v>44621</v>
      </c>
      <c r="I4187" s="18" t="s">
        <v>69</v>
      </c>
      <c r="J4187" s="2" t="s">
        <v>21</v>
      </c>
    </row>
    <row r="4188" spans="2:10" hidden="1" x14ac:dyDescent="0.3">
      <c r="B4188" s="5" t="s">
        <v>58</v>
      </c>
      <c r="C4188" t="s">
        <v>50</v>
      </c>
      <c r="D4188" s="2" t="s">
        <v>21</v>
      </c>
      <c r="F4188">
        <v>7.1642446808510636</v>
      </c>
      <c r="G4188" t="s">
        <v>42</v>
      </c>
      <c r="H4188" s="21">
        <v>44621</v>
      </c>
      <c r="I4188" s="18" t="s">
        <v>69</v>
      </c>
      <c r="J4188" s="2" t="s">
        <v>21</v>
      </c>
    </row>
    <row r="4189" spans="2:10" hidden="1" x14ac:dyDescent="0.3">
      <c r="B4189" s="5" t="s">
        <v>58</v>
      </c>
      <c r="C4189" t="s">
        <v>50</v>
      </c>
      <c r="D4189" s="2" t="s">
        <v>21</v>
      </c>
      <c r="F4189">
        <v>7.3181595744680852</v>
      </c>
      <c r="G4189" t="s">
        <v>42</v>
      </c>
      <c r="H4189" s="21">
        <v>44621</v>
      </c>
      <c r="I4189" s="18" t="s">
        <v>69</v>
      </c>
      <c r="J4189" s="2" t="s">
        <v>21</v>
      </c>
    </row>
    <row r="4190" spans="2:10" hidden="1" x14ac:dyDescent="0.3">
      <c r="B4190" s="5" t="s">
        <v>58</v>
      </c>
      <c r="C4190" t="s">
        <v>50</v>
      </c>
      <c r="D4190" s="2" t="s">
        <v>21</v>
      </c>
      <c r="F4190">
        <v>7.1149148936170219</v>
      </c>
      <c r="G4190" t="s">
        <v>42</v>
      </c>
      <c r="H4190" s="21">
        <v>44621</v>
      </c>
      <c r="I4190" s="18" t="s">
        <v>69</v>
      </c>
      <c r="J4190" s="2" t="s">
        <v>21</v>
      </c>
    </row>
    <row r="4191" spans="2:10" hidden="1" x14ac:dyDescent="0.3">
      <c r="B4191" s="5" t="s">
        <v>58</v>
      </c>
      <c r="C4191" t="s">
        <v>50</v>
      </c>
      <c r="D4191" s="2" t="s">
        <v>21</v>
      </c>
      <c r="F4191">
        <v>7.9405851063829784</v>
      </c>
      <c r="G4191" t="s">
        <v>42</v>
      </c>
      <c r="H4191" s="21">
        <v>44621</v>
      </c>
      <c r="I4191" s="18" t="s">
        <v>69</v>
      </c>
      <c r="J4191" s="2" t="s">
        <v>21</v>
      </c>
    </row>
    <row r="4192" spans="2:10" hidden="1" x14ac:dyDescent="0.3">
      <c r="B4192" s="5" t="s">
        <v>58</v>
      </c>
      <c r="C4192" t="s">
        <v>50</v>
      </c>
      <c r="D4192" s="2" t="s">
        <v>21</v>
      </c>
      <c r="F4192">
        <v>6.7239468085106386</v>
      </c>
      <c r="G4192" t="s">
        <v>42</v>
      </c>
      <c r="H4192" s="21">
        <v>44621</v>
      </c>
      <c r="I4192" s="18" t="s">
        <v>69</v>
      </c>
      <c r="J4192" s="2" t="s">
        <v>21</v>
      </c>
    </row>
    <row r="4193" spans="2:10" hidden="1" x14ac:dyDescent="0.3">
      <c r="B4193" s="5" t="s">
        <v>58</v>
      </c>
      <c r="C4193" t="s">
        <v>50</v>
      </c>
      <c r="D4193" s="2" t="s">
        <v>21</v>
      </c>
      <c r="F4193">
        <v>6.4882127659574476</v>
      </c>
      <c r="G4193" t="s">
        <v>42</v>
      </c>
      <c r="H4193" s="21">
        <v>44621</v>
      </c>
      <c r="I4193" s="18" t="s">
        <v>69</v>
      </c>
      <c r="J4193" s="2" t="s">
        <v>21</v>
      </c>
    </row>
    <row r="4194" spans="2:10" hidden="1" x14ac:dyDescent="0.3">
      <c r="B4194" s="5" t="s">
        <v>58</v>
      </c>
      <c r="C4194" t="s">
        <v>50</v>
      </c>
      <c r="D4194" s="2" t="s">
        <v>21</v>
      </c>
      <c r="F4194">
        <v>6.729595744680851</v>
      </c>
      <c r="G4194" t="s">
        <v>42</v>
      </c>
      <c r="H4194" s="21">
        <v>44621</v>
      </c>
      <c r="I4194" s="18" t="s">
        <v>69</v>
      </c>
      <c r="J4194" s="2" t="s">
        <v>21</v>
      </c>
    </row>
    <row r="4195" spans="2:10" hidden="1" x14ac:dyDescent="0.3">
      <c r="B4195" s="5" t="s">
        <v>58</v>
      </c>
      <c r="C4195" t="s">
        <v>50</v>
      </c>
      <c r="D4195" s="2" t="s">
        <v>21</v>
      </c>
      <c r="F4195">
        <v>6.8192765957446806</v>
      </c>
      <c r="G4195" t="s">
        <v>42</v>
      </c>
      <c r="H4195" s="21">
        <v>44621</v>
      </c>
      <c r="I4195" s="18" t="s">
        <v>69</v>
      </c>
      <c r="J4195" s="2" t="s">
        <v>21</v>
      </c>
    </row>
    <row r="4196" spans="2:10" hidden="1" x14ac:dyDescent="0.3">
      <c r="B4196" s="5" t="s">
        <v>58</v>
      </c>
      <c r="C4196" t="s">
        <v>50</v>
      </c>
      <c r="D4196" s="2" t="s">
        <v>21</v>
      </c>
      <c r="F4196">
        <v>5.8848191489361703</v>
      </c>
      <c r="G4196" t="s">
        <v>42</v>
      </c>
      <c r="H4196" s="21">
        <v>44621</v>
      </c>
      <c r="I4196" s="18" t="s">
        <v>69</v>
      </c>
      <c r="J4196" s="2" t="s">
        <v>21</v>
      </c>
    </row>
    <row r="4197" spans="2:10" hidden="1" x14ac:dyDescent="0.3">
      <c r="B4197" s="5" t="s">
        <v>58</v>
      </c>
      <c r="C4197" t="s">
        <v>50</v>
      </c>
      <c r="D4197" s="2" t="s">
        <v>21</v>
      </c>
      <c r="F4197">
        <v>6.2303723404255313</v>
      </c>
      <c r="G4197" t="s">
        <v>42</v>
      </c>
      <c r="H4197" s="21">
        <v>44621</v>
      </c>
      <c r="I4197" s="18" t="s">
        <v>69</v>
      </c>
      <c r="J4197" s="2" t="s">
        <v>21</v>
      </c>
    </row>
    <row r="4198" spans="2:10" hidden="1" x14ac:dyDescent="0.3">
      <c r="B4198" s="5" t="s">
        <v>58</v>
      </c>
      <c r="C4198" t="s">
        <v>50</v>
      </c>
      <c r="D4198" s="2" t="s">
        <v>21</v>
      </c>
      <c r="F4198">
        <v>6.2345851063829789</v>
      </c>
      <c r="G4198" t="s">
        <v>42</v>
      </c>
      <c r="H4198" s="21">
        <v>44621</v>
      </c>
      <c r="I4198" s="18" t="s">
        <v>69</v>
      </c>
      <c r="J4198" s="2" t="s">
        <v>21</v>
      </c>
    </row>
    <row r="4199" spans="2:10" hidden="1" x14ac:dyDescent="0.3">
      <c r="B4199" s="5" t="s">
        <v>58</v>
      </c>
      <c r="C4199" t="s">
        <v>50</v>
      </c>
      <c r="D4199" s="2" t="s">
        <v>21</v>
      </c>
      <c r="F4199">
        <v>5.9671702127659572</v>
      </c>
      <c r="G4199" t="s">
        <v>42</v>
      </c>
      <c r="H4199" s="21">
        <v>44621</v>
      </c>
      <c r="I4199" s="18" t="s">
        <v>69</v>
      </c>
      <c r="J4199" s="2" t="s">
        <v>21</v>
      </c>
    </row>
    <row r="4200" spans="2:10" hidden="1" x14ac:dyDescent="0.3">
      <c r="B4200" s="5" t="s">
        <v>58</v>
      </c>
      <c r="C4200" t="s">
        <v>50</v>
      </c>
      <c r="D4200" s="2" t="s">
        <v>21</v>
      </c>
      <c r="F4200">
        <v>8.2628829787234039</v>
      </c>
      <c r="G4200" t="s">
        <v>42</v>
      </c>
      <c r="H4200" s="21">
        <v>44621</v>
      </c>
      <c r="I4200" s="18" t="s">
        <v>69</v>
      </c>
      <c r="J4200" s="2" t="s">
        <v>21</v>
      </c>
    </row>
    <row r="4201" spans="2:10" hidden="1" x14ac:dyDescent="0.3">
      <c r="B4201" s="5" t="s">
        <v>58</v>
      </c>
      <c r="C4201" t="s">
        <v>50</v>
      </c>
      <c r="D4201" s="2" t="s">
        <v>21</v>
      </c>
      <c r="F4201">
        <v>8.3082340425531918</v>
      </c>
      <c r="G4201" t="s">
        <v>42</v>
      </c>
      <c r="H4201" s="21">
        <v>44621</v>
      </c>
      <c r="I4201" s="18" t="s">
        <v>69</v>
      </c>
      <c r="J4201" s="2" t="s">
        <v>21</v>
      </c>
    </row>
    <row r="4202" spans="2:10" hidden="1" x14ac:dyDescent="0.3">
      <c r="B4202" s="5" t="s">
        <v>58</v>
      </c>
      <c r="C4202" t="s">
        <v>50</v>
      </c>
      <c r="D4202" s="2" t="s">
        <v>21</v>
      </c>
      <c r="F4202">
        <v>7.2546595744680848</v>
      </c>
      <c r="G4202" t="s">
        <v>42</v>
      </c>
      <c r="H4202" s="21">
        <v>44621</v>
      </c>
      <c r="I4202" s="18" t="s">
        <v>69</v>
      </c>
      <c r="J4202" s="2" t="s">
        <v>21</v>
      </c>
    </row>
    <row r="4203" spans="2:10" hidden="1" x14ac:dyDescent="0.3">
      <c r="B4203" s="5" t="s">
        <v>58</v>
      </c>
      <c r="C4203" t="s">
        <v>50</v>
      </c>
      <c r="D4203" s="2" t="s">
        <v>21</v>
      </c>
      <c r="F4203">
        <v>6.2576382978723402</v>
      </c>
      <c r="G4203" t="s">
        <v>42</v>
      </c>
      <c r="H4203" s="21">
        <v>44621</v>
      </c>
      <c r="I4203" s="18" t="s">
        <v>69</v>
      </c>
      <c r="J4203" s="2" t="s">
        <v>21</v>
      </c>
    </row>
    <row r="4204" spans="2:10" hidden="1" x14ac:dyDescent="0.3">
      <c r="B4204" s="5" t="s">
        <v>58</v>
      </c>
      <c r="C4204" t="s">
        <v>50</v>
      </c>
      <c r="D4204" s="2" t="s">
        <v>21</v>
      </c>
      <c r="F4204">
        <v>7.0720319148936168</v>
      </c>
      <c r="G4204" t="s">
        <v>42</v>
      </c>
      <c r="H4204" s="21">
        <v>44621</v>
      </c>
      <c r="I4204" s="18" t="s">
        <v>69</v>
      </c>
      <c r="J4204" s="2" t="s">
        <v>21</v>
      </c>
    </row>
    <row r="4205" spans="2:10" hidden="1" x14ac:dyDescent="0.3">
      <c r="B4205" s="5" t="s">
        <v>58</v>
      </c>
      <c r="C4205" t="s">
        <v>50</v>
      </c>
      <c r="D4205" s="2" t="s">
        <v>21</v>
      </c>
      <c r="F4205">
        <v>6.2980212765957448</v>
      </c>
      <c r="G4205" t="s">
        <v>42</v>
      </c>
      <c r="H4205" s="21">
        <v>44621</v>
      </c>
      <c r="I4205" s="18" t="s">
        <v>69</v>
      </c>
      <c r="J4205" s="2" t="s">
        <v>21</v>
      </c>
    </row>
    <row r="4206" spans="2:10" hidden="1" x14ac:dyDescent="0.3">
      <c r="B4206" s="5" t="s">
        <v>58</v>
      </c>
      <c r="C4206" t="s">
        <v>50</v>
      </c>
      <c r="D4206" s="2" t="s">
        <v>21</v>
      </c>
      <c r="F4206">
        <v>7.1065106382978716</v>
      </c>
      <c r="G4206" t="s">
        <v>42</v>
      </c>
      <c r="H4206" s="21">
        <v>44621</v>
      </c>
      <c r="I4206" s="18" t="s">
        <v>69</v>
      </c>
      <c r="J4206" s="2" t="s">
        <v>21</v>
      </c>
    </row>
    <row r="4207" spans="2:10" hidden="1" x14ac:dyDescent="0.3">
      <c r="B4207" s="5" t="s">
        <v>58</v>
      </c>
      <c r="C4207" t="s">
        <v>50</v>
      </c>
      <c r="D4207" s="2" t="s">
        <v>21</v>
      </c>
      <c r="F4207">
        <v>9.7855638297872343</v>
      </c>
      <c r="G4207" t="s">
        <v>42</v>
      </c>
      <c r="H4207" s="21">
        <v>44621</v>
      </c>
      <c r="I4207" s="18" t="s">
        <v>69</v>
      </c>
      <c r="J4207" s="2" t="s">
        <v>21</v>
      </c>
    </row>
    <row r="4208" spans="2:10" hidden="1" x14ac:dyDescent="0.3">
      <c r="B4208" s="5" t="s">
        <v>58</v>
      </c>
      <c r="C4208" t="s">
        <v>50</v>
      </c>
      <c r="D4208" s="2" t="s">
        <v>21</v>
      </c>
      <c r="F4208">
        <v>8.4282127659574471</v>
      </c>
      <c r="G4208" t="s">
        <v>42</v>
      </c>
      <c r="H4208" s="21">
        <v>44621</v>
      </c>
      <c r="I4208" s="18" t="s">
        <v>69</v>
      </c>
      <c r="J4208" s="2" t="s">
        <v>21</v>
      </c>
    </row>
    <row r="4209" spans="2:10" hidden="1" x14ac:dyDescent="0.3">
      <c r="B4209" s="5" t="s">
        <v>58</v>
      </c>
      <c r="C4209" t="s">
        <v>50</v>
      </c>
      <c r="D4209" s="2" t="s">
        <v>21</v>
      </c>
      <c r="F4209">
        <v>8.0091595744680841</v>
      </c>
      <c r="G4209" t="s">
        <v>42</v>
      </c>
      <c r="H4209" s="21">
        <v>44621</v>
      </c>
      <c r="I4209" s="18" t="s">
        <v>69</v>
      </c>
      <c r="J4209" s="2" t="s">
        <v>21</v>
      </c>
    </row>
    <row r="4210" spans="2:10" hidden="1" x14ac:dyDescent="0.3">
      <c r="B4210" s="5" t="s">
        <v>58</v>
      </c>
      <c r="C4210" t="s">
        <v>50</v>
      </c>
      <c r="D4210" s="2" t="s">
        <v>21</v>
      </c>
      <c r="F4210">
        <v>9.4043510638297878</v>
      </c>
      <c r="G4210" t="s">
        <v>42</v>
      </c>
      <c r="H4210" s="21">
        <v>44621</v>
      </c>
      <c r="I4210" s="18" t="s">
        <v>69</v>
      </c>
      <c r="J4210" s="2" t="s">
        <v>21</v>
      </c>
    </row>
    <row r="4211" spans="2:10" hidden="1" x14ac:dyDescent="0.3">
      <c r="B4211" s="5" t="s">
        <v>58</v>
      </c>
      <c r="C4211" t="s">
        <v>50</v>
      </c>
      <c r="D4211" s="2" t="s">
        <v>21</v>
      </c>
      <c r="F4211">
        <v>6.2922659574468076</v>
      </c>
      <c r="G4211" t="s">
        <v>42</v>
      </c>
      <c r="H4211" s="21">
        <v>44621</v>
      </c>
      <c r="I4211" s="18" t="s">
        <v>69</v>
      </c>
      <c r="J4211" s="2" t="s">
        <v>21</v>
      </c>
    </row>
    <row r="4212" spans="2:10" hidden="1" x14ac:dyDescent="0.3">
      <c r="B4212" s="5" t="s">
        <v>58</v>
      </c>
      <c r="C4212" t="s">
        <v>50</v>
      </c>
      <c r="D4212" s="2" t="s">
        <v>21</v>
      </c>
      <c r="F4212">
        <v>5.8299468085106385</v>
      </c>
      <c r="G4212" t="s">
        <v>42</v>
      </c>
      <c r="H4212" s="21">
        <v>44621</v>
      </c>
      <c r="I4212" s="18" t="s">
        <v>69</v>
      </c>
      <c r="J4212" s="2" t="s">
        <v>21</v>
      </c>
    </row>
    <row r="4213" spans="2:10" hidden="1" x14ac:dyDescent="0.3">
      <c r="B4213" s="5" t="s">
        <v>58</v>
      </c>
      <c r="C4213" t="s">
        <v>50</v>
      </c>
      <c r="D4213" s="2" t="s">
        <v>21</v>
      </c>
      <c r="F4213">
        <v>6.9000531914893619</v>
      </c>
      <c r="G4213" t="s">
        <v>42</v>
      </c>
      <c r="H4213" s="21">
        <v>44621</v>
      </c>
      <c r="I4213" s="18" t="s">
        <v>69</v>
      </c>
      <c r="J4213" s="2" t="s">
        <v>21</v>
      </c>
    </row>
    <row r="4214" spans="2:10" hidden="1" x14ac:dyDescent="0.3">
      <c r="B4214" s="5" t="s">
        <v>58</v>
      </c>
      <c r="C4214" t="s">
        <v>50</v>
      </c>
      <c r="D4214" s="2" t="s">
        <v>21</v>
      </c>
      <c r="F4214">
        <v>8.1254361702127671</v>
      </c>
      <c r="G4214" t="s">
        <v>42</v>
      </c>
      <c r="H4214" s="21">
        <v>44621</v>
      </c>
      <c r="I4214" s="18" t="s">
        <v>69</v>
      </c>
      <c r="J4214" s="2" t="s">
        <v>21</v>
      </c>
    </row>
    <row r="4215" spans="2:10" hidden="1" x14ac:dyDescent="0.3">
      <c r="B4215" s="5" t="s">
        <v>58</v>
      </c>
      <c r="C4215" t="s">
        <v>50</v>
      </c>
      <c r="D4215" s="2" t="s">
        <v>21</v>
      </c>
      <c r="F4215">
        <v>6.3014680851063822</v>
      </c>
      <c r="G4215" t="s">
        <v>42</v>
      </c>
      <c r="H4215" s="21">
        <v>44621</v>
      </c>
      <c r="I4215" s="18" t="s">
        <v>69</v>
      </c>
      <c r="J4215" s="2" t="s">
        <v>21</v>
      </c>
    </row>
    <row r="4216" spans="2:10" hidden="1" x14ac:dyDescent="0.3">
      <c r="B4216" s="5" t="s">
        <v>58</v>
      </c>
      <c r="C4216" t="s">
        <v>50</v>
      </c>
      <c r="D4216" s="2" t="s">
        <v>21</v>
      </c>
      <c r="F4216">
        <v>6.7298617021276597</v>
      </c>
      <c r="G4216" t="s">
        <v>42</v>
      </c>
      <c r="H4216" s="21">
        <v>44621</v>
      </c>
      <c r="I4216" s="18" t="s">
        <v>69</v>
      </c>
      <c r="J4216" s="2" t="s">
        <v>21</v>
      </c>
    </row>
    <row r="4217" spans="2:10" hidden="1" x14ac:dyDescent="0.3">
      <c r="B4217" s="5" t="s">
        <v>58</v>
      </c>
      <c r="C4217" t="s">
        <v>50</v>
      </c>
      <c r="D4217" s="2" t="s">
        <v>21</v>
      </c>
      <c r="F4217">
        <v>7.2127340425531914</v>
      </c>
      <c r="G4217" t="s">
        <v>42</v>
      </c>
      <c r="H4217" s="21">
        <v>44621</v>
      </c>
      <c r="I4217" s="18" t="s">
        <v>69</v>
      </c>
      <c r="J4217" s="2" t="s">
        <v>21</v>
      </c>
    </row>
    <row r="4218" spans="2:10" hidden="1" x14ac:dyDescent="0.3">
      <c r="B4218" s="5" t="s">
        <v>58</v>
      </c>
      <c r="C4218" t="s">
        <v>50</v>
      </c>
      <c r="D4218" s="2" t="s">
        <v>21</v>
      </c>
      <c r="F4218">
        <v>7.9401382978723412</v>
      </c>
      <c r="G4218" t="s">
        <v>42</v>
      </c>
      <c r="H4218" s="21">
        <v>44621</v>
      </c>
      <c r="I4218" s="18" t="s">
        <v>69</v>
      </c>
      <c r="J4218" s="2" t="s">
        <v>21</v>
      </c>
    </row>
    <row r="4219" spans="2:10" hidden="1" x14ac:dyDescent="0.3">
      <c r="B4219" s="5" t="s">
        <v>58</v>
      </c>
      <c r="C4219" t="s">
        <v>50</v>
      </c>
      <c r="D4219" s="2" t="s">
        <v>21</v>
      </c>
      <c r="F4219">
        <v>8.3431382978723398</v>
      </c>
      <c r="G4219" t="s">
        <v>42</v>
      </c>
      <c r="H4219" s="21">
        <v>44621</v>
      </c>
      <c r="I4219" s="18" t="s">
        <v>69</v>
      </c>
      <c r="J4219" s="2" t="s">
        <v>21</v>
      </c>
    </row>
    <row r="4220" spans="2:10" hidden="1" x14ac:dyDescent="0.3">
      <c r="B4220" s="5" t="s">
        <v>58</v>
      </c>
      <c r="C4220" t="s">
        <v>50</v>
      </c>
      <c r="D4220" s="2" t="s">
        <v>21</v>
      </c>
      <c r="F4220">
        <v>7.3009468085106386</v>
      </c>
      <c r="G4220" t="s">
        <v>42</v>
      </c>
      <c r="H4220" s="21">
        <v>44621</v>
      </c>
      <c r="I4220" s="18" t="s">
        <v>69</v>
      </c>
      <c r="J4220" s="2" t="s">
        <v>21</v>
      </c>
    </row>
    <row r="4221" spans="2:10" hidden="1" x14ac:dyDescent="0.3">
      <c r="B4221" s="5" t="s">
        <v>58</v>
      </c>
      <c r="C4221" t="s">
        <v>50</v>
      </c>
      <c r="D4221" s="2" t="s">
        <v>21</v>
      </c>
      <c r="F4221">
        <v>7.6897765957446813</v>
      </c>
      <c r="G4221" t="s">
        <v>42</v>
      </c>
      <c r="H4221" s="21">
        <v>44621</v>
      </c>
      <c r="I4221" s="18" t="s">
        <v>69</v>
      </c>
      <c r="J4221" s="2" t="s">
        <v>21</v>
      </c>
    </row>
    <row r="4222" spans="2:10" hidden="1" x14ac:dyDescent="0.3">
      <c r="B4222" s="5" t="s">
        <v>58</v>
      </c>
      <c r="C4222" t="s">
        <v>50</v>
      </c>
      <c r="D4222" s="2" t="s">
        <v>21</v>
      </c>
      <c r="F4222">
        <v>7.7116382978723408</v>
      </c>
      <c r="G4222" t="s">
        <v>42</v>
      </c>
      <c r="H4222" s="21">
        <v>44621</v>
      </c>
      <c r="I4222" s="18" t="s">
        <v>69</v>
      </c>
      <c r="J4222" s="2" t="s">
        <v>21</v>
      </c>
    </row>
    <row r="4223" spans="2:10" hidden="1" x14ac:dyDescent="0.3">
      <c r="B4223" s="5" t="s">
        <v>58</v>
      </c>
      <c r="C4223" t="s">
        <v>50</v>
      </c>
      <c r="D4223" s="2" t="s">
        <v>21</v>
      </c>
      <c r="F4223">
        <v>7.3341063829787227</v>
      </c>
      <c r="G4223" t="s">
        <v>42</v>
      </c>
      <c r="H4223" s="21">
        <v>44621</v>
      </c>
      <c r="I4223" s="18" t="s">
        <v>69</v>
      </c>
      <c r="J4223" s="2" t="s">
        <v>21</v>
      </c>
    </row>
    <row r="4224" spans="2:10" hidden="1" x14ac:dyDescent="0.3">
      <c r="B4224" s="5" t="s">
        <v>58</v>
      </c>
      <c r="C4224" t="s">
        <v>50</v>
      </c>
      <c r="D4224" s="2" t="s">
        <v>21</v>
      </c>
      <c r="F4224">
        <v>7.5320319148936168</v>
      </c>
      <c r="G4224" t="s">
        <v>42</v>
      </c>
      <c r="H4224" s="21">
        <v>44621</v>
      </c>
      <c r="I4224" s="18" t="s">
        <v>69</v>
      </c>
      <c r="J4224" s="2" t="s">
        <v>21</v>
      </c>
    </row>
    <row r="4225" spans="2:10" hidden="1" x14ac:dyDescent="0.3">
      <c r="B4225" s="5" t="s">
        <v>58</v>
      </c>
      <c r="C4225" t="s">
        <v>50</v>
      </c>
      <c r="D4225" s="2" t="s">
        <v>21</v>
      </c>
      <c r="F4225">
        <v>7.9666595744680846</v>
      </c>
      <c r="G4225" t="s">
        <v>42</v>
      </c>
      <c r="H4225" s="21">
        <v>44621</v>
      </c>
      <c r="I4225" s="18" t="s">
        <v>69</v>
      </c>
      <c r="J4225" s="2" t="s">
        <v>21</v>
      </c>
    </row>
    <row r="4226" spans="2:10" hidden="1" x14ac:dyDescent="0.3">
      <c r="B4226" s="5" t="s">
        <v>58</v>
      </c>
      <c r="C4226" t="s">
        <v>50</v>
      </c>
      <c r="D4226" s="2" t="s">
        <v>21</v>
      </c>
      <c r="F4226">
        <v>7.5439255319148941</v>
      </c>
      <c r="G4226" t="s">
        <v>42</v>
      </c>
      <c r="H4226" s="21">
        <v>44621</v>
      </c>
      <c r="I4226" s="18" t="s">
        <v>69</v>
      </c>
      <c r="J4226" s="2" t="s">
        <v>21</v>
      </c>
    </row>
    <row r="4227" spans="2:10" hidden="1" x14ac:dyDescent="0.3">
      <c r="B4227" s="5" t="s">
        <v>58</v>
      </c>
      <c r="C4227" t="s">
        <v>50</v>
      </c>
      <c r="D4227" s="2" t="s">
        <v>21</v>
      </c>
      <c r="F4227">
        <v>6.8150212765957443</v>
      </c>
      <c r="G4227" t="s">
        <v>42</v>
      </c>
      <c r="H4227" s="21">
        <v>44621</v>
      </c>
      <c r="I4227" s="18" t="s">
        <v>69</v>
      </c>
      <c r="J4227" s="2" t="s">
        <v>21</v>
      </c>
    </row>
    <row r="4228" spans="2:10" hidden="1" x14ac:dyDescent="0.3">
      <c r="B4228" s="5" t="s">
        <v>58</v>
      </c>
      <c r="C4228" t="s">
        <v>50</v>
      </c>
      <c r="D4228" s="2" t="s">
        <v>21</v>
      </c>
      <c r="F4228">
        <v>7.1914893617021276</v>
      </c>
      <c r="G4228" t="s">
        <v>42</v>
      </c>
      <c r="H4228" s="21">
        <v>44621</v>
      </c>
      <c r="I4228" s="18" t="s">
        <v>69</v>
      </c>
      <c r="J4228" s="2" t="s">
        <v>21</v>
      </c>
    </row>
    <row r="4229" spans="2:10" hidden="1" x14ac:dyDescent="0.3">
      <c r="B4229" s="5" t="s">
        <v>58</v>
      </c>
      <c r="C4229" t="s">
        <v>50</v>
      </c>
      <c r="D4229" s="2" t="s">
        <v>21</v>
      </c>
      <c r="F4229">
        <v>7.886244680851064</v>
      </c>
      <c r="G4229" t="s">
        <v>42</v>
      </c>
      <c r="H4229" s="21">
        <v>44621</v>
      </c>
      <c r="I4229" s="18" t="s">
        <v>69</v>
      </c>
      <c r="J4229" s="2" t="s">
        <v>21</v>
      </c>
    </row>
    <row r="4230" spans="2:10" hidden="1" x14ac:dyDescent="0.3">
      <c r="B4230" s="5" t="s">
        <v>58</v>
      </c>
      <c r="C4230" t="s">
        <v>50</v>
      </c>
      <c r="D4230" s="2" t="s">
        <v>21</v>
      </c>
      <c r="F4230">
        <v>7.4479042553191483</v>
      </c>
      <c r="G4230" t="s">
        <v>42</v>
      </c>
      <c r="H4230" s="21">
        <v>44621</v>
      </c>
      <c r="I4230" s="18" t="s">
        <v>69</v>
      </c>
      <c r="J4230" s="2" t="s">
        <v>21</v>
      </c>
    </row>
    <row r="4231" spans="2:10" hidden="1" x14ac:dyDescent="0.3">
      <c r="B4231" s="5" t="s">
        <v>58</v>
      </c>
      <c r="C4231" t="s">
        <v>50</v>
      </c>
      <c r="D4231" s="2" t="s">
        <v>21</v>
      </c>
      <c r="F4231">
        <v>6.6094574468085101</v>
      </c>
      <c r="G4231" t="s">
        <v>42</v>
      </c>
      <c r="H4231" s="21">
        <v>44621</v>
      </c>
      <c r="I4231" s="18" t="s">
        <v>69</v>
      </c>
      <c r="J4231" s="2" t="s">
        <v>21</v>
      </c>
    </row>
    <row r="4232" spans="2:10" hidden="1" x14ac:dyDescent="0.3">
      <c r="B4232" s="5" t="s">
        <v>58</v>
      </c>
      <c r="C4232" t="s">
        <v>50</v>
      </c>
      <c r="D4232" s="2" t="s">
        <v>21</v>
      </c>
      <c r="F4232">
        <v>8.0874574468085108</v>
      </c>
      <c r="G4232" t="s">
        <v>42</v>
      </c>
      <c r="H4232" s="21">
        <v>44621</v>
      </c>
      <c r="I4232" s="18" t="s">
        <v>69</v>
      </c>
      <c r="J4232" s="2" t="s">
        <v>21</v>
      </c>
    </row>
    <row r="4233" spans="2:10" hidden="1" x14ac:dyDescent="0.3">
      <c r="B4233" s="5" t="s">
        <v>58</v>
      </c>
      <c r="C4233" t="s">
        <v>50</v>
      </c>
      <c r="D4233" s="2" t="s">
        <v>21</v>
      </c>
      <c r="F4233">
        <v>8.1464680851063829</v>
      </c>
      <c r="G4233" t="s">
        <v>42</v>
      </c>
      <c r="H4233" s="21">
        <v>44621</v>
      </c>
      <c r="I4233" s="18" t="s">
        <v>69</v>
      </c>
      <c r="J4233" s="2" t="s">
        <v>21</v>
      </c>
    </row>
    <row r="4234" spans="2:10" hidden="1" x14ac:dyDescent="0.3">
      <c r="B4234" s="5" t="s">
        <v>58</v>
      </c>
      <c r="C4234" t="s">
        <v>50</v>
      </c>
      <c r="D4234" s="2" t="s">
        <v>21</v>
      </c>
      <c r="F4234">
        <v>8.1331170212765969</v>
      </c>
      <c r="G4234" t="s">
        <v>42</v>
      </c>
      <c r="H4234" s="21">
        <v>44621</v>
      </c>
      <c r="I4234" s="18" t="s">
        <v>69</v>
      </c>
      <c r="J4234" s="2" t="s">
        <v>21</v>
      </c>
    </row>
    <row r="4235" spans="2:10" hidden="1" x14ac:dyDescent="0.3">
      <c r="B4235" s="5" t="s">
        <v>58</v>
      </c>
      <c r="C4235" t="s">
        <v>50</v>
      </c>
      <c r="D4235" s="2" t="s">
        <v>21</v>
      </c>
      <c r="F4235">
        <v>7.0720319148936168</v>
      </c>
      <c r="G4235" t="s">
        <v>42</v>
      </c>
      <c r="H4235" s="21">
        <v>44621</v>
      </c>
      <c r="I4235" s="18" t="s">
        <v>69</v>
      </c>
      <c r="J4235" s="2" t="s">
        <v>21</v>
      </c>
    </row>
    <row r="4236" spans="2:10" hidden="1" x14ac:dyDescent="0.3">
      <c r="B4236" s="5" t="s">
        <v>58</v>
      </c>
      <c r="C4236" t="s">
        <v>15</v>
      </c>
      <c r="D4236" s="2" t="s">
        <v>21</v>
      </c>
      <c r="F4236">
        <v>8.0551741071428573</v>
      </c>
      <c r="G4236" t="s">
        <v>43</v>
      </c>
      <c r="H4236" s="21">
        <v>44621</v>
      </c>
      <c r="I4236" s="18" t="s">
        <v>69</v>
      </c>
      <c r="J4236" s="2" t="s">
        <v>21</v>
      </c>
    </row>
    <row r="4237" spans="2:10" hidden="1" x14ac:dyDescent="0.3">
      <c r="B4237" s="5" t="s">
        <v>58</v>
      </c>
      <c r="C4237" t="s">
        <v>15</v>
      </c>
      <c r="D4237" s="2" t="s">
        <v>21</v>
      </c>
      <c r="F4237">
        <v>7.5179419642857139</v>
      </c>
      <c r="G4237" t="s">
        <v>43</v>
      </c>
      <c r="H4237" s="21">
        <v>44621</v>
      </c>
      <c r="I4237" s="18" t="s">
        <v>69</v>
      </c>
      <c r="J4237" s="2" t="s">
        <v>21</v>
      </c>
    </row>
    <row r="4238" spans="2:10" hidden="1" x14ac:dyDescent="0.3">
      <c r="B4238" s="5" t="s">
        <v>58</v>
      </c>
      <c r="C4238" t="s">
        <v>15</v>
      </c>
      <c r="D4238" s="2" t="s">
        <v>21</v>
      </c>
      <c r="F4238">
        <v>6.5791578947368423</v>
      </c>
      <c r="G4238" t="s">
        <v>43</v>
      </c>
      <c r="H4238" s="21">
        <v>44621</v>
      </c>
      <c r="I4238" s="18" t="s">
        <v>69</v>
      </c>
      <c r="J4238" s="2" t="s">
        <v>21</v>
      </c>
    </row>
    <row r="4239" spans="2:10" hidden="1" x14ac:dyDescent="0.3">
      <c r="B4239" s="5" t="s">
        <v>58</v>
      </c>
      <c r="C4239" t="s">
        <v>15</v>
      </c>
      <c r="D4239" s="2" t="s">
        <v>21</v>
      </c>
      <c r="F4239">
        <v>6.7032236842105268</v>
      </c>
      <c r="G4239" t="s">
        <v>43</v>
      </c>
      <c r="H4239" s="21">
        <v>44621</v>
      </c>
      <c r="I4239" s="18" t="s">
        <v>69</v>
      </c>
      <c r="J4239" s="2" t="s">
        <v>21</v>
      </c>
    </row>
    <row r="4240" spans="2:10" hidden="1" x14ac:dyDescent="0.3">
      <c r="B4240" s="5" t="s">
        <v>58</v>
      </c>
      <c r="C4240" t="s">
        <v>15</v>
      </c>
      <c r="D4240" s="2" t="s">
        <v>21</v>
      </c>
      <c r="F4240">
        <v>14.781938596491228</v>
      </c>
      <c r="G4240" t="s">
        <v>43</v>
      </c>
      <c r="H4240" s="21">
        <v>44621</v>
      </c>
      <c r="I4240" s="18" t="s">
        <v>69</v>
      </c>
      <c r="J4240" s="2" t="s">
        <v>21</v>
      </c>
    </row>
    <row r="4241" spans="2:10" hidden="1" x14ac:dyDescent="0.3">
      <c r="B4241" s="5" t="s">
        <v>58</v>
      </c>
      <c r="C4241" t="s">
        <v>15</v>
      </c>
      <c r="D4241" s="2" t="s">
        <v>21</v>
      </c>
      <c r="F4241">
        <v>14.947627192982457</v>
      </c>
      <c r="G4241" t="s">
        <v>43</v>
      </c>
      <c r="H4241" s="21">
        <v>44621</v>
      </c>
      <c r="I4241" s="18" t="s">
        <v>69</v>
      </c>
      <c r="J4241" s="2" t="s">
        <v>21</v>
      </c>
    </row>
    <row r="4242" spans="2:10" hidden="1" x14ac:dyDescent="0.3">
      <c r="B4242" s="5" t="s">
        <v>58</v>
      </c>
      <c r="C4242" t="s">
        <v>15</v>
      </c>
      <c r="D4242" s="2" t="s">
        <v>21</v>
      </c>
      <c r="F4242">
        <v>9.8517534246575345</v>
      </c>
      <c r="G4242" t="s">
        <v>43</v>
      </c>
      <c r="H4242" s="21">
        <v>44621</v>
      </c>
      <c r="I4242" s="18" t="s">
        <v>69</v>
      </c>
      <c r="J4242" s="2" t="s">
        <v>21</v>
      </c>
    </row>
    <row r="4243" spans="2:10" hidden="1" x14ac:dyDescent="0.3">
      <c r="B4243" s="5" t="s">
        <v>58</v>
      </c>
      <c r="C4243" t="s">
        <v>15</v>
      </c>
      <c r="D4243" s="2" t="s">
        <v>21</v>
      </c>
      <c r="F4243">
        <v>10.085917927346308</v>
      </c>
      <c r="G4243" t="s">
        <v>43</v>
      </c>
      <c r="H4243" s="21">
        <v>44621</v>
      </c>
      <c r="I4243" s="18" t="s">
        <v>69</v>
      </c>
      <c r="J4243" s="2" t="s">
        <v>21</v>
      </c>
    </row>
    <row r="4244" spans="2:10" hidden="1" x14ac:dyDescent="0.3">
      <c r="B4244" s="5" t="s">
        <v>58</v>
      </c>
      <c r="C4244" t="s">
        <v>15</v>
      </c>
      <c r="D4244" s="2" t="s">
        <v>21</v>
      </c>
      <c r="F4244">
        <v>6.3267677962840505</v>
      </c>
      <c r="G4244" t="s">
        <v>43</v>
      </c>
      <c r="H4244" s="21">
        <v>44621</v>
      </c>
      <c r="I4244" s="18" t="s">
        <v>69</v>
      </c>
      <c r="J4244" s="2" t="s">
        <v>21</v>
      </c>
    </row>
    <row r="4245" spans="2:10" hidden="1" x14ac:dyDescent="0.3">
      <c r="B4245" s="5" t="s">
        <v>58</v>
      </c>
      <c r="C4245" t="s">
        <v>15</v>
      </c>
      <c r="D4245" s="2" t="s">
        <v>21</v>
      </c>
      <c r="F4245">
        <v>8.1302066116831355</v>
      </c>
      <c r="G4245" t="s">
        <v>43</v>
      </c>
      <c r="H4245" s="21">
        <v>44621</v>
      </c>
      <c r="I4245" s="18" t="s">
        <v>69</v>
      </c>
      <c r="J4245" s="2" t="s">
        <v>21</v>
      </c>
    </row>
    <row r="4246" spans="2:10" hidden="1" x14ac:dyDescent="0.3">
      <c r="B4246" s="5" t="s">
        <v>58</v>
      </c>
      <c r="C4246" t="s">
        <v>15</v>
      </c>
      <c r="D4246" s="2" t="s">
        <v>21</v>
      </c>
      <c r="F4246">
        <v>8.085686868686869</v>
      </c>
      <c r="G4246" t="s">
        <v>42</v>
      </c>
      <c r="H4246" s="21">
        <v>44621</v>
      </c>
      <c r="I4246" s="18" t="s">
        <v>69</v>
      </c>
      <c r="J4246" s="2" t="s">
        <v>21</v>
      </c>
    </row>
    <row r="4247" spans="2:10" hidden="1" x14ac:dyDescent="0.3">
      <c r="B4247" s="5" t="s">
        <v>58</v>
      </c>
      <c r="C4247" t="s">
        <v>15</v>
      </c>
      <c r="D4247" s="2" t="s">
        <v>21</v>
      </c>
      <c r="F4247">
        <v>7.4346868686868683</v>
      </c>
      <c r="G4247" t="s">
        <v>42</v>
      </c>
      <c r="H4247" s="21">
        <v>44621</v>
      </c>
      <c r="I4247" s="18" t="s">
        <v>69</v>
      </c>
      <c r="J4247" s="2" t="s">
        <v>21</v>
      </c>
    </row>
    <row r="4248" spans="2:10" hidden="1" x14ac:dyDescent="0.3">
      <c r="B4248" s="5" t="s">
        <v>58</v>
      </c>
      <c r="C4248" t="s">
        <v>15</v>
      </c>
      <c r="D4248" s="2" t="s">
        <v>21</v>
      </c>
      <c r="F4248">
        <v>8.7852676767676758</v>
      </c>
      <c r="G4248" t="s">
        <v>42</v>
      </c>
      <c r="H4248" s="21">
        <v>44621</v>
      </c>
      <c r="I4248" s="18" t="s">
        <v>69</v>
      </c>
      <c r="J4248" s="2" t="s">
        <v>21</v>
      </c>
    </row>
    <row r="4249" spans="2:10" hidden="1" x14ac:dyDescent="0.3">
      <c r="B4249" s="5" t="s">
        <v>58</v>
      </c>
      <c r="C4249" t="s">
        <v>15</v>
      </c>
      <c r="D4249" s="2" t="s">
        <v>21</v>
      </c>
      <c r="F4249">
        <v>7.7585202020202013</v>
      </c>
      <c r="G4249" t="s">
        <v>42</v>
      </c>
      <c r="H4249" s="21">
        <v>44621</v>
      </c>
      <c r="I4249" s="18" t="s">
        <v>69</v>
      </c>
      <c r="J4249" s="2" t="s">
        <v>21</v>
      </c>
    </row>
    <row r="4250" spans="2:10" hidden="1" x14ac:dyDescent="0.3">
      <c r="B4250" s="5" t="s">
        <v>58</v>
      </c>
      <c r="C4250" t="s">
        <v>15</v>
      </c>
      <c r="D4250" s="2" t="s">
        <v>21</v>
      </c>
      <c r="F4250">
        <v>5.0584292929292927</v>
      </c>
      <c r="G4250" t="s">
        <v>42</v>
      </c>
      <c r="H4250" s="21">
        <v>44621</v>
      </c>
      <c r="I4250" s="18" t="s">
        <v>69</v>
      </c>
      <c r="J4250" s="2" t="s">
        <v>21</v>
      </c>
    </row>
    <row r="4251" spans="2:10" hidden="1" x14ac:dyDescent="0.3">
      <c r="B4251" s="5" t="s">
        <v>58</v>
      </c>
      <c r="C4251" t="s">
        <v>15</v>
      </c>
      <c r="D4251" s="2" t="s">
        <v>21</v>
      </c>
      <c r="F4251">
        <v>5.287424242424243</v>
      </c>
      <c r="G4251" t="s">
        <v>42</v>
      </c>
      <c r="H4251" s="21">
        <v>44621</v>
      </c>
      <c r="I4251" s="18" t="s">
        <v>69</v>
      </c>
      <c r="J4251" s="2" t="s">
        <v>21</v>
      </c>
    </row>
    <row r="4252" spans="2:10" hidden="1" x14ac:dyDescent="0.3">
      <c r="B4252" s="5" t="s">
        <v>58</v>
      </c>
      <c r="C4252" t="s">
        <v>15</v>
      </c>
      <c r="D4252" s="2" t="s">
        <v>21</v>
      </c>
      <c r="F4252">
        <v>5.8919696969696966</v>
      </c>
      <c r="G4252" t="s">
        <v>42</v>
      </c>
      <c r="H4252" s="21">
        <v>44621</v>
      </c>
      <c r="I4252" s="18" t="s">
        <v>69</v>
      </c>
      <c r="J4252" s="2" t="s">
        <v>21</v>
      </c>
    </row>
    <row r="4253" spans="2:10" hidden="1" x14ac:dyDescent="0.3">
      <c r="B4253" s="5" t="s">
        <v>58</v>
      </c>
      <c r="C4253" t="s">
        <v>15</v>
      </c>
      <c r="D4253" s="2" t="s">
        <v>21</v>
      </c>
      <c r="F4253">
        <v>9.291215053763441</v>
      </c>
      <c r="G4253" t="s">
        <v>42</v>
      </c>
      <c r="H4253" s="21">
        <v>44621</v>
      </c>
      <c r="I4253" s="18" t="s">
        <v>69</v>
      </c>
      <c r="J4253" s="2" t="s">
        <v>21</v>
      </c>
    </row>
    <row r="4254" spans="2:10" hidden="1" x14ac:dyDescent="0.3">
      <c r="B4254" s="5" t="s">
        <v>58</v>
      </c>
      <c r="C4254" t="s">
        <v>15</v>
      </c>
      <c r="D4254" s="2" t="s">
        <v>21</v>
      </c>
      <c r="F4254">
        <v>8.5474623655913984</v>
      </c>
      <c r="G4254" t="s">
        <v>42</v>
      </c>
      <c r="H4254" s="21">
        <v>44621</v>
      </c>
      <c r="I4254" s="18" t="s">
        <v>69</v>
      </c>
      <c r="J4254" s="2" t="s">
        <v>21</v>
      </c>
    </row>
    <row r="4255" spans="2:10" hidden="1" x14ac:dyDescent="0.3">
      <c r="B4255" s="5" t="s">
        <v>58</v>
      </c>
      <c r="C4255" t="s">
        <v>15</v>
      </c>
      <c r="D4255" s="2" t="s">
        <v>21</v>
      </c>
      <c r="F4255">
        <v>8.8778387096774196</v>
      </c>
      <c r="G4255" t="s">
        <v>42</v>
      </c>
      <c r="H4255" s="21">
        <v>44621</v>
      </c>
      <c r="I4255" s="18" t="s">
        <v>69</v>
      </c>
      <c r="J4255" s="2" t="s">
        <v>21</v>
      </c>
    </row>
    <row r="4256" spans="2:10" hidden="1" x14ac:dyDescent="0.3">
      <c r="B4256" s="5" t="s">
        <v>58</v>
      </c>
      <c r="C4256" t="s">
        <v>15</v>
      </c>
      <c r="D4256" s="2" t="s">
        <v>21</v>
      </c>
      <c r="F4256">
        <v>9.711860215053763</v>
      </c>
      <c r="G4256" t="s">
        <v>42</v>
      </c>
      <c r="H4256" s="21">
        <v>44621</v>
      </c>
      <c r="I4256" s="18" t="s">
        <v>69</v>
      </c>
      <c r="J4256" s="2" t="s">
        <v>21</v>
      </c>
    </row>
    <row r="4257" spans="2:10" hidden="1" x14ac:dyDescent="0.3">
      <c r="B4257" s="5" t="s">
        <v>58</v>
      </c>
      <c r="C4257" t="s">
        <v>15</v>
      </c>
      <c r="D4257" s="2" t="s">
        <v>21</v>
      </c>
      <c r="F4257">
        <v>10.592354838709678</v>
      </c>
      <c r="G4257" t="s">
        <v>42</v>
      </c>
      <c r="H4257" s="21">
        <v>44621</v>
      </c>
      <c r="I4257" s="18" t="s">
        <v>69</v>
      </c>
      <c r="J4257" s="2" t="s">
        <v>21</v>
      </c>
    </row>
    <row r="4258" spans="2:10" hidden="1" x14ac:dyDescent="0.3">
      <c r="B4258" s="5" t="s">
        <v>58</v>
      </c>
      <c r="C4258" t="s">
        <v>15</v>
      </c>
      <c r="D4258" s="2" t="s">
        <v>21</v>
      </c>
      <c r="F4258">
        <v>8.0801827956989243</v>
      </c>
      <c r="G4258" t="s">
        <v>42</v>
      </c>
      <c r="H4258" s="21">
        <v>44621</v>
      </c>
      <c r="I4258" s="18" t="s">
        <v>69</v>
      </c>
      <c r="J4258" s="2" t="s">
        <v>21</v>
      </c>
    </row>
    <row r="4259" spans="2:10" hidden="1" x14ac:dyDescent="0.3">
      <c r="B4259" s="5" t="s">
        <v>58</v>
      </c>
      <c r="C4259" t="s">
        <v>15</v>
      </c>
      <c r="D4259" s="2" t="s">
        <v>21</v>
      </c>
      <c r="F4259">
        <v>10.080032258064517</v>
      </c>
      <c r="G4259" t="s">
        <v>42</v>
      </c>
      <c r="H4259" s="21">
        <v>44621</v>
      </c>
      <c r="I4259" s="18" t="s">
        <v>69</v>
      </c>
      <c r="J4259" s="2" t="s">
        <v>21</v>
      </c>
    </row>
    <row r="4260" spans="2:10" hidden="1" x14ac:dyDescent="0.3">
      <c r="B4260" s="5" t="s">
        <v>58</v>
      </c>
      <c r="C4260" t="s">
        <v>15</v>
      </c>
      <c r="D4260" s="2" t="s">
        <v>21</v>
      </c>
      <c r="F4260">
        <v>9.8073010752688159</v>
      </c>
      <c r="G4260" t="s">
        <v>42</v>
      </c>
      <c r="H4260" s="21">
        <v>44621</v>
      </c>
      <c r="I4260" s="18" t="s">
        <v>69</v>
      </c>
      <c r="J4260" s="2" t="s">
        <v>21</v>
      </c>
    </row>
    <row r="4261" spans="2:10" hidden="1" x14ac:dyDescent="0.3">
      <c r="B4261" s="5" t="s">
        <v>58</v>
      </c>
      <c r="C4261" t="s">
        <v>15</v>
      </c>
      <c r="D4261" s="2" t="s">
        <v>21</v>
      </c>
      <c r="F4261">
        <v>8.5595698924731174</v>
      </c>
      <c r="G4261" t="s">
        <v>42</v>
      </c>
      <c r="H4261" s="21">
        <v>44621</v>
      </c>
      <c r="I4261" s="18" t="s">
        <v>69</v>
      </c>
      <c r="J4261" s="2" t="s">
        <v>21</v>
      </c>
    </row>
    <row r="4262" spans="2:10" hidden="1" x14ac:dyDescent="0.3">
      <c r="B4262" s="5" t="s">
        <v>58</v>
      </c>
      <c r="C4262" t="s">
        <v>15</v>
      </c>
      <c r="D4262" s="2" t="s">
        <v>21</v>
      </c>
      <c r="F4262">
        <v>8.1581075268817198</v>
      </c>
      <c r="G4262" t="s">
        <v>42</v>
      </c>
      <c r="H4262" s="21">
        <v>44621</v>
      </c>
      <c r="I4262" s="18" t="s">
        <v>69</v>
      </c>
      <c r="J4262" s="2" t="s">
        <v>21</v>
      </c>
    </row>
    <row r="4263" spans="2:10" hidden="1" x14ac:dyDescent="0.3">
      <c r="B4263" s="5" t="s">
        <v>58</v>
      </c>
      <c r="C4263" t="s">
        <v>15</v>
      </c>
      <c r="D4263" s="2" t="s">
        <v>21</v>
      </c>
      <c r="F4263">
        <v>7.4223118279569889</v>
      </c>
      <c r="G4263" t="s">
        <v>42</v>
      </c>
      <c r="H4263" s="21">
        <v>44621</v>
      </c>
      <c r="I4263" s="18" t="s">
        <v>69</v>
      </c>
      <c r="J4263" s="2" t="s">
        <v>21</v>
      </c>
    </row>
    <row r="4264" spans="2:10" hidden="1" x14ac:dyDescent="0.3">
      <c r="B4264" s="5" t="s">
        <v>58</v>
      </c>
      <c r="C4264" t="s">
        <v>15</v>
      </c>
      <c r="D4264" s="2" t="s">
        <v>21</v>
      </c>
      <c r="F4264">
        <v>9.6690000000000005</v>
      </c>
      <c r="G4264" t="s">
        <v>42</v>
      </c>
      <c r="H4264" s="21">
        <v>44621</v>
      </c>
      <c r="I4264" s="18" t="s">
        <v>69</v>
      </c>
      <c r="J4264" s="2" t="s">
        <v>21</v>
      </c>
    </row>
    <row r="4265" spans="2:10" hidden="1" x14ac:dyDescent="0.3">
      <c r="B4265" s="5" t="s">
        <v>58</v>
      </c>
      <c r="C4265" t="s">
        <v>15</v>
      </c>
      <c r="D4265" s="2" t="s">
        <v>21</v>
      </c>
      <c r="F4265">
        <v>9.0348172043010759</v>
      </c>
      <c r="G4265" t="s">
        <v>42</v>
      </c>
      <c r="H4265" s="21">
        <v>44621</v>
      </c>
      <c r="I4265" s="18" t="s">
        <v>69</v>
      </c>
      <c r="J4265" s="2" t="s">
        <v>21</v>
      </c>
    </row>
    <row r="4266" spans="2:10" hidden="1" x14ac:dyDescent="0.3">
      <c r="B4266" s="5" t="s">
        <v>58</v>
      </c>
      <c r="C4266" t="s">
        <v>15</v>
      </c>
      <c r="D4266" s="2" t="s">
        <v>21</v>
      </c>
      <c r="F4266">
        <v>9.4873548387096776</v>
      </c>
      <c r="G4266" t="s">
        <v>42</v>
      </c>
      <c r="H4266" s="21">
        <v>44621</v>
      </c>
      <c r="I4266" s="18" t="s">
        <v>69</v>
      </c>
      <c r="J4266" s="2" t="s">
        <v>21</v>
      </c>
    </row>
    <row r="4267" spans="2:10" hidden="1" x14ac:dyDescent="0.3">
      <c r="B4267" s="5" t="s">
        <v>58</v>
      </c>
      <c r="C4267" t="s">
        <v>15</v>
      </c>
      <c r="D4267" s="2" t="s">
        <v>21</v>
      </c>
      <c r="F4267">
        <v>9.3383870967741931</v>
      </c>
      <c r="G4267" t="s">
        <v>42</v>
      </c>
      <c r="H4267" s="21">
        <v>44621</v>
      </c>
      <c r="I4267" s="18" t="s">
        <v>69</v>
      </c>
      <c r="J4267" s="2" t="s">
        <v>21</v>
      </c>
    </row>
    <row r="4268" spans="2:10" hidden="1" x14ac:dyDescent="0.3">
      <c r="B4268" s="5" t="s">
        <v>58</v>
      </c>
      <c r="C4268" t="s">
        <v>15</v>
      </c>
      <c r="D4268" s="2" t="s">
        <v>21</v>
      </c>
      <c r="F4268">
        <v>9.0584408602150539</v>
      </c>
      <c r="G4268" t="s">
        <v>42</v>
      </c>
      <c r="H4268" s="21">
        <v>44621</v>
      </c>
      <c r="I4268" s="18" t="s">
        <v>69</v>
      </c>
      <c r="J4268" s="2" t="s">
        <v>21</v>
      </c>
    </row>
    <row r="4269" spans="2:10" hidden="1" x14ac:dyDescent="0.3">
      <c r="B4269" s="5" t="s">
        <v>58</v>
      </c>
      <c r="C4269" t="s">
        <v>15</v>
      </c>
      <c r="D4269" s="2" t="s">
        <v>21</v>
      </c>
      <c r="F4269">
        <v>7.7653118279569888</v>
      </c>
      <c r="G4269" t="s">
        <v>42</v>
      </c>
      <c r="H4269" s="21">
        <v>44621</v>
      </c>
      <c r="I4269" s="18" t="s">
        <v>69</v>
      </c>
      <c r="J4269" s="2" t="s">
        <v>21</v>
      </c>
    </row>
    <row r="4270" spans="2:10" hidden="1" x14ac:dyDescent="0.3">
      <c r="B4270" s="5" t="s">
        <v>58</v>
      </c>
      <c r="C4270" t="s">
        <v>15</v>
      </c>
      <c r="D4270" s="2" t="s">
        <v>21</v>
      </c>
      <c r="F4270">
        <v>8.3941505376344079</v>
      </c>
      <c r="G4270" t="s">
        <v>42</v>
      </c>
      <c r="H4270" s="21">
        <v>44621</v>
      </c>
      <c r="I4270" s="18" t="s">
        <v>69</v>
      </c>
      <c r="J4270" s="2" t="s">
        <v>21</v>
      </c>
    </row>
    <row r="4271" spans="2:10" hidden="1" x14ac:dyDescent="0.3">
      <c r="B4271" s="5" t="s">
        <v>58</v>
      </c>
      <c r="C4271" t="s">
        <v>15</v>
      </c>
      <c r="D4271" s="2" t="s">
        <v>21</v>
      </c>
      <c r="F4271">
        <v>9.4632473118279563</v>
      </c>
      <c r="G4271" t="s">
        <v>42</v>
      </c>
      <c r="H4271" s="21">
        <v>44621</v>
      </c>
      <c r="I4271" s="18" t="s">
        <v>69</v>
      </c>
      <c r="J4271" s="2" t="s">
        <v>21</v>
      </c>
    </row>
    <row r="4272" spans="2:10" hidden="1" x14ac:dyDescent="0.3">
      <c r="B4272" s="5" t="s">
        <v>58</v>
      </c>
      <c r="C4272" t="s">
        <v>15</v>
      </c>
      <c r="D4272" s="2" t="s">
        <v>21</v>
      </c>
      <c r="F4272">
        <v>7.8020322580645169</v>
      </c>
      <c r="G4272" t="s">
        <v>42</v>
      </c>
      <c r="H4272" s="21">
        <v>44621</v>
      </c>
      <c r="I4272" s="18" t="s">
        <v>69</v>
      </c>
      <c r="J4272" s="2" t="s">
        <v>21</v>
      </c>
    </row>
    <row r="4273" spans="2:10" hidden="1" x14ac:dyDescent="0.3">
      <c r="B4273" s="5" t="s">
        <v>58</v>
      </c>
      <c r="C4273" t="s">
        <v>15</v>
      </c>
      <c r="D4273" s="2" t="s">
        <v>21</v>
      </c>
      <c r="F4273">
        <v>8.7948279569892467</v>
      </c>
      <c r="G4273" t="s">
        <v>42</v>
      </c>
      <c r="H4273" s="21">
        <v>44621</v>
      </c>
      <c r="I4273" s="18" t="s">
        <v>69</v>
      </c>
      <c r="J4273" s="2" t="s">
        <v>21</v>
      </c>
    </row>
    <row r="4274" spans="2:10" hidden="1" x14ac:dyDescent="0.3">
      <c r="B4274" s="5" t="s">
        <v>58</v>
      </c>
      <c r="C4274" t="s">
        <v>15</v>
      </c>
      <c r="D4274" s="2" t="s">
        <v>21</v>
      </c>
      <c r="F4274">
        <v>8.2769677419354846</v>
      </c>
      <c r="G4274" t="s">
        <v>42</v>
      </c>
      <c r="H4274" s="21">
        <v>44621</v>
      </c>
      <c r="I4274" s="18" t="s">
        <v>69</v>
      </c>
      <c r="J4274" s="2" t="s">
        <v>21</v>
      </c>
    </row>
    <row r="4275" spans="2:10" hidden="1" x14ac:dyDescent="0.3">
      <c r="B4275" s="5" t="s">
        <v>58</v>
      </c>
      <c r="C4275" t="s">
        <v>15</v>
      </c>
      <c r="D4275" s="2" t="s">
        <v>21</v>
      </c>
      <c r="F4275">
        <v>10.630881720430107</v>
      </c>
      <c r="G4275" t="s">
        <v>42</v>
      </c>
      <c r="H4275" s="21">
        <v>44621</v>
      </c>
      <c r="I4275" s="18" t="s">
        <v>69</v>
      </c>
      <c r="J4275" s="2" t="s">
        <v>21</v>
      </c>
    </row>
    <row r="4276" spans="2:10" hidden="1" x14ac:dyDescent="0.3">
      <c r="B4276" s="5" t="s">
        <v>58</v>
      </c>
      <c r="C4276" t="s">
        <v>15</v>
      </c>
      <c r="D4276" s="2" t="s">
        <v>21</v>
      </c>
      <c r="F4276">
        <v>8.704870967741936</v>
      </c>
      <c r="G4276" t="s">
        <v>42</v>
      </c>
      <c r="H4276" s="21">
        <v>44621</v>
      </c>
      <c r="I4276" s="18" t="s">
        <v>69</v>
      </c>
      <c r="J4276" s="2" t="s">
        <v>21</v>
      </c>
    </row>
    <row r="4277" spans="2:10" hidden="1" x14ac:dyDescent="0.3">
      <c r="B4277" s="5" t="s">
        <v>58</v>
      </c>
      <c r="C4277" t="s">
        <v>15</v>
      </c>
      <c r="D4277" s="2" t="s">
        <v>21</v>
      </c>
      <c r="F4277">
        <v>8.302860215053764</v>
      </c>
      <c r="G4277" t="s">
        <v>42</v>
      </c>
      <c r="H4277" s="21">
        <v>44621</v>
      </c>
      <c r="I4277" s="18" t="s">
        <v>69</v>
      </c>
      <c r="J4277" s="2" t="s">
        <v>21</v>
      </c>
    </row>
    <row r="4278" spans="2:10" hidden="1" x14ac:dyDescent="0.3">
      <c r="B4278" s="5" t="s">
        <v>58</v>
      </c>
      <c r="C4278" t="s">
        <v>15</v>
      </c>
      <c r="D4278" s="2" t="s">
        <v>21</v>
      </c>
      <c r="F4278">
        <v>8.7827311827956986</v>
      </c>
      <c r="G4278" t="s">
        <v>42</v>
      </c>
      <c r="H4278" s="21">
        <v>44621</v>
      </c>
      <c r="I4278" s="18" t="s">
        <v>69</v>
      </c>
      <c r="J4278" s="2" t="s">
        <v>21</v>
      </c>
    </row>
    <row r="4279" spans="2:10" hidden="1" x14ac:dyDescent="0.3">
      <c r="B4279" s="5" t="s">
        <v>58</v>
      </c>
      <c r="C4279" t="s">
        <v>15</v>
      </c>
      <c r="D4279" s="2" t="s">
        <v>21</v>
      </c>
      <c r="F4279">
        <v>8.5903118279569899</v>
      </c>
      <c r="G4279" t="s">
        <v>42</v>
      </c>
      <c r="H4279" s="21">
        <v>44621</v>
      </c>
      <c r="I4279" s="18" t="s">
        <v>69</v>
      </c>
      <c r="J4279" s="2" t="s">
        <v>21</v>
      </c>
    </row>
    <row r="4280" spans="2:10" hidden="1" x14ac:dyDescent="0.3">
      <c r="B4280" s="5" t="s">
        <v>58</v>
      </c>
      <c r="C4280" t="s">
        <v>15</v>
      </c>
      <c r="D4280" s="2" t="s">
        <v>21</v>
      </c>
      <c r="F4280">
        <v>9.7194838709677427</v>
      </c>
      <c r="G4280" t="s">
        <v>42</v>
      </c>
      <c r="H4280" s="21">
        <v>44621</v>
      </c>
      <c r="I4280" s="18" t="s">
        <v>69</v>
      </c>
      <c r="J4280" s="2" t="s">
        <v>21</v>
      </c>
    </row>
    <row r="4281" spans="2:10" hidden="1" x14ac:dyDescent="0.3">
      <c r="B4281" s="5" t="s">
        <v>58</v>
      </c>
      <c r="C4281" t="s">
        <v>15</v>
      </c>
      <c r="D4281" s="2" t="s">
        <v>21</v>
      </c>
      <c r="F4281">
        <v>7.4810322580645163</v>
      </c>
      <c r="G4281" t="s">
        <v>42</v>
      </c>
      <c r="H4281" s="21">
        <v>44621</v>
      </c>
      <c r="I4281" s="18" t="s">
        <v>69</v>
      </c>
      <c r="J4281" s="2" t="s">
        <v>21</v>
      </c>
    </row>
    <row r="4282" spans="2:10" hidden="1" x14ac:dyDescent="0.3">
      <c r="B4282" s="5" t="s">
        <v>58</v>
      </c>
      <c r="C4282" t="s">
        <v>15</v>
      </c>
      <c r="D4282" s="2" t="s">
        <v>21</v>
      </c>
      <c r="F4282">
        <v>9.9707956989247304</v>
      </c>
      <c r="G4282" t="s">
        <v>42</v>
      </c>
      <c r="H4282" s="21">
        <v>44621</v>
      </c>
      <c r="I4282" s="18" t="s">
        <v>69</v>
      </c>
      <c r="J4282" s="2" t="s">
        <v>21</v>
      </c>
    </row>
    <row r="4283" spans="2:10" hidden="1" x14ac:dyDescent="0.3">
      <c r="B4283" s="5" t="s">
        <v>58</v>
      </c>
      <c r="C4283" t="s">
        <v>15</v>
      </c>
      <c r="D4283" s="2" t="s">
        <v>21</v>
      </c>
      <c r="F4283">
        <v>9.0769032258064524</v>
      </c>
      <c r="G4283" t="s">
        <v>42</v>
      </c>
      <c r="H4283" s="21">
        <v>44621</v>
      </c>
      <c r="I4283" s="18" t="s">
        <v>69</v>
      </c>
      <c r="J4283" s="2" t="s">
        <v>21</v>
      </c>
    </row>
    <row r="4284" spans="2:10" hidden="1" x14ac:dyDescent="0.3">
      <c r="B4284" s="5" t="s">
        <v>58</v>
      </c>
      <c r="C4284" t="s">
        <v>15</v>
      </c>
      <c r="D4284" s="2" t="s">
        <v>21</v>
      </c>
      <c r="F4284">
        <v>9.0469892473118279</v>
      </c>
      <c r="G4284" t="s">
        <v>42</v>
      </c>
      <c r="H4284" s="21">
        <v>44621</v>
      </c>
      <c r="I4284" s="18" t="s">
        <v>69</v>
      </c>
      <c r="J4284" s="2" t="s">
        <v>21</v>
      </c>
    </row>
    <row r="4285" spans="2:10" hidden="1" x14ac:dyDescent="0.3">
      <c r="B4285" s="5" t="s">
        <v>58</v>
      </c>
      <c r="C4285" t="s">
        <v>15</v>
      </c>
      <c r="D4285" s="2" t="s">
        <v>21</v>
      </c>
      <c r="F4285">
        <v>9.0431899999999992</v>
      </c>
      <c r="G4285" t="s">
        <v>42</v>
      </c>
      <c r="H4285" s="21">
        <v>44621</v>
      </c>
      <c r="I4285" s="18" t="s">
        <v>69</v>
      </c>
      <c r="J4285" s="2" t="s">
        <v>21</v>
      </c>
    </row>
    <row r="4286" spans="2:10" hidden="1" x14ac:dyDescent="0.3">
      <c r="B4286" s="5" t="s">
        <v>58</v>
      </c>
      <c r="C4286" t="s">
        <v>15</v>
      </c>
      <c r="D4286" s="2" t="s">
        <v>21</v>
      </c>
      <c r="F4286">
        <v>8.8032699999999995</v>
      </c>
      <c r="G4286" t="s">
        <v>42</v>
      </c>
      <c r="H4286" s="21">
        <v>44621</v>
      </c>
      <c r="I4286" s="18" t="s">
        <v>69</v>
      </c>
      <c r="J4286" s="2" t="s">
        <v>21</v>
      </c>
    </row>
    <row r="4287" spans="2:10" hidden="1" x14ac:dyDescent="0.3">
      <c r="B4287" s="5" t="s">
        <v>58</v>
      </c>
      <c r="C4287" t="s">
        <v>15</v>
      </c>
      <c r="D4287" s="2" t="s">
        <v>21</v>
      </c>
      <c r="F4287">
        <v>9.0573300000000003</v>
      </c>
      <c r="G4287" t="s">
        <v>42</v>
      </c>
      <c r="H4287" s="21">
        <v>44621</v>
      </c>
      <c r="I4287" s="18" t="s">
        <v>69</v>
      </c>
      <c r="J4287" s="2" t="s">
        <v>21</v>
      </c>
    </row>
    <row r="4288" spans="2:10" hidden="1" x14ac:dyDescent="0.3">
      <c r="B4288" s="5" t="s">
        <v>58</v>
      </c>
      <c r="C4288" t="s">
        <v>15</v>
      </c>
      <c r="D4288" s="2" t="s">
        <v>21</v>
      </c>
      <c r="F4288">
        <v>9.7652400000000004</v>
      </c>
      <c r="G4288" t="s">
        <v>42</v>
      </c>
      <c r="H4288" s="21">
        <v>44621</v>
      </c>
      <c r="I4288" s="18" t="s">
        <v>69</v>
      </c>
      <c r="J4288" s="2" t="s">
        <v>21</v>
      </c>
    </row>
    <row r="4289" spans="2:10" hidden="1" x14ac:dyDescent="0.3">
      <c r="B4289" s="5" t="s">
        <v>58</v>
      </c>
      <c r="C4289" t="s">
        <v>15</v>
      </c>
      <c r="D4289" s="2" t="s">
        <v>21</v>
      </c>
      <c r="F4289">
        <v>9.480929999999999</v>
      </c>
      <c r="G4289" t="s">
        <v>42</v>
      </c>
      <c r="H4289" s="21">
        <v>44621</v>
      </c>
      <c r="I4289" s="18" t="s">
        <v>69</v>
      </c>
      <c r="J4289" s="2" t="s">
        <v>21</v>
      </c>
    </row>
    <row r="4290" spans="2:10" hidden="1" x14ac:dyDescent="0.3">
      <c r="B4290" s="5" t="s">
        <v>58</v>
      </c>
      <c r="C4290" t="s">
        <v>15</v>
      </c>
      <c r="D4290" s="2" t="s">
        <v>21</v>
      </c>
      <c r="F4290">
        <v>8.2415500000000002</v>
      </c>
      <c r="G4290" t="s">
        <v>42</v>
      </c>
      <c r="H4290" s="21">
        <v>44621</v>
      </c>
      <c r="I4290" s="18" t="s">
        <v>69</v>
      </c>
      <c r="J4290" s="2" t="s">
        <v>21</v>
      </c>
    </row>
    <row r="4291" spans="2:10" hidden="1" x14ac:dyDescent="0.3">
      <c r="B4291" s="5" t="s">
        <v>58</v>
      </c>
      <c r="C4291" t="s">
        <v>15</v>
      </c>
      <c r="D4291" s="2" t="s">
        <v>21</v>
      </c>
      <c r="F4291">
        <v>11.001959999999999</v>
      </c>
      <c r="G4291" t="s">
        <v>42</v>
      </c>
      <c r="H4291" s="21">
        <v>44621</v>
      </c>
      <c r="I4291" s="18" t="s">
        <v>69</v>
      </c>
      <c r="J4291" s="2" t="s">
        <v>21</v>
      </c>
    </row>
    <row r="4292" spans="2:10" hidden="1" x14ac:dyDescent="0.3">
      <c r="B4292" s="5" t="s">
        <v>58</v>
      </c>
      <c r="C4292" t="s">
        <v>15</v>
      </c>
      <c r="D4292" s="2" t="s">
        <v>21</v>
      </c>
      <c r="F4292">
        <v>8.166269999999999</v>
      </c>
      <c r="G4292" t="s">
        <v>42</v>
      </c>
      <c r="H4292" s="21">
        <v>44621</v>
      </c>
      <c r="I4292" s="18" t="s">
        <v>69</v>
      </c>
      <c r="J4292" s="2" t="s">
        <v>21</v>
      </c>
    </row>
    <row r="4293" spans="2:10" hidden="1" x14ac:dyDescent="0.3">
      <c r="B4293" s="5" t="s">
        <v>58</v>
      </c>
      <c r="C4293" t="s">
        <v>15</v>
      </c>
      <c r="D4293" s="2" t="s">
        <v>21</v>
      </c>
      <c r="F4293">
        <v>7.6067299999999998</v>
      </c>
      <c r="G4293" t="s">
        <v>42</v>
      </c>
      <c r="H4293" s="21">
        <v>44621</v>
      </c>
      <c r="I4293" s="18" t="s">
        <v>69</v>
      </c>
      <c r="J4293" s="2" t="s">
        <v>21</v>
      </c>
    </row>
    <row r="4294" spans="2:10" hidden="1" x14ac:dyDescent="0.3">
      <c r="B4294" s="5" t="s">
        <v>58</v>
      </c>
      <c r="C4294" t="s">
        <v>15</v>
      </c>
      <c r="D4294" s="2" t="s">
        <v>21</v>
      </c>
      <c r="F4294">
        <v>8.7916299999999996</v>
      </c>
      <c r="G4294" t="s">
        <v>42</v>
      </c>
      <c r="H4294" s="21">
        <v>44621</v>
      </c>
      <c r="I4294" s="18" t="s">
        <v>69</v>
      </c>
      <c r="J4294" s="2" t="s">
        <v>21</v>
      </c>
    </row>
    <row r="4295" spans="2:10" hidden="1" x14ac:dyDescent="0.3">
      <c r="B4295" s="5" t="s">
        <v>58</v>
      </c>
      <c r="C4295" t="s">
        <v>15</v>
      </c>
      <c r="D4295" s="2" t="s">
        <v>21</v>
      </c>
      <c r="F4295">
        <v>7.76</v>
      </c>
      <c r="G4295" t="s">
        <v>42</v>
      </c>
      <c r="H4295" s="21">
        <v>44621</v>
      </c>
      <c r="I4295" s="18" t="s">
        <v>69</v>
      </c>
      <c r="J4295" s="2" t="s">
        <v>21</v>
      </c>
    </row>
    <row r="4296" spans="2:10" hidden="1" x14ac:dyDescent="0.3">
      <c r="B4296" s="5" t="s">
        <v>58</v>
      </c>
      <c r="C4296" t="s">
        <v>15</v>
      </c>
      <c r="D4296" s="2" t="s">
        <v>21</v>
      </c>
      <c r="F4296">
        <v>7.9988000000000001</v>
      </c>
      <c r="G4296" t="s">
        <v>42</v>
      </c>
      <c r="H4296" s="21">
        <v>44621</v>
      </c>
      <c r="I4296" s="18" t="s">
        <v>69</v>
      </c>
      <c r="J4296" s="2" t="s">
        <v>21</v>
      </c>
    </row>
    <row r="4297" spans="2:10" hidden="1" x14ac:dyDescent="0.3">
      <c r="B4297" s="5" t="s">
        <v>58</v>
      </c>
      <c r="C4297" t="s">
        <v>15</v>
      </c>
      <c r="D4297" s="2" t="s">
        <v>21</v>
      </c>
      <c r="F4297">
        <v>7.4674800000000001</v>
      </c>
      <c r="G4297" t="s">
        <v>42</v>
      </c>
      <c r="H4297" s="21">
        <v>44621</v>
      </c>
      <c r="I4297" s="18" t="s">
        <v>69</v>
      </c>
      <c r="J4297" s="2" t="s">
        <v>21</v>
      </c>
    </row>
    <row r="4298" spans="2:10" hidden="1" x14ac:dyDescent="0.3">
      <c r="B4298" s="5" t="s">
        <v>58</v>
      </c>
      <c r="C4298" t="s">
        <v>15</v>
      </c>
      <c r="D4298" s="2" t="s">
        <v>21</v>
      </c>
      <c r="F4298">
        <v>7.4828900000000003</v>
      </c>
      <c r="G4298" t="s">
        <v>42</v>
      </c>
      <c r="H4298" s="21">
        <v>44621</v>
      </c>
      <c r="I4298" s="18" t="s">
        <v>69</v>
      </c>
      <c r="J4298" s="2" t="s">
        <v>21</v>
      </c>
    </row>
    <row r="4299" spans="2:10" hidden="1" x14ac:dyDescent="0.3">
      <c r="B4299" s="5" t="s">
        <v>58</v>
      </c>
      <c r="C4299" t="s">
        <v>15</v>
      </c>
      <c r="D4299" s="2" t="s">
        <v>21</v>
      </c>
      <c r="F4299">
        <v>8.0063999999999993</v>
      </c>
      <c r="G4299" t="s">
        <v>42</v>
      </c>
      <c r="H4299" s="21">
        <v>44621</v>
      </c>
      <c r="I4299" s="18" t="s">
        <v>69</v>
      </c>
      <c r="J4299" s="2" t="s">
        <v>21</v>
      </c>
    </row>
    <row r="4300" spans="2:10" hidden="1" x14ac:dyDescent="0.3">
      <c r="B4300" s="5" t="s">
        <v>58</v>
      </c>
      <c r="C4300" t="s">
        <v>15</v>
      </c>
      <c r="D4300" s="2" t="s">
        <v>21</v>
      </c>
      <c r="F4300">
        <v>8.2073099999999997</v>
      </c>
      <c r="G4300" t="s">
        <v>42</v>
      </c>
      <c r="H4300" s="21">
        <v>44621</v>
      </c>
      <c r="I4300" s="18" t="s">
        <v>69</v>
      </c>
      <c r="J4300" s="2" t="s">
        <v>21</v>
      </c>
    </row>
    <row r="4301" spans="2:10" hidden="1" x14ac:dyDescent="0.3">
      <c r="B4301" s="5" t="s">
        <v>58</v>
      </c>
      <c r="C4301" t="s">
        <v>15</v>
      </c>
      <c r="D4301" s="2" t="s">
        <v>21</v>
      </c>
      <c r="F4301">
        <v>8.3261500000000002</v>
      </c>
      <c r="G4301" t="s">
        <v>42</v>
      </c>
      <c r="H4301" s="21">
        <v>44621</v>
      </c>
      <c r="I4301" s="18" t="s">
        <v>69</v>
      </c>
      <c r="J4301" s="2" t="s">
        <v>21</v>
      </c>
    </row>
    <row r="4302" spans="2:10" hidden="1" x14ac:dyDescent="0.3">
      <c r="B4302" s="5" t="s">
        <v>58</v>
      </c>
      <c r="C4302" t="s">
        <v>15</v>
      </c>
      <c r="D4302" s="2" t="s">
        <v>21</v>
      </c>
      <c r="F4302">
        <v>8.2415500000000002</v>
      </c>
      <c r="G4302" t="s">
        <v>42</v>
      </c>
      <c r="H4302" s="21">
        <v>44621</v>
      </c>
      <c r="I4302" s="18" t="s">
        <v>69</v>
      </c>
      <c r="J4302" s="2" t="s">
        <v>21</v>
      </c>
    </row>
    <row r="4303" spans="2:10" hidden="1" x14ac:dyDescent="0.3">
      <c r="B4303" s="5" t="s">
        <v>58</v>
      </c>
      <c r="C4303" t="s">
        <v>15</v>
      </c>
      <c r="D4303" s="2" t="s">
        <v>21</v>
      </c>
      <c r="F4303">
        <v>7.6949900000000007</v>
      </c>
      <c r="G4303" t="s">
        <v>42</v>
      </c>
      <c r="H4303" s="21">
        <v>44621</v>
      </c>
      <c r="I4303" s="18" t="s">
        <v>69</v>
      </c>
      <c r="J4303" s="2" t="s">
        <v>21</v>
      </c>
    </row>
    <row r="4304" spans="2:10" hidden="1" x14ac:dyDescent="0.3">
      <c r="B4304" s="5" t="s">
        <v>58</v>
      </c>
      <c r="C4304" t="s">
        <v>15</v>
      </c>
      <c r="D4304" s="2" t="s">
        <v>21</v>
      </c>
      <c r="F4304">
        <v>7.3015099999999995</v>
      </c>
      <c r="G4304" t="s">
        <v>42</v>
      </c>
      <c r="H4304" s="21">
        <v>44621</v>
      </c>
      <c r="I4304" s="18" t="s">
        <v>69</v>
      </c>
      <c r="J4304" s="2" t="s">
        <v>21</v>
      </c>
    </row>
    <row r="4305" spans="2:10" hidden="1" x14ac:dyDescent="0.3">
      <c r="B4305" s="5" t="s">
        <v>58</v>
      </c>
      <c r="C4305" t="s">
        <v>15</v>
      </c>
      <c r="D4305" s="2" t="s">
        <v>21</v>
      </c>
      <c r="F4305">
        <v>8.3445800000000006</v>
      </c>
      <c r="G4305" t="s">
        <v>42</v>
      </c>
      <c r="H4305" s="21">
        <v>44621</v>
      </c>
      <c r="I4305" s="18" t="s">
        <v>69</v>
      </c>
      <c r="J4305" s="2" t="s">
        <v>21</v>
      </c>
    </row>
    <row r="4306" spans="2:10" hidden="1" x14ac:dyDescent="0.3">
      <c r="B4306" s="5" t="s">
        <v>58</v>
      </c>
      <c r="C4306" t="s">
        <v>15</v>
      </c>
      <c r="D4306" s="2" t="s">
        <v>21</v>
      </c>
      <c r="F4306">
        <v>8.1916999999999991</v>
      </c>
      <c r="G4306" t="s">
        <v>42</v>
      </c>
      <c r="H4306" s="21">
        <v>44621</v>
      </c>
      <c r="I4306" s="18" t="s">
        <v>69</v>
      </c>
      <c r="J4306" s="2" t="s">
        <v>21</v>
      </c>
    </row>
    <row r="4307" spans="2:10" hidden="1" x14ac:dyDescent="0.3">
      <c r="B4307" s="5" t="s">
        <v>58</v>
      </c>
      <c r="C4307" t="s">
        <v>15</v>
      </c>
      <c r="D4307" s="2" t="s">
        <v>21</v>
      </c>
      <c r="F4307">
        <v>8.59023</v>
      </c>
      <c r="G4307" t="s">
        <v>42</v>
      </c>
      <c r="H4307" s="21">
        <v>44621</v>
      </c>
      <c r="I4307" s="18" t="s">
        <v>69</v>
      </c>
      <c r="J4307" s="2" t="s">
        <v>21</v>
      </c>
    </row>
    <row r="4308" spans="2:10" hidden="1" x14ac:dyDescent="0.3">
      <c r="B4308" s="5" t="s">
        <v>58</v>
      </c>
      <c r="C4308" t="s">
        <v>15</v>
      </c>
      <c r="D4308" s="2" t="s">
        <v>21</v>
      </c>
      <c r="F4308">
        <v>8.1991200000000006</v>
      </c>
      <c r="G4308" t="s">
        <v>42</v>
      </c>
      <c r="H4308" s="21">
        <v>44621</v>
      </c>
      <c r="I4308" s="18" t="s">
        <v>69</v>
      </c>
      <c r="J4308" s="2" t="s">
        <v>21</v>
      </c>
    </row>
    <row r="4309" spans="2:10" hidden="1" x14ac:dyDescent="0.3">
      <c r="B4309" s="5" t="s">
        <v>58</v>
      </c>
      <c r="C4309" t="s">
        <v>15</v>
      </c>
      <c r="D4309" s="2" t="s">
        <v>21</v>
      </c>
      <c r="F4309">
        <v>9.3603400000000008</v>
      </c>
      <c r="G4309" t="s">
        <v>42</v>
      </c>
      <c r="H4309" s="21">
        <v>44621</v>
      </c>
      <c r="I4309" s="18" t="s">
        <v>69</v>
      </c>
      <c r="J4309" s="2" t="s">
        <v>21</v>
      </c>
    </row>
    <row r="4310" spans="2:10" hidden="1" x14ac:dyDescent="0.3">
      <c r="B4310" s="5" t="s">
        <v>58</v>
      </c>
      <c r="C4310" t="s">
        <v>15</v>
      </c>
      <c r="D4310" s="2" t="s">
        <v>21</v>
      </c>
      <c r="F4310">
        <v>8.5633599999999994</v>
      </c>
      <c r="G4310" t="s">
        <v>42</v>
      </c>
      <c r="H4310" s="21">
        <v>44621</v>
      </c>
      <c r="I4310" s="18" t="s">
        <v>69</v>
      </c>
      <c r="J4310" s="2" t="s">
        <v>21</v>
      </c>
    </row>
    <row r="4311" spans="2:10" hidden="1" x14ac:dyDescent="0.3">
      <c r="B4311" s="5" t="s">
        <v>58</v>
      </c>
      <c r="C4311" t="s">
        <v>15</v>
      </c>
      <c r="D4311" s="2" t="s">
        <v>21</v>
      </c>
      <c r="F4311">
        <v>8.8803599999999996</v>
      </c>
      <c r="G4311" t="s">
        <v>42</v>
      </c>
      <c r="H4311" s="21">
        <v>44621</v>
      </c>
      <c r="I4311" s="18" t="s">
        <v>69</v>
      </c>
      <c r="J4311" s="2" t="s">
        <v>21</v>
      </c>
    </row>
    <row r="4312" spans="2:10" hidden="1" x14ac:dyDescent="0.3">
      <c r="B4312" s="5" t="s">
        <v>58</v>
      </c>
      <c r="C4312" t="s">
        <v>15</v>
      </c>
      <c r="D4312" s="2" t="s">
        <v>21</v>
      </c>
      <c r="F4312">
        <v>8.8014499999999991</v>
      </c>
      <c r="G4312" t="s">
        <v>42</v>
      </c>
      <c r="H4312" s="21">
        <v>44621</v>
      </c>
      <c r="I4312" s="18" t="s">
        <v>69</v>
      </c>
      <c r="J4312" s="2" t="s">
        <v>21</v>
      </c>
    </row>
    <row r="4313" spans="2:10" hidden="1" x14ac:dyDescent="0.3">
      <c r="B4313" s="5" t="s">
        <v>58</v>
      </c>
      <c r="C4313" t="s">
        <v>15</v>
      </c>
      <c r="D4313" s="2" t="s">
        <v>21</v>
      </c>
      <c r="F4313">
        <v>6.5721799999999995</v>
      </c>
      <c r="G4313" t="s">
        <v>42</v>
      </c>
      <c r="H4313" s="21">
        <v>44621</v>
      </c>
      <c r="I4313" s="18" t="s">
        <v>69</v>
      </c>
      <c r="J4313" s="2" t="s">
        <v>21</v>
      </c>
    </row>
    <row r="4314" spans="2:10" hidden="1" x14ac:dyDescent="0.3">
      <c r="B4314" s="5" t="s">
        <v>58</v>
      </c>
      <c r="C4314" t="s">
        <v>15</v>
      </c>
      <c r="D4314" s="2" t="s">
        <v>21</v>
      </c>
      <c r="F4314">
        <v>7.228390000000001</v>
      </c>
      <c r="G4314" t="s">
        <v>42</v>
      </c>
      <c r="H4314" s="21">
        <v>44621</v>
      </c>
      <c r="I4314" s="18" t="s">
        <v>69</v>
      </c>
      <c r="J4314" s="2" t="s">
        <v>21</v>
      </c>
    </row>
    <row r="4315" spans="2:10" hidden="1" x14ac:dyDescent="0.3">
      <c r="B4315" s="5" t="s">
        <v>58</v>
      </c>
      <c r="C4315" t="s">
        <v>15</v>
      </c>
      <c r="D4315" s="2" t="s">
        <v>21</v>
      </c>
      <c r="F4315">
        <v>10.1465</v>
      </c>
      <c r="G4315" t="s">
        <v>42</v>
      </c>
      <c r="H4315" s="21">
        <v>44621</v>
      </c>
      <c r="I4315" s="18" t="s">
        <v>69</v>
      </c>
      <c r="J4315" s="2" t="s">
        <v>21</v>
      </c>
    </row>
    <row r="4316" spans="2:10" hidden="1" x14ac:dyDescent="0.3">
      <c r="B4316" s="5" t="s">
        <v>58</v>
      </c>
      <c r="C4316" t="s">
        <v>15</v>
      </c>
      <c r="D4316" s="2" t="s">
        <v>21</v>
      </c>
      <c r="F4316">
        <v>11.666950980392157</v>
      </c>
      <c r="G4316" t="s">
        <v>42</v>
      </c>
      <c r="H4316" s="21">
        <v>44621</v>
      </c>
      <c r="I4316" s="18" t="s">
        <v>69</v>
      </c>
      <c r="J4316" s="2" t="s">
        <v>21</v>
      </c>
    </row>
    <row r="4317" spans="2:10" hidden="1" x14ac:dyDescent="0.3">
      <c r="B4317" s="5" t="s">
        <v>58</v>
      </c>
      <c r="C4317" t="s">
        <v>15</v>
      </c>
      <c r="D4317" s="2" t="s">
        <v>21</v>
      </c>
      <c r="F4317">
        <v>10.824970588235294</v>
      </c>
      <c r="G4317" t="s">
        <v>42</v>
      </c>
      <c r="H4317" s="21">
        <v>44621</v>
      </c>
      <c r="I4317" s="18" t="s">
        <v>69</v>
      </c>
      <c r="J4317" s="2" t="s">
        <v>21</v>
      </c>
    </row>
    <row r="4318" spans="2:10" hidden="1" x14ac:dyDescent="0.3">
      <c r="B4318" s="5" t="s">
        <v>58</v>
      </c>
      <c r="C4318" t="s">
        <v>15</v>
      </c>
      <c r="D4318" s="2" t="s">
        <v>21</v>
      </c>
      <c r="F4318">
        <v>9.6601372549019597</v>
      </c>
      <c r="G4318" t="s">
        <v>42</v>
      </c>
      <c r="H4318" s="21">
        <v>44621</v>
      </c>
      <c r="I4318" s="18" t="s">
        <v>69</v>
      </c>
      <c r="J4318" s="2" t="s">
        <v>21</v>
      </c>
    </row>
    <row r="4319" spans="2:10" hidden="1" x14ac:dyDescent="0.3">
      <c r="B4319" s="5" t="s">
        <v>58</v>
      </c>
      <c r="C4319" t="s">
        <v>15</v>
      </c>
      <c r="D4319" s="2" t="s">
        <v>21</v>
      </c>
      <c r="F4319">
        <v>12.53286274509804</v>
      </c>
      <c r="G4319" t="s">
        <v>42</v>
      </c>
      <c r="H4319" s="21">
        <v>44621</v>
      </c>
      <c r="I4319" s="18" t="s">
        <v>69</v>
      </c>
      <c r="J4319" s="2" t="s">
        <v>21</v>
      </c>
    </row>
    <row r="4320" spans="2:10" hidden="1" x14ac:dyDescent="0.3">
      <c r="B4320" s="5" t="s">
        <v>58</v>
      </c>
      <c r="C4320" t="s">
        <v>15</v>
      </c>
      <c r="D4320" s="2" t="s">
        <v>21</v>
      </c>
      <c r="F4320">
        <v>9.8157745098039211</v>
      </c>
      <c r="G4320" t="s">
        <v>42</v>
      </c>
      <c r="H4320" s="21">
        <v>44621</v>
      </c>
      <c r="I4320" s="18" t="s">
        <v>69</v>
      </c>
      <c r="J4320" s="2" t="s">
        <v>21</v>
      </c>
    </row>
    <row r="4321" spans="2:10" hidden="1" x14ac:dyDescent="0.3">
      <c r="B4321" s="5" t="s">
        <v>58</v>
      </c>
      <c r="C4321" t="s">
        <v>15</v>
      </c>
      <c r="D4321" s="2" t="s">
        <v>21</v>
      </c>
      <c r="F4321">
        <v>11.294725490196077</v>
      </c>
      <c r="G4321" t="s">
        <v>42</v>
      </c>
      <c r="H4321" s="21">
        <v>44621</v>
      </c>
      <c r="I4321" s="18" t="s">
        <v>69</v>
      </c>
      <c r="J4321" s="2" t="s">
        <v>21</v>
      </c>
    </row>
    <row r="4322" spans="2:10" hidden="1" x14ac:dyDescent="0.3">
      <c r="B4322" s="5" t="s">
        <v>58</v>
      </c>
      <c r="C4322" t="s">
        <v>15</v>
      </c>
      <c r="D4322" s="2" t="s">
        <v>21</v>
      </c>
      <c r="F4322">
        <v>7.7114901960784312</v>
      </c>
      <c r="G4322" t="s">
        <v>42</v>
      </c>
      <c r="H4322" s="21">
        <v>44621</v>
      </c>
      <c r="I4322" s="18" t="s">
        <v>69</v>
      </c>
      <c r="J4322" s="2" t="s">
        <v>21</v>
      </c>
    </row>
    <row r="4323" spans="2:10" hidden="1" x14ac:dyDescent="0.3">
      <c r="B4323" s="5" t="s">
        <v>58</v>
      </c>
      <c r="C4323" t="s">
        <v>15</v>
      </c>
      <c r="D4323" s="2" t="s">
        <v>21</v>
      </c>
      <c r="F4323">
        <v>9.9328235294117651</v>
      </c>
      <c r="G4323" t="s">
        <v>42</v>
      </c>
      <c r="H4323" s="21">
        <v>44621</v>
      </c>
      <c r="I4323" s="18" t="s">
        <v>69</v>
      </c>
      <c r="J4323" s="2" t="s">
        <v>21</v>
      </c>
    </row>
    <row r="4324" spans="2:10" hidden="1" x14ac:dyDescent="0.3">
      <c r="B4324" s="5" t="s">
        <v>58</v>
      </c>
      <c r="C4324" t="s">
        <v>15</v>
      </c>
      <c r="D4324" s="2" t="s">
        <v>21</v>
      </c>
      <c r="F4324">
        <v>10.850509803921568</v>
      </c>
      <c r="G4324" t="s">
        <v>42</v>
      </c>
      <c r="H4324" s="21">
        <v>44621</v>
      </c>
      <c r="I4324" s="18" t="s">
        <v>69</v>
      </c>
      <c r="J4324" s="2" t="s">
        <v>21</v>
      </c>
    </row>
    <row r="4325" spans="2:10" hidden="1" x14ac:dyDescent="0.3">
      <c r="B4325" s="5" t="s">
        <v>58</v>
      </c>
      <c r="C4325" t="s">
        <v>15</v>
      </c>
      <c r="D4325" s="2" t="s">
        <v>21</v>
      </c>
      <c r="F4325">
        <v>9.6062647058823529</v>
      </c>
      <c r="G4325" t="s">
        <v>42</v>
      </c>
      <c r="H4325" s="21">
        <v>44621</v>
      </c>
      <c r="I4325" s="18" t="s">
        <v>69</v>
      </c>
      <c r="J4325" s="2" t="s">
        <v>21</v>
      </c>
    </row>
    <row r="4326" spans="2:10" hidden="1" x14ac:dyDescent="0.3">
      <c r="B4326" s="5" t="s">
        <v>58</v>
      </c>
      <c r="C4326" t="s">
        <v>15</v>
      </c>
      <c r="D4326" s="2" t="s">
        <v>21</v>
      </c>
      <c r="F4326">
        <v>12.706019607843137</v>
      </c>
      <c r="G4326" t="s">
        <v>42</v>
      </c>
      <c r="H4326" s="21">
        <v>44621</v>
      </c>
      <c r="I4326" s="18" t="s">
        <v>69</v>
      </c>
      <c r="J4326" s="2" t="s">
        <v>21</v>
      </c>
    </row>
    <row r="4327" spans="2:10" hidden="1" x14ac:dyDescent="0.3">
      <c r="B4327" s="5" t="s">
        <v>58</v>
      </c>
      <c r="C4327" t="s">
        <v>15</v>
      </c>
      <c r="D4327" s="2" t="s">
        <v>21</v>
      </c>
      <c r="F4327">
        <v>9.2354803921568625</v>
      </c>
      <c r="G4327" t="s">
        <v>42</v>
      </c>
      <c r="H4327" s="21">
        <v>44621</v>
      </c>
      <c r="I4327" s="18" t="s">
        <v>69</v>
      </c>
      <c r="J4327" s="2" t="s">
        <v>21</v>
      </c>
    </row>
    <row r="4328" spans="2:10" hidden="1" x14ac:dyDescent="0.3">
      <c r="B4328" s="5" t="s">
        <v>58</v>
      </c>
      <c r="C4328" t="s">
        <v>15</v>
      </c>
      <c r="D4328" s="2" t="s">
        <v>21</v>
      </c>
      <c r="F4328">
        <v>9.764705882352942</v>
      </c>
      <c r="G4328" t="s">
        <v>42</v>
      </c>
      <c r="H4328" s="21">
        <v>44621</v>
      </c>
      <c r="I4328" s="18" t="s">
        <v>69</v>
      </c>
      <c r="J4328" s="2" t="s">
        <v>21</v>
      </c>
    </row>
    <row r="4329" spans="2:10" hidden="1" x14ac:dyDescent="0.3">
      <c r="B4329" s="5" t="s">
        <v>58</v>
      </c>
      <c r="C4329" t="s">
        <v>15</v>
      </c>
      <c r="D4329" s="2" t="s">
        <v>21</v>
      </c>
      <c r="F4329">
        <v>11.195186274509805</v>
      </c>
      <c r="G4329" t="s">
        <v>42</v>
      </c>
      <c r="H4329" s="21">
        <v>44621</v>
      </c>
      <c r="I4329" s="18" t="s">
        <v>69</v>
      </c>
      <c r="J4329" s="2" t="s">
        <v>21</v>
      </c>
    </row>
    <row r="4330" spans="2:10" hidden="1" x14ac:dyDescent="0.3">
      <c r="B4330" s="5" t="s">
        <v>58</v>
      </c>
      <c r="C4330" t="s">
        <v>15</v>
      </c>
      <c r="D4330" s="2" t="s">
        <v>21</v>
      </c>
      <c r="F4330">
        <v>9.5003235294117641</v>
      </c>
      <c r="G4330" t="s">
        <v>42</v>
      </c>
      <c r="H4330" s="21">
        <v>44621</v>
      </c>
      <c r="I4330" s="18" t="s">
        <v>69</v>
      </c>
      <c r="J4330" s="2" t="s">
        <v>21</v>
      </c>
    </row>
    <row r="4331" spans="2:10" hidden="1" x14ac:dyDescent="0.3">
      <c r="B4331" s="5" t="s">
        <v>58</v>
      </c>
      <c r="C4331" t="s">
        <v>15</v>
      </c>
      <c r="D4331" s="2" t="s">
        <v>21</v>
      </c>
      <c r="F4331">
        <v>10.065009803921569</v>
      </c>
      <c r="G4331" t="s">
        <v>42</v>
      </c>
      <c r="H4331" s="21">
        <v>44621</v>
      </c>
      <c r="I4331" s="18" t="s">
        <v>69</v>
      </c>
      <c r="J4331" s="2" t="s">
        <v>21</v>
      </c>
    </row>
    <row r="4332" spans="2:10" hidden="1" x14ac:dyDescent="0.3">
      <c r="B4332" s="5" t="s">
        <v>58</v>
      </c>
      <c r="C4332" t="s">
        <v>15</v>
      </c>
      <c r="D4332" s="2" t="s">
        <v>21</v>
      </c>
      <c r="F4332">
        <v>10.41592156862745</v>
      </c>
      <c r="G4332" t="s">
        <v>42</v>
      </c>
      <c r="H4332" s="21">
        <v>44621</v>
      </c>
      <c r="I4332" s="18" t="s">
        <v>69</v>
      </c>
      <c r="J4332" s="2" t="s">
        <v>21</v>
      </c>
    </row>
    <row r="4333" spans="2:10" hidden="1" x14ac:dyDescent="0.3">
      <c r="B4333" s="5" t="s">
        <v>58</v>
      </c>
      <c r="C4333" t="s">
        <v>15</v>
      </c>
      <c r="D4333" s="2" t="s">
        <v>21</v>
      </c>
      <c r="F4333">
        <v>8.9535490196078431</v>
      </c>
      <c r="G4333" t="s">
        <v>42</v>
      </c>
      <c r="H4333" s="21">
        <v>44621</v>
      </c>
      <c r="I4333" s="18" t="s">
        <v>69</v>
      </c>
      <c r="J4333" s="2" t="s">
        <v>21</v>
      </c>
    </row>
    <row r="4334" spans="2:10" hidden="1" x14ac:dyDescent="0.3">
      <c r="B4334" s="5" t="s">
        <v>58</v>
      </c>
      <c r="C4334" t="s">
        <v>15</v>
      </c>
      <c r="D4334" s="2" t="s">
        <v>21</v>
      </c>
      <c r="F4334">
        <v>9.1858921568627458</v>
      </c>
      <c r="G4334" t="s">
        <v>42</v>
      </c>
      <c r="H4334" s="21">
        <v>44621</v>
      </c>
      <c r="I4334" s="18" t="s">
        <v>69</v>
      </c>
      <c r="J4334" s="2" t="s">
        <v>21</v>
      </c>
    </row>
    <row r="4335" spans="2:10" hidden="1" x14ac:dyDescent="0.3">
      <c r="B4335" s="5" t="s">
        <v>58</v>
      </c>
      <c r="C4335" t="s">
        <v>15</v>
      </c>
      <c r="D4335" s="2" t="s">
        <v>21</v>
      </c>
      <c r="F4335">
        <v>9.1547647058823518</v>
      </c>
      <c r="G4335" t="s">
        <v>42</v>
      </c>
      <c r="H4335" s="21">
        <v>44621</v>
      </c>
      <c r="I4335" s="18" t="s">
        <v>69</v>
      </c>
      <c r="J4335" s="2" t="s">
        <v>21</v>
      </c>
    </row>
    <row r="4336" spans="2:10" hidden="1" x14ac:dyDescent="0.3">
      <c r="B4336" s="5" t="s">
        <v>58</v>
      </c>
      <c r="C4336" t="s">
        <v>15</v>
      </c>
      <c r="D4336" s="2" t="s">
        <v>21</v>
      </c>
      <c r="F4336">
        <v>12.927707547169812</v>
      </c>
      <c r="G4336" t="s">
        <v>42</v>
      </c>
      <c r="H4336" s="21">
        <v>44621</v>
      </c>
      <c r="I4336" s="18" t="s">
        <v>69</v>
      </c>
      <c r="J4336" s="2" t="s">
        <v>21</v>
      </c>
    </row>
    <row r="4337" spans="2:10" hidden="1" x14ac:dyDescent="0.3">
      <c r="B4337" s="5" t="s">
        <v>58</v>
      </c>
      <c r="C4337" t="s">
        <v>15</v>
      </c>
      <c r="D4337" s="2" t="s">
        <v>21</v>
      </c>
      <c r="F4337">
        <v>12.077594339622641</v>
      </c>
      <c r="G4337" t="s">
        <v>42</v>
      </c>
      <c r="H4337" s="21">
        <v>44621</v>
      </c>
      <c r="I4337" s="18" t="s">
        <v>69</v>
      </c>
      <c r="J4337" s="2" t="s">
        <v>21</v>
      </c>
    </row>
    <row r="4338" spans="2:10" hidden="1" x14ac:dyDescent="0.3">
      <c r="B4338" s="5" t="s">
        <v>58</v>
      </c>
      <c r="C4338" t="s">
        <v>15</v>
      </c>
      <c r="D4338" s="2" t="s">
        <v>21</v>
      </c>
      <c r="F4338">
        <v>10.919169811320755</v>
      </c>
      <c r="G4338" t="s">
        <v>42</v>
      </c>
      <c r="H4338" s="21">
        <v>44621</v>
      </c>
      <c r="I4338" s="18" t="s">
        <v>69</v>
      </c>
      <c r="J4338" s="2" t="s">
        <v>21</v>
      </c>
    </row>
    <row r="4339" spans="2:10" hidden="1" x14ac:dyDescent="0.3">
      <c r="B4339" s="5" t="s">
        <v>58</v>
      </c>
      <c r="C4339" t="s">
        <v>15</v>
      </c>
      <c r="D4339" s="2" t="s">
        <v>21</v>
      </c>
      <c r="F4339">
        <v>10.449216981132075</v>
      </c>
      <c r="G4339" t="s">
        <v>42</v>
      </c>
      <c r="H4339" s="21">
        <v>44621</v>
      </c>
      <c r="I4339" s="18" t="s">
        <v>69</v>
      </c>
      <c r="J4339" s="2" t="s">
        <v>21</v>
      </c>
    </row>
    <row r="4340" spans="2:10" hidden="1" x14ac:dyDescent="0.3">
      <c r="B4340" s="5" t="s">
        <v>58</v>
      </c>
      <c r="C4340" t="s">
        <v>15</v>
      </c>
      <c r="D4340" s="2" t="s">
        <v>21</v>
      </c>
      <c r="F4340">
        <v>11.254396226415093</v>
      </c>
      <c r="G4340" t="s">
        <v>42</v>
      </c>
      <c r="H4340" s="21">
        <v>44621</v>
      </c>
      <c r="I4340" s="18" t="s">
        <v>69</v>
      </c>
      <c r="J4340" s="2" t="s">
        <v>21</v>
      </c>
    </row>
    <row r="4341" spans="2:10" hidden="1" x14ac:dyDescent="0.3">
      <c r="B4341" s="5" t="s">
        <v>58</v>
      </c>
      <c r="C4341" t="s">
        <v>15</v>
      </c>
      <c r="D4341" s="2" t="s">
        <v>21</v>
      </c>
      <c r="F4341">
        <v>11.172103773584904</v>
      </c>
      <c r="G4341" t="s">
        <v>42</v>
      </c>
      <c r="H4341" s="21">
        <v>44621</v>
      </c>
      <c r="I4341" s="18" t="s">
        <v>69</v>
      </c>
      <c r="J4341" s="2" t="s">
        <v>21</v>
      </c>
    </row>
    <row r="4342" spans="2:10" hidden="1" x14ac:dyDescent="0.3">
      <c r="B4342" s="5" t="s">
        <v>58</v>
      </c>
      <c r="C4342" t="s">
        <v>15</v>
      </c>
      <c r="D4342" s="2" t="s">
        <v>21</v>
      </c>
      <c r="F4342">
        <v>9.1398679245283017</v>
      </c>
      <c r="G4342" t="s">
        <v>42</v>
      </c>
      <c r="H4342" s="21">
        <v>44621</v>
      </c>
      <c r="I4342" s="18" t="s">
        <v>69</v>
      </c>
      <c r="J4342" s="2" t="s">
        <v>21</v>
      </c>
    </row>
    <row r="4343" spans="2:10" hidden="1" x14ac:dyDescent="0.3">
      <c r="B4343" s="5" t="s">
        <v>58</v>
      </c>
      <c r="C4343" t="s">
        <v>15</v>
      </c>
      <c r="D4343" s="2" t="s">
        <v>21</v>
      </c>
      <c r="F4343">
        <v>8.0881603773584914</v>
      </c>
      <c r="G4343" t="s">
        <v>42</v>
      </c>
      <c r="H4343" s="21">
        <v>44621</v>
      </c>
      <c r="I4343" s="18" t="s">
        <v>69</v>
      </c>
      <c r="J4343" s="2" t="s">
        <v>21</v>
      </c>
    </row>
    <row r="4344" spans="2:10" hidden="1" x14ac:dyDescent="0.3">
      <c r="B4344" s="5" t="s">
        <v>58</v>
      </c>
      <c r="C4344" t="s">
        <v>15</v>
      </c>
      <c r="D4344" s="2" t="s">
        <v>21</v>
      </c>
      <c r="F4344">
        <v>9.7545566037735849</v>
      </c>
      <c r="G4344" t="s">
        <v>42</v>
      </c>
      <c r="H4344" s="21">
        <v>44621</v>
      </c>
      <c r="I4344" s="18" t="s">
        <v>69</v>
      </c>
      <c r="J4344" s="2" t="s">
        <v>21</v>
      </c>
    </row>
    <row r="4345" spans="2:10" hidden="1" x14ac:dyDescent="0.3">
      <c r="B4345" s="5" t="s">
        <v>58</v>
      </c>
      <c r="C4345" t="s">
        <v>15</v>
      </c>
      <c r="D4345" s="2" t="s">
        <v>21</v>
      </c>
      <c r="F4345">
        <v>9.8764150943396238</v>
      </c>
      <c r="G4345" t="s">
        <v>42</v>
      </c>
      <c r="H4345" s="21">
        <v>44621</v>
      </c>
      <c r="I4345" s="18" t="s">
        <v>69</v>
      </c>
      <c r="J4345" s="2" t="s">
        <v>21</v>
      </c>
    </row>
    <row r="4346" spans="2:10" hidden="1" x14ac:dyDescent="0.3">
      <c r="B4346" s="5" t="s">
        <v>58</v>
      </c>
      <c r="C4346" t="s">
        <v>15</v>
      </c>
      <c r="D4346" s="2" t="s">
        <v>21</v>
      </c>
      <c r="F4346">
        <v>9.8948584905660386</v>
      </c>
      <c r="G4346" t="s">
        <v>42</v>
      </c>
      <c r="H4346" s="21">
        <v>44621</v>
      </c>
      <c r="I4346" s="18" t="s">
        <v>69</v>
      </c>
      <c r="J4346" s="2" t="s">
        <v>21</v>
      </c>
    </row>
    <row r="4347" spans="2:10" hidden="1" x14ac:dyDescent="0.3">
      <c r="B4347" s="5" t="s">
        <v>58</v>
      </c>
      <c r="C4347" t="s">
        <v>15</v>
      </c>
      <c r="D4347" s="2" t="s">
        <v>21</v>
      </c>
      <c r="F4347">
        <v>9.7355566037735848</v>
      </c>
      <c r="G4347" t="s">
        <v>42</v>
      </c>
      <c r="H4347" s="21">
        <v>44621</v>
      </c>
      <c r="I4347" s="18" t="s">
        <v>69</v>
      </c>
      <c r="J4347" s="2" t="s">
        <v>21</v>
      </c>
    </row>
    <row r="4348" spans="2:10" hidden="1" x14ac:dyDescent="0.3">
      <c r="B4348" s="5" t="s">
        <v>58</v>
      </c>
      <c r="C4348" t="s">
        <v>15</v>
      </c>
      <c r="D4348" s="2" t="s">
        <v>21</v>
      </c>
      <c r="F4348">
        <v>8.5336415094339628</v>
      </c>
      <c r="G4348" t="s">
        <v>42</v>
      </c>
      <c r="H4348" s="21">
        <v>44621</v>
      </c>
      <c r="I4348" s="18" t="s">
        <v>69</v>
      </c>
      <c r="J4348" s="2" t="s">
        <v>21</v>
      </c>
    </row>
    <row r="4349" spans="2:10" hidden="1" x14ac:dyDescent="0.3">
      <c r="B4349" s="5" t="s">
        <v>58</v>
      </c>
      <c r="C4349" t="s">
        <v>15</v>
      </c>
      <c r="D4349" s="2" t="s">
        <v>21</v>
      </c>
      <c r="F4349">
        <v>9.0679150943396216</v>
      </c>
      <c r="G4349" t="s">
        <v>42</v>
      </c>
      <c r="H4349" s="21">
        <v>44621</v>
      </c>
      <c r="I4349" s="18" t="s">
        <v>69</v>
      </c>
      <c r="J4349" s="2" t="s">
        <v>21</v>
      </c>
    </row>
    <row r="4350" spans="2:10" hidden="1" x14ac:dyDescent="0.3">
      <c r="B4350" s="5" t="s">
        <v>58</v>
      </c>
      <c r="C4350" t="s">
        <v>15</v>
      </c>
      <c r="D4350" s="2" t="s">
        <v>21</v>
      </c>
      <c r="F4350">
        <v>9.9908113207547178</v>
      </c>
      <c r="G4350" t="s">
        <v>42</v>
      </c>
      <c r="H4350" s="21">
        <v>44621</v>
      </c>
      <c r="I4350" s="18" t="s">
        <v>69</v>
      </c>
      <c r="J4350" s="2" t="s">
        <v>21</v>
      </c>
    </row>
    <row r="4351" spans="2:10" hidden="1" x14ac:dyDescent="0.3">
      <c r="B4351" s="5" t="s">
        <v>58</v>
      </c>
      <c r="C4351" t="s">
        <v>15</v>
      </c>
      <c r="D4351" s="2" t="s">
        <v>21</v>
      </c>
      <c r="F4351">
        <v>10.949896226415095</v>
      </c>
      <c r="G4351" t="s">
        <v>42</v>
      </c>
      <c r="H4351" s="21">
        <v>44621</v>
      </c>
      <c r="I4351" s="18" t="s">
        <v>69</v>
      </c>
      <c r="J4351" s="2" t="s">
        <v>21</v>
      </c>
    </row>
    <row r="4352" spans="2:10" hidden="1" x14ac:dyDescent="0.3">
      <c r="B4352" s="5" t="s">
        <v>58</v>
      </c>
      <c r="C4352" t="s">
        <v>15</v>
      </c>
      <c r="D4352" s="2" t="s">
        <v>21</v>
      </c>
      <c r="F4352">
        <v>10.57277358490566</v>
      </c>
      <c r="G4352" t="s">
        <v>42</v>
      </c>
      <c r="H4352" s="21">
        <v>44621</v>
      </c>
      <c r="I4352" s="18" t="s">
        <v>69</v>
      </c>
      <c r="J4352" s="2" t="s">
        <v>21</v>
      </c>
    </row>
    <row r="4353" spans="2:10" hidden="1" x14ac:dyDescent="0.3">
      <c r="B4353" s="5" t="s">
        <v>58</v>
      </c>
      <c r="C4353" t="s">
        <v>15</v>
      </c>
      <c r="D4353" s="2" t="s">
        <v>21</v>
      </c>
      <c r="F4353">
        <v>10.618735849056604</v>
      </c>
      <c r="G4353" t="s">
        <v>42</v>
      </c>
      <c r="H4353" s="21">
        <v>44621</v>
      </c>
      <c r="I4353" s="18" t="s">
        <v>69</v>
      </c>
      <c r="J4353" s="2" t="s">
        <v>21</v>
      </c>
    </row>
    <row r="4354" spans="2:10" x14ac:dyDescent="0.3">
      <c r="B4354" s="5" t="s">
        <v>58</v>
      </c>
      <c r="C4354" t="s">
        <v>15</v>
      </c>
      <c r="D4354" t="s">
        <v>95</v>
      </c>
      <c r="F4354">
        <v>14.260608333333332</v>
      </c>
      <c r="G4354" t="s">
        <v>42</v>
      </c>
      <c r="H4354" s="21">
        <v>44621</v>
      </c>
      <c r="I4354" s="18" t="s">
        <v>69</v>
      </c>
      <c r="J4354" t="s">
        <v>63</v>
      </c>
    </row>
    <row r="4355" spans="2:10" x14ac:dyDescent="0.3">
      <c r="B4355" s="5" t="s">
        <v>58</v>
      </c>
      <c r="C4355" t="s">
        <v>15</v>
      </c>
      <c r="D4355" t="s">
        <v>95</v>
      </c>
      <c r="F4355">
        <v>16.259308333333333</v>
      </c>
      <c r="G4355" t="s">
        <v>42</v>
      </c>
      <c r="H4355" s="21">
        <v>44621</v>
      </c>
      <c r="I4355" s="18" t="s">
        <v>69</v>
      </c>
      <c r="J4355" t="s">
        <v>63</v>
      </c>
    </row>
    <row r="4356" spans="2:10" x14ac:dyDescent="0.3">
      <c r="B4356" s="5" t="s">
        <v>58</v>
      </c>
      <c r="C4356" t="s">
        <v>15</v>
      </c>
      <c r="D4356" t="s">
        <v>95</v>
      </c>
      <c r="F4356">
        <v>11.300441666666668</v>
      </c>
      <c r="G4356" t="s">
        <v>42</v>
      </c>
      <c r="H4356" s="21">
        <v>44621</v>
      </c>
      <c r="I4356" s="18" t="s">
        <v>69</v>
      </c>
      <c r="J4356" t="s">
        <v>63</v>
      </c>
    </row>
    <row r="4357" spans="2:10" x14ac:dyDescent="0.3">
      <c r="B4357" s="5" t="s">
        <v>58</v>
      </c>
      <c r="C4357" t="s">
        <v>15</v>
      </c>
      <c r="D4357" t="s">
        <v>95</v>
      </c>
      <c r="F4357">
        <v>10.314674999999999</v>
      </c>
      <c r="G4357" t="s">
        <v>42</v>
      </c>
      <c r="H4357" s="21">
        <v>44621</v>
      </c>
      <c r="I4357" s="18" t="s">
        <v>69</v>
      </c>
      <c r="J4357" t="s">
        <v>63</v>
      </c>
    </row>
    <row r="4358" spans="2:10" x14ac:dyDescent="0.3">
      <c r="B4358" s="5" t="s">
        <v>58</v>
      </c>
      <c r="C4358" t="s">
        <v>15</v>
      </c>
      <c r="D4358" t="s">
        <v>95</v>
      </c>
      <c r="F4358">
        <v>10.955591666666667</v>
      </c>
      <c r="G4358" t="s">
        <v>42</v>
      </c>
      <c r="H4358" s="21">
        <v>44621</v>
      </c>
      <c r="I4358" s="18" t="s">
        <v>69</v>
      </c>
      <c r="J4358" t="s">
        <v>63</v>
      </c>
    </row>
    <row r="4359" spans="2:10" x14ac:dyDescent="0.3">
      <c r="B4359" s="5" t="s">
        <v>58</v>
      </c>
      <c r="C4359" t="s">
        <v>15</v>
      </c>
      <c r="D4359" t="s">
        <v>95</v>
      </c>
      <c r="F4359">
        <v>14.417</v>
      </c>
      <c r="G4359" t="s">
        <v>42</v>
      </c>
      <c r="H4359" s="21">
        <v>44621</v>
      </c>
      <c r="I4359" s="18" t="s">
        <v>69</v>
      </c>
      <c r="J4359" t="s">
        <v>63</v>
      </c>
    </row>
    <row r="4360" spans="2:10" x14ac:dyDescent="0.3">
      <c r="B4360" s="5" t="s">
        <v>58</v>
      </c>
      <c r="C4360" t="s">
        <v>15</v>
      </c>
      <c r="D4360" t="s">
        <v>95</v>
      </c>
      <c r="F4360">
        <v>14.174896928613746</v>
      </c>
      <c r="G4360" t="s">
        <v>42</v>
      </c>
      <c r="H4360" s="21">
        <v>44621</v>
      </c>
      <c r="I4360" s="18" t="s">
        <v>69</v>
      </c>
      <c r="J4360" t="s">
        <v>63</v>
      </c>
    </row>
    <row r="4361" spans="2:10" x14ac:dyDescent="0.3">
      <c r="B4361" s="5" t="s">
        <v>58</v>
      </c>
      <c r="C4361" t="s">
        <v>15</v>
      </c>
      <c r="D4361" t="s">
        <v>95</v>
      </c>
      <c r="F4361">
        <v>10.322842767295597</v>
      </c>
      <c r="G4361" t="s">
        <v>42</v>
      </c>
      <c r="H4361" s="21">
        <v>44621</v>
      </c>
      <c r="I4361" s="18" t="s">
        <v>69</v>
      </c>
      <c r="J4361" t="s">
        <v>63</v>
      </c>
    </row>
    <row r="4362" spans="2:10" x14ac:dyDescent="0.3">
      <c r="B4362" s="5" t="s">
        <v>58</v>
      </c>
      <c r="C4362" t="s">
        <v>15</v>
      </c>
      <c r="D4362" t="s">
        <v>95</v>
      </c>
      <c r="F4362">
        <v>17.297279896186861</v>
      </c>
      <c r="G4362" t="s">
        <v>42</v>
      </c>
      <c r="H4362" s="21">
        <v>44621</v>
      </c>
      <c r="I4362" s="18" t="s">
        <v>69</v>
      </c>
      <c r="J4362" t="s">
        <v>63</v>
      </c>
    </row>
    <row r="4363" spans="2:10" x14ac:dyDescent="0.3">
      <c r="B4363" s="5" t="s">
        <v>58</v>
      </c>
      <c r="C4363" t="s">
        <v>15</v>
      </c>
      <c r="D4363" t="s">
        <v>95</v>
      </c>
      <c r="F4363">
        <v>25.173419885258724</v>
      </c>
      <c r="G4363" t="s">
        <v>42</v>
      </c>
      <c r="H4363" s="21">
        <v>44621</v>
      </c>
      <c r="I4363" s="18" t="s">
        <v>69</v>
      </c>
      <c r="J4363" t="s">
        <v>63</v>
      </c>
    </row>
    <row r="4364" spans="2:10" x14ac:dyDescent="0.3">
      <c r="B4364" s="5" t="s">
        <v>58</v>
      </c>
      <c r="C4364" t="s">
        <v>15</v>
      </c>
      <c r="D4364" t="s">
        <v>95</v>
      </c>
      <c r="F4364">
        <v>19.124650537634409</v>
      </c>
      <c r="G4364" t="s">
        <v>42</v>
      </c>
      <c r="H4364" s="21">
        <v>44621</v>
      </c>
      <c r="I4364" s="18" t="s">
        <v>69</v>
      </c>
      <c r="J4364" t="s">
        <v>63</v>
      </c>
    </row>
    <row r="4365" spans="2:10" hidden="1" x14ac:dyDescent="0.3">
      <c r="B4365" s="5" t="s">
        <v>58</v>
      </c>
      <c r="C4365" t="s">
        <v>15</v>
      </c>
      <c r="D4365" s="2" t="s">
        <v>21</v>
      </c>
      <c r="F4365">
        <v>12.710658302154561</v>
      </c>
      <c r="G4365" t="s">
        <v>42</v>
      </c>
      <c r="H4365" s="21">
        <v>44621</v>
      </c>
      <c r="I4365" s="18" t="s">
        <v>69</v>
      </c>
      <c r="J4365" s="2" t="s">
        <v>21</v>
      </c>
    </row>
    <row r="4366" spans="2:10" hidden="1" x14ac:dyDescent="0.3">
      <c r="B4366" s="5" t="s">
        <v>58</v>
      </c>
      <c r="C4366" t="s">
        <v>15</v>
      </c>
      <c r="D4366" s="2" t="s">
        <v>21</v>
      </c>
      <c r="F4366">
        <v>12.935193181818182</v>
      </c>
      <c r="G4366" t="s">
        <v>42</v>
      </c>
      <c r="H4366" s="21">
        <v>44621</v>
      </c>
      <c r="I4366" s="18" t="s">
        <v>69</v>
      </c>
      <c r="J4366" s="2" t="s">
        <v>21</v>
      </c>
    </row>
    <row r="4367" spans="2:10" hidden="1" x14ac:dyDescent="0.3">
      <c r="B4367" s="5" t="s">
        <v>58</v>
      </c>
      <c r="C4367" t="s">
        <v>15</v>
      </c>
      <c r="D4367" s="2" t="s">
        <v>21</v>
      </c>
      <c r="F4367">
        <v>12.236254808560279</v>
      </c>
      <c r="G4367" t="s">
        <v>42</v>
      </c>
      <c r="H4367" s="21">
        <v>44621</v>
      </c>
      <c r="I4367" s="18" t="s">
        <v>69</v>
      </c>
      <c r="J4367" s="2" t="s">
        <v>21</v>
      </c>
    </row>
    <row r="4368" spans="2:10" hidden="1" x14ac:dyDescent="0.3">
      <c r="B4368" s="5" t="s">
        <v>58</v>
      </c>
      <c r="C4368" t="s">
        <v>15</v>
      </c>
      <c r="D4368" s="2" t="s">
        <v>21</v>
      </c>
      <c r="F4368">
        <v>8.596382022471909</v>
      </c>
      <c r="G4368" t="s">
        <v>42</v>
      </c>
      <c r="H4368" s="21">
        <v>44621</v>
      </c>
      <c r="I4368" s="18" t="s">
        <v>69</v>
      </c>
      <c r="J4368" s="2" t="s">
        <v>21</v>
      </c>
    </row>
    <row r="4369" spans="2:10" hidden="1" x14ac:dyDescent="0.3">
      <c r="B4369" s="5" t="s">
        <v>58</v>
      </c>
      <c r="C4369" t="s">
        <v>15</v>
      </c>
      <c r="D4369" s="2" t="s">
        <v>21</v>
      </c>
      <c r="F4369">
        <v>7.0653370786516856</v>
      </c>
      <c r="G4369" t="s">
        <v>42</v>
      </c>
      <c r="H4369" s="21">
        <v>44621</v>
      </c>
      <c r="I4369" s="18" t="s">
        <v>69</v>
      </c>
      <c r="J4369" s="2" t="s">
        <v>21</v>
      </c>
    </row>
    <row r="4370" spans="2:10" hidden="1" x14ac:dyDescent="0.3">
      <c r="B4370" s="5" t="s">
        <v>58</v>
      </c>
      <c r="C4370" t="s">
        <v>15</v>
      </c>
      <c r="D4370" s="2" t="s">
        <v>21</v>
      </c>
      <c r="F4370">
        <v>8.6182022471910109</v>
      </c>
      <c r="G4370" t="s">
        <v>42</v>
      </c>
      <c r="H4370" s="21">
        <v>44621</v>
      </c>
      <c r="I4370" s="18" t="s">
        <v>69</v>
      </c>
      <c r="J4370" s="2" t="s">
        <v>21</v>
      </c>
    </row>
    <row r="4371" spans="2:10" hidden="1" x14ac:dyDescent="0.3">
      <c r="B4371" s="5" t="s">
        <v>58</v>
      </c>
      <c r="C4371" t="s">
        <v>15</v>
      </c>
      <c r="D4371" s="2" t="s">
        <v>21</v>
      </c>
      <c r="F4371">
        <v>9.417415730337078</v>
      </c>
      <c r="G4371" t="s">
        <v>42</v>
      </c>
      <c r="H4371" s="21">
        <v>44621</v>
      </c>
      <c r="I4371" s="18" t="s">
        <v>69</v>
      </c>
      <c r="J4371" s="2" t="s">
        <v>21</v>
      </c>
    </row>
    <row r="4372" spans="2:10" hidden="1" x14ac:dyDescent="0.3">
      <c r="B4372" s="5" t="s">
        <v>58</v>
      </c>
      <c r="C4372" t="s">
        <v>15</v>
      </c>
      <c r="D4372" s="2" t="s">
        <v>21</v>
      </c>
      <c r="F4372">
        <v>8.3693258426966288</v>
      </c>
      <c r="G4372" t="s">
        <v>42</v>
      </c>
      <c r="H4372" s="21">
        <v>44621</v>
      </c>
      <c r="I4372" s="18" t="s">
        <v>69</v>
      </c>
      <c r="J4372" s="2" t="s">
        <v>21</v>
      </c>
    </row>
    <row r="4373" spans="2:10" hidden="1" x14ac:dyDescent="0.3">
      <c r="B4373" s="5" t="s">
        <v>58</v>
      </c>
      <c r="C4373" t="s">
        <v>15</v>
      </c>
      <c r="D4373" s="2" t="s">
        <v>21</v>
      </c>
      <c r="F4373">
        <v>7.5956404494382017</v>
      </c>
      <c r="G4373" t="s">
        <v>42</v>
      </c>
      <c r="H4373" s="21">
        <v>44621</v>
      </c>
      <c r="I4373" s="18" t="s">
        <v>69</v>
      </c>
      <c r="J4373" s="2" t="s">
        <v>21</v>
      </c>
    </row>
    <row r="4374" spans="2:10" hidden="1" x14ac:dyDescent="0.3">
      <c r="B4374" s="5" t="s">
        <v>58</v>
      </c>
      <c r="C4374" t="s">
        <v>15</v>
      </c>
      <c r="D4374" s="2" t="s">
        <v>21</v>
      </c>
      <c r="F4374">
        <v>7.020449438202248</v>
      </c>
      <c r="G4374" t="s">
        <v>42</v>
      </c>
      <c r="H4374" s="21">
        <v>44621</v>
      </c>
      <c r="I4374" s="18" t="s">
        <v>69</v>
      </c>
      <c r="J4374" s="2" t="s">
        <v>21</v>
      </c>
    </row>
    <row r="4375" spans="2:10" hidden="1" x14ac:dyDescent="0.3">
      <c r="B4375" s="5" t="s">
        <v>58</v>
      </c>
      <c r="C4375" t="s">
        <v>15</v>
      </c>
      <c r="D4375" s="2" t="s">
        <v>21</v>
      </c>
      <c r="F4375">
        <v>9.5731348314606741</v>
      </c>
      <c r="G4375" t="s">
        <v>42</v>
      </c>
      <c r="H4375" s="21">
        <v>44621</v>
      </c>
      <c r="I4375" s="18" t="s">
        <v>69</v>
      </c>
      <c r="J4375" s="2" t="s">
        <v>21</v>
      </c>
    </row>
    <row r="4376" spans="2:10" hidden="1" x14ac:dyDescent="0.3">
      <c r="B4376" s="5" t="s">
        <v>58</v>
      </c>
      <c r="C4376" t="s">
        <v>15</v>
      </c>
      <c r="D4376" s="2" t="s">
        <v>21</v>
      </c>
      <c r="F4376">
        <v>9.5623707865168548</v>
      </c>
      <c r="G4376" t="s">
        <v>42</v>
      </c>
      <c r="H4376" s="21">
        <v>44621</v>
      </c>
      <c r="I4376" s="18" t="s">
        <v>69</v>
      </c>
      <c r="J4376" s="2" t="s">
        <v>21</v>
      </c>
    </row>
    <row r="4377" spans="2:10" hidden="1" x14ac:dyDescent="0.3">
      <c r="B4377" s="5" t="s">
        <v>58</v>
      </c>
      <c r="C4377" t="s">
        <v>15</v>
      </c>
      <c r="D4377" s="2" t="s">
        <v>21</v>
      </c>
      <c r="F4377">
        <v>9.8014606741573047</v>
      </c>
      <c r="G4377" t="s">
        <v>42</v>
      </c>
      <c r="H4377" s="21">
        <v>44621</v>
      </c>
      <c r="I4377" s="18" t="s">
        <v>69</v>
      </c>
      <c r="J4377" s="2" t="s">
        <v>21</v>
      </c>
    </row>
    <row r="4378" spans="2:10" hidden="1" x14ac:dyDescent="0.3">
      <c r="B4378" s="5" t="s">
        <v>58</v>
      </c>
      <c r="C4378" t="s">
        <v>15</v>
      </c>
      <c r="D4378" s="2" t="s">
        <v>21</v>
      </c>
      <c r="F4378">
        <v>10.216494382022471</v>
      </c>
      <c r="G4378" t="s">
        <v>42</v>
      </c>
      <c r="H4378" s="21">
        <v>44621</v>
      </c>
      <c r="I4378" s="18" t="s">
        <v>69</v>
      </c>
      <c r="J4378" s="2" t="s">
        <v>21</v>
      </c>
    </row>
    <row r="4379" spans="2:10" hidden="1" x14ac:dyDescent="0.3">
      <c r="B4379" s="5" t="s">
        <v>58</v>
      </c>
      <c r="C4379" t="s">
        <v>15</v>
      </c>
      <c r="D4379" s="2" t="s">
        <v>21</v>
      </c>
      <c r="F4379">
        <v>10.343325842696629</v>
      </c>
      <c r="G4379" t="s">
        <v>42</v>
      </c>
      <c r="H4379" s="21">
        <v>44621</v>
      </c>
      <c r="I4379" s="18" t="s">
        <v>69</v>
      </c>
      <c r="J4379" s="2" t="s">
        <v>21</v>
      </c>
    </row>
    <row r="4380" spans="2:10" hidden="1" x14ac:dyDescent="0.3">
      <c r="B4380" s="5" t="s">
        <v>58</v>
      </c>
      <c r="C4380" t="s">
        <v>15</v>
      </c>
      <c r="D4380" s="2" t="s">
        <v>21</v>
      </c>
      <c r="F4380">
        <v>10.07232584269663</v>
      </c>
      <c r="G4380" t="s">
        <v>42</v>
      </c>
      <c r="H4380" s="21">
        <v>44621</v>
      </c>
      <c r="I4380" s="18" t="s">
        <v>69</v>
      </c>
      <c r="J4380" s="2" t="s">
        <v>21</v>
      </c>
    </row>
    <row r="4381" spans="2:10" hidden="1" x14ac:dyDescent="0.3">
      <c r="B4381" s="5" t="s">
        <v>58</v>
      </c>
      <c r="C4381" t="s">
        <v>15</v>
      </c>
      <c r="D4381" s="2" t="s">
        <v>21</v>
      </c>
      <c r="F4381">
        <v>8.260988764044944</v>
      </c>
      <c r="G4381" t="s">
        <v>42</v>
      </c>
      <c r="H4381" s="21">
        <v>44621</v>
      </c>
      <c r="I4381" s="18" t="s">
        <v>69</v>
      </c>
      <c r="J4381" s="2" t="s">
        <v>21</v>
      </c>
    </row>
    <row r="4382" spans="2:10" hidden="1" x14ac:dyDescent="0.3">
      <c r="B4382" s="5" t="s">
        <v>58</v>
      </c>
      <c r="C4382" t="s">
        <v>15</v>
      </c>
      <c r="D4382" s="2" t="s">
        <v>21</v>
      </c>
      <c r="F4382">
        <v>9.8941797752808984</v>
      </c>
      <c r="G4382" t="s">
        <v>42</v>
      </c>
      <c r="H4382" s="21">
        <v>44621</v>
      </c>
      <c r="I4382" s="18" t="s">
        <v>69</v>
      </c>
      <c r="J4382" s="2" t="s">
        <v>21</v>
      </c>
    </row>
    <row r="4383" spans="2:10" hidden="1" x14ac:dyDescent="0.3">
      <c r="B4383" s="5" t="s">
        <v>58</v>
      </c>
      <c r="C4383" t="s">
        <v>15</v>
      </c>
      <c r="D4383" s="2" t="s">
        <v>21</v>
      </c>
      <c r="F4383">
        <v>11.196786516853933</v>
      </c>
      <c r="G4383" t="s">
        <v>42</v>
      </c>
      <c r="H4383" s="21">
        <v>44621</v>
      </c>
      <c r="I4383" s="18" t="s">
        <v>69</v>
      </c>
      <c r="J4383" s="2" t="s">
        <v>21</v>
      </c>
    </row>
    <row r="4384" spans="2:10" hidden="1" x14ac:dyDescent="0.3">
      <c r="B4384" s="5" t="s">
        <v>58</v>
      </c>
      <c r="C4384" t="s">
        <v>15</v>
      </c>
      <c r="D4384" s="2" t="s">
        <v>21</v>
      </c>
      <c r="F4384">
        <v>12.449764044943819</v>
      </c>
      <c r="G4384" t="s">
        <v>42</v>
      </c>
      <c r="H4384" s="21">
        <v>44621</v>
      </c>
      <c r="I4384" s="18" t="s">
        <v>69</v>
      </c>
      <c r="J4384" s="2" t="s">
        <v>21</v>
      </c>
    </row>
    <row r="4385" spans="2:10" hidden="1" x14ac:dyDescent="0.3">
      <c r="B4385" s="5" t="s">
        <v>58</v>
      </c>
      <c r="C4385" t="s">
        <v>15</v>
      </c>
      <c r="D4385" s="2" t="s">
        <v>21</v>
      </c>
      <c r="F4385">
        <v>12.000078651685394</v>
      </c>
      <c r="G4385" t="s">
        <v>42</v>
      </c>
      <c r="H4385" s="21">
        <v>44621</v>
      </c>
      <c r="I4385" s="18" t="s">
        <v>69</v>
      </c>
      <c r="J4385" s="2" t="s">
        <v>21</v>
      </c>
    </row>
    <row r="4386" spans="2:10" hidden="1" x14ac:dyDescent="0.3">
      <c r="B4386" s="5" t="s">
        <v>58</v>
      </c>
      <c r="C4386" t="s">
        <v>15</v>
      </c>
      <c r="D4386" s="2" t="s">
        <v>21</v>
      </c>
      <c r="F4386">
        <v>11.916977528089889</v>
      </c>
      <c r="G4386" t="s">
        <v>42</v>
      </c>
      <c r="H4386" s="21">
        <v>44621</v>
      </c>
      <c r="I4386" s="18" t="s">
        <v>69</v>
      </c>
      <c r="J4386" s="2" t="s">
        <v>21</v>
      </c>
    </row>
    <row r="4387" spans="2:10" hidden="1" x14ac:dyDescent="0.3">
      <c r="B4387" s="5" t="s">
        <v>58</v>
      </c>
      <c r="C4387" t="s">
        <v>15</v>
      </c>
      <c r="D4387" s="2" t="s">
        <v>21</v>
      </c>
      <c r="F4387">
        <v>9.6294157303370795</v>
      </c>
      <c r="G4387" t="s">
        <v>42</v>
      </c>
      <c r="H4387" s="21">
        <v>44621</v>
      </c>
      <c r="I4387" s="18" t="s">
        <v>69</v>
      </c>
      <c r="J4387" s="2" t="s">
        <v>21</v>
      </c>
    </row>
    <row r="4388" spans="2:10" hidden="1" x14ac:dyDescent="0.3">
      <c r="B4388" s="5" t="s">
        <v>58</v>
      </c>
      <c r="C4388" t="s">
        <v>15</v>
      </c>
      <c r="D4388" s="2" t="s">
        <v>21</v>
      </c>
      <c r="F4388">
        <v>8.9442696629213483</v>
      </c>
      <c r="G4388" t="s">
        <v>42</v>
      </c>
      <c r="H4388" s="21">
        <v>44621</v>
      </c>
      <c r="I4388" s="18" t="s">
        <v>69</v>
      </c>
      <c r="J4388" s="2" t="s">
        <v>21</v>
      </c>
    </row>
    <row r="4389" spans="2:10" hidden="1" x14ac:dyDescent="0.3">
      <c r="B4389" s="5" t="s">
        <v>58</v>
      </c>
      <c r="C4389" t="s">
        <v>15</v>
      </c>
      <c r="D4389" s="2" t="s">
        <v>21</v>
      </c>
      <c r="F4389">
        <v>8.3606404494382023</v>
      </c>
      <c r="G4389" t="s">
        <v>42</v>
      </c>
      <c r="H4389" s="21">
        <v>44621</v>
      </c>
      <c r="I4389" s="18" t="s">
        <v>69</v>
      </c>
      <c r="J4389" s="2" t="s">
        <v>21</v>
      </c>
    </row>
    <row r="4390" spans="2:10" hidden="1" x14ac:dyDescent="0.3">
      <c r="B4390" s="5" t="s">
        <v>58</v>
      </c>
      <c r="C4390" t="s">
        <v>15</v>
      </c>
      <c r="D4390" s="2" t="s">
        <v>21</v>
      </c>
      <c r="F4390">
        <v>9.3933707865168543</v>
      </c>
      <c r="G4390" t="s">
        <v>42</v>
      </c>
      <c r="H4390" s="21">
        <v>44621</v>
      </c>
      <c r="I4390" s="18" t="s">
        <v>69</v>
      </c>
      <c r="J4390" s="2" t="s">
        <v>21</v>
      </c>
    </row>
    <row r="4391" spans="2:10" hidden="1" x14ac:dyDescent="0.3">
      <c r="B4391" s="5" t="s">
        <v>58</v>
      </c>
      <c r="C4391" t="s">
        <v>15</v>
      </c>
      <c r="D4391" s="2" t="s">
        <v>21</v>
      </c>
      <c r="F4391">
        <v>8.8091011235955055</v>
      </c>
      <c r="G4391" t="s">
        <v>42</v>
      </c>
      <c r="H4391" s="21">
        <v>44621</v>
      </c>
      <c r="I4391" s="18" t="s">
        <v>69</v>
      </c>
      <c r="J4391" s="2" t="s">
        <v>21</v>
      </c>
    </row>
    <row r="4392" spans="2:10" hidden="1" x14ac:dyDescent="0.3">
      <c r="B4392" s="5" t="s">
        <v>58</v>
      </c>
      <c r="C4392" t="s">
        <v>15</v>
      </c>
      <c r="D4392" s="2" t="s">
        <v>21</v>
      </c>
      <c r="F4392">
        <v>8.5658988764044945</v>
      </c>
      <c r="G4392" t="s">
        <v>42</v>
      </c>
      <c r="H4392" s="21">
        <v>44621</v>
      </c>
      <c r="I4392" s="18" t="s">
        <v>69</v>
      </c>
      <c r="J4392" s="2" t="s">
        <v>21</v>
      </c>
    </row>
    <row r="4393" spans="2:10" hidden="1" x14ac:dyDescent="0.3">
      <c r="B4393" s="5" t="s">
        <v>58</v>
      </c>
      <c r="C4393" t="s">
        <v>15</v>
      </c>
      <c r="D4393" s="2" t="s">
        <v>21</v>
      </c>
      <c r="F4393">
        <v>9.1770224719101119</v>
      </c>
      <c r="G4393" t="s">
        <v>42</v>
      </c>
      <c r="H4393" s="21">
        <v>44621</v>
      </c>
      <c r="I4393" s="18" t="s">
        <v>69</v>
      </c>
      <c r="J4393" s="2" t="s">
        <v>21</v>
      </c>
    </row>
    <row r="4394" spans="2:10" hidden="1" x14ac:dyDescent="0.3">
      <c r="B4394" s="5" t="s">
        <v>58</v>
      </c>
      <c r="C4394" t="s">
        <v>15</v>
      </c>
      <c r="D4394" s="2" t="s">
        <v>21</v>
      </c>
      <c r="F4394">
        <v>8.8598651685393257</v>
      </c>
      <c r="G4394" t="s">
        <v>42</v>
      </c>
      <c r="H4394" s="21">
        <v>44621</v>
      </c>
      <c r="I4394" s="18" t="s">
        <v>69</v>
      </c>
      <c r="J4394" s="2" t="s">
        <v>21</v>
      </c>
    </row>
    <row r="4395" spans="2:10" hidden="1" x14ac:dyDescent="0.3">
      <c r="B4395" s="5" t="s">
        <v>58</v>
      </c>
      <c r="C4395" t="s">
        <v>15</v>
      </c>
      <c r="D4395" s="2" t="s">
        <v>21</v>
      </c>
      <c r="F4395">
        <v>10.562179775280899</v>
      </c>
      <c r="G4395" t="s">
        <v>42</v>
      </c>
      <c r="H4395" s="21">
        <v>44621</v>
      </c>
      <c r="I4395" s="18" t="s">
        <v>69</v>
      </c>
      <c r="J4395" s="2" t="s">
        <v>21</v>
      </c>
    </row>
    <row r="4396" spans="2:10" hidden="1" x14ac:dyDescent="0.3">
      <c r="B4396" s="5" t="s">
        <v>58</v>
      </c>
      <c r="C4396" t="s">
        <v>15</v>
      </c>
      <c r="D4396" s="2" t="s">
        <v>21</v>
      </c>
      <c r="F4396">
        <v>8.9483370786516865</v>
      </c>
      <c r="G4396" t="s">
        <v>42</v>
      </c>
      <c r="H4396" s="21">
        <v>44621</v>
      </c>
      <c r="I4396" s="18" t="s">
        <v>69</v>
      </c>
      <c r="J4396" s="2" t="s">
        <v>21</v>
      </c>
    </row>
    <row r="4397" spans="2:10" hidden="1" x14ac:dyDescent="0.3">
      <c r="B4397" s="5" t="s">
        <v>58</v>
      </c>
      <c r="C4397" t="s">
        <v>15</v>
      </c>
      <c r="D4397" s="2" t="s">
        <v>21</v>
      </c>
      <c r="F4397">
        <v>9.36385393258427</v>
      </c>
      <c r="G4397" t="s">
        <v>42</v>
      </c>
      <c r="H4397" s="21">
        <v>44621</v>
      </c>
      <c r="I4397" s="18" t="s">
        <v>69</v>
      </c>
      <c r="J4397" s="2" t="s">
        <v>21</v>
      </c>
    </row>
    <row r="4398" spans="2:10" x14ac:dyDescent="0.3">
      <c r="B4398" s="5" t="s">
        <v>58</v>
      </c>
      <c r="C4398" t="s">
        <v>38</v>
      </c>
      <c r="D4398" t="s">
        <v>95</v>
      </c>
      <c r="F4398">
        <v>12.121031199733361</v>
      </c>
      <c r="G4398" t="s">
        <v>43</v>
      </c>
      <c r="H4398" s="21">
        <v>44621</v>
      </c>
      <c r="I4398" s="18" t="s">
        <v>69</v>
      </c>
      <c r="J4398" t="s">
        <v>63</v>
      </c>
    </row>
    <row r="4399" spans="2:10" x14ac:dyDescent="0.3">
      <c r="B4399" s="5" t="s">
        <v>58</v>
      </c>
      <c r="C4399" t="s">
        <v>38</v>
      </c>
      <c r="D4399" t="s">
        <v>95</v>
      </c>
      <c r="F4399">
        <v>12.125276459579888</v>
      </c>
      <c r="G4399" t="s">
        <v>43</v>
      </c>
      <c r="H4399" s="21">
        <v>44621</v>
      </c>
      <c r="I4399" s="18" t="s">
        <v>69</v>
      </c>
      <c r="J4399" t="s">
        <v>63</v>
      </c>
    </row>
    <row r="4400" spans="2:10" hidden="1" x14ac:dyDescent="0.3">
      <c r="B4400" s="5" t="s">
        <v>58</v>
      </c>
      <c r="C4400" t="s">
        <v>38</v>
      </c>
      <c r="D4400" s="2" t="s">
        <v>21</v>
      </c>
      <c r="F4400">
        <v>6.3915672043010749</v>
      </c>
      <c r="G4400" t="s">
        <v>43</v>
      </c>
      <c r="H4400" s="21">
        <v>44621</v>
      </c>
      <c r="I4400" s="18" t="s">
        <v>69</v>
      </c>
      <c r="J4400" s="2" t="s">
        <v>21</v>
      </c>
    </row>
    <row r="4401" spans="2:10" hidden="1" x14ac:dyDescent="0.3">
      <c r="B4401" s="5" t="s">
        <v>58</v>
      </c>
      <c r="C4401" t="s">
        <v>38</v>
      </c>
      <c r="D4401" s="2" t="s">
        <v>21</v>
      </c>
      <c r="F4401">
        <v>6.1382392473118284</v>
      </c>
      <c r="G4401" t="s">
        <v>43</v>
      </c>
      <c r="H4401" s="21">
        <v>44621</v>
      </c>
      <c r="I4401" s="18" t="s">
        <v>69</v>
      </c>
      <c r="J4401" s="2" t="s">
        <v>21</v>
      </c>
    </row>
    <row r="4402" spans="2:10" hidden="1" x14ac:dyDescent="0.3">
      <c r="B4402" s="5" t="s">
        <v>58</v>
      </c>
      <c r="C4402" t="s">
        <v>38</v>
      </c>
      <c r="D4402" s="2" t="s">
        <v>21</v>
      </c>
      <c r="F4402">
        <v>11.067723319248286</v>
      </c>
      <c r="G4402" t="s">
        <v>43</v>
      </c>
      <c r="H4402" s="21">
        <v>44621</v>
      </c>
      <c r="I4402" s="18" t="s">
        <v>69</v>
      </c>
      <c r="J4402" s="2" t="s">
        <v>21</v>
      </c>
    </row>
    <row r="4403" spans="2:10" hidden="1" x14ac:dyDescent="0.3">
      <c r="B4403" s="5" t="s">
        <v>58</v>
      </c>
      <c r="C4403" t="s">
        <v>38</v>
      </c>
      <c r="D4403" s="2" t="s">
        <v>21</v>
      </c>
      <c r="F4403">
        <v>10.54017855674849</v>
      </c>
      <c r="G4403" t="s">
        <v>43</v>
      </c>
      <c r="H4403" s="21">
        <v>44621</v>
      </c>
      <c r="I4403" s="18" t="s">
        <v>69</v>
      </c>
      <c r="J4403" s="2" t="s">
        <v>21</v>
      </c>
    </row>
    <row r="4404" spans="2:10" hidden="1" x14ac:dyDescent="0.3">
      <c r="B4404" s="5" t="s">
        <v>58</v>
      </c>
      <c r="C4404" t="s">
        <v>38</v>
      </c>
      <c r="D4404" s="2" t="s">
        <v>21</v>
      </c>
      <c r="F4404">
        <v>10.964348684210526</v>
      </c>
      <c r="G4404" t="s">
        <v>43</v>
      </c>
      <c r="H4404" s="21">
        <v>44621</v>
      </c>
      <c r="I4404" s="18" t="s">
        <v>69</v>
      </c>
      <c r="J4404" s="2" t="s">
        <v>21</v>
      </c>
    </row>
    <row r="4405" spans="2:10" hidden="1" x14ac:dyDescent="0.3">
      <c r="B4405" s="5" t="s">
        <v>58</v>
      </c>
      <c r="C4405" t="s">
        <v>38</v>
      </c>
      <c r="D4405" s="2" t="s">
        <v>21</v>
      </c>
      <c r="F4405">
        <v>11.026440789473684</v>
      </c>
      <c r="G4405" t="s">
        <v>43</v>
      </c>
      <c r="H4405" s="21">
        <v>44621</v>
      </c>
      <c r="I4405" s="18" t="s">
        <v>69</v>
      </c>
      <c r="J4405" s="2" t="s">
        <v>21</v>
      </c>
    </row>
    <row r="4406" spans="2:10" hidden="1" x14ac:dyDescent="0.3">
      <c r="B4406" s="5" t="s">
        <v>58</v>
      </c>
      <c r="C4406" t="s">
        <v>38</v>
      </c>
      <c r="D4406" s="2" t="s">
        <v>21</v>
      </c>
      <c r="F4406">
        <v>10.340601941747574</v>
      </c>
      <c r="G4406" t="s">
        <v>43</v>
      </c>
      <c r="H4406" s="21">
        <v>44621</v>
      </c>
      <c r="I4406" s="18" t="s">
        <v>69</v>
      </c>
      <c r="J4406" s="2" t="s">
        <v>21</v>
      </c>
    </row>
    <row r="4407" spans="2:10" hidden="1" x14ac:dyDescent="0.3">
      <c r="B4407" s="5" t="s">
        <v>58</v>
      </c>
      <c r="C4407" t="s">
        <v>38</v>
      </c>
      <c r="D4407" s="2" t="s">
        <v>21</v>
      </c>
      <c r="F4407">
        <v>11.379233009708738</v>
      </c>
      <c r="G4407" t="s">
        <v>43</v>
      </c>
      <c r="H4407" s="21">
        <v>44621</v>
      </c>
      <c r="I4407" s="18" t="s">
        <v>69</v>
      </c>
      <c r="J4407" s="2" t="s">
        <v>21</v>
      </c>
    </row>
    <row r="4408" spans="2:10" hidden="1" x14ac:dyDescent="0.3">
      <c r="B4408" s="5" t="s">
        <v>58</v>
      </c>
      <c r="C4408" t="s">
        <v>38</v>
      </c>
      <c r="D4408" s="2" t="s">
        <v>21</v>
      </c>
      <c r="F4408">
        <v>11.26521359223301</v>
      </c>
      <c r="G4408" t="s">
        <v>43</v>
      </c>
      <c r="H4408" s="21">
        <v>44621</v>
      </c>
      <c r="I4408" s="18" t="s">
        <v>69</v>
      </c>
      <c r="J4408" s="2" t="s">
        <v>21</v>
      </c>
    </row>
    <row r="4409" spans="2:10" hidden="1" x14ac:dyDescent="0.3">
      <c r="B4409" s="5" t="s">
        <v>58</v>
      </c>
      <c r="C4409" t="s">
        <v>38</v>
      </c>
      <c r="D4409" s="2" t="s">
        <v>21</v>
      </c>
      <c r="F4409">
        <v>10.952077669902913</v>
      </c>
      <c r="G4409" t="s">
        <v>43</v>
      </c>
      <c r="H4409" s="21">
        <v>44621</v>
      </c>
      <c r="I4409" s="18" t="s">
        <v>69</v>
      </c>
      <c r="J4409" s="2" t="s">
        <v>21</v>
      </c>
    </row>
    <row r="4410" spans="2:10" hidden="1" x14ac:dyDescent="0.3">
      <c r="B4410" s="5" t="s">
        <v>58</v>
      </c>
      <c r="C4410" t="s">
        <v>38</v>
      </c>
      <c r="D4410" s="2" t="s">
        <v>21</v>
      </c>
      <c r="F4410">
        <v>11.132631067961166</v>
      </c>
      <c r="G4410" t="s">
        <v>43</v>
      </c>
      <c r="H4410" s="21">
        <v>44621</v>
      </c>
      <c r="I4410" s="18" t="s">
        <v>69</v>
      </c>
      <c r="J4410" s="2" t="s">
        <v>21</v>
      </c>
    </row>
    <row r="4411" spans="2:10" hidden="1" x14ac:dyDescent="0.3">
      <c r="B4411" s="5" t="s">
        <v>58</v>
      </c>
      <c r="C4411" t="s">
        <v>38</v>
      </c>
      <c r="D4411" s="2" t="s">
        <v>21</v>
      </c>
      <c r="F4411">
        <v>10.476009708737864</v>
      </c>
      <c r="G4411" t="s">
        <v>43</v>
      </c>
      <c r="H4411" s="21">
        <v>44621</v>
      </c>
      <c r="I4411" s="18" t="s">
        <v>69</v>
      </c>
      <c r="J4411" s="2" t="s">
        <v>21</v>
      </c>
    </row>
    <row r="4412" spans="2:10" hidden="1" x14ac:dyDescent="0.3">
      <c r="B4412" s="5" t="s">
        <v>58</v>
      </c>
      <c r="C4412" t="s">
        <v>38</v>
      </c>
      <c r="D4412" s="2" t="s">
        <v>21</v>
      </c>
      <c r="F4412">
        <v>9.8657572815533978</v>
      </c>
      <c r="G4412" t="s">
        <v>43</v>
      </c>
      <c r="H4412" s="21">
        <v>44621</v>
      </c>
      <c r="I4412" s="18" t="s">
        <v>69</v>
      </c>
      <c r="J4412" s="2" t="s">
        <v>21</v>
      </c>
    </row>
    <row r="4413" spans="2:10" hidden="1" x14ac:dyDescent="0.3">
      <c r="B4413" s="5" t="s">
        <v>58</v>
      </c>
      <c r="C4413" t="s">
        <v>38</v>
      </c>
      <c r="D4413" s="2" t="s">
        <v>21</v>
      </c>
      <c r="F4413">
        <v>10.220970873786408</v>
      </c>
      <c r="G4413" t="s">
        <v>43</v>
      </c>
      <c r="H4413" s="21">
        <v>44621</v>
      </c>
      <c r="I4413" s="18" t="s">
        <v>69</v>
      </c>
      <c r="J4413" s="2" t="s">
        <v>21</v>
      </c>
    </row>
    <row r="4414" spans="2:10" hidden="1" x14ac:dyDescent="0.3">
      <c r="B4414" s="5" t="s">
        <v>58</v>
      </c>
      <c r="C4414" t="s">
        <v>38</v>
      </c>
      <c r="D4414" s="2" t="s">
        <v>21</v>
      </c>
      <c r="F4414">
        <v>9.7099805825242722</v>
      </c>
      <c r="G4414" t="s">
        <v>43</v>
      </c>
      <c r="H4414" s="21">
        <v>44621</v>
      </c>
      <c r="I4414" s="18" t="s">
        <v>69</v>
      </c>
      <c r="J4414" s="2" t="s">
        <v>21</v>
      </c>
    </row>
    <row r="4415" spans="2:10" hidden="1" x14ac:dyDescent="0.3">
      <c r="B4415" s="5" t="s">
        <v>58</v>
      </c>
      <c r="C4415" t="s">
        <v>38</v>
      </c>
      <c r="D4415" s="2" t="s">
        <v>21</v>
      </c>
      <c r="F4415">
        <v>10.488961165048543</v>
      </c>
      <c r="G4415" t="s">
        <v>43</v>
      </c>
      <c r="H4415" s="21">
        <v>44621</v>
      </c>
      <c r="I4415" s="18" t="s">
        <v>69</v>
      </c>
      <c r="J4415" s="2" t="s">
        <v>21</v>
      </c>
    </row>
    <row r="4416" spans="2:10" hidden="1" x14ac:dyDescent="0.3">
      <c r="B4416" s="5" t="s">
        <v>58</v>
      </c>
      <c r="C4416" t="s">
        <v>38</v>
      </c>
      <c r="D4416" s="2" t="s">
        <v>21</v>
      </c>
      <c r="F4416">
        <v>11.075252427184466</v>
      </c>
      <c r="G4416" t="s">
        <v>43</v>
      </c>
      <c r="H4416" s="21">
        <v>44621</v>
      </c>
      <c r="I4416" s="18" t="s">
        <v>69</v>
      </c>
      <c r="J4416" s="2" t="s">
        <v>21</v>
      </c>
    </row>
    <row r="4417" spans="2:10" hidden="1" x14ac:dyDescent="0.3">
      <c r="B4417" s="5" t="s">
        <v>58</v>
      </c>
      <c r="C4417" t="s">
        <v>38</v>
      </c>
      <c r="D4417" s="2" t="s">
        <v>21</v>
      </c>
      <c r="F4417">
        <v>10.185427184466018</v>
      </c>
      <c r="G4417" t="s">
        <v>43</v>
      </c>
      <c r="H4417" s="21">
        <v>44621</v>
      </c>
      <c r="I4417" s="18" t="s">
        <v>69</v>
      </c>
      <c r="J4417" s="2" t="s">
        <v>21</v>
      </c>
    </row>
    <row r="4418" spans="2:10" hidden="1" x14ac:dyDescent="0.3">
      <c r="B4418" s="5" t="s">
        <v>58</v>
      </c>
      <c r="C4418" t="s">
        <v>38</v>
      </c>
      <c r="D4418" s="2" t="s">
        <v>21</v>
      </c>
      <c r="F4418">
        <v>9.8038058252427192</v>
      </c>
      <c r="G4418" t="s">
        <v>43</v>
      </c>
      <c r="H4418" s="21">
        <v>44621</v>
      </c>
      <c r="I4418" s="18" t="s">
        <v>69</v>
      </c>
      <c r="J4418" s="2" t="s">
        <v>21</v>
      </c>
    </row>
    <row r="4419" spans="2:10" hidden="1" x14ac:dyDescent="0.3">
      <c r="B4419" s="5" t="s">
        <v>58</v>
      </c>
      <c r="C4419" t="s">
        <v>38</v>
      </c>
      <c r="D4419" s="2" t="s">
        <v>21</v>
      </c>
      <c r="F4419">
        <v>9.0506310679611648</v>
      </c>
      <c r="G4419" t="s">
        <v>43</v>
      </c>
      <c r="H4419" s="21">
        <v>44621</v>
      </c>
      <c r="I4419" s="18" t="s">
        <v>69</v>
      </c>
      <c r="J4419" s="2" t="s">
        <v>21</v>
      </c>
    </row>
    <row r="4420" spans="2:10" hidden="1" x14ac:dyDescent="0.3">
      <c r="B4420" s="5" t="s">
        <v>58</v>
      </c>
      <c r="C4420" t="s">
        <v>38</v>
      </c>
      <c r="D4420" s="2" t="s">
        <v>21</v>
      </c>
      <c r="F4420">
        <v>9.6592912621359233</v>
      </c>
      <c r="G4420" t="s">
        <v>43</v>
      </c>
      <c r="H4420" s="21">
        <v>44621</v>
      </c>
      <c r="I4420" s="18" t="s">
        <v>69</v>
      </c>
      <c r="J4420" s="2" t="s">
        <v>21</v>
      </c>
    </row>
    <row r="4421" spans="2:10" hidden="1" x14ac:dyDescent="0.3">
      <c r="B4421" s="5" t="s">
        <v>58</v>
      </c>
      <c r="C4421" t="s">
        <v>38</v>
      </c>
      <c r="D4421" s="2" t="s">
        <v>21</v>
      </c>
      <c r="F4421">
        <v>10.214776699029127</v>
      </c>
      <c r="G4421" t="s">
        <v>43</v>
      </c>
      <c r="H4421" s="21">
        <v>44621</v>
      </c>
      <c r="I4421" s="18" t="s">
        <v>69</v>
      </c>
      <c r="J4421" s="2" t="s">
        <v>21</v>
      </c>
    </row>
    <row r="4422" spans="2:10" hidden="1" x14ac:dyDescent="0.3">
      <c r="B4422" s="5" t="s">
        <v>58</v>
      </c>
      <c r="C4422" t="s">
        <v>38</v>
      </c>
      <c r="D4422" s="2" t="s">
        <v>21</v>
      </c>
      <c r="F4422">
        <v>6.4202123933987538</v>
      </c>
      <c r="G4422" t="s">
        <v>43</v>
      </c>
      <c r="H4422" s="21">
        <v>44621</v>
      </c>
      <c r="I4422" s="18" t="s">
        <v>69</v>
      </c>
      <c r="J4422" s="2" t="s">
        <v>21</v>
      </c>
    </row>
    <row r="4423" spans="2:10" hidden="1" x14ac:dyDescent="0.3">
      <c r="B4423" s="5" t="s">
        <v>58</v>
      </c>
      <c r="C4423" t="s">
        <v>38</v>
      </c>
      <c r="D4423" s="2" t="s">
        <v>21</v>
      </c>
      <c r="F4423">
        <v>7.7032740384615384</v>
      </c>
      <c r="G4423" t="s">
        <v>43</v>
      </c>
      <c r="H4423" s="21">
        <v>44621</v>
      </c>
      <c r="I4423" s="18" t="s">
        <v>69</v>
      </c>
      <c r="J4423" s="2" t="s">
        <v>21</v>
      </c>
    </row>
    <row r="4424" spans="2:10" hidden="1" x14ac:dyDescent="0.3">
      <c r="B4424" s="5" t="s">
        <v>58</v>
      </c>
      <c r="C4424" t="s">
        <v>38</v>
      </c>
      <c r="D4424" s="2" t="s">
        <v>21</v>
      </c>
      <c r="F4424">
        <v>7.4035273631840788</v>
      </c>
      <c r="G4424" t="s">
        <v>43</v>
      </c>
      <c r="H4424" s="21">
        <v>44621</v>
      </c>
      <c r="I4424" s="18" t="s">
        <v>69</v>
      </c>
      <c r="J4424" s="2" t="s">
        <v>21</v>
      </c>
    </row>
    <row r="4425" spans="2:10" hidden="1" x14ac:dyDescent="0.3">
      <c r="B4425" s="5" t="s">
        <v>58</v>
      </c>
      <c r="C4425" t="s">
        <v>38</v>
      </c>
      <c r="D4425" s="2" t="s">
        <v>21</v>
      </c>
      <c r="F4425">
        <v>6.3627500000000001</v>
      </c>
      <c r="G4425" t="s">
        <v>43</v>
      </c>
      <c r="H4425" s="21">
        <v>44621</v>
      </c>
      <c r="I4425" s="18" t="s">
        <v>69</v>
      </c>
      <c r="J4425" s="2" t="s">
        <v>21</v>
      </c>
    </row>
    <row r="4426" spans="2:10" hidden="1" x14ac:dyDescent="0.3">
      <c r="B4426" s="5" t="s">
        <v>58</v>
      </c>
      <c r="C4426" t="s">
        <v>38</v>
      </c>
      <c r="D4426" s="2" t="s">
        <v>21</v>
      </c>
      <c r="F4426">
        <v>6.2006666666666668</v>
      </c>
      <c r="G4426" t="s">
        <v>43</v>
      </c>
      <c r="H4426" s="21">
        <v>44621</v>
      </c>
      <c r="I4426" s="18" t="s">
        <v>69</v>
      </c>
      <c r="J4426" s="2" t="s">
        <v>21</v>
      </c>
    </row>
    <row r="4427" spans="2:10" hidden="1" x14ac:dyDescent="0.3">
      <c r="B4427" s="5" t="s">
        <v>58</v>
      </c>
      <c r="C4427" t="s">
        <v>38</v>
      </c>
      <c r="D4427" s="2" t="s">
        <v>21</v>
      </c>
      <c r="F4427">
        <v>7.2989513888888888</v>
      </c>
      <c r="G4427" t="s">
        <v>43</v>
      </c>
      <c r="H4427" s="21">
        <v>44621</v>
      </c>
      <c r="I4427" s="18" t="s">
        <v>69</v>
      </c>
      <c r="J4427" s="2" t="s">
        <v>21</v>
      </c>
    </row>
    <row r="4428" spans="2:10" hidden="1" x14ac:dyDescent="0.3">
      <c r="B4428" s="5" t="s">
        <v>58</v>
      </c>
      <c r="C4428" t="s">
        <v>38</v>
      </c>
      <c r="D4428" s="2" t="s">
        <v>21</v>
      </c>
      <c r="F4428">
        <v>6.6944444444444446</v>
      </c>
      <c r="G4428" t="s">
        <v>43</v>
      </c>
      <c r="H4428" s="21">
        <v>44621</v>
      </c>
      <c r="I4428" s="18" t="s">
        <v>69</v>
      </c>
      <c r="J4428" s="2" t="s">
        <v>21</v>
      </c>
    </row>
    <row r="4429" spans="2:10" hidden="1" x14ac:dyDescent="0.3">
      <c r="B4429" s="5" t="s">
        <v>58</v>
      </c>
      <c r="C4429" t="s">
        <v>38</v>
      </c>
      <c r="D4429" s="2" t="s">
        <v>21</v>
      </c>
      <c r="F4429">
        <v>7.2786250000000008</v>
      </c>
      <c r="G4429" t="s">
        <v>43</v>
      </c>
      <c r="H4429" s="21">
        <v>44621</v>
      </c>
      <c r="I4429" s="18" t="s">
        <v>69</v>
      </c>
      <c r="J4429" s="2" t="s">
        <v>21</v>
      </c>
    </row>
    <row r="4430" spans="2:10" hidden="1" x14ac:dyDescent="0.3">
      <c r="B4430" s="5" t="s">
        <v>58</v>
      </c>
      <c r="C4430" t="s">
        <v>38</v>
      </c>
      <c r="D4430" s="2" t="s">
        <v>21</v>
      </c>
      <c r="F4430">
        <v>7.415</v>
      </c>
      <c r="G4430" t="s">
        <v>43</v>
      </c>
      <c r="H4430" s="21">
        <v>44621</v>
      </c>
      <c r="I4430" s="18" t="s">
        <v>69</v>
      </c>
      <c r="J4430" s="2" t="s">
        <v>21</v>
      </c>
    </row>
    <row r="4431" spans="2:10" hidden="1" x14ac:dyDescent="0.3">
      <c r="B4431" s="5" t="s">
        <v>58</v>
      </c>
      <c r="C4431" t="s">
        <v>38</v>
      </c>
      <c r="D4431" s="2" t="s">
        <v>21</v>
      </c>
      <c r="F4431">
        <v>7.5989375000000008</v>
      </c>
      <c r="G4431" t="s">
        <v>43</v>
      </c>
      <c r="H4431" s="21">
        <v>44621</v>
      </c>
      <c r="I4431" s="18" t="s">
        <v>69</v>
      </c>
      <c r="J4431" s="2" t="s">
        <v>21</v>
      </c>
    </row>
    <row r="4432" spans="2:10" hidden="1" x14ac:dyDescent="0.3">
      <c r="B4432" s="5" t="s">
        <v>58</v>
      </c>
      <c r="C4432" t="s">
        <v>38</v>
      </c>
      <c r="D4432" s="2" t="s">
        <v>21</v>
      </c>
      <c r="F4432">
        <v>7.6487847222222216</v>
      </c>
      <c r="G4432" t="s">
        <v>43</v>
      </c>
      <c r="H4432" s="21">
        <v>44621</v>
      </c>
      <c r="I4432" s="18" t="s">
        <v>69</v>
      </c>
      <c r="J4432" s="2" t="s">
        <v>21</v>
      </c>
    </row>
    <row r="4433" spans="2:10" hidden="1" x14ac:dyDescent="0.3">
      <c r="B4433" s="5" t="s">
        <v>58</v>
      </c>
      <c r="C4433" t="s">
        <v>38</v>
      </c>
      <c r="D4433" s="2" t="s">
        <v>21</v>
      </c>
      <c r="F4433">
        <v>6.2561666666666671</v>
      </c>
      <c r="G4433" t="s">
        <v>43</v>
      </c>
      <c r="H4433" s="21">
        <v>44621</v>
      </c>
      <c r="I4433" s="18" t="s">
        <v>69</v>
      </c>
      <c r="J4433" s="2" t="s">
        <v>21</v>
      </c>
    </row>
    <row r="4434" spans="2:10" hidden="1" x14ac:dyDescent="0.3">
      <c r="B4434" s="5" t="s">
        <v>58</v>
      </c>
      <c r="C4434" t="s">
        <v>38</v>
      </c>
      <c r="D4434" s="2" t="s">
        <v>21</v>
      </c>
      <c r="F4434">
        <v>6.2933055555555555</v>
      </c>
      <c r="G4434" t="s">
        <v>43</v>
      </c>
      <c r="H4434" s="21">
        <v>44621</v>
      </c>
      <c r="I4434" s="18" t="s">
        <v>69</v>
      </c>
      <c r="J4434" s="2" t="s">
        <v>21</v>
      </c>
    </row>
    <row r="4435" spans="2:10" hidden="1" x14ac:dyDescent="0.3">
      <c r="B4435" s="5" t="s">
        <v>58</v>
      </c>
      <c r="C4435" t="s">
        <v>38</v>
      </c>
      <c r="D4435" s="2" t="s">
        <v>21</v>
      </c>
      <c r="F4435">
        <v>6.3569236111111111</v>
      </c>
      <c r="G4435" t="s">
        <v>43</v>
      </c>
      <c r="H4435" s="21">
        <v>44621</v>
      </c>
      <c r="I4435" s="18" t="s">
        <v>69</v>
      </c>
      <c r="J4435" s="2" t="s">
        <v>21</v>
      </c>
    </row>
    <row r="4436" spans="2:10" hidden="1" x14ac:dyDescent="0.3">
      <c r="B4436" s="5" t="s">
        <v>58</v>
      </c>
      <c r="C4436" t="s">
        <v>38</v>
      </c>
      <c r="D4436" s="2" t="s">
        <v>21</v>
      </c>
      <c r="F4436">
        <v>6.5870833333333332</v>
      </c>
      <c r="G4436" t="s">
        <v>43</v>
      </c>
      <c r="H4436" s="21">
        <v>44621</v>
      </c>
      <c r="I4436" s="18" t="s">
        <v>69</v>
      </c>
      <c r="J4436" s="2" t="s">
        <v>21</v>
      </c>
    </row>
    <row r="4437" spans="2:10" hidden="1" x14ac:dyDescent="0.3">
      <c r="B4437" s="5" t="s">
        <v>58</v>
      </c>
      <c r="C4437" t="s">
        <v>38</v>
      </c>
      <c r="D4437" s="2" t="s">
        <v>21</v>
      </c>
      <c r="F4437">
        <v>6.5494238788390726</v>
      </c>
      <c r="G4437" t="s">
        <v>43</v>
      </c>
      <c r="H4437" s="21">
        <v>44621</v>
      </c>
      <c r="I4437" s="18" t="s">
        <v>69</v>
      </c>
      <c r="J4437" s="2" t="s">
        <v>21</v>
      </c>
    </row>
    <row r="4438" spans="2:10" hidden="1" x14ac:dyDescent="0.3">
      <c r="B4438" s="5" t="s">
        <v>58</v>
      </c>
      <c r="C4438" t="s">
        <v>38</v>
      </c>
      <c r="D4438" s="2" t="s">
        <v>21</v>
      </c>
      <c r="F4438">
        <v>6.6524297025109007</v>
      </c>
      <c r="G4438" t="s">
        <v>43</v>
      </c>
      <c r="H4438" s="21">
        <v>44621</v>
      </c>
      <c r="I4438" s="18" t="s">
        <v>69</v>
      </c>
      <c r="J4438" s="2" t="s">
        <v>21</v>
      </c>
    </row>
    <row r="4439" spans="2:10" hidden="1" x14ac:dyDescent="0.3">
      <c r="B4439" s="5" t="s">
        <v>58</v>
      </c>
      <c r="C4439" t="s">
        <v>38</v>
      </c>
      <c r="D4439" s="2" t="s">
        <v>21</v>
      </c>
      <c r="F4439">
        <v>7.9228651315789476</v>
      </c>
      <c r="G4439" t="s">
        <v>42</v>
      </c>
      <c r="H4439" s="21">
        <v>44621</v>
      </c>
      <c r="I4439" s="18" t="s">
        <v>69</v>
      </c>
      <c r="J4439" s="2" t="s">
        <v>21</v>
      </c>
    </row>
    <row r="4440" spans="2:10" hidden="1" x14ac:dyDescent="0.3">
      <c r="B4440" s="5" t="s">
        <v>58</v>
      </c>
      <c r="C4440" t="s">
        <v>38</v>
      </c>
      <c r="D4440" s="2" t="s">
        <v>21</v>
      </c>
      <c r="F4440">
        <v>3.7742763157894741</v>
      </c>
      <c r="G4440" t="s">
        <v>42</v>
      </c>
      <c r="H4440" s="21">
        <v>44621</v>
      </c>
      <c r="I4440" s="18" t="s">
        <v>69</v>
      </c>
      <c r="J4440" s="2" t="s">
        <v>21</v>
      </c>
    </row>
    <row r="4441" spans="2:10" hidden="1" x14ac:dyDescent="0.3">
      <c r="B4441" s="5" t="s">
        <v>58</v>
      </c>
      <c r="C4441" t="s">
        <v>38</v>
      </c>
      <c r="D4441" s="2" t="s">
        <v>21</v>
      </c>
      <c r="F4441">
        <v>3.2355032894736842</v>
      </c>
      <c r="G4441" t="s">
        <v>42</v>
      </c>
      <c r="H4441" s="21">
        <v>44621</v>
      </c>
      <c r="I4441" s="18" t="s">
        <v>69</v>
      </c>
      <c r="J4441" s="2" t="s">
        <v>21</v>
      </c>
    </row>
    <row r="4442" spans="2:10" x14ac:dyDescent="0.3">
      <c r="B4442" s="5" t="s">
        <v>58</v>
      </c>
      <c r="C4442" t="s">
        <v>38</v>
      </c>
      <c r="D4442" t="s">
        <v>95</v>
      </c>
      <c r="F4442">
        <v>40.369010752688176</v>
      </c>
      <c r="G4442" t="s">
        <v>42</v>
      </c>
      <c r="H4442" s="21">
        <v>44621</v>
      </c>
      <c r="I4442" s="18" t="s">
        <v>69</v>
      </c>
      <c r="J4442" t="s">
        <v>63</v>
      </c>
    </row>
    <row r="4443" spans="2:10" x14ac:dyDescent="0.3">
      <c r="B4443" s="5" t="s">
        <v>58</v>
      </c>
      <c r="C4443" t="s">
        <v>38</v>
      </c>
      <c r="D4443" t="s">
        <v>95</v>
      </c>
      <c r="F4443">
        <v>46.903625000000005</v>
      </c>
      <c r="G4443" t="s">
        <v>42</v>
      </c>
      <c r="H4443" s="21">
        <v>44621</v>
      </c>
      <c r="I4443" s="18" t="s">
        <v>69</v>
      </c>
      <c r="J4443" t="s">
        <v>63</v>
      </c>
    </row>
    <row r="4444" spans="2:10" x14ac:dyDescent="0.3">
      <c r="B4444" s="5" t="s">
        <v>58</v>
      </c>
      <c r="C4444" t="s">
        <v>38</v>
      </c>
      <c r="D4444" t="s">
        <v>95</v>
      </c>
      <c r="F4444">
        <v>44.419170750580342</v>
      </c>
      <c r="G4444" t="s">
        <v>42</v>
      </c>
      <c r="H4444" s="21">
        <v>44621</v>
      </c>
      <c r="I4444" s="18" t="s">
        <v>69</v>
      </c>
      <c r="J4444" t="s">
        <v>63</v>
      </c>
    </row>
    <row r="4445" spans="2:10" x14ac:dyDescent="0.3">
      <c r="B4445" s="5" t="s">
        <v>58</v>
      </c>
      <c r="C4445" t="s">
        <v>38</v>
      </c>
      <c r="D4445" t="s">
        <v>95</v>
      </c>
      <c r="F4445">
        <v>23.23804857516787</v>
      </c>
      <c r="G4445" t="s">
        <v>42</v>
      </c>
      <c r="H4445" s="21">
        <v>44621</v>
      </c>
      <c r="I4445" s="18" t="s">
        <v>69</v>
      </c>
      <c r="J4445" t="s">
        <v>63</v>
      </c>
    </row>
    <row r="4446" spans="2:10" x14ac:dyDescent="0.3">
      <c r="B4446" s="5" t="s">
        <v>58</v>
      </c>
      <c r="C4446" t="s">
        <v>38</v>
      </c>
      <c r="D4446" t="s">
        <v>95</v>
      </c>
      <c r="F4446">
        <v>23.111930555555556</v>
      </c>
      <c r="G4446" t="s">
        <v>42</v>
      </c>
      <c r="H4446" s="21">
        <v>44621</v>
      </c>
      <c r="I4446" s="18" t="s">
        <v>69</v>
      </c>
      <c r="J4446" t="s">
        <v>63</v>
      </c>
    </row>
    <row r="4447" spans="2:10" x14ac:dyDescent="0.3">
      <c r="B4447" s="5" t="s">
        <v>58</v>
      </c>
      <c r="C4447" t="s">
        <v>38</v>
      </c>
      <c r="D4447" t="s">
        <v>95</v>
      </c>
      <c r="F4447">
        <v>20.275875816993462</v>
      </c>
      <c r="G4447" t="s">
        <v>42</v>
      </c>
      <c r="H4447" s="21">
        <v>44621</v>
      </c>
      <c r="I4447" s="18" t="s">
        <v>69</v>
      </c>
      <c r="J4447" t="s">
        <v>63</v>
      </c>
    </row>
    <row r="4448" spans="2:10" x14ac:dyDescent="0.3">
      <c r="B4448" s="5" t="s">
        <v>58</v>
      </c>
      <c r="C4448" t="s">
        <v>38</v>
      </c>
      <c r="D4448" t="s">
        <v>95</v>
      </c>
      <c r="F4448">
        <v>16.960887254901962</v>
      </c>
      <c r="G4448" t="s">
        <v>42</v>
      </c>
      <c r="H4448" s="21">
        <v>44621</v>
      </c>
      <c r="I4448" s="18" t="s">
        <v>69</v>
      </c>
      <c r="J4448" t="s">
        <v>63</v>
      </c>
    </row>
    <row r="4449" spans="2:10" hidden="1" x14ac:dyDescent="0.3">
      <c r="B4449" s="5" t="s">
        <v>58</v>
      </c>
      <c r="C4449" t="s">
        <v>38</v>
      </c>
      <c r="D4449" t="s">
        <v>52</v>
      </c>
      <c r="F4449">
        <v>3.5375722543352599</v>
      </c>
      <c r="G4449" t="s">
        <v>42</v>
      </c>
      <c r="H4449" s="21">
        <v>44621</v>
      </c>
      <c r="I4449" s="18" t="s">
        <v>69</v>
      </c>
      <c r="J4449" t="s">
        <v>64</v>
      </c>
    </row>
    <row r="4450" spans="2:10" hidden="1" x14ac:dyDescent="0.3">
      <c r="B4450" s="5" t="s">
        <v>58</v>
      </c>
      <c r="C4450" t="s">
        <v>38</v>
      </c>
      <c r="D4450" t="s">
        <v>52</v>
      </c>
      <c r="F4450">
        <v>4.0631329479768787</v>
      </c>
      <c r="G4450" t="s">
        <v>42</v>
      </c>
      <c r="H4450" s="21">
        <v>44621</v>
      </c>
      <c r="I4450" s="18" t="s">
        <v>69</v>
      </c>
      <c r="J4450" t="s">
        <v>64</v>
      </c>
    </row>
    <row r="4451" spans="2:10" hidden="1" x14ac:dyDescent="0.3">
      <c r="B4451" s="5" t="s">
        <v>58</v>
      </c>
      <c r="C4451" t="s">
        <v>38</v>
      </c>
      <c r="D4451" t="s">
        <v>52</v>
      </c>
      <c r="F4451">
        <v>3.4855086705202316</v>
      </c>
      <c r="G4451" t="s">
        <v>42</v>
      </c>
      <c r="H4451" s="21">
        <v>44621</v>
      </c>
      <c r="I4451" s="18" t="s">
        <v>69</v>
      </c>
      <c r="J4451" t="s">
        <v>64</v>
      </c>
    </row>
    <row r="4452" spans="2:10" hidden="1" x14ac:dyDescent="0.3">
      <c r="B4452" s="5" t="s">
        <v>58</v>
      </c>
      <c r="C4452" t="s">
        <v>38</v>
      </c>
      <c r="D4452" t="s">
        <v>52</v>
      </c>
      <c r="F4452">
        <v>3.6051040462427744</v>
      </c>
      <c r="G4452" t="s">
        <v>42</v>
      </c>
      <c r="H4452" s="21">
        <v>44621</v>
      </c>
      <c r="I4452" s="18" t="s">
        <v>69</v>
      </c>
      <c r="J4452" t="s">
        <v>64</v>
      </c>
    </row>
    <row r="4453" spans="2:10" hidden="1" x14ac:dyDescent="0.3">
      <c r="B4453" s="5" t="s">
        <v>58</v>
      </c>
      <c r="C4453" t="s">
        <v>38</v>
      </c>
      <c r="D4453" t="s">
        <v>52</v>
      </c>
      <c r="F4453">
        <v>3.020526011560694</v>
      </c>
      <c r="G4453" t="s">
        <v>42</v>
      </c>
      <c r="H4453" s="21">
        <v>44621</v>
      </c>
      <c r="I4453" s="18" t="s">
        <v>69</v>
      </c>
      <c r="J4453" t="s">
        <v>64</v>
      </c>
    </row>
    <row r="4454" spans="2:10" hidden="1" x14ac:dyDescent="0.3">
      <c r="B4454" s="5" t="s">
        <v>58</v>
      </c>
      <c r="C4454" t="s">
        <v>38</v>
      </c>
      <c r="D4454" t="s">
        <v>52</v>
      </c>
      <c r="F4454">
        <v>2.4646242774566476</v>
      </c>
      <c r="G4454" t="s">
        <v>42</v>
      </c>
      <c r="H4454" s="21">
        <v>44621</v>
      </c>
      <c r="I4454" s="18" t="s">
        <v>69</v>
      </c>
      <c r="J4454" t="s">
        <v>64</v>
      </c>
    </row>
    <row r="4455" spans="2:10" hidden="1" x14ac:dyDescent="0.3">
      <c r="B4455" s="5" t="s">
        <v>58</v>
      </c>
      <c r="C4455" t="s">
        <v>38</v>
      </c>
      <c r="D4455" t="s">
        <v>52</v>
      </c>
      <c r="F4455">
        <v>3.4363294797687862</v>
      </c>
      <c r="G4455" t="s">
        <v>42</v>
      </c>
      <c r="H4455" s="21">
        <v>44621</v>
      </c>
      <c r="I4455" s="18" t="s">
        <v>69</v>
      </c>
      <c r="J4455" t="s">
        <v>64</v>
      </c>
    </row>
    <row r="4456" spans="2:10" hidden="1" x14ac:dyDescent="0.3">
      <c r="B4456" s="5" t="s">
        <v>58</v>
      </c>
      <c r="C4456" t="s">
        <v>38</v>
      </c>
      <c r="D4456" t="s">
        <v>52</v>
      </c>
      <c r="F4456">
        <v>3.7727052023121388</v>
      </c>
      <c r="G4456" t="s">
        <v>42</v>
      </c>
      <c r="H4456" s="21">
        <v>44621</v>
      </c>
      <c r="I4456" s="18" t="s">
        <v>69</v>
      </c>
      <c r="J4456" t="s">
        <v>64</v>
      </c>
    </row>
    <row r="4457" spans="2:10" hidden="1" x14ac:dyDescent="0.3">
      <c r="B4457" s="5" t="s">
        <v>58</v>
      </c>
      <c r="C4457" t="s">
        <v>38</v>
      </c>
      <c r="D4457" t="s">
        <v>52</v>
      </c>
      <c r="F4457">
        <v>3.087485549132948</v>
      </c>
      <c r="G4457" t="s">
        <v>42</v>
      </c>
      <c r="H4457" s="21">
        <v>44621</v>
      </c>
      <c r="I4457" s="18" t="s">
        <v>69</v>
      </c>
      <c r="J4457" t="s">
        <v>64</v>
      </c>
    </row>
    <row r="4458" spans="2:10" hidden="1" x14ac:dyDescent="0.3">
      <c r="B4458" s="5" t="s">
        <v>58</v>
      </c>
      <c r="C4458" t="s">
        <v>38</v>
      </c>
      <c r="D4458" t="s">
        <v>52</v>
      </c>
      <c r="F4458">
        <v>3.399023121387283</v>
      </c>
      <c r="G4458" t="s">
        <v>42</v>
      </c>
      <c r="H4458" s="21">
        <v>44621</v>
      </c>
      <c r="I4458" s="18" t="s">
        <v>69</v>
      </c>
      <c r="J4458" t="s">
        <v>64</v>
      </c>
    </row>
    <row r="4459" spans="2:10" hidden="1" x14ac:dyDescent="0.3">
      <c r="B4459" s="5" t="s">
        <v>58</v>
      </c>
      <c r="C4459" t="s">
        <v>38</v>
      </c>
      <c r="D4459" t="s">
        <v>52</v>
      </c>
      <c r="F4459">
        <v>4.134300578034682</v>
      </c>
      <c r="G4459" t="s">
        <v>42</v>
      </c>
      <c r="H4459" s="21">
        <v>44621</v>
      </c>
      <c r="I4459" s="18" t="s">
        <v>69</v>
      </c>
      <c r="J4459" t="s">
        <v>64</v>
      </c>
    </row>
    <row r="4460" spans="2:10" hidden="1" x14ac:dyDescent="0.3">
      <c r="B4460" s="5" t="s">
        <v>58</v>
      </c>
      <c r="C4460" t="s">
        <v>38</v>
      </c>
      <c r="D4460" t="s">
        <v>52</v>
      </c>
      <c r="F4460">
        <v>3.5804971098265899</v>
      </c>
      <c r="G4460" t="s">
        <v>42</v>
      </c>
      <c r="H4460" s="21">
        <v>44621</v>
      </c>
      <c r="I4460" s="18" t="s">
        <v>69</v>
      </c>
      <c r="J4460" t="s">
        <v>64</v>
      </c>
    </row>
    <row r="4461" spans="2:10" hidden="1" x14ac:dyDescent="0.3">
      <c r="B4461" s="5" t="s">
        <v>58</v>
      </c>
      <c r="C4461" t="s">
        <v>38</v>
      </c>
      <c r="D4461" t="s">
        <v>52</v>
      </c>
      <c r="F4461">
        <v>3.6129364161849713</v>
      </c>
      <c r="G4461" t="s">
        <v>42</v>
      </c>
      <c r="H4461" s="21">
        <v>44621</v>
      </c>
      <c r="I4461" s="18" t="s">
        <v>69</v>
      </c>
      <c r="J4461" t="s">
        <v>64</v>
      </c>
    </row>
    <row r="4462" spans="2:10" hidden="1" x14ac:dyDescent="0.3">
      <c r="B4462" s="5" t="s">
        <v>58</v>
      </c>
      <c r="C4462" t="s">
        <v>38</v>
      </c>
      <c r="D4462" t="s">
        <v>52</v>
      </c>
      <c r="F4462">
        <v>3.9215317919075141</v>
      </c>
      <c r="G4462" t="s">
        <v>42</v>
      </c>
      <c r="H4462" s="21">
        <v>44621</v>
      </c>
      <c r="I4462" s="18" t="s">
        <v>69</v>
      </c>
      <c r="J4462" t="s">
        <v>64</v>
      </c>
    </row>
    <row r="4463" spans="2:10" hidden="1" x14ac:dyDescent="0.3">
      <c r="B4463" s="5" t="s">
        <v>58</v>
      </c>
      <c r="C4463" t="s">
        <v>38</v>
      </c>
      <c r="D4463" t="s">
        <v>52</v>
      </c>
      <c r="F4463">
        <v>4.0237167630057797</v>
      </c>
      <c r="G4463" t="s">
        <v>42</v>
      </c>
      <c r="H4463" s="21">
        <v>44621</v>
      </c>
      <c r="I4463" s="18" t="s">
        <v>69</v>
      </c>
      <c r="J4463" t="s">
        <v>64</v>
      </c>
    </row>
    <row r="4464" spans="2:10" hidden="1" x14ac:dyDescent="0.3">
      <c r="B4464" s="5" t="s">
        <v>58</v>
      </c>
      <c r="C4464" t="s">
        <v>38</v>
      </c>
      <c r="D4464" t="s">
        <v>52</v>
      </c>
      <c r="F4464">
        <v>4.1641618497109825</v>
      </c>
      <c r="G4464" t="s">
        <v>42</v>
      </c>
      <c r="H4464" s="21">
        <v>44621</v>
      </c>
      <c r="I4464" s="18" t="s">
        <v>69</v>
      </c>
      <c r="J4464" t="s">
        <v>64</v>
      </c>
    </row>
    <row r="4465" spans="2:10" hidden="1" x14ac:dyDescent="0.3">
      <c r="B4465" s="5" t="s">
        <v>58</v>
      </c>
      <c r="C4465" t="s">
        <v>38</v>
      </c>
      <c r="D4465" t="s">
        <v>52</v>
      </c>
      <c r="F4465">
        <v>3.7116300578034682</v>
      </c>
      <c r="G4465" t="s">
        <v>42</v>
      </c>
      <c r="H4465" s="21">
        <v>44621</v>
      </c>
      <c r="I4465" s="18" t="s">
        <v>69</v>
      </c>
      <c r="J4465" t="s">
        <v>64</v>
      </c>
    </row>
    <row r="4466" spans="2:10" hidden="1" x14ac:dyDescent="0.3">
      <c r="B4466" s="5" t="s">
        <v>58</v>
      </c>
      <c r="C4466" t="s">
        <v>38</v>
      </c>
      <c r="D4466" t="s">
        <v>52</v>
      </c>
      <c r="F4466">
        <v>3.9245953757225438</v>
      </c>
      <c r="G4466" t="s">
        <v>42</v>
      </c>
      <c r="H4466" s="21">
        <v>44621</v>
      </c>
      <c r="I4466" s="18" t="s">
        <v>69</v>
      </c>
      <c r="J4466" t="s">
        <v>64</v>
      </c>
    </row>
    <row r="4467" spans="2:10" hidden="1" x14ac:dyDescent="0.3">
      <c r="B4467" s="5" t="s">
        <v>58</v>
      </c>
      <c r="C4467" t="s">
        <v>38</v>
      </c>
      <c r="D4467" t="s">
        <v>52</v>
      </c>
      <c r="F4467">
        <v>4.0380404624277455</v>
      </c>
      <c r="G4467" t="s">
        <v>42</v>
      </c>
      <c r="H4467" s="21">
        <v>44621</v>
      </c>
      <c r="I4467" s="18" t="s">
        <v>69</v>
      </c>
      <c r="J4467" t="s">
        <v>64</v>
      </c>
    </row>
    <row r="4468" spans="2:10" hidden="1" x14ac:dyDescent="0.3">
      <c r="B4468" s="5" t="s">
        <v>58</v>
      </c>
      <c r="C4468" t="s">
        <v>38</v>
      </c>
      <c r="D4468" t="s">
        <v>52</v>
      </c>
      <c r="F4468">
        <v>3.88949710982659</v>
      </c>
      <c r="G4468" t="s">
        <v>42</v>
      </c>
      <c r="H4468" s="21">
        <v>44621</v>
      </c>
      <c r="I4468" s="18" t="s">
        <v>69</v>
      </c>
      <c r="J4468" t="s">
        <v>64</v>
      </c>
    </row>
    <row r="4469" spans="2:10" hidden="1" x14ac:dyDescent="0.3">
      <c r="B4469" s="5" t="s">
        <v>58</v>
      </c>
      <c r="C4469" t="s">
        <v>38</v>
      </c>
      <c r="D4469" t="s">
        <v>52</v>
      </c>
      <c r="F4469">
        <v>4.2833988095238098</v>
      </c>
      <c r="G4469" t="s">
        <v>42</v>
      </c>
      <c r="H4469" s="21">
        <v>44621</v>
      </c>
      <c r="I4469" s="18" t="s">
        <v>69</v>
      </c>
      <c r="J4469" t="s">
        <v>64</v>
      </c>
    </row>
    <row r="4470" spans="2:10" hidden="1" x14ac:dyDescent="0.3">
      <c r="B4470" s="5" t="s">
        <v>58</v>
      </c>
      <c r="C4470" t="s">
        <v>38</v>
      </c>
      <c r="D4470" t="s">
        <v>52</v>
      </c>
      <c r="F4470">
        <v>4.4567083333333333</v>
      </c>
      <c r="G4470" t="s">
        <v>42</v>
      </c>
      <c r="H4470" s="21">
        <v>44621</v>
      </c>
      <c r="I4470" s="18" t="s">
        <v>69</v>
      </c>
      <c r="J4470" t="s">
        <v>64</v>
      </c>
    </row>
    <row r="4471" spans="2:10" hidden="1" x14ac:dyDescent="0.3">
      <c r="B4471" s="5" t="s">
        <v>58</v>
      </c>
      <c r="C4471" t="s">
        <v>38</v>
      </c>
      <c r="D4471" t="s">
        <v>52</v>
      </c>
      <c r="F4471">
        <v>4.0493690476190478</v>
      </c>
      <c r="G4471" t="s">
        <v>42</v>
      </c>
      <c r="H4471" s="21">
        <v>44621</v>
      </c>
      <c r="I4471" s="18" t="s">
        <v>69</v>
      </c>
      <c r="J4471" t="s">
        <v>64</v>
      </c>
    </row>
    <row r="4472" spans="2:10" hidden="1" x14ac:dyDescent="0.3">
      <c r="B4472" s="5" t="s">
        <v>58</v>
      </c>
      <c r="C4472" t="s">
        <v>38</v>
      </c>
      <c r="D4472" t="s">
        <v>52</v>
      </c>
      <c r="F4472">
        <v>4.0953095238095232</v>
      </c>
      <c r="G4472" t="s">
        <v>42</v>
      </c>
      <c r="H4472" s="21">
        <v>44621</v>
      </c>
      <c r="I4472" s="18" t="s">
        <v>69</v>
      </c>
      <c r="J4472" t="s">
        <v>64</v>
      </c>
    </row>
    <row r="4473" spans="2:10" hidden="1" x14ac:dyDescent="0.3">
      <c r="B4473" s="5" t="s">
        <v>58</v>
      </c>
      <c r="C4473" t="s">
        <v>38</v>
      </c>
      <c r="D4473" t="s">
        <v>52</v>
      </c>
      <c r="F4473">
        <v>4.8370833333333332</v>
      </c>
      <c r="G4473" t="s">
        <v>42</v>
      </c>
      <c r="H4473" s="21">
        <v>44621</v>
      </c>
      <c r="I4473" s="18" t="s">
        <v>69</v>
      </c>
      <c r="J4473" t="s">
        <v>64</v>
      </c>
    </row>
    <row r="4474" spans="2:10" hidden="1" x14ac:dyDescent="0.3">
      <c r="B4474" s="5" t="s">
        <v>58</v>
      </c>
      <c r="C4474" t="s">
        <v>38</v>
      </c>
      <c r="D4474" t="s">
        <v>52</v>
      </c>
      <c r="F4474">
        <v>4.214892857142857</v>
      </c>
      <c r="G4474" t="s">
        <v>42</v>
      </c>
      <c r="H4474" s="21">
        <v>44621</v>
      </c>
      <c r="I4474" s="18" t="s">
        <v>69</v>
      </c>
      <c r="J4474" t="s">
        <v>64</v>
      </c>
    </row>
    <row r="4475" spans="2:10" hidden="1" x14ac:dyDescent="0.3">
      <c r="B4475" s="5" t="s">
        <v>58</v>
      </c>
      <c r="C4475" t="s">
        <v>38</v>
      </c>
      <c r="D4475" t="s">
        <v>52</v>
      </c>
      <c r="F4475">
        <v>4.643101190476191</v>
      </c>
      <c r="G4475" t="s">
        <v>42</v>
      </c>
      <c r="H4475" s="21">
        <v>44621</v>
      </c>
      <c r="I4475" s="18" t="s">
        <v>69</v>
      </c>
      <c r="J4475" t="s">
        <v>64</v>
      </c>
    </row>
    <row r="4476" spans="2:10" hidden="1" x14ac:dyDescent="0.3">
      <c r="B4476" s="5" t="s">
        <v>58</v>
      </c>
      <c r="C4476" t="s">
        <v>38</v>
      </c>
      <c r="D4476" t="s">
        <v>52</v>
      </c>
      <c r="F4476">
        <v>3.5318452380952383</v>
      </c>
      <c r="G4476" t="s">
        <v>42</v>
      </c>
      <c r="H4476" s="21">
        <v>44621</v>
      </c>
      <c r="I4476" s="18" t="s">
        <v>69</v>
      </c>
      <c r="J4476" t="s">
        <v>64</v>
      </c>
    </row>
    <row r="4477" spans="2:10" hidden="1" x14ac:dyDescent="0.3">
      <c r="B4477" s="5" t="s">
        <v>58</v>
      </c>
      <c r="C4477" t="s">
        <v>38</v>
      </c>
      <c r="D4477" t="s">
        <v>52</v>
      </c>
      <c r="F4477">
        <v>4.3189821428571431</v>
      </c>
      <c r="G4477" t="s">
        <v>42</v>
      </c>
      <c r="H4477" s="21">
        <v>44621</v>
      </c>
      <c r="I4477" s="18" t="s">
        <v>69</v>
      </c>
      <c r="J4477" t="s">
        <v>64</v>
      </c>
    </row>
    <row r="4478" spans="2:10" hidden="1" x14ac:dyDescent="0.3">
      <c r="B4478" s="5" t="s">
        <v>58</v>
      </c>
      <c r="C4478" t="s">
        <v>38</v>
      </c>
      <c r="D4478" t="s">
        <v>52</v>
      </c>
      <c r="F4478">
        <v>4.1937916666666668</v>
      </c>
      <c r="G4478" t="s">
        <v>42</v>
      </c>
      <c r="H4478" s="21">
        <v>44621</v>
      </c>
      <c r="I4478" s="18" t="s">
        <v>69</v>
      </c>
      <c r="J4478" t="s">
        <v>64</v>
      </c>
    </row>
    <row r="4479" spans="2:10" hidden="1" x14ac:dyDescent="0.3">
      <c r="B4479" s="5" t="s">
        <v>58</v>
      </c>
      <c r="C4479" t="s">
        <v>38</v>
      </c>
      <c r="D4479" t="s">
        <v>52</v>
      </c>
      <c r="F4479">
        <v>3.5158392857142853</v>
      </c>
      <c r="G4479" t="s">
        <v>42</v>
      </c>
      <c r="H4479" s="21">
        <v>44621</v>
      </c>
      <c r="I4479" s="18" t="s">
        <v>69</v>
      </c>
      <c r="J4479" t="s">
        <v>64</v>
      </c>
    </row>
    <row r="4480" spans="2:10" hidden="1" x14ac:dyDescent="0.3">
      <c r="B4480" s="5" t="s">
        <v>58</v>
      </c>
      <c r="C4480" t="s">
        <v>38</v>
      </c>
      <c r="D4480" t="s">
        <v>52</v>
      </c>
      <c r="F4480">
        <v>3.3817083333333331</v>
      </c>
      <c r="G4480" t="s">
        <v>42</v>
      </c>
      <c r="H4480" s="21">
        <v>44621</v>
      </c>
      <c r="I4480" s="18" t="s">
        <v>69</v>
      </c>
      <c r="J4480" t="s">
        <v>64</v>
      </c>
    </row>
    <row r="4481" spans="2:10" hidden="1" x14ac:dyDescent="0.3">
      <c r="B4481" s="5" t="s">
        <v>58</v>
      </c>
      <c r="C4481" t="s">
        <v>38</v>
      </c>
      <c r="D4481" t="s">
        <v>52</v>
      </c>
      <c r="F4481">
        <v>3.7252559523809521</v>
      </c>
      <c r="G4481" t="s">
        <v>42</v>
      </c>
      <c r="H4481" s="21">
        <v>44621</v>
      </c>
      <c r="I4481" s="18" t="s">
        <v>69</v>
      </c>
      <c r="J4481" t="s">
        <v>64</v>
      </c>
    </row>
    <row r="4482" spans="2:10" hidden="1" x14ac:dyDescent="0.3">
      <c r="B4482" s="5" t="s">
        <v>58</v>
      </c>
      <c r="C4482" t="s">
        <v>38</v>
      </c>
      <c r="D4482" t="s">
        <v>52</v>
      </c>
      <c r="F4482">
        <v>3.6981488095238095</v>
      </c>
      <c r="G4482" t="s">
        <v>42</v>
      </c>
      <c r="H4482" s="21">
        <v>44621</v>
      </c>
      <c r="I4482" s="18" t="s">
        <v>69</v>
      </c>
      <c r="J4482" t="s">
        <v>64</v>
      </c>
    </row>
    <row r="4483" spans="2:10" hidden="1" x14ac:dyDescent="0.3">
      <c r="B4483" s="5" t="s">
        <v>58</v>
      </c>
      <c r="C4483" t="s">
        <v>38</v>
      </c>
      <c r="D4483" t="s">
        <v>52</v>
      </c>
      <c r="F4483">
        <v>4.4615416666666663</v>
      </c>
      <c r="G4483" t="s">
        <v>42</v>
      </c>
      <c r="H4483" s="21">
        <v>44621</v>
      </c>
      <c r="I4483" s="18" t="s">
        <v>69</v>
      </c>
      <c r="J4483" t="s">
        <v>64</v>
      </c>
    </row>
    <row r="4484" spans="2:10" hidden="1" x14ac:dyDescent="0.3">
      <c r="B4484" s="5" t="s">
        <v>58</v>
      </c>
      <c r="C4484" t="s">
        <v>38</v>
      </c>
      <c r="D4484" t="s">
        <v>52</v>
      </c>
      <c r="F4484">
        <v>3.9372916666666669</v>
      </c>
      <c r="G4484" t="s">
        <v>42</v>
      </c>
      <c r="H4484" s="21">
        <v>44621</v>
      </c>
      <c r="I4484" s="18" t="s">
        <v>69</v>
      </c>
      <c r="J4484" t="s">
        <v>64</v>
      </c>
    </row>
    <row r="4485" spans="2:10" hidden="1" x14ac:dyDescent="0.3">
      <c r="B4485" s="5" t="s">
        <v>58</v>
      </c>
      <c r="C4485" t="s">
        <v>38</v>
      </c>
      <c r="D4485" t="s">
        <v>52</v>
      </c>
      <c r="F4485">
        <v>4.2647619047619045</v>
      </c>
      <c r="G4485" t="s">
        <v>42</v>
      </c>
      <c r="H4485" s="21">
        <v>44621</v>
      </c>
      <c r="I4485" s="18" t="s">
        <v>69</v>
      </c>
      <c r="J4485" t="s">
        <v>64</v>
      </c>
    </row>
    <row r="4486" spans="2:10" hidden="1" x14ac:dyDescent="0.3">
      <c r="B4486" s="5" t="s">
        <v>58</v>
      </c>
      <c r="C4486" t="s">
        <v>38</v>
      </c>
      <c r="D4486" t="s">
        <v>52</v>
      </c>
      <c r="F4486">
        <v>3.3910833333333334</v>
      </c>
      <c r="G4486" t="s">
        <v>42</v>
      </c>
      <c r="H4486" s="21">
        <v>44621</v>
      </c>
      <c r="I4486" s="18" t="s">
        <v>69</v>
      </c>
      <c r="J4486" t="s">
        <v>64</v>
      </c>
    </row>
    <row r="4487" spans="2:10" hidden="1" x14ac:dyDescent="0.3">
      <c r="B4487" s="5" t="s">
        <v>58</v>
      </c>
      <c r="C4487" t="s">
        <v>38</v>
      </c>
      <c r="D4487" t="s">
        <v>52</v>
      </c>
      <c r="F4487">
        <v>2.8420238095238095</v>
      </c>
      <c r="G4487" t="s">
        <v>42</v>
      </c>
      <c r="H4487" s="21">
        <v>44621</v>
      </c>
      <c r="I4487" s="18" t="s">
        <v>69</v>
      </c>
      <c r="J4487" t="s">
        <v>64</v>
      </c>
    </row>
    <row r="4488" spans="2:10" hidden="1" x14ac:dyDescent="0.3">
      <c r="B4488" s="5" t="s">
        <v>58</v>
      </c>
      <c r="C4488" t="s">
        <v>38</v>
      </c>
      <c r="D4488" t="s">
        <v>52</v>
      </c>
      <c r="F4488">
        <v>4.2384940476190476</v>
      </c>
      <c r="G4488" t="s">
        <v>42</v>
      </c>
      <c r="H4488" s="21">
        <v>44621</v>
      </c>
      <c r="I4488" s="18" t="s">
        <v>69</v>
      </c>
      <c r="J4488" t="s">
        <v>64</v>
      </c>
    </row>
    <row r="4489" spans="2:10" hidden="1" x14ac:dyDescent="0.3">
      <c r="B4489" s="5" t="s">
        <v>58</v>
      </c>
      <c r="C4489" t="s">
        <v>53</v>
      </c>
      <c r="D4489" s="2" t="s">
        <v>21</v>
      </c>
      <c r="F4489">
        <v>6.4625725806451619</v>
      </c>
      <c r="G4489" t="s">
        <v>43</v>
      </c>
      <c r="H4489" s="21">
        <v>44621</v>
      </c>
      <c r="I4489" s="18" t="s">
        <v>69</v>
      </c>
      <c r="J4489" s="2" t="s">
        <v>21</v>
      </c>
    </row>
    <row r="4490" spans="2:10" hidden="1" x14ac:dyDescent="0.3">
      <c r="B4490" s="5" t="s">
        <v>58</v>
      </c>
      <c r="C4490" t="s">
        <v>53</v>
      </c>
      <c r="D4490" s="2" t="s">
        <v>21</v>
      </c>
      <c r="F4490">
        <v>6.3278467741935485</v>
      </c>
      <c r="G4490" t="s">
        <v>43</v>
      </c>
      <c r="H4490" s="21">
        <v>44621</v>
      </c>
      <c r="I4490" s="18" t="s">
        <v>69</v>
      </c>
      <c r="J4490" s="2" t="s">
        <v>21</v>
      </c>
    </row>
    <row r="4491" spans="2:10" hidden="1" x14ac:dyDescent="0.3">
      <c r="B4491" s="5" t="s">
        <v>58</v>
      </c>
      <c r="C4491" t="s">
        <v>53</v>
      </c>
      <c r="D4491" s="2" t="s">
        <v>21</v>
      </c>
      <c r="F4491">
        <v>5.5481048387096781</v>
      </c>
      <c r="G4491" t="s">
        <v>43</v>
      </c>
      <c r="H4491" s="21">
        <v>44621</v>
      </c>
      <c r="I4491" s="18" t="s">
        <v>69</v>
      </c>
      <c r="J4491" s="2" t="s">
        <v>21</v>
      </c>
    </row>
    <row r="4492" spans="2:10" hidden="1" x14ac:dyDescent="0.3">
      <c r="B4492" s="5" t="s">
        <v>58</v>
      </c>
      <c r="C4492" t="s">
        <v>53</v>
      </c>
      <c r="D4492" s="2" t="s">
        <v>21</v>
      </c>
      <c r="F4492">
        <v>4.9778870967741939</v>
      </c>
      <c r="G4492" t="s">
        <v>43</v>
      </c>
      <c r="H4492" s="21">
        <v>44621</v>
      </c>
      <c r="I4492" s="18" t="s">
        <v>69</v>
      </c>
      <c r="J4492" s="2" t="s">
        <v>21</v>
      </c>
    </row>
    <row r="4493" spans="2:10" hidden="1" x14ac:dyDescent="0.3">
      <c r="B4493" s="5" t="s">
        <v>58</v>
      </c>
      <c r="C4493" t="s">
        <v>53</v>
      </c>
      <c r="D4493" s="2" t="s">
        <v>21</v>
      </c>
      <c r="F4493">
        <v>5.7420241935483869</v>
      </c>
      <c r="G4493" t="s">
        <v>43</v>
      </c>
      <c r="H4493" s="21">
        <v>44621</v>
      </c>
      <c r="I4493" s="18" t="s">
        <v>69</v>
      </c>
      <c r="J4493" s="2" t="s">
        <v>21</v>
      </c>
    </row>
    <row r="4494" spans="2:10" hidden="1" x14ac:dyDescent="0.3">
      <c r="B4494" s="5" t="s">
        <v>58</v>
      </c>
      <c r="C4494" t="s">
        <v>53</v>
      </c>
      <c r="D4494" s="2" t="s">
        <v>21</v>
      </c>
      <c r="F4494">
        <v>4.5172822580645162</v>
      </c>
      <c r="G4494" t="s">
        <v>43</v>
      </c>
      <c r="H4494" s="21">
        <v>44621</v>
      </c>
      <c r="I4494" s="18" t="s">
        <v>69</v>
      </c>
      <c r="J4494" s="2" t="s">
        <v>21</v>
      </c>
    </row>
    <row r="4495" spans="2:10" hidden="1" x14ac:dyDescent="0.3">
      <c r="B4495" s="5" t="s">
        <v>58</v>
      </c>
      <c r="C4495" t="s">
        <v>53</v>
      </c>
      <c r="D4495" s="2" t="s">
        <v>21</v>
      </c>
      <c r="F4495">
        <v>5.5165080645161293</v>
      </c>
      <c r="G4495" t="s">
        <v>43</v>
      </c>
      <c r="H4495" s="21">
        <v>44621</v>
      </c>
      <c r="I4495" s="18" t="s">
        <v>69</v>
      </c>
      <c r="J4495" s="2" t="s">
        <v>21</v>
      </c>
    </row>
    <row r="4496" spans="2:10" hidden="1" x14ac:dyDescent="0.3">
      <c r="B4496" s="5" t="s">
        <v>58</v>
      </c>
      <c r="C4496" t="s">
        <v>53</v>
      </c>
      <c r="D4496" s="2" t="s">
        <v>21</v>
      </c>
      <c r="F4496">
        <v>5.4975161290322578</v>
      </c>
      <c r="G4496" t="s">
        <v>43</v>
      </c>
      <c r="H4496" s="21">
        <v>44621</v>
      </c>
      <c r="I4496" s="18" t="s">
        <v>69</v>
      </c>
      <c r="J4496" s="2" t="s">
        <v>21</v>
      </c>
    </row>
    <row r="4497" spans="2:10" hidden="1" x14ac:dyDescent="0.3">
      <c r="B4497" s="5" t="s">
        <v>58</v>
      </c>
      <c r="C4497" t="s">
        <v>53</v>
      </c>
      <c r="D4497" s="2" t="s">
        <v>21</v>
      </c>
      <c r="F4497">
        <v>5.7572258064516122</v>
      </c>
      <c r="G4497" t="s">
        <v>43</v>
      </c>
      <c r="H4497" s="21">
        <v>44621</v>
      </c>
      <c r="I4497" s="18" t="s">
        <v>69</v>
      </c>
      <c r="J4497" s="2" t="s">
        <v>21</v>
      </c>
    </row>
    <row r="4498" spans="2:10" hidden="1" x14ac:dyDescent="0.3">
      <c r="B4498" s="5" t="s">
        <v>58</v>
      </c>
      <c r="C4498" t="s">
        <v>53</v>
      </c>
      <c r="D4498" s="2" t="s">
        <v>21</v>
      </c>
      <c r="F4498">
        <v>5.8265806451612905</v>
      </c>
      <c r="G4498" t="s">
        <v>43</v>
      </c>
      <c r="H4498" s="21">
        <v>44621</v>
      </c>
      <c r="I4498" s="18" t="s">
        <v>69</v>
      </c>
      <c r="J4498" s="2" t="s">
        <v>21</v>
      </c>
    </row>
    <row r="4499" spans="2:10" hidden="1" x14ac:dyDescent="0.3">
      <c r="B4499" s="5" t="s">
        <v>58</v>
      </c>
      <c r="C4499" t="s">
        <v>53</v>
      </c>
      <c r="D4499" s="2" t="s">
        <v>21</v>
      </c>
      <c r="F4499">
        <v>5.9099193548387099</v>
      </c>
      <c r="G4499" t="s">
        <v>43</v>
      </c>
      <c r="H4499" s="21">
        <v>44621</v>
      </c>
      <c r="I4499" s="18" t="s">
        <v>69</v>
      </c>
      <c r="J4499" s="2" t="s">
        <v>21</v>
      </c>
    </row>
    <row r="4500" spans="2:10" hidden="1" x14ac:dyDescent="0.3">
      <c r="B4500" s="5" t="s">
        <v>58</v>
      </c>
      <c r="C4500" t="s">
        <v>53</v>
      </c>
      <c r="D4500" s="2" t="s">
        <v>21</v>
      </c>
      <c r="F4500">
        <v>5.3514354838709677</v>
      </c>
      <c r="G4500" t="s">
        <v>43</v>
      </c>
      <c r="H4500" s="21">
        <v>44621</v>
      </c>
      <c r="I4500" s="18" t="s">
        <v>69</v>
      </c>
      <c r="J4500" s="2" t="s">
        <v>21</v>
      </c>
    </row>
    <row r="4501" spans="2:10" hidden="1" x14ac:dyDescent="0.3">
      <c r="B4501" s="5" t="s">
        <v>58</v>
      </c>
      <c r="C4501" t="s">
        <v>53</v>
      </c>
      <c r="D4501" s="2" t="s">
        <v>21</v>
      </c>
      <c r="F4501">
        <v>5.1347096774193544</v>
      </c>
      <c r="G4501" t="s">
        <v>43</v>
      </c>
      <c r="H4501" s="21">
        <v>44621</v>
      </c>
      <c r="I4501" s="18" t="s">
        <v>69</v>
      </c>
      <c r="J4501" s="2" t="s">
        <v>21</v>
      </c>
    </row>
    <row r="4502" spans="2:10" hidden="1" x14ac:dyDescent="0.3">
      <c r="B4502" s="5" t="s">
        <v>58</v>
      </c>
      <c r="C4502" t="s">
        <v>53</v>
      </c>
      <c r="D4502" s="2" t="s">
        <v>21</v>
      </c>
      <c r="F4502">
        <v>4.6987258064516135</v>
      </c>
      <c r="G4502" t="s">
        <v>43</v>
      </c>
      <c r="H4502" s="21">
        <v>44621</v>
      </c>
      <c r="I4502" s="18" t="s">
        <v>69</v>
      </c>
      <c r="J4502" s="2" t="s">
        <v>21</v>
      </c>
    </row>
    <row r="4503" spans="2:10" hidden="1" x14ac:dyDescent="0.3">
      <c r="B4503" s="5" t="s">
        <v>58</v>
      </c>
      <c r="C4503" t="s">
        <v>53</v>
      </c>
      <c r="D4503" s="2" t="s">
        <v>21</v>
      </c>
      <c r="F4503">
        <v>5.1237580645161289</v>
      </c>
      <c r="G4503" t="s">
        <v>43</v>
      </c>
      <c r="H4503" s="21">
        <v>44621</v>
      </c>
      <c r="I4503" s="18" t="s">
        <v>69</v>
      </c>
      <c r="J4503" s="2" t="s">
        <v>21</v>
      </c>
    </row>
    <row r="4504" spans="2:10" hidden="1" x14ac:dyDescent="0.3">
      <c r="B4504" s="5" t="s">
        <v>58</v>
      </c>
      <c r="C4504" t="s">
        <v>53</v>
      </c>
      <c r="D4504" s="2" t="s">
        <v>21</v>
      </c>
      <c r="F4504">
        <v>5.4973306451612904</v>
      </c>
      <c r="G4504" t="s">
        <v>43</v>
      </c>
      <c r="H4504" s="21">
        <v>44621</v>
      </c>
      <c r="I4504" s="18" t="s">
        <v>69</v>
      </c>
      <c r="J4504" s="2" t="s">
        <v>21</v>
      </c>
    </row>
    <row r="4505" spans="2:10" hidden="1" x14ac:dyDescent="0.3">
      <c r="B4505" s="5" t="s">
        <v>58</v>
      </c>
      <c r="C4505" t="s">
        <v>53</v>
      </c>
      <c r="D4505" s="2" t="s">
        <v>21</v>
      </c>
      <c r="F4505">
        <v>5.1713629032258064</v>
      </c>
      <c r="G4505" t="s">
        <v>43</v>
      </c>
      <c r="H4505" s="21">
        <v>44621</v>
      </c>
      <c r="I4505" s="18" t="s">
        <v>69</v>
      </c>
      <c r="J4505" s="2" t="s">
        <v>21</v>
      </c>
    </row>
    <row r="4506" spans="2:10" hidden="1" x14ac:dyDescent="0.3">
      <c r="B4506" s="5" t="s">
        <v>58</v>
      </c>
      <c r="C4506" t="s">
        <v>53</v>
      </c>
      <c r="D4506" s="2" t="s">
        <v>21</v>
      </c>
      <c r="F4506">
        <v>4.5820080645161285</v>
      </c>
      <c r="G4506" t="s">
        <v>43</v>
      </c>
      <c r="H4506" s="21">
        <v>44621</v>
      </c>
      <c r="I4506" s="18" t="s">
        <v>69</v>
      </c>
      <c r="J4506" s="2" t="s">
        <v>21</v>
      </c>
    </row>
    <row r="4507" spans="2:10" hidden="1" x14ac:dyDescent="0.3">
      <c r="B4507" s="5" t="s">
        <v>58</v>
      </c>
      <c r="C4507" t="s">
        <v>53</v>
      </c>
      <c r="D4507" s="2" t="s">
        <v>21</v>
      </c>
      <c r="F4507">
        <v>5.9959193548387102</v>
      </c>
      <c r="G4507" t="s">
        <v>43</v>
      </c>
      <c r="H4507" s="21">
        <v>44621</v>
      </c>
      <c r="I4507" s="18" t="s">
        <v>69</v>
      </c>
      <c r="J4507" s="2" t="s">
        <v>21</v>
      </c>
    </row>
    <row r="4508" spans="2:10" hidden="1" x14ac:dyDescent="0.3">
      <c r="B4508" s="5" t="s">
        <v>58</v>
      </c>
      <c r="C4508" t="s">
        <v>53</v>
      </c>
      <c r="D4508" s="2" t="s">
        <v>21</v>
      </c>
      <c r="F4508">
        <v>4.6908629032258071</v>
      </c>
      <c r="G4508" t="s">
        <v>43</v>
      </c>
      <c r="H4508" s="21">
        <v>44621</v>
      </c>
      <c r="I4508" s="18" t="s">
        <v>69</v>
      </c>
      <c r="J4508" s="2" t="s">
        <v>21</v>
      </c>
    </row>
    <row r="4509" spans="2:10" hidden="1" x14ac:dyDescent="0.3">
      <c r="B4509" s="5" t="s">
        <v>58</v>
      </c>
      <c r="C4509" t="s">
        <v>53</v>
      </c>
      <c r="D4509" s="2" t="s">
        <v>21</v>
      </c>
      <c r="F4509">
        <v>4.7136532258064516</v>
      </c>
      <c r="G4509" t="s">
        <v>43</v>
      </c>
      <c r="H4509" s="21">
        <v>44621</v>
      </c>
      <c r="I4509" s="18" t="s">
        <v>69</v>
      </c>
      <c r="J4509" s="2" t="s">
        <v>21</v>
      </c>
    </row>
    <row r="4510" spans="2:10" hidden="1" x14ac:dyDescent="0.3">
      <c r="B4510" s="5" t="s">
        <v>58</v>
      </c>
      <c r="C4510" t="s">
        <v>53</v>
      </c>
      <c r="D4510" s="2" t="s">
        <v>21</v>
      </c>
      <c r="F4510">
        <v>4.9041774193548395</v>
      </c>
      <c r="G4510" t="s">
        <v>43</v>
      </c>
      <c r="H4510" s="21">
        <v>44621</v>
      </c>
      <c r="I4510" s="18" t="s">
        <v>69</v>
      </c>
      <c r="J4510" s="2" t="s">
        <v>21</v>
      </c>
    </row>
    <row r="4511" spans="2:10" hidden="1" x14ac:dyDescent="0.3">
      <c r="B4511" s="5" t="s">
        <v>58</v>
      </c>
      <c r="C4511" t="s">
        <v>53</v>
      </c>
      <c r="D4511" s="2" t="s">
        <v>21</v>
      </c>
      <c r="F4511">
        <v>4.1892016129032257</v>
      </c>
      <c r="G4511" t="s">
        <v>43</v>
      </c>
      <c r="H4511" s="21">
        <v>44621</v>
      </c>
      <c r="I4511" s="18" t="s">
        <v>69</v>
      </c>
      <c r="J4511" s="2" t="s">
        <v>21</v>
      </c>
    </row>
    <row r="4512" spans="2:10" hidden="1" x14ac:dyDescent="0.3">
      <c r="B4512" s="5" t="s">
        <v>58</v>
      </c>
      <c r="C4512" t="s">
        <v>53</v>
      </c>
      <c r="D4512" s="2" t="s">
        <v>21</v>
      </c>
      <c r="F4512">
        <v>4.6219193548387105</v>
      </c>
      <c r="G4512" t="s">
        <v>43</v>
      </c>
      <c r="H4512" s="21">
        <v>44621</v>
      </c>
      <c r="I4512" s="18" t="s">
        <v>69</v>
      </c>
      <c r="J4512" s="2" t="s">
        <v>21</v>
      </c>
    </row>
    <row r="4513" spans="2:10" hidden="1" x14ac:dyDescent="0.3">
      <c r="B4513" s="5" t="s">
        <v>58</v>
      </c>
      <c r="C4513" t="s">
        <v>53</v>
      </c>
      <c r="D4513" s="2" t="s">
        <v>21</v>
      </c>
      <c r="F4513">
        <v>5.21075</v>
      </c>
      <c r="G4513" t="s">
        <v>43</v>
      </c>
      <c r="H4513" s="21">
        <v>44621</v>
      </c>
      <c r="I4513" s="18" t="s">
        <v>69</v>
      </c>
      <c r="J4513" s="2" t="s">
        <v>21</v>
      </c>
    </row>
    <row r="4514" spans="2:10" hidden="1" x14ac:dyDescent="0.3">
      <c r="B4514" s="5" t="s">
        <v>58</v>
      </c>
      <c r="C4514" t="s">
        <v>53</v>
      </c>
      <c r="D4514" t="s">
        <v>62</v>
      </c>
      <c r="F4514">
        <v>10.143954545454546</v>
      </c>
      <c r="G4514" t="s">
        <v>43</v>
      </c>
      <c r="H4514" s="21">
        <v>44621</v>
      </c>
      <c r="I4514" s="18" t="s">
        <v>69</v>
      </c>
      <c r="J4514" t="s">
        <v>22</v>
      </c>
    </row>
    <row r="4515" spans="2:10" hidden="1" x14ac:dyDescent="0.3">
      <c r="B4515" s="5" t="s">
        <v>58</v>
      </c>
      <c r="C4515" t="s">
        <v>53</v>
      </c>
      <c r="D4515" s="2" t="s">
        <v>21</v>
      </c>
      <c r="F4515">
        <v>8.6162636363636356</v>
      </c>
      <c r="G4515" t="s">
        <v>43</v>
      </c>
      <c r="H4515" s="21">
        <v>44621</v>
      </c>
      <c r="I4515" s="18" t="s">
        <v>69</v>
      </c>
      <c r="J4515" s="2" t="s">
        <v>21</v>
      </c>
    </row>
    <row r="4516" spans="2:10" hidden="1" x14ac:dyDescent="0.3">
      <c r="B4516" s="5" t="s">
        <v>58</v>
      </c>
      <c r="C4516" t="s">
        <v>53</v>
      </c>
      <c r="D4516" s="2" t="s">
        <v>21</v>
      </c>
      <c r="F4516">
        <v>9.8823454545454545</v>
      </c>
      <c r="G4516" t="s">
        <v>43</v>
      </c>
      <c r="H4516" s="21">
        <v>44621</v>
      </c>
      <c r="I4516" s="18" t="s">
        <v>69</v>
      </c>
      <c r="J4516" s="2" t="s">
        <v>21</v>
      </c>
    </row>
    <row r="4517" spans="2:10" hidden="1" x14ac:dyDescent="0.3">
      <c r="B4517" s="5" t="s">
        <v>58</v>
      </c>
      <c r="C4517" t="s">
        <v>53</v>
      </c>
      <c r="D4517" s="2" t="s">
        <v>21</v>
      </c>
      <c r="F4517">
        <v>9.4953636363636367</v>
      </c>
      <c r="G4517" t="s">
        <v>43</v>
      </c>
      <c r="H4517" s="21">
        <v>44621</v>
      </c>
      <c r="I4517" s="18" t="s">
        <v>69</v>
      </c>
      <c r="J4517" s="2" t="s">
        <v>21</v>
      </c>
    </row>
    <row r="4518" spans="2:10" hidden="1" x14ac:dyDescent="0.3">
      <c r="B4518" s="5" t="s">
        <v>58</v>
      </c>
      <c r="C4518" t="s">
        <v>53</v>
      </c>
      <c r="D4518" s="2" t="s">
        <v>21</v>
      </c>
      <c r="F4518">
        <v>8.7060363636363629</v>
      </c>
      <c r="G4518" t="s">
        <v>43</v>
      </c>
      <c r="H4518" s="21">
        <v>44621</v>
      </c>
      <c r="I4518" s="18" t="s">
        <v>69</v>
      </c>
      <c r="J4518" s="2" t="s">
        <v>21</v>
      </c>
    </row>
    <row r="4519" spans="2:10" hidden="1" x14ac:dyDescent="0.3">
      <c r="B4519" s="5" t="s">
        <v>58</v>
      </c>
      <c r="C4519" t="s">
        <v>53</v>
      </c>
      <c r="D4519" s="2" t="s">
        <v>21</v>
      </c>
      <c r="F4519">
        <v>9.0740909090909092</v>
      </c>
      <c r="G4519" t="s">
        <v>43</v>
      </c>
      <c r="H4519" s="21">
        <v>44621</v>
      </c>
      <c r="I4519" s="18" t="s">
        <v>69</v>
      </c>
      <c r="J4519" s="2" t="s">
        <v>21</v>
      </c>
    </row>
    <row r="4520" spans="2:10" hidden="1" x14ac:dyDescent="0.3">
      <c r="B4520" s="5" t="s">
        <v>58</v>
      </c>
      <c r="C4520" t="s">
        <v>53</v>
      </c>
      <c r="D4520" s="2" t="s">
        <v>21</v>
      </c>
      <c r="F4520">
        <v>7.7399909090909089</v>
      </c>
      <c r="G4520" t="s">
        <v>43</v>
      </c>
      <c r="H4520" s="21">
        <v>44621</v>
      </c>
      <c r="I4520" s="18" t="s">
        <v>69</v>
      </c>
      <c r="J4520" s="2" t="s">
        <v>21</v>
      </c>
    </row>
    <row r="4521" spans="2:10" hidden="1" x14ac:dyDescent="0.3">
      <c r="B4521" s="5" t="s">
        <v>58</v>
      </c>
      <c r="C4521" t="s">
        <v>53</v>
      </c>
      <c r="D4521" s="2" t="s">
        <v>21</v>
      </c>
      <c r="F4521">
        <v>8.801581818181818</v>
      </c>
      <c r="G4521" t="s">
        <v>43</v>
      </c>
      <c r="H4521" s="21">
        <v>44621</v>
      </c>
      <c r="I4521" s="18" t="s">
        <v>69</v>
      </c>
      <c r="J4521" s="2" t="s">
        <v>21</v>
      </c>
    </row>
    <row r="4522" spans="2:10" hidden="1" x14ac:dyDescent="0.3">
      <c r="B4522" s="5" t="s">
        <v>58</v>
      </c>
      <c r="C4522" t="s">
        <v>53</v>
      </c>
      <c r="D4522" s="2" t="s">
        <v>21</v>
      </c>
      <c r="F4522">
        <v>8.8575909090909093</v>
      </c>
      <c r="G4522" t="s">
        <v>43</v>
      </c>
      <c r="H4522" s="21">
        <v>44621</v>
      </c>
      <c r="I4522" s="18" t="s">
        <v>69</v>
      </c>
      <c r="J4522" s="2" t="s">
        <v>21</v>
      </c>
    </row>
    <row r="4523" spans="2:10" hidden="1" x14ac:dyDescent="0.3">
      <c r="B4523" s="5" t="s">
        <v>58</v>
      </c>
      <c r="C4523" t="s">
        <v>53</v>
      </c>
      <c r="D4523" s="2" t="s">
        <v>21</v>
      </c>
      <c r="F4523">
        <v>9.6923909090909088</v>
      </c>
      <c r="G4523" t="s">
        <v>43</v>
      </c>
      <c r="H4523" s="21">
        <v>44621</v>
      </c>
      <c r="I4523" s="18" t="s">
        <v>69</v>
      </c>
      <c r="J4523" s="2" t="s">
        <v>21</v>
      </c>
    </row>
    <row r="4524" spans="2:10" hidden="1" x14ac:dyDescent="0.3">
      <c r="B4524" s="5" t="s">
        <v>58</v>
      </c>
      <c r="C4524" t="s">
        <v>53</v>
      </c>
      <c r="D4524" s="2" t="s">
        <v>21</v>
      </c>
      <c r="F4524">
        <v>9.8055181818181811</v>
      </c>
      <c r="G4524" t="s">
        <v>43</v>
      </c>
      <c r="H4524" s="21">
        <v>44621</v>
      </c>
      <c r="I4524" s="18" t="s">
        <v>69</v>
      </c>
      <c r="J4524" s="2" t="s">
        <v>21</v>
      </c>
    </row>
    <row r="4525" spans="2:10" hidden="1" x14ac:dyDescent="0.3">
      <c r="B4525" s="5" t="s">
        <v>58</v>
      </c>
      <c r="C4525" t="s">
        <v>53</v>
      </c>
      <c r="D4525" s="2" t="s">
        <v>21</v>
      </c>
      <c r="F4525">
        <v>9.6992090909090916</v>
      </c>
      <c r="G4525" t="s">
        <v>43</v>
      </c>
      <c r="H4525" s="21">
        <v>44621</v>
      </c>
      <c r="I4525" s="18" t="s">
        <v>69</v>
      </c>
      <c r="J4525" s="2" t="s">
        <v>21</v>
      </c>
    </row>
    <row r="4526" spans="2:10" hidden="1" x14ac:dyDescent="0.3">
      <c r="B4526" s="5" t="s">
        <v>58</v>
      </c>
      <c r="C4526" t="s">
        <v>53</v>
      </c>
      <c r="D4526" s="2" t="s">
        <v>21</v>
      </c>
      <c r="F4526">
        <v>8.651945454545455</v>
      </c>
      <c r="G4526" t="s">
        <v>43</v>
      </c>
      <c r="H4526" s="21">
        <v>44621</v>
      </c>
      <c r="I4526" s="18" t="s">
        <v>69</v>
      </c>
      <c r="J4526" s="2" t="s">
        <v>21</v>
      </c>
    </row>
    <row r="4527" spans="2:10" hidden="1" x14ac:dyDescent="0.3">
      <c r="B4527" s="5" t="s">
        <v>58</v>
      </c>
      <c r="C4527" t="s">
        <v>53</v>
      </c>
      <c r="D4527" s="2" t="s">
        <v>21</v>
      </c>
      <c r="F4527">
        <v>10.378618181818181</v>
      </c>
      <c r="G4527" t="s">
        <v>43</v>
      </c>
      <c r="H4527" s="21">
        <v>44621</v>
      </c>
      <c r="I4527" s="18" t="s">
        <v>69</v>
      </c>
      <c r="J4527" s="2" t="s">
        <v>21</v>
      </c>
    </row>
    <row r="4528" spans="2:10" hidden="1" x14ac:dyDescent="0.3">
      <c r="B4528" s="5" t="s">
        <v>58</v>
      </c>
      <c r="C4528" t="s">
        <v>53</v>
      </c>
      <c r="D4528" s="2" t="s">
        <v>21</v>
      </c>
      <c r="F4528">
        <v>8.7783363636363632</v>
      </c>
      <c r="G4528" t="s">
        <v>43</v>
      </c>
      <c r="H4528" s="21">
        <v>44621</v>
      </c>
      <c r="I4528" s="18" t="s">
        <v>69</v>
      </c>
      <c r="J4528" s="2" t="s">
        <v>21</v>
      </c>
    </row>
    <row r="4529" spans="2:10" hidden="1" x14ac:dyDescent="0.3">
      <c r="B4529" s="5" t="s">
        <v>58</v>
      </c>
      <c r="C4529" t="s">
        <v>53</v>
      </c>
      <c r="D4529" s="2" t="s">
        <v>21</v>
      </c>
      <c r="F4529">
        <v>10.149563636363636</v>
      </c>
      <c r="G4529" t="s">
        <v>43</v>
      </c>
      <c r="H4529" s="21">
        <v>44621</v>
      </c>
      <c r="I4529" s="18" t="s">
        <v>69</v>
      </c>
      <c r="J4529" s="2" t="s">
        <v>21</v>
      </c>
    </row>
    <row r="4530" spans="2:10" hidden="1" x14ac:dyDescent="0.3">
      <c r="B4530" s="5" t="s">
        <v>58</v>
      </c>
      <c r="C4530" t="s">
        <v>53</v>
      </c>
      <c r="D4530" s="2" t="s">
        <v>21</v>
      </c>
      <c r="F4530">
        <v>9.0311454545454541</v>
      </c>
      <c r="G4530" t="s">
        <v>43</v>
      </c>
      <c r="H4530" s="21">
        <v>44621</v>
      </c>
      <c r="I4530" s="18" t="s">
        <v>69</v>
      </c>
      <c r="J4530" s="2" t="s">
        <v>21</v>
      </c>
    </row>
    <row r="4531" spans="2:10" hidden="1" x14ac:dyDescent="0.3">
      <c r="B4531" s="5" t="s">
        <v>58</v>
      </c>
      <c r="C4531" t="s">
        <v>53</v>
      </c>
      <c r="D4531" s="2" t="s">
        <v>21</v>
      </c>
      <c r="F4531">
        <v>9.9347999999999992</v>
      </c>
      <c r="G4531" t="s">
        <v>43</v>
      </c>
      <c r="H4531" s="21">
        <v>44621</v>
      </c>
      <c r="I4531" s="18" t="s">
        <v>69</v>
      </c>
      <c r="J4531" s="2" t="s">
        <v>21</v>
      </c>
    </row>
    <row r="4532" spans="2:10" hidden="1" x14ac:dyDescent="0.3">
      <c r="B4532" s="5" t="s">
        <v>58</v>
      </c>
      <c r="C4532" t="s">
        <v>53</v>
      </c>
      <c r="D4532" s="2" t="s">
        <v>21</v>
      </c>
      <c r="F4532">
        <v>10.643063636363637</v>
      </c>
      <c r="G4532" t="s">
        <v>43</v>
      </c>
      <c r="H4532" s="21">
        <v>44621</v>
      </c>
      <c r="I4532" s="18" t="s">
        <v>69</v>
      </c>
      <c r="J4532" s="2" t="s">
        <v>21</v>
      </c>
    </row>
    <row r="4533" spans="2:10" hidden="1" x14ac:dyDescent="0.3">
      <c r="B4533" s="5" t="s">
        <v>58</v>
      </c>
      <c r="C4533" t="s">
        <v>53</v>
      </c>
      <c r="D4533" s="2" t="s">
        <v>21</v>
      </c>
      <c r="F4533">
        <v>9.8953181818181815</v>
      </c>
      <c r="G4533" t="s">
        <v>43</v>
      </c>
      <c r="H4533" s="21">
        <v>44621</v>
      </c>
      <c r="I4533" s="18" t="s">
        <v>69</v>
      </c>
      <c r="J4533" s="2" t="s">
        <v>21</v>
      </c>
    </row>
    <row r="4534" spans="2:10" hidden="1" x14ac:dyDescent="0.3">
      <c r="B4534" s="5" t="s">
        <v>58</v>
      </c>
      <c r="C4534" t="s">
        <v>53</v>
      </c>
      <c r="D4534" s="2" t="s">
        <v>21</v>
      </c>
      <c r="F4534">
        <v>8.5589818181818185</v>
      </c>
      <c r="G4534" t="s">
        <v>43</v>
      </c>
      <c r="H4534" s="21">
        <v>44621</v>
      </c>
      <c r="I4534" s="18" t="s">
        <v>69</v>
      </c>
      <c r="J4534" s="2" t="s">
        <v>21</v>
      </c>
    </row>
    <row r="4535" spans="2:10" hidden="1" x14ac:dyDescent="0.3">
      <c r="B4535" s="5" t="s">
        <v>58</v>
      </c>
      <c r="C4535" t="s">
        <v>53</v>
      </c>
      <c r="D4535" t="s">
        <v>62</v>
      </c>
      <c r="F4535">
        <v>12.842590909090909</v>
      </c>
      <c r="G4535" t="s">
        <v>43</v>
      </c>
      <c r="H4535" s="21">
        <v>44621</v>
      </c>
      <c r="I4535" s="18" t="s">
        <v>69</v>
      </c>
      <c r="J4535" t="s">
        <v>22</v>
      </c>
    </row>
    <row r="4536" spans="2:10" hidden="1" x14ac:dyDescent="0.3">
      <c r="B4536" s="5" t="s">
        <v>58</v>
      </c>
      <c r="C4536" t="s">
        <v>53</v>
      </c>
      <c r="D4536" t="s">
        <v>62</v>
      </c>
      <c r="F4536">
        <v>13.539781818181819</v>
      </c>
      <c r="G4536" t="s">
        <v>43</v>
      </c>
      <c r="H4536" s="21">
        <v>44621</v>
      </c>
      <c r="I4536" s="18" t="s">
        <v>69</v>
      </c>
      <c r="J4536" t="s">
        <v>22</v>
      </c>
    </row>
    <row r="4537" spans="2:10" hidden="1" x14ac:dyDescent="0.3">
      <c r="B4537" s="5" t="s">
        <v>58</v>
      </c>
      <c r="C4537" t="s">
        <v>53</v>
      </c>
      <c r="D4537" s="2" t="s">
        <v>21</v>
      </c>
      <c r="F4537">
        <v>4.4068787878787878</v>
      </c>
      <c r="G4537" t="s">
        <v>43</v>
      </c>
      <c r="H4537" s="21">
        <v>44621</v>
      </c>
      <c r="I4537" s="18" t="s">
        <v>69</v>
      </c>
      <c r="J4537" s="2" t="s">
        <v>21</v>
      </c>
    </row>
    <row r="4538" spans="2:10" hidden="1" x14ac:dyDescent="0.3">
      <c r="B4538" s="5" t="s">
        <v>58</v>
      </c>
      <c r="C4538" t="s">
        <v>53</v>
      </c>
      <c r="D4538" s="2" t="s">
        <v>21</v>
      </c>
      <c r="F4538">
        <v>5.8548409090909095</v>
      </c>
      <c r="G4538" t="s">
        <v>43</v>
      </c>
      <c r="H4538" s="21">
        <v>44621</v>
      </c>
      <c r="I4538" s="18" t="s">
        <v>69</v>
      </c>
      <c r="J4538" s="2" t="s">
        <v>21</v>
      </c>
    </row>
    <row r="4539" spans="2:10" hidden="1" x14ac:dyDescent="0.3">
      <c r="B4539" s="5" t="s">
        <v>58</v>
      </c>
      <c r="C4539" t="s">
        <v>53</v>
      </c>
      <c r="D4539" s="2" t="s">
        <v>21</v>
      </c>
      <c r="F4539">
        <v>4.8924166666666666</v>
      </c>
      <c r="G4539" t="s">
        <v>43</v>
      </c>
      <c r="H4539" s="21">
        <v>44621</v>
      </c>
      <c r="I4539" s="18" t="s">
        <v>69</v>
      </c>
      <c r="J4539" s="2" t="s">
        <v>21</v>
      </c>
    </row>
    <row r="4540" spans="2:10" hidden="1" x14ac:dyDescent="0.3">
      <c r="B4540" s="5" t="s">
        <v>58</v>
      </c>
      <c r="C4540" t="s">
        <v>53</v>
      </c>
      <c r="D4540" s="2" t="s">
        <v>21</v>
      </c>
      <c r="F4540">
        <v>5.5752651515151515</v>
      </c>
      <c r="G4540" t="s">
        <v>43</v>
      </c>
      <c r="H4540" s="21">
        <v>44621</v>
      </c>
      <c r="I4540" s="18" t="s">
        <v>69</v>
      </c>
      <c r="J4540" s="2" t="s">
        <v>21</v>
      </c>
    </row>
    <row r="4541" spans="2:10" hidden="1" x14ac:dyDescent="0.3">
      <c r="B4541" s="5" t="s">
        <v>58</v>
      </c>
      <c r="C4541" t="s">
        <v>53</v>
      </c>
      <c r="D4541" s="2" t="s">
        <v>21</v>
      </c>
      <c r="F4541">
        <v>5.1981818181818182</v>
      </c>
      <c r="G4541" t="s">
        <v>43</v>
      </c>
      <c r="H4541" s="21">
        <v>44621</v>
      </c>
      <c r="I4541" s="18" t="s">
        <v>69</v>
      </c>
      <c r="J4541" s="2" t="s">
        <v>21</v>
      </c>
    </row>
    <row r="4542" spans="2:10" hidden="1" x14ac:dyDescent="0.3">
      <c r="B4542" s="5" t="s">
        <v>58</v>
      </c>
      <c r="C4542" t="s">
        <v>53</v>
      </c>
      <c r="D4542" s="2" t="s">
        <v>21</v>
      </c>
      <c r="F4542">
        <v>4.7189090909090909</v>
      </c>
      <c r="G4542" t="s">
        <v>43</v>
      </c>
      <c r="H4542" s="21">
        <v>44621</v>
      </c>
      <c r="I4542" s="18" t="s">
        <v>69</v>
      </c>
      <c r="J4542" s="2" t="s">
        <v>21</v>
      </c>
    </row>
    <row r="4543" spans="2:10" hidden="1" x14ac:dyDescent="0.3">
      <c r="B4543" s="5" t="s">
        <v>58</v>
      </c>
      <c r="C4543" t="s">
        <v>53</v>
      </c>
      <c r="D4543" s="2" t="s">
        <v>21</v>
      </c>
      <c r="F4543">
        <v>5.153386363636363</v>
      </c>
      <c r="G4543" t="s">
        <v>43</v>
      </c>
      <c r="H4543" s="21">
        <v>44621</v>
      </c>
      <c r="I4543" s="18" t="s">
        <v>69</v>
      </c>
      <c r="J4543" s="2" t="s">
        <v>21</v>
      </c>
    </row>
    <row r="4544" spans="2:10" hidden="1" x14ac:dyDescent="0.3">
      <c r="B4544" s="5" t="s">
        <v>58</v>
      </c>
      <c r="C4544" t="s">
        <v>53</v>
      </c>
      <c r="D4544" s="2" t="s">
        <v>21</v>
      </c>
      <c r="F4544">
        <v>5.5301969696969699</v>
      </c>
      <c r="G4544" t="s">
        <v>43</v>
      </c>
      <c r="H4544" s="21">
        <v>44621</v>
      </c>
      <c r="I4544" s="18" t="s">
        <v>69</v>
      </c>
      <c r="J4544" s="2" t="s">
        <v>21</v>
      </c>
    </row>
    <row r="4545" spans="2:10" hidden="1" x14ac:dyDescent="0.3">
      <c r="B4545" s="5" t="s">
        <v>58</v>
      </c>
      <c r="C4545" t="s">
        <v>53</v>
      </c>
      <c r="D4545" s="2" t="s">
        <v>21</v>
      </c>
      <c r="F4545">
        <v>5.5371666666666659</v>
      </c>
      <c r="G4545" t="s">
        <v>43</v>
      </c>
      <c r="H4545" s="21">
        <v>44621</v>
      </c>
      <c r="I4545" s="18" t="s">
        <v>69</v>
      </c>
      <c r="J4545" s="2" t="s">
        <v>21</v>
      </c>
    </row>
    <row r="4546" spans="2:10" hidden="1" x14ac:dyDescent="0.3">
      <c r="B4546" s="5" t="s">
        <v>58</v>
      </c>
      <c r="C4546" t="s">
        <v>53</v>
      </c>
      <c r="D4546" s="2" t="s">
        <v>21</v>
      </c>
      <c r="F4546">
        <v>6.5063333333333331</v>
      </c>
      <c r="G4546" t="s">
        <v>43</v>
      </c>
      <c r="H4546" s="21">
        <v>44621</v>
      </c>
      <c r="I4546" s="18" t="s">
        <v>69</v>
      </c>
      <c r="J4546" s="2" t="s">
        <v>21</v>
      </c>
    </row>
    <row r="4547" spans="2:10" hidden="1" x14ac:dyDescent="0.3">
      <c r="B4547" s="5" t="s">
        <v>58</v>
      </c>
      <c r="C4547" t="s">
        <v>53</v>
      </c>
      <c r="D4547" s="2" t="s">
        <v>21</v>
      </c>
      <c r="F4547">
        <v>5.5929393939393943</v>
      </c>
      <c r="G4547" t="s">
        <v>43</v>
      </c>
      <c r="H4547" s="21">
        <v>44621</v>
      </c>
      <c r="I4547" s="18" t="s">
        <v>69</v>
      </c>
      <c r="J4547" s="2" t="s">
        <v>21</v>
      </c>
    </row>
    <row r="4548" spans="2:10" hidden="1" x14ac:dyDescent="0.3">
      <c r="B4548" s="5" t="s">
        <v>58</v>
      </c>
      <c r="C4548" t="s">
        <v>53</v>
      </c>
      <c r="D4548" s="2" t="s">
        <v>21</v>
      </c>
      <c r="F4548">
        <v>5.8788636363636364</v>
      </c>
      <c r="G4548" t="s">
        <v>43</v>
      </c>
      <c r="H4548" s="21">
        <v>44621</v>
      </c>
      <c r="I4548" s="18" t="s">
        <v>69</v>
      </c>
      <c r="J4548" s="2" t="s">
        <v>21</v>
      </c>
    </row>
    <row r="4549" spans="2:10" hidden="1" x14ac:dyDescent="0.3">
      <c r="B4549" s="5" t="s">
        <v>58</v>
      </c>
      <c r="C4549" t="s">
        <v>53</v>
      </c>
      <c r="D4549" s="2" t="s">
        <v>21</v>
      </c>
      <c r="F4549">
        <v>5.8807424242424249</v>
      </c>
      <c r="G4549" t="s">
        <v>43</v>
      </c>
      <c r="H4549" s="21">
        <v>44621</v>
      </c>
      <c r="I4549" s="18" t="s">
        <v>69</v>
      </c>
      <c r="J4549" s="2" t="s">
        <v>21</v>
      </c>
    </row>
    <row r="4550" spans="2:10" hidden="1" x14ac:dyDescent="0.3">
      <c r="B4550" s="5" t="s">
        <v>58</v>
      </c>
      <c r="C4550" t="s">
        <v>53</v>
      </c>
      <c r="D4550" s="2" t="s">
        <v>21</v>
      </c>
      <c r="F4550">
        <v>5.233393939393939</v>
      </c>
      <c r="G4550" t="s">
        <v>43</v>
      </c>
      <c r="H4550" s="21">
        <v>44621</v>
      </c>
      <c r="I4550" s="18" t="s">
        <v>69</v>
      </c>
      <c r="J4550" s="2" t="s">
        <v>21</v>
      </c>
    </row>
    <row r="4551" spans="2:10" hidden="1" x14ac:dyDescent="0.3">
      <c r="B4551" s="5" t="s">
        <v>58</v>
      </c>
      <c r="C4551" t="s">
        <v>53</v>
      </c>
      <c r="D4551" s="2" t="s">
        <v>21</v>
      </c>
      <c r="F4551">
        <v>4.2834621212121213</v>
      </c>
      <c r="G4551" t="s">
        <v>43</v>
      </c>
      <c r="H4551" s="21">
        <v>44621</v>
      </c>
      <c r="I4551" s="18" t="s">
        <v>69</v>
      </c>
      <c r="J4551" s="2" t="s">
        <v>21</v>
      </c>
    </row>
    <row r="4552" spans="2:10" hidden="1" x14ac:dyDescent="0.3">
      <c r="B4552" s="5" t="s">
        <v>58</v>
      </c>
      <c r="C4552" t="s">
        <v>53</v>
      </c>
      <c r="D4552" s="2" t="s">
        <v>21</v>
      </c>
      <c r="F4552">
        <v>5.5216439393939396</v>
      </c>
      <c r="G4552" t="s">
        <v>43</v>
      </c>
      <c r="H4552" s="21">
        <v>44621</v>
      </c>
      <c r="I4552" s="18" t="s">
        <v>69</v>
      </c>
      <c r="J4552" s="2" t="s">
        <v>21</v>
      </c>
    </row>
    <row r="4553" spans="2:10" hidden="1" x14ac:dyDescent="0.3">
      <c r="B4553" s="5" t="s">
        <v>58</v>
      </c>
      <c r="C4553" t="s">
        <v>53</v>
      </c>
      <c r="D4553" s="2" t="s">
        <v>21</v>
      </c>
      <c r="F4553">
        <v>5.413484848484849</v>
      </c>
      <c r="G4553" t="s">
        <v>43</v>
      </c>
      <c r="H4553" s="21">
        <v>44621</v>
      </c>
      <c r="I4553" s="18" t="s">
        <v>69</v>
      </c>
      <c r="J4553" s="2" t="s">
        <v>21</v>
      </c>
    </row>
    <row r="4554" spans="2:10" hidden="1" x14ac:dyDescent="0.3">
      <c r="B4554" s="5" t="s">
        <v>58</v>
      </c>
      <c r="C4554" t="s">
        <v>53</v>
      </c>
      <c r="D4554" s="2" t="s">
        <v>21</v>
      </c>
      <c r="F4554">
        <v>5.9505151515151509</v>
      </c>
      <c r="G4554" t="s">
        <v>43</v>
      </c>
      <c r="H4554" s="21">
        <v>44621</v>
      </c>
      <c r="I4554" s="18" t="s">
        <v>69</v>
      </c>
      <c r="J4554" s="2" t="s">
        <v>21</v>
      </c>
    </row>
    <row r="4555" spans="2:10" hidden="1" x14ac:dyDescent="0.3">
      <c r="B4555" s="5" t="s">
        <v>58</v>
      </c>
      <c r="C4555" t="s">
        <v>53</v>
      </c>
      <c r="D4555" s="2" t="s">
        <v>21</v>
      </c>
      <c r="F4555">
        <v>8.4060900000000007</v>
      </c>
      <c r="G4555" t="s">
        <v>43</v>
      </c>
      <c r="H4555" s="21">
        <v>44621</v>
      </c>
      <c r="I4555" s="18" t="s">
        <v>69</v>
      </c>
      <c r="J4555" s="2" t="s">
        <v>21</v>
      </c>
    </row>
    <row r="4556" spans="2:10" hidden="1" x14ac:dyDescent="0.3">
      <c r="B4556" s="5" t="s">
        <v>58</v>
      </c>
      <c r="C4556" t="s">
        <v>53</v>
      </c>
      <c r="D4556" s="2" t="s">
        <v>21</v>
      </c>
      <c r="F4556">
        <v>7.5626499999999997</v>
      </c>
      <c r="G4556" t="s">
        <v>43</v>
      </c>
      <c r="H4556" s="21">
        <v>44621</v>
      </c>
      <c r="I4556" s="18" t="s">
        <v>69</v>
      </c>
      <c r="J4556" s="2" t="s">
        <v>21</v>
      </c>
    </row>
    <row r="4557" spans="2:10" hidden="1" x14ac:dyDescent="0.3">
      <c r="B4557" s="5" t="s">
        <v>58</v>
      </c>
      <c r="C4557" t="s">
        <v>53</v>
      </c>
      <c r="D4557" s="2" t="s">
        <v>21</v>
      </c>
      <c r="F4557">
        <v>5.3493899999999996</v>
      </c>
      <c r="G4557" t="s">
        <v>43</v>
      </c>
      <c r="H4557" s="21">
        <v>44621</v>
      </c>
      <c r="I4557" s="18" t="s">
        <v>69</v>
      </c>
      <c r="J4557" s="2" t="s">
        <v>21</v>
      </c>
    </row>
    <row r="4558" spans="2:10" hidden="1" x14ac:dyDescent="0.3">
      <c r="B4558" s="5" t="s">
        <v>58</v>
      </c>
      <c r="C4558" t="s">
        <v>53</v>
      </c>
      <c r="D4558" s="2" t="s">
        <v>21</v>
      </c>
      <c r="F4558">
        <v>8.5608399999999989</v>
      </c>
      <c r="G4558" t="s">
        <v>43</v>
      </c>
      <c r="H4558" s="21">
        <v>44621</v>
      </c>
      <c r="I4558" s="18" t="s">
        <v>69</v>
      </c>
      <c r="J4558" s="2" t="s">
        <v>21</v>
      </c>
    </row>
    <row r="4559" spans="2:10" hidden="1" x14ac:dyDescent="0.3">
      <c r="B4559" s="5" t="s">
        <v>58</v>
      </c>
      <c r="C4559" t="s">
        <v>53</v>
      </c>
      <c r="D4559" s="2" t="s">
        <v>21</v>
      </c>
      <c r="F4559">
        <v>7.8004100000000003</v>
      </c>
      <c r="G4559" t="s">
        <v>43</v>
      </c>
      <c r="H4559" s="21">
        <v>44621</v>
      </c>
      <c r="I4559" s="18" t="s">
        <v>69</v>
      </c>
      <c r="J4559" s="2" t="s">
        <v>21</v>
      </c>
    </row>
    <row r="4560" spans="2:10" hidden="1" x14ac:dyDescent="0.3">
      <c r="B4560" s="5" t="s">
        <v>58</v>
      </c>
      <c r="C4560" t="s">
        <v>53</v>
      </c>
      <c r="D4560" s="2" t="s">
        <v>21</v>
      </c>
      <c r="F4560">
        <v>8.4423700000000004</v>
      </c>
      <c r="G4560" t="s">
        <v>43</v>
      </c>
      <c r="H4560" s="21">
        <v>44621</v>
      </c>
      <c r="I4560" s="18" t="s">
        <v>69</v>
      </c>
      <c r="J4560" s="2" t="s">
        <v>21</v>
      </c>
    </row>
    <row r="4561" spans="2:10" hidden="1" x14ac:dyDescent="0.3">
      <c r="B4561" s="5" t="s">
        <v>58</v>
      </c>
      <c r="C4561" t="s">
        <v>53</v>
      </c>
      <c r="D4561" s="2" t="s">
        <v>21</v>
      </c>
      <c r="F4561">
        <v>8.9728499999999993</v>
      </c>
      <c r="G4561" t="s">
        <v>43</v>
      </c>
      <c r="H4561" s="21">
        <v>44621</v>
      </c>
      <c r="I4561" s="18" t="s">
        <v>69</v>
      </c>
      <c r="J4561" s="2" t="s">
        <v>21</v>
      </c>
    </row>
    <row r="4562" spans="2:10" hidden="1" x14ac:dyDescent="0.3">
      <c r="B4562" s="5" t="s">
        <v>58</v>
      </c>
      <c r="C4562" t="s">
        <v>53</v>
      </c>
      <c r="D4562" s="2" t="s">
        <v>21</v>
      </c>
      <c r="F4562">
        <v>7.8584500000000004</v>
      </c>
      <c r="G4562" t="s">
        <v>43</v>
      </c>
      <c r="H4562" s="21">
        <v>44621</v>
      </c>
      <c r="I4562" s="18" t="s">
        <v>69</v>
      </c>
      <c r="J4562" s="2" t="s">
        <v>21</v>
      </c>
    </row>
    <row r="4563" spans="2:10" hidden="1" x14ac:dyDescent="0.3">
      <c r="B4563" s="5" t="s">
        <v>58</v>
      </c>
      <c r="C4563" t="s">
        <v>53</v>
      </c>
      <c r="D4563" s="2" t="s">
        <v>21</v>
      </c>
      <c r="F4563">
        <v>8.2517399999999999</v>
      </c>
      <c r="G4563" t="s">
        <v>43</v>
      </c>
      <c r="H4563" s="21">
        <v>44621</v>
      </c>
      <c r="I4563" s="18" t="s">
        <v>69</v>
      </c>
      <c r="J4563" s="2" t="s">
        <v>21</v>
      </c>
    </row>
    <row r="4564" spans="2:10" hidden="1" x14ac:dyDescent="0.3">
      <c r="B4564" s="5" t="s">
        <v>58</v>
      </c>
      <c r="C4564" t="s">
        <v>53</v>
      </c>
      <c r="D4564" s="2" t="s">
        <v>21</v>
      </c>
      <c r="F4564">
        <v>8.2003900000000005</v>
      </c>
      <c r="G4564" t="s">
        <v>43</v>
      </c>
      <c r="H4564" s="21">
        <v>44621</v>
      </c>
      <c r="I4564" s="18" t="s">
        <v>69</v>
      </c>
      <c r="J4564" s="2" t="s">
        <v>21</v>
      </c>
    </row>
    <row r="4565" spans="2:10" hidden="1" x14ac:dyDescent="0.3">
      <c r="B4565" s="5" t="s">
        <v>58</v>
      </c>
      <c r="C4565" t="s">
        <v>53</v>
      </c>
      <c r="D4565" s="2" t="s">
        <v>21</v>
      </c>
      <c r="F4565">
        <v>7.8729899999999997</v>
      </c>
      <c r="G4565" t="s">
        <v>43</v>
      </c>
      <c r="H4565" s="21">
        <v>44621</v>
      </c>
      <c r="I4565" s="18" t="s">
        <v>69</v>
      </c>
      <c r="J4565" s="2" t="s">
        <v>21</v>
      </c>
    </row>
    <row r="4566" spans="2:10" hidden="1" x14ac:dyDescent="0.3">
      <c r="B4566" s="5" t="s">
        <v>58</v>
      </c>
      <c r="C4566" t="s">
        <v>53</v>
      </c>
      <c r="D4566" s="2" t="s">
        <v>21</v>
      </c>
      <c r="F4566">
        <v>7.0513500000000002</v>
      </c>
      <c r="G4566" t="s">
        <v>43</v>
      </c>
      <c r="H4566" s="21">
        <v>44621</v>
      </c>
      <c r="I4566" s="18" t="s">
        <v>69</v>
      </c>
      <c r="J4566" s="2" t="s">
        <v>21</v>
      </c>
    </row>
    <row r="4567" spans="2:10" hidden="1" x14ac:dyDescent="0.3">
      <c r="B4567" s="5" t="s">
        <v>58</v>
      </c>
      <c r="C4567" t="s">
        <v>53</v>
      </c>
      <c r="D4567" s="2" t="s">
        <v>21</v>
      </c>
      <c r="F4567">
        <v>7.7609299999999992</v>
      </c>
      <c r="G4567" t="s">
        <v>43</v>
      </c>
      <c r="H4567" s="21">
        <v>44621</v>
      </c>
      <c r="I4567" s="18" t="s">
        <v>69</v>
      </c>
      <c r="J4567" s="2" t="s">
        <v>21</v>
      </c>
    </row>
    <row r="4568" spans="2:10" hidden="1" x14ac:dyDescent="0.3">
      <c r="B4568" s="5" t="s">
        <v>58</v>
      </c>
      <c r="C4568" t="s">
        <v>53</v>
      </c>
      <c r="D4568" s="2" t="s">
        <v>21</v>
      </c>
      <c r="F4568">
        <v>7.6303599999999996</v>
      </c>
      <c r="G4568" t="s">
        <v>43</v>
      </c>
      <c r="H4568" s="21">
        <v>44621</v>
      </c>
      <c r="I4568" s="18" t="s">
        <v>69</v>
      </c>
      <c r="J4568" s="2" t="s">
        <v>21</v>
      </c>
    </row>
    <row r="4569" spans="2:10" hidden="1" x14ac:dyDescent="0.3">
      <c r="B4569" s="5" t="s">
        <v>58</v>
      </c>
      <c r="C4569" t="s">
        <v>53</v>
      </c>
      <c r="D4569" s="2" t="s">
        <v>21</v>
      </c>
      <c r="F4569">
        <v>8.4823599999999999</v>
      </c>
      <c r="G4569" t="s">
        <v>43</v>
      </c>
      <c r="H4569" s="21">
        <v>44621</v>
      </c>
      <c r="I4569" s="18" t="s">
        <v>69</v>
      </c>
      <c r="J4569" s="2" t="s">
        <v>21</v>
      </c>
    </row>
    <row r="4570" spans="2:10" hidden="1" x14ac:dyDescent="0.3">
      <c r="B4570" s="5" t="s">
        <v>58</v>
      </c>
      <c r="C4570" t="s">
        <v>53</v>
      </c>
      <c r="D4570" s="2" t="s">
        <v>21</v>
      </c>
      <c r="F4570">
        <v>7.9289800000000001</v>
      </c>
      <c r="G4570" t="s">
        <v>43</v>
      </c>
      <c r="H4570" s="21">
        <v>44621</v>
      </c>
      <c r="I4570" s="18" t="s">
        <v>69</v>
      </c>
      <c r="J4570" s="2" t="s">
        <v>21</v>
      </c>
    </row>
    <row r="4571" spans="2:10" hidden="1" x14ac:dyDescent="0.3">
      <c r="B4571" s="5" t="s">
        <v>58</v>
      </c>
      <c r="C4571" t="s">
        <v>53</v>
      </c>
      <c r="D4571" s="2" t="s">
        <v>21</v>
      </c>
      <c r="F4571">
        <v>8.1593099999999996</v>
      </c>
      <c r="G4571" t="s">
        <v>43</v>
      </c>
      <c r="H4571" s="21">
        <v>44621</v>
      </c>
      <c r="I4571" s="18" t="s">
        <v>69</v>
      </c>
      <c r="J4571" s="2" t="s">
        <v>21</v>
      </c>
    </row>
    <row r="4572" spans="2:10" hidden="1" x14ac:dyDescent="0.3">
      <c r="B4572" s="5" t="s">
        <v>58</v>
      </c>
      <c r="C4572" t="s">
        <v>53</v>
      </c>
      <c r="D4572" s="2" t="s">
        <v>21</v>
      </c>
      <c r="F4572">
        <v>7.1233699999999995</v>
      </c>
      <c r="G4572" t="s">
        <v>43</v>
      </c>
      <c r="H4572" s="21">
        <v>44621</v>
      </c>
      <c r="I4572" s="18" t="s">
        <v>69</v>
      </c>
      <c r="J4572" s="2" t="s">
        <v>21</v>
      </c>
    </row>
    <row r="4573" spans="2:10" hidden="1" x14ac:dyDescent="0.3">
      <c r="B4573" s="5" t="s">
        <v>58</v>
      </c>
      <c r="C4573" t="s">
        <v>53</v>
      </c>
      <c r="D4573" s="2" t="s">
        <v>21</v>
      </c>
      <c r="F4573">
        <v>7.7374900000000002</v>
      </c>
      <c r="G4573" t="s">
        <v>43</v>
      </c>
      <c r="H4573" s="21">
        <v>44621</v>
      </c>
      <c r="I4573" s="18" t="s">
        <v>69</v>
      </c>
      <c r="J4573" s="2" t="s">
        <v>21</v>
      </c>
    </row>
    <row r="4574" spans="2:10" hidden="1" x14ac:dyDescent="0.3">
      <c r="B4574" s="5" t="s">
        <v>58</v>
      </c>
      <c r="C4574" t="s">
        <v>53</v>
      </c>
      <c r="D4574" s="2" t="s">
        <v>21</v>
      </c>
      <c r="F4574">
        <v>8.2861799999999999</v>
      </c>
      <c r="G4574" t="s">
        <v>43</v>
      </c>
      <c r="H4574" s="21">
        <v>44621</v>
      </c>
      <c r="I4574" s="18" t="s">
        <v>69</v>
      </c>
      <c r="J4574" s="2" t="s">
        <v>21</v>
      </c>
    </row>
    <row r="4575" spans="2:10" hidden="1" x14ac:dyDescent="0.3">
      <c r="B4575" s="5" t="s">
        <v>58</v>
      </c>
      <c r="C4575" t="s">
        <v>53</v>
      </c>
      <c r="D4575" s="2" t="s">
        <v>21</v>
      </c>
      <c r="F4575">
        <v>8.24</v>
      </c>
      <c r="G4575" t="s">
        <v>43</v>
      </c>
      <c r="H4575" s="21">
        <v>44621</v>
      </c>
      <c r="I4575" s="18" t="s">
        <v>69</v>
      </c>
      <c r="J4575" s="2" t="s">
        <v>21</v>
      </c>
    </row>
    <row r="4576" spans="2:10" hidden="1" x14ac:dyDescent="0.3">
      <c r="B4576" s="5" t="s">
        <v>58</v>
      </c>
      <c r="C4576" t="s">
        <v>53</v>
      </c>
      <c r="D4576" s="2" t="s">
        <v>21</v>
      </c>
      <c r="F4576">
        <v>7.4417200000000001</v>
      </c>
      <c r="G4576" t="s">
        <v>43</v>
      </c>
      <c r="H4576" s="21">
        <v>44621</v>
      </c>
      <c r="I4576" s="18" t="s">
        <v>69</v>
      </c>
      <c r="J4576" s="2" t="s">
        <v>21</v>
      </c>
    </row>
    <row r="4577" spans="2:10" hidden="1" x14ac:dyDescent="0.3">
      <c r="B4577" s="5" t="s">
        <v>58</v>
      </c>
      <c r="C4577" t="s">
        <v>53</v>
      </c>
      <c r="D4577" s="2" t="s">
        <v>21</v>
      </c>
      <c r="F4577">
        <v>7.8546799999999992</v>
      </c>
      <c r="G4577" t="s">
        <v>43</v>
      </c>
      <c r="H4577" s="21">
        <v>44621</v>
      </c>
      <c r="I4577" s="18" t="s">
        <v>69</v>
      </c>
      <c r="J4577" s="2" t="s">
        <v>21</v>
      </c>
    </row>
    <row r="4578" spans="2:10" hidden="1" x14ac:dyDescent="0.3">
      <c r="B4578" s="5" t="s">
        <v>58</v>
      </c>
      <c r="C4578" t="s">
        <v>53</v>
      </c>
      <c r="D4578" s="2" t="s">
        <v>21</v>
      </c>
      <c r="F4578">
        <v>7.4276199999999992</v>
      </c>
      <c r="G4578" t="s">
        <v>43</v>
      </c>
      <c r="H4578" s="21">
        <v>44621</v>
      </c>
      <c r="I4578" s="18" t="s">
        <v>69</v>
      </c>
      <c r="J4578" s="2" t="s">
        <v>21</v>
      </c>
    </row>
    <row r="4579" spans="2:10" hidden="1" x14ac:dyDescent="0.3">
      <c r="B4579" s="5" t="s">
        <v>58</v>
      </c>
      <c r="C4579" t="s">
        <v>53</v>
      </c>
      <c r="D4579" s="2" t="s">
        <v>21</v>
      </c>
      <c r="F4579">
        <v>7.5209599999999996</v>
      </c>
      <c r="G4579" t="s">
        <v>43</v>
      </c>
      <c r="H4579" s="21">
        <v>44621</v>
      </c>
      <c r="I4579" s="18" t="s">
        <v>69</v>
      </c>
      <c r="J4579" s="2" t="s">
        <v>21</v>
      </c>
    </row>
    <row r="4580" spans="2:10" hidden="1" x14ac:dyDescent="0.3">
      <c r="B4580" s="5" t="s">
        <v>58</v>
      </c>
      <c r="C4580" t="s">
        <v>53</v>
      </c>
      <c r="D4580" s="2" t="s">
        <v>21</v>
      </c>
      <c r="F4580">
        <v>8.5603700000000007</v>
      </c>
      <c r="G4580" t="s">
        <v>43</v>
      </c>
      <c r="H4580" s="21">
        <v>44621</v>
      </c>
      <c r="I4580" s="18" t="s">
        <v>69</v>
      </c>
      <c r="J4580" s="2" t="s">
        <v>21</v>
      </c>
    </row>
    <row r="4581" spans="2:10" hidden="1" x14ac:dyDescent="0.3">
      <c r="B4581" s="5" t="s">
        <v>58</v>
      </c>
      <c r="C4581" t="s">
        <v>53</v>
      </c>
      <c r="D4581" s="2" t="s">
        <v>21</v>
      </c>
      <c r="F4581">
        <v>7.5807099999999998</v>
      </c>
      <c r="G4581" t="s">
        <v>43</v>
      </c>
      <c r="H4581" s="21">
        <v>44621</v>
      </c>
      <c r="I4581" s="18" t="s">
        <v>69</v>
      </c>
      <c r="J4581" s="2" t="s">
        <v>21</v>
      </c>
    </row>
    <row r="4582" spans="2:10" hidden="1" x14ac:dyDescent="0.3">
      <c r="B4582" s="5" t="s">
        <v>58</v>
      </c>
      <c r="C4582" t="s">
        <v>53</v>
      </c>
      <c r="D4582" t="s">
        <v>62</v>
      </c>
      <c r="F4582">
        <v>15.448422835563948</v>
      </c>
      <c r="G4582" t="s">
        <v>43</v>
      </c>
      <c r="H4582" s="21">
        <v>44621</v>
      </c>
      <c r="I4582" s="18" t="s">
        <v>69</v>
      </c>
      <c r="J4582" t="s">
        <v>22</v>
      </c>
    </row>
    <row r="4583" spans="2:10" hidden="1" x14ac:dyDescent="0.3">
      <c r="B4583" s="5" t="s">
        <v>58</v>
      </c>
      <c r="C4583" t="s">
        <v>53</v>
      </c>
      <c r="D4583" t="s">
        <v>62</v>
      </c>
      <c r="F4583">
        <v>20.131136502471261</v>
      </c>
      <c r="G4583" t="s">
        <v>43</v>
      </c>
      <c r="H4583" s="21">
        <v>44621</v>
      </c>
      <c r="I4583" s="18" t="s">
        <v>69</v>
      </c>
      <c r="J4583" t="s">
        <v>22</v>
      </c>
    </row>
    <row r="4584" spans="2:10" hidden="1" x14ac:dyDescent="0.3">
      <c r="B4584" s="5" t="s">
        <v>58</v>
      </c>
      <c r="C4584" t="s">
        <v>53</v>
      </c>
      <c r="D4584" t="s">
        <v>62</v>
      </c>
      <c r="F4584">
        <v>14.364280303030304</v>
      </c>
      <c r="G4584" t="s">
        <v>43</v>
      </c>
      <c r="H4584" s="21">
        <v>44621</v>
      </c>
      <c r="I4584" s="18" t="s">
        <v>69</v>
      </c>
      <c r="J4584" t="s">
        <v>22</v>
      </c>
    </row>
    <row r="4585" spans="2:10" hidden="1" x14ac:dyDescent="0.3">
      <c r="B4585" s="5" t="s">
        <v>58</v>
      </c>
      <c r="C4585" t="s">
        <v>53</v>
      </c>
      <c r="D4585" t="s">
        <v>62</v>
      </c>
      <c r="F4585">
        <v>14.273015151515152</v>
      </c>
      <c r="G4585" t="s">
        <v>43</v>
      </c>
      <c r="H4585" s="21">
        <v>44621</v>
      </c>
      <c r="I4585" s="18" t="s">
        <v>69</v>
      </c>
      <c r="J4585" t="s">
        <v>22</v>
      </c>
    </row>
    <row r="4586" spans="2:10" hidden="1" x14ac:dyDescent="0.3">
      <c r="B4586" s="5" t="s">
        <v>58</v>
      </c>
      <c r="C4586" t="s">
        <v>53</v>
      </c>
      <c r="D4586" t="s">
        <v>62</v>
      </c>
      <c r="F4586">
        <v>13.502757575757576</v>
      </c>
      <c r="G4586" t="s">
        <v>43</v>
      </c>
      <c r="H4586" s="21">
        <v>44621</v>
      </c>
      <c r="I4586" s="18" t="s">
        <v>69</v>
      </c>
      <c r="J4586" t="s">
        <v>22</v>
      </c>
    </row>
    <row r="4587" spans="2:10" hidden="1" x14ac:dyDescent="0.3">
      <c r="B4587" s="5" t="s">
        <v>58</v>
      </c>
      <c r="C4587" t="s">
        <v>53</v>
      </c>
      <c r="D4587" s="2" t="s">
        <v>21</v>
      </c>
      <c r="F4587">
        <v>11.707348484848485</v>
      </c>
      <c r="G4587" t="s">
        <v>43</v>
      </c>
      <c r="H4587" s="21">
        <v>44621</v>
      </c>
      <c r="I4587" s="18" t="s">
        <v>69</v>
      </c>
      <c r="J4587" s="2" t="s">
        <v>21</v>
      </c>
    </row>
    <row r="4588" spans="2:10" hidden="1" x14ac:dyDescent="0.3">
      <c r="B4588" s="5" t="s">
        <v>58</v>
      </c>
      <c r="C4588" t="s">
        <v>53</v>
      </c>
      <c r="D4588" s="2" t="s">
        <v>21</v>
      </c>
      <c r="F4588">
        <v>12.495193877551021</v>
      </c>
      <c r="G4588" t="s">
        <v>43</v>
      </c>
      <c r="H4588" s="21">
        <v>44621</v>
      </c>
      <c r="I4588" s="18" t="s">
        <v>69</v>
      </c>
      <c r="J4588" s="2" t="s">
        <v>21</v>
      </c>
    </row>
    <row r="4589" spans="2:10" hidden="1" x14ac:dyDescent="0.3">
      <c r="B4589" s="5" t="s">
        <v>58</v>
      </c>
      <c r="C4589" t="s">
        <v>53</v>
      </c>
      <c r="D4589" s="2" t="s">
        <v>21</v>
      </c>
      <c r="F4589">
        <v>13.611683673469386</v>
      </c>
      <c r="G4589" t="s">
        <v>43</v>
      </c>
      <c r="H4589" s="21">
        <v>44621</v>
      </c>
      <c r="I4589" s="18" t="s">
        <v>69</v>
      </c>
      <c r="J4589" s="2" t="s">
        <v>21</v>
      </c>
    </row>
    <row r="4590" spans="2:10" hidden="1" x14ac:dyDescent="0.3">
      <c r="B4590" s="5" t="s">
        <v>58</v>
      </c>
      <c r="C4590" t="s">
        <v>53</v>
      </c>
      <c r="D4590" s="2" t="s">
        <v>21</v>
      </c>
      <c r="F4590">
        <v>13.486214285714285</v>
      </c>
      <c r="G4590" t="s">
        <v>43</v>
      </c>
      <c r="H4590" s="21">
        <v>44621</v>
      </c>
      <c r="I4590" s="18" t="s">
        <v>69</v>
      </c>
      <c r="J4590" s="2" t="s">
        <v>21</v>
      </c>
    </row>
    <row r="4591" spans="2:10" hidden="1" x14ac:dyDescent="0.3">
      <c r="B4591" s="5" t="s">
        <v>58</v>
      </c>
      <c r="C4591" t="s">
        <v>53</v>
      </c>
      <c r="D4591" s="2" t="s">
        <v>21</v>
      </c>
      <c r="F4591">
        <v>13.679938775510204</v>
      </c>
      <c r="G4591" t="s">
        <v>43</v>
      </c>
      <c r="H4591" s="21">
        <v>44621</v>
      </c>
      <c r="I4591" s="18" t="s">
        <v>69</v>
      </c>
      <c r="J4591" s="2" t="s">
        <v>21</v>
      </c>
    </row>
    <row r="4592" spans="2:10" hidden="1" x14ac:dyDescent="0.3">
      <c r="B4592" s="5" t="s">
        <v>58</v>
      </c>
      <c r="C4592" t="s">
        <v>53</v>
      </c>
      <c r="D4592" s="2" t="s">
        <v>21</v>
      </c>
      <c r="F4592">
        <v>14.097724489795919</v>
      </c>
      <c r="G4592" t="s">
        <v>43</v>
      </c>
      <c r="H4592" s="21">
        <v>44621</v>
      </c>
      <c r="I4592" s="18" t="s">
        <v>69</v>
      </c>
      <c r="J4592" s="2" t="s">
        <v>21</v>
      </c>
    </row>
    <row r="4593" spans="2:10" hidden="1" x14ac:dyDescent="0.3">
      <c r="B4593" s="5" t="s">
        <v>58</v>
      </c>
      <c r="C4593" t="s">
        <v>53</v>
      </c>
      <c r="D4593" s="2" t="s">
        <v>21</v>
      </c>
      <c r="F4593">
        <v>13.073112244897958</v>
      </c>
      <c r="G4593" t="s">
        <v>43</v>
      </c>
      <c r="H4593" s="21">
        <v>44621</v>
      </c>
      <c r="I4593" s="18" t="s">
        <v>69</v>
      </c>
      <c r="J4593" s="2" t="s">
        <v>21</v>
      </c>
    </row>
    <row r="4594" spans="2:10" hidden="1" x14ac:dyDescent="0.3">
      <c r="B4594" s="5" t="s">
        <v>58</v>
      </c>
      <c r="C4594" t="s">
        <v>53</v>
      </c>
      <c r="D4594" s="2" t="s">
        <v>21</v>
      </c>
      <c r="F4594">
        <v>12.918510204081631</v>
      </c>
      <c r="G4594" t="s">
        <v>43</v>
      </c>
      <c r="H4594" s="21">
        <v>44621</v>
      </c>
      <c r="I4594" s="18" t="s">
        <v>69</v>
      </c>
      <c r="J4594" s="2" t="s">
        <v>21</v>
      </c>
    </row>
    <row r="4595" spans="2:10" hidden="1" x14ac:dyDescent="0.3">
      <c r="B4595" s="5" t="s">
        <v>58</v>
      </c>
      <c r="C4595" t="s">
        <v>53</v>
      </c>
      <c r="D4595" s="2" t="s">
        <v>21</v>
      </c>
      <c r="F4595">
        <v>12.328030612244897</v>
      </c>
      <c r="G4595" t="s">
        <v>43</v>
      </c>
      <c r="H4595" s="21">
        <v>44621</v>
      </c>
      <c r="I4595" s="18" t="s">
        <v>69</v>
      </c>
      <c r="J4595" s="2" t="s">
        <v>21</v>
      </c>
    </row>
    <row r="4596" spans="2:10" hidden="1" x14ac:dyDescent="0.3">
      <c r="B4596" s="5" t="s">
        <v>58</v>
      </c>
      <c r="C4596" t="s">
        <v>53</v>
      </c>
      <c r="D4596" s="2" t="s">
        <v>21</v>
      </c>
      <c r="F4596">
        <v>12.100938775510205</v>
      </c>
      <c r="G4596" t="s">
        <v>43</v>
      </c>
      <c r="H4596" s="21">
        <v>44621</v>
      </c>
      <c r="I4596" s="18" t="s">
        <v>69</v>
      </c>
      <c r="J4596" s="2" t="s">
        <v>21</v>
      </c>
    </row>
    <row r="4597" spans="2:10" hidden="1" x14ac:dyDescent="0.3">
      <c r="B4597" s="5" t="s">
        <v>58</v>
      </c>
      <c r="C4597" t="s">
        <v>53</v>
      </c>
      <c r="D4597" s="2" t="s">
        <v>21</v>
      </c>
      <c r="F4597">
        <v>13.920591836734694</v>
      </c>
      <c r="G4597" t="s">
        <v>43</v>
      </c>
      <c r="H4597" s="21">
        <v>44621</v>
      </c>
      <c r="I4597" s="18" t="s">
        <v>69</v>
      </c>
      <c r="J4597" s="2" t="s">
        <v>21</v>
      </c>
    </row>
    <row r="4598" spans="2:10" hidden="1" x14ac:dyDescent="0.3">
      <c r="B4598" s="5" t="s">
        <v>58</v>
      </c>
      <c r="C4598" t="s">
        <v>53</v>
      </c>
      <c r="D4598" s="2" t="s">
        <v>21</v>
      </c>
      <c r="F4598">
        <v>16.220795918367347</v>
      </c>
      <c r="G4598" t="s">
        <v>43</v>
      </c>
      <c r="H4598" s="21">
        <v>44621</v>
      </c>
      <c r="I4598" s="18" t="s">
        <v>69</v>
      </c>
      <c r="J4598" s="2" t="s">
        <v>21</v>
      </c>
    </row>
    <row r="4599" spans="2:10" hidden="1" x14ac:dyDescent="0.3">
      <c r="B4599" s="5" t="s">
        <v>58</v>
      </c>
      <c r="C4599" t="s">
        <v>53</v>
      </c>
      <c r="D4599" s="2" t="s">
        <v>21</v>
      </c>
      <c r="F4599">
        <v>12.356447178132086</v>
      </c>
      <c r="G4599" t="s">
        <v>43</v>
      </c>
      <c r="H4599" s="21">
        <v>44621</v>
      </c>
      <c r="I4599" s="18" t="s">
        <v>69</v>
      </c>
      <c r="J4599" s="2" t="s">
        <v>21</v>
      </c>
    </row>
    <row r="4600" spans="2:10" hidden="1" x14ac:dyDescent="0.3">
      <c r="B4600" s="5" t="s">
        <v>58</v>
      </c>
      <c r="C4600" t="s">
        <v>53</v>
      </c>
      <c r="D4600" s="2" t="s">
        <v>21</v>
      </c>
      <c r="F4600">
        <v>12.426780159328372</v>
      </c>
      <c r="G4600" t="s">
        <v>43</v>
      </c>
      <c r="H4600" s="21">
        <v>44621</v>
      </c>
      <c r="I4600" s="18" t="s">
        <v>69</v>
      </c>
      <c r="J4600" s="2" t="s">
        <v>21</v>
      </c>
    </row>
    <row r="4601" spans="2:10" hidden="1" x14ac:dyDescent="0.3">
      <c r="B4601" s="5" t="s">
        <v>58</v>
      </c>
      <c r="C4601" t="s">
        <v>53</v>
      </c>
      <c r="D4601" s="2" t="s">
        <v>21</v>
      </c>
      <c r="F4601">
        <v>18.202617931896281</v>
      </c>
      <c r="G4601" t="s">
        <v>43</v>
      </c>
      <c r="H4601" s="21">
        <v>44621</v>
      </c>
      <c r="I4601" s="18" t="s">
        <v>69</v>
      </c>
      <c r="J4601" s="2" t="s">
        <v>21</v>
      </c>
    </row>
    <row r="4602" spans="2:10" hidden="1" x14ac:dyDescent="0.3">
      <c r="B4602" s="5" t="s">
        <v>58</v>
      </c>
      <c r="C4602" t="s">
        <v>53</v>
      </c>
      <c r="D4602" s="2" t="s">
        <v>21</v>
      </c>
      <c r="F4602">
        <v>17.43685632183908</v>
      </c>
      <c r="G4602" t="s">
        <v>43</v>
      </c>
      <c r="H4602" s="21">
        <v>44621</v>
      </c>
      <c r="I4602" s="18" t="s">
        <v>69</v>
      </c>
      <c r="J4602" s="2" t="s">
        <v>21</v>
      </c>
    </row>
    <row r="4603" spans="2:10" hidden="1" x14ac:dyDescent="0.3">
      <c r="B4603" s="5" t="s">
        <v>58</v>
      </c>
      <c r="C4603" t="s">
        <v>53</v>
      </c>
      <c r="D4603" s="2" t="s">
        <v>21</v>
      </c>
      <c r="F4603">
        <v>13.965480392156863</v>
      </c>
      <c r="G4603" t="s">
        <v>43</v>
      </c>
      <c r="H4603" s="21">
        <v>44621</v>
      </c>
      <c r="I4603" s="18" t="s">
        <v>69</v>
      </c>
      <c r="J4603" s="2" t="s">
        <v>21</v>
      </c>
    </row>
    <row r="4604" spans="2:10" hidden="1" x14ac:dyDescent="0.3">
      <c r="B4604" s="5" t="s">
        <v>58</v>
      </c>
      <c r="C4604" t="s">
        <v>53</v>
      </c>
      <c r="D4604" s="2" t="s">
        <v>21</v>
      </c>
      <c r="F4604">
        <v>12.602245098039216</v>
      </c>
      <c r="G4604" t="s">
        <v>43</v>
      </c>
      <c r="H4604" s="21">
        <v>44621</v>
      </c>
      <c r="I4604" s="18" t="s">
        <v>69</v>
      </c>
      <c r="J4604" s="2" t="s">
        <v>21</v>
      </c>
    </row>
    <row r="4605" spans="2:10" hidden="1" x14ac:dyDescent="0.3">
      <c r="B4605" s="5" t="s">
        <v>58</v>
      </c>
      <c r="C4605" t="s">
        <v>53</v>
      </c>
      <c r="D4605" s="2" t="s">
        <v>21</v>
      </c>
      <c r="F4605">
        <v>12.531617647058823</v>
      </c>
      <c r="G4605" t="s">
        <v>43</v>
      </c>
      <c r="H4605" s="21">
        <v>44621</v>
      </c>
      <c r="I4605" s="18" t="s">
        <v>69</v>
      </c>
      <c r="J4605" s="2" t="s">
        <v>21</v>
      </c>
    </row>
    <row r="4606" spans="2:10" hidden="1" x14ac:dyDescent="0.3">
      <c r="B4606" s="5" t="s">
        <v>58</v>
      </c>
      <c r="C4606" t="s">
        <v>53</v>
      </c>
      <c r="D4606" s="2" t="s">
        <v>21</v>
      </c>
      <c r="F4606">
        <v>13.179754901960784</v>
      </c>
      <c r="G4606" t="s">
        <v>43</v>
      </c>
      <c r="H4606" s="21">
        <v>44621</v>
      </c>
      <c r="I4606" s="18" t="s">
        <v>69</v>
      </c>
      <c r="J4606" s="2" t="s">
        <v>21</v>
      </c>
    </row>
    <row r="4607" spans="2:10" hidden="1" x14ac:dyDescent="0.3">
      <c r="B4607" s="5" t="s">
        <v>58</v>
      </c>
      <c r="C4607" t="s">
        <v>53</v>
      </c>
      <c r="D4607" s="2" t="s">
        <v>21</v>
      </c>
      <c r="F4607">
        <v>13.210039215686274</v>
      </c>
      <c r="G4607" t="s">
        <v>43</v>
      </c>
      <c r="H4607" s="21">
        <v>44621</v>
      </c>
      <c r="I4607" s="18" t="s">
        <v>69</v>
      </c>
      <c r="J4607" s="2" t="s">
        <v>21</v>
      </c>
    </row>
    <row r="4608" spans="2:10" hidden="1" x14ac:dyDescent="0.3">
      <c r="B4608" s="5" t="s">
        <v>58</v>
      </c>
      <c r="C4608" t="s">
        <v>53</v>
      </c>
      <c r="D4608" s="2" t="s">
        <v>21</v>
      </c>
      <c r="F4608">
        <v>12.374911764705882</v>
      </c>
      <c r="G4608" t="s">
        <v>43</v>
      </c>
      <c r="H4608" s="21">
        <v>44621</v>
      </c>
      <c r="I4608" s="18" t="s">
        <v>69</v>
      </c>
      <c r="J4608" s="2" t="s">
        <v>21</v>
      </c>
    </row>
    <row r="4609" spans="2:10" hidden="1" x14ac:dyDescent="0.3">
      <c r="B4609" s="5" t="s">
        <v>58</v>
      </c>
      <c r="C4609" t="s">
        <v>53</v>
      </c>
      <c r="D4609" s="2" t="s">
        <v>21</v>
      </c>
      <c r="F4609">
        <v>11.952901960784313</v>
      </c>
      <c r="G4609" t="s">
        <v>43</v>
      </c>
      <c r="H4609" s="21">
        <v>44621</v>
      </c>
      <c r="I4609" s="18" t="s">
        <v>69</v>
      </c>
      <c r="J4609" s="2" t="s">
        <v>21</v>
      </c>
    </row>
    <row r="4610" spans="2:10" hidden="1" x14ac:dyDescent="0.3">
      <c r="B4610" s="5" t="s">
        <v>58</v>
      </c>
      <c r="C4610" t="s">
        <v>53</v>
      </c>
      <c r="D4610" s="2" t="s">
        <v>21</v>
      </c>
      <c r="F4610">
        <v>12.824343137254903</v>
      </c>
      <c r="G4610" t="s">
        <v>43</v>
      </c>
      <c r="H4610" s="21">
        <v>44621</v>
      </c>
      <c r="I4610" s="18" t="s">
        <v>69</v>
      </c>
      <c r="J4610" s="2" t="s">
        <v>21</v>
      </c>
    </row>
    <row r="4611" spans="2:10" hidden="1" x14ac:dyDescent="0.3">
      <c r="B4611" s="5" t="s">
        <v>58</v>
      </c>
      <c r="C4611" t="s">
        <v>53</v>
      </c>
      <c r="D4611" s="2" t="s">
        <v>21</v>
      </c>
      <c r="F4611">
        <v>11.274968749999999</v>
      </c>
      <c r="G4611" t="s">
        <v>43</v>
      </c>
      <c r="H4611" s="21">
        <v>44621</v>
      </c>
      <c r="I4611" s="18" t="s">
        <v>69</v>
      </c>
      <c r="J4611" s="2" t="s">
        <v>21</v>
      </c>
    </row>
    <row r="4612" spans="2:10" hidden="1" x14ac:dyDescent="0.3">
      <c r="B4612" s="5" t="s">
        <v>58</v>
      </c>
      <c r="C4612" t="s">
        <v>53</v>
      </c>
      <c r="D4612" s="2" t="s">
        <v>21</v>
      </c>
      <c r="F4612">
        <v>11.320958333333332</v>
      </c>
      <c r="G4612" t="s">
        <v>43</v>
      </c>
      <c r="H4612" s="21">
        <v>44621</v>
      </c>
      <c r="I4612" s="18" t="s">
        <v>69</v>
      </c>
      <c r="J4612" s="2" t="s">
        <v>21</v>
      </c>
    </row>
    <row r="4613" spans="2:10" hidden="1" x14ac:dyDescent="0.3">
      <c r="B4613" s="5" t="s">
        <v>58</v>
      </c>
      <c r="C4613" t="s">
        <v>53</v>
      </c>
      <c r="D4613" s="2" t="s">
        <v>21</v>
      </c>
      <c r="F4613">
        <v>10.785552083333334</v>
      </c>
      <c r="G4613" t="s">
        <v>43</v>
      </c>
      <c r="H4613" s="21">
        <v>44621</v>
      </c>
      <c r="I4613" s="18" t="s">
        <v>69</v>
      </c>
      <c r="J4613" s="2" t="s">
        <v>21</v>
      </c>
    </row>
    <row r="4614" spans="2:10" hidden="1" x14ac:dyDescent="0.3">
      <c r="B4614" s="5" t="s">
        <v>58</v>
      </c>
      <c r="C4614" t="s">
        <v>53</v>
      </c>
      <c r="D4614" s="2" t="s">
        <v>21</v>
      </c>
      <c r="F4614">
        <v>12.191510416666667</v>
      </c>
      <c r="G4614" t="s">
        <v>43</v>
      </c>
      <c r="H4614" s="21">
        <v>44621</v>
      </c>
      <c r="I4614" s="18" t="s">
        <v>69</v>
      </c>
      <c r="J4614" s="2" t="s">
        <v>21</v>
      </c>
    </row>
    <row r="4615" spans="2:10" hidden="1" x14ac:dyDescent="0.3">
      <c r="B4615" s="5" t="s">
        <v>58</v>
      </c>
      <c r="C4615" t="s">
        <v>53</v>
      </c>
      <c r="D4615" s="2" t="s">
        <v>21</v>
      </c>
      <c r="F4615">
        <v>11.142541666666666</v>
      </c>
      <c r="G4615" t="s">
        <v>43</v>
      </c>
      <c r="H4615" s="21">
        <v>44621</v>
      </c>
      <c r="I4615" s="18" t="s">
        <v>69</v>
      </c>
      <c r="J4615" s="2" t="s">
        <v>21</v>
      </c>
    </row>
    <row r="4616" spans="2:10" hidden="1" x14ac:dyDescent="0.3">
      <c r="B4616" s="5" t="s">
        <v>58</v>
      </c>
      <c r="C4616" t="s">
        <v>53</v>
      </c>
      <c r="D4616" s="2" t="s">
        <v>21</v>
      </c>
      <c r="F4616">
        <v>11.812666666666667</v>
      </c>
      <c r="G4616" t="s">
        <v>43</v>
      </c>
      <c r="H4616" s="21">
        <v>44621</v>
      </c>
      <c r="I4616" s="18" t="s">
        <v>69</v>
      </c>
      <c r="J4616" s="2" t="s">
        <v>21</v>
      </c>
    </row>
    <row r="4617" spans="2:10" hidden="1" x14ac:dyDescent="0.3">
      <c r="B4617" s="5" t="s">
        <v>58</v>
      </c>
      <c r="C4617" t="s">
        <v>53</v>
      </c>
      <c r="D4617" s="2" t="s">
        <v>21</v>
      </c>
      <c r="F4617">
        <v>11.423999999999999</v>
      </c>
      <c r="G4617" t="s">
        <v>43</v>
      </c>
      <c r="H4617" s="21">
        <v>44621</v>
      </c>
      <c r="I4617" s="18" t="s">
        <v>69</v>
      </c>
      <c r="J4617" s="2" t="s">
        <v>21</v>
      </c>
    </row>
    <row r="4618" spans="2:10" hidden="1" x14ac:dyDescent="0.3">
      <c r="B4618" s="5" t="s">
        <v>58</v>
      </c>
      <c r="C4618" t="s">
        <v>53</v>
      </c>
      <c r="D4618" s="2" t="s">
        <v>21</v>
      </c>
      <c r="F4618">
        <v>11.8914375</v>
      </c>
      <c r="G4618" t="s">
        <v>43</v>
      </c>
      <c r="H4618" s="21">
        <v>44621</v>
      </c>
      <c r="I4618" s="18" t="s">
        <v>69</v>
      </c>
      <c r="J4618" s="2" t="s">
        <v>21</v>
      </c>
    </row>
    <row r="4619" spans="2:10" hidden="1" x14ac:dyDescent="0.3">
      <c r="B4619" s="5" t="s">
        <v>58</v>
      </c>
      <c r="C4619" t="s">
        <v>53</v>
      </c>
      <c r="D4619" s="2" t="s">
        <v>21</v>
      </c>
      <c r="F4619">
        <v>12.717635416666667</v>
      </c>
      <c r="G4619" t="s">
        <v>43</v>
      </c>
      <c r="H4619" s="21">
        <v>44621</v>
      </c>
      <c r="I4619" s="18" t="s">
        <v>69</v>
      </c>
      <c r="J4619" s="2" t="s">
        <v>21</v>
      </c>
    </row>
    <row r="4620" spans="2:10" hidden="1" x14ac:dyDescent="0.3">
      <c r="B4620" s="5" t="s">
        <v>58</v>
      </c>
      <c r="C4620" t="s">
        <v>53</v>
      </c>
      <c r="D4620" s="2" t="s">
        <v>21</v>
      </c>
      <c r="F4620">
        <v>12.689958333333335</v>
      </c>
      <c r="G4620" t="s">
        <v>43</v>
      </c>
      <c r="H4620" s="21">
        <v>44621</v>
      </c>
      <c r="I4620" s="18" t="s">
        <v>69</v>
      </c>
      <c r="J4620" s="2" t="s">
        <v>21</v>
      </c>
    </row>
    <row r="4621" spans="2:10" hidden="1" x14ac:dyDescent="0.3">
      <c r="B4621" s="5" t="s">
        <v>58</v>
      </c>
      <c r="C4621" t="s">
        <v>53</v>
      </c>
      <c r="D4621" s="2" t="s">
        <v>21</v>
      </c>
      <c r="F4621">
        <v>11.66759375</v>
      </c>
      <c r="G4621" t="s">
        <v>43</v>
      </c>
      <c r="H4621" s="21">
        <v>44621</v>
      </c>
      <c r="I4621" s="18" t="s">
        <v>69</v>
      </c>
      <c r="J4621" s="2" t="s">
        <v>21</v>
      </c>
    </row>
    <row r="4622" spans="2:10" hidden="1" x14ac:dyDescent="0.3">
      <c r="B4622" s="5" t="s">
        <v>58</v>
      </c>
      <c r="C4622" t="s">
        <v>53</v>
      </c>
      <c r="D4622" s="2" t="s">
        <v>21</v>
      </c>
      <c r="F4622">
        <v>12.363791666666666</v>
      </c>
      <c r="G4622" t="s">
        <v>43</v>
      </c>
      <c r="H4622" s="21">
        <v>44621</v>
      </c>
      <c r="I4622" s="18" t="s">
        <v>69</v>
      </c>
      <c r="J4622" s="2" t="s">
        <v>21</v>
      </c>
    </row>
    <row r="4623" spans="2:10" hidden="1" x14ac:dyDescent="0.3">
      <c r="B4623" s="5" t="s">
        <v>58</v>
      </c>
      <c r="C4623" t="s">
        <v>53</v>
      </c>
      <c r="D4623" s="2" t="s">
        <v>21</v>
      </c>
      <c r="F4623">
        <v>12.328354166666665</v>
      </c>
      <c r="G4623" t="s">
        <v>43</v>
      </c>
      <c r="H4623" s="21">
        <v>44621</v>
      </c>
      <c r="I4623" s="18" t="s">
        <v>69</v>
      </c>
      <c r="J4623" s="2" t="s">
        <v>21</v>
      </c>
    </row>
    <row r="4624" spans="2:10" hidden="1" x14ac:dyDescent="0.3">
      <c r="B4624" s="5" t="s">
        <v>58</v>
      </c>
      <c r="C4624" t="s">
        <v>53</v>
      </c>
      <c r="D4624" s="2" t="s">
        <v>21</v>
      </c>
      <c r="F4624">
        <v>12.50140625</v>
      </c>
      <c r="G4624" t="s">
        <v>43</v>
      </c>
      <c r="H4624" s="21">
        <v>44621</v>
      </c>
      <c r="I4624" s="18" t="s">
        <v>69</v>
      </c>
      <c r="J4624" s="2" t="s">
        <v>21</v>
      </c>
    </row>
    <row r="4625" spans="2:10" hidden="1" x14ac:dyDescent="0.3">
      <c r="B4625" s="5" t="s">
        <v>58</v>
      </c>
      <c r="C4625" t="s">
        <v>53</v>
      </c>
      <c r="D4625" s="2" t="s">
        <v>21</v>
      </c>
      <c r="F4625">
        <v>12.568093750000001</v>
      </c>
      <c r="G4625" t="s">
        <v>43</v>
      </c>
      <c r="H4625" s="21">
        <v>44621</v>
      </c>
      <c r="I4625" s="18" t="s">
        <v>69</v>
      </c>
      <c r="J4625" s="2" t="s">
        <v>21</v>
      </c>
    </row>
    <row r="4626" spans="2:10" hidden="1" x14ac:dyDescent="0.3">
      <c r="B4626" s="5" t="s">
        <v>58</v>
      </c>
      <c r="C4626" t="s">
        <v>53</v>
      </c>
      <c r="D4626" s="2" t="s">
        <v>21</v>
      </c>
      <c r="F4626">
        <v>12.383364583333334</v>
      </c>
      <c r="G4626" t="s">
        <v>43</v>
      </c>
      <c r="H4626" s="21">
        <v>44621</v>
      </c>
      <c r="I4626" s="18" t="s">
        <v>69</v>
      </c>
      <c r="J4626" s="2" t="s">
        <v>21</v>
      </c>
    </row>
    <row r="4627" spans="2:10" hidden="1" x14ac:dyDescent="0.3">
      <c r="B4627" s="5" t="s">
        <v>58</v>
      </c>
      <c r="C4627" t="s">
        <v>53</v>
      </c>
      <c r="D4627" s="2" t="s">
        <v>21</v>
      </c>
      <c r="F4627">
        <v>14.7061875</v>
      </c>
      <c r="G4627" t="s">
        <v>43</v>
      </c>
      <c r="H4627" s="21">
        <v>44621</v>
      </c>
      <c r="I4627" s="18" t="s">
        <v>69</v>
      </c>
      <c r="J4627" s="2" t="s">
        <v>21</v>
      </c>
    </row>
    <row r="4628" spans="2:10" hidden="1" x14ac:dyDescent="0.3">
      <c r="B4628" s="5" t="s">
        <v>58</v>
      </c>
      <c r="C4628" t="s">
        <v>53</v>
      </c>
      <c r="D4628" s="2" t="s">
        <v>21</v>
      </c>
      <c r="F4628">
        <v>14.637968750000001</v>
      </c>
      <c r="G4628" t="s">
        <v>43</v>
      </c>
      <c r="H4628" s="21">
        <v>44621</v>
      </c>
      <c r="I4628" s="18" t="s">
        <v>69</v>
      </c>
      <c r="J4628" s="2" t="s">
        <v>21</v>
      </c>
    </row>
    <row r="4629" spans="2:10" hidden="1" x14ac:dyDescent="0.3">
      <c r="B4629" s="5" t="s">
        <v>58</v>
      </c>
      <c r="C4629" t="s">
        <v>53</v>
      </c>
      <c r="D4629" s="2" t="s">
        <v>21</v>
      </c>
      <c r="F4629">
        <v>14.548388392857143</v>
      </c>
      <c r="G4629" t="s">
        <v>43</v>
      </c>
      <c r="H4629" s="21">
        <v>44621</v>
      </c>
      <c r="I4629" s="18" t="s">
        <v>69</v>
      </c>
      <c r="J4629" s="2" t="s">
        <v>21</v>
      </c>
    </row>
    <row r="4630" spans="2:10" hidden="1" x14ac:dyDescent="0.3">
      <c r="B4630" s="5" t="s">
        <v>58</v>
      </c>
      <c r="C4630" t="s">
        <v>53</v>
      </c>
      <c r="D4630" s="2" t="s">
        <v>21</v>
      </c>
      <c r="F4630">
        <v>14.897575892857143</v>
      </c>
      <c r="G4630" t="s">
        <v>43</v>
      </c>
      <c r="H4630" s="21">
        <v>44621</v>
      </c>
      <c r="I4630" s="18" t="s">
        <v>69</v>
      </c>
      <c r="J4630" s="2" t="s">
        <v>21</v>
      </c>
    </row>
    <row r="4631" spans="2:10" hidden="1" x14ac:dyDescent="0.3">
      <c r="B4631" s="5" t="s">
        <v>58</v>
      </c>
      <c r="C4631" t="s">
        <v>53</v>
      </c>
      <c r="D4631" s="2" t="s">
        <v>21</v>
      </c>
      <c r="F4631">
        <v>14.54585267857143</v>
      </c>
      <c r="G4631" t="s">
        <v>43</v>
      </c>
      <c r="H4631" s="21">
        <v>44621</v>
      </c>
      <c r="I4631" s="18" t="s">
        <v>69</v>
      </c>
      <c r="J4631" s="2" t="s">
        <v>21</v>
      </c>
    </row>
    <row r="4632" spans="2:10" hidden="1" x14ac:dyDescent="0.3">
      <c r="B4632" s="5" t="s">
        <v>58</v>
      </c>
      <c r="C4632" t="s">
        <v>53</v>
      </c>
      <c r="D4632" s="2" t="s">
        <v>21</v>
      </c>
      <c r="F4632">
        <v>15.607308035714285</v>
      </c>
      <c r="G4632" t="s">
        <v>43</v>
      </c>
      <c r="H4632" s="21">
        <v>44621</v>
      </c>
      <c r="I4632" s="18" t="s">
        <v>69</v>
      </c>
      <c r="J4632" s="2" t="s">
        <v>21</v>
      </c>
    </row>
    <row r="4633" spans="2:10" hidden="1" x14ac:dyDescent="0.3">
      <c r="B4633" s="5" t="s">
        <v>58</v>
      </c>
      <c r="C4633" t="s">
        <v>53</v>
      </c>
      <c r="D4633" s="2" t="s">
        <v>21</v>
      </c>
      <c r="F4633">
        <v>16.261133928571429</v>
      </c>
      <c r="G4633" t="s">
        <v>43</v>
      </c>
      <c r="H4633" s="21">
        <v>44621</v>
      </c>
      <c r="I4633" s="18" t="s">
        <v>69</v>
      </c>
      <c r="J4633" s="2" t="s">
        <v>21</v>
      </c>
    </row>
    <row r="4634" spans="2:10" hidden="1" x14ac:dyDescent="0.3">
      <c r="B4634" s="5" t="s">
        <v>58</v>
      </c>
      <c r="C4634" t="s">
        <v>53</v>
      </c>
      <c r="D4634" s="2" t="s">
        <v>21</v>
      </c>
      <c r="F4634">
        <v>16.048419642857144</v>
      </c>
      <c r="G4634" t="s">
        <v>43</v>
      </c>
      <c r="H4634" s="21">
        <v>44621</v>
      </c>
      <c r="I4634" s="18" t="s">
        <v>69</v>
      </c>
      <c r="J4634" s="2" t="s">
        <v>21</v>
      </c>
    </row>
    <row r="4635" spans="2:10" hidden="1" x14ac:dyDescent="0.3">
      <c r="B4635" s="5" t="s">
        <v>58</v>
      </c>
      <c r="C4635" t="s">
        <v>53</v>
      </c>
      <c r="D4635" s="2" t="s">
        <v>21</v>
      </c>
      <c r="F4635">
        <v>15.043441964285716</v>
      </c>
      <c r="G4635" t="s">
        <v>43</v>
      </c>
      <c r="H4635" s="21">
        <v>44621</v>
      </c>
      <c r="I4635" s="18" t="s">
        <v>69</v>
      </c>
      <c r="J4635" s="2" t="s">
        <v>21</v>
      </c>
    </row>
    <row r="4636" spans="2:10" hidden="1" x14ac:dyDescent="0.3">
      <c r="B4636" s="5" t="s">
        <v>58</v>
      </c>
      <c r="C4636" t="s">
        <v>53</v>
      </c>
      <c r="D4636" s="2" t="s">
        <v>21</v>
      </c>
      <c r="F4636">
        <v>16.043727678571429</v>
      </c>
      <c r="G4636" t="s">
        <v>43</v>
      </c>
      <c r="H4636" s="21">
        <v>44621</v>
      </c>
      <c r="I4636" s="18" t="s">
        <v>69</v>
      </c>
      <c r="J4636" s="2" t="s">
        <v>21</v>
      </c>
    </row>
    <row r="4637" spans="2:10" hidden="1" x14ac:dyDescent="0.3">
      <c r="B4637" s="5" t="s">
        <v>58</v>
      </c>
      <c r="C4637" t="s">
        <v>53</v>
      </c>
      <c r="D4637" s="2" t="s">
        <v>21</v>
      </c>
      <c r="F4637">
        <v>14.328174107142857</v>
      </c>
      <c r="G4637" t="s">
        <v>43</v>
      </c>
      <c r="H4637" s="21">
        <v>44621</v>
      </c>
      <c r="I4637" s="18" t="s">
        <v>69</v>
      </c>
      <c r="J4637" s="2" t="s">
        <v>21</v>
      </c>
    </row>
    <row r="4638" spans="2:10" hidden="1" x14ac:dyDescent="0.3">
      <c r="B4638" s="5" t="s">
        <v>58</v>
      </c>
      <c r="C4638" t="s">
        <v>53</v>
      </c>
      <c r="D4638" s="2" t="s">
        <v>21</v>
      </c>
      <c r="F4638">
        <v>13.785816964285715</v>
      </c>
      <c r="G4638" t="s">
        <v>43</v>
      </c>
      <c r="H4638" s="21">
        <v>44621</v>
      </c>
      <c r="I4638" s="18" t="s">
        <v>69</v>
      </c>
      <c r="J4638" s="2" t="s">
        <v>21</v>
      </c>
    </row>
    <row r="4639" spans="2:10" hidden="1" x14ac:dyDescent="0.3">
      <c r="B4639" s="5" t="s">
        <v>58</v>
      </c>
      <c r="C4639" t="s">
        <v>53</v>
      </c>
      <c r="D4639" s="2" t="s">
        <v>21</v>
      </c>
      <c r="F4639">
        <v>9.5517678571428579</v>
      </c>
      <c r="G4639" t="s">
        <v>43</v>
      </c>
      <c r="H4639" s="21">
        <v>44621</v>
      </c>
      <c r="I4639" s="18" t="s">
        <v>69</v>
      </c>
      <c r="J4639" s="2" t="s">
        <v>21</v>
      </c>
    </row>
    <row r="4640" spans="2:10" hidden="1" x14ac:dyDescent="0.3">
      <c r="B4640" s="5" t="s">
        <v>58</v>
      </c>
      <c r="C4640" t="s">
        <v>53</v>
      </c>
      <c r="D4640" s="2" t="s">
        <v>21</v>
      </c>
      <c r="F4640">
        <v>12.724227678571427</v>
      </c>
      <c r="G4640" t="s">
        <v>43</v>
      </c>
      <c r="H4640" s="21">
        <v>44621</v>
      </c>
      <c r="I4640" s="18" t="s">
        <v>69</v>
      </c>
      <c r="J4640" s="2" t="s">
        <v>21</v>
      </c>
    </row>
    <row r="4641" spans="2:10" hidden="1" x14ac:dyDescent="0.3">
      <c r="B4641" s="5" t="s">
        <v>58</v>
      </c>
      <c r="C4641" t="s">
        <v>53</v>
      </c>
      <c r="D4641" s="2" t="s">
        <v>21</v>
      </c>
      <c r="F4641">
        <v>6.3966250000000002</v>
      </c>
      <c r="G4641" t="s">
        <v>42</v>
      </c>
      <c r="H4641" s="21">
        <v>44621</v>
      </c>
      <c r="I4641" s="18" t="s">
        <v>69</v>
      </c>
      <c r="J4641" s="2" t="s">
        <v>21</v>
      </c>
    </row>
    <row r="4642" spans="2:10" hidden="1" x14ac:dyDescent="0.3">
      <c r="B4642" s="5" t="s">
        <v>58</v>
      </c>
      <c r="C4642" t="s">
        <v>53</v>
      </c>
      <c r="D4642" s="2" t="s">
        <v>21</v>
      </c>
      <c r="F4642">
        <v>5.4650054347826087</v>
      </c>
      <c r="G4642" t="s">
        <v>42</v>
      </c>
      <c r="H4642" s="21">
        <v>44621</v>
      </c>
      <c r="I4642" s="18" t="s">
        <v>69</v>
      </c>
      <c r="J4642" s="2" t="s">
        <v>21</v>
      </c>
    </row>
    <row r="4643" spans="2:10" hidden="1" x14ac:dyDescent="0.3">
      <c r="B4643" s="5" t="s">
        <v>58</v>
      </c>
      <c r="C4643" t="s">
        <v>53</v>
      </c>
      <c r="D4643" s="2" t="s">
        <v>21</v>
      </c>
      <c r="F4643">
        <v>5.1745054347826089</v>
      </c>
      <c r="G4643" t="s">
        <v>42</v>
      </c>
      <c r="H4643" s="21">
        <v>44621</v>
      </c>
      <c r="I4643" s="18" t="s">
        <v>69</v>
      </c>
      <c r="J4643" s="2" t="s">
        <v>21</v>
      </c>
    </row>
    <row r="4644" spans="2:10" hidden="1" x14ac:dyDescent="0.3">
      <c r="B4644" s="5" t="s">
        <v>58</v>
      </c>
      <c r="C4644" t="s">
        <v>53</v>
      </c>
      <c r="D4644" s="2" t="s">
        <v>21</v>
      </c>
      <c r="F4644">
        <v>5.5538260869565219</v>
      </c>
      <c r="G4644" t="s">
        <v>42</v>
      </c>
      <c r="H4644" s="21">
        <v>44621</v>
      </c>
      <c r="I4644" s="18" t="s">
        <v>69</v>
      </c>
      <c r="J4644" s="2" t="s">
        <v>21</v>
      </c>
    </row>
    <row r="4645" spans="2:10" hidden="1" x14ac:dyDescent="0.3">
      <c r="B4645" s="5" t="s">
        <v>58</v>
      </c>
      <c r="C4645" t="s">
        <v>53</v>
      </c>
      <c r="D4645" s="2" t="s">
        <v>21</v>
      </c>
      <c r="F4645">
        <v>3.3706847826086959</v>
      </c>
      <c r="G4645" t="s">
        <v>42</v>
      </c>
      <c r="H4645" s="21">
        <v>44621</v>
      </c>
      <c r="I4645" s="18" t="s">
        <v>69</v>
      </c>
      <c r="J4645" s="2" t="s">
        <v>21</v>
      </c>
    </row>
    <row r="4646" spans="2:10" hidden="1" x14ac:dyDescent="0.3">
      <c r="B4646" s="5" t="s">
        <v>58</v>
      </c>
      <c r="C4646" t="s">
        <v>53</v>
      </c>
      <c r="D4646" s="2" t="s">
        <v>21</v>
      </c>
      <c r="F4646">
        <v>3.6322554347826088</v>
      </c>
      <c r="G4646" t="s">
        <v>42</v>
      </c>
      <c r="H4646" s="21">
        <v>44621</v>
      </c>
      <c r="I4646" s="18" t="s">
        <v>69</v>
      </c>
      <c r="J4646" s="2" t="s">
        <v>21</v>
      </c>
    </row>
    <row r="4647" spans="2:10" hidden="1" x14ac:dyDescent="0.3">
      <c r="B4647" s="5" t="s">
        <v>58</v>
      </c>
      <c r="C4647" t="s">
        <v>53</v>
      </c>
      <c r="D4647" s="2" t="s">
        <v>21</v>
      </c>
      <c r="F4647">
        <v>4.4824782608695646</v>
      </c>
      <c r="G4647" t="s">
        <v>42</v>
      </c>
      <c r="H4647" s="21">
        <v>44621</v>
      </c>
      <c r="I4647" s="18" t="s">
        <v>69</v>
      </c>
      <c r="J4647" s="2" t="s">
        <v>21</v>
      </c>
    </row>
    <row r="4648" spans="2:10" hidden="1" x14ac:dyDescent="0.3">
      <c r="B4648" s="5" t="s">
        <v>58</v>
      </c>
      <c r="C4648" t="s">
        <v>53</v>
      </c>
      <c r="D4648" s="2" t="s">
        <v>21</v>
      </c>
      <c r="F4648">
        <v>3.1358641304347827</v>
      </c>
      <c r="G4648" t="s">
        <v>42</v>
      </c>
      <c r="H4648" s="21">
        <v>44621</v>
      </c>
      <c r="I4648" s="18" t="s">
        <v>69</v>
      </c>
      <c r="J4648" s="2" t="s">
        <v>21</v>
      </c>
    </row>
    <row r="4649" spans="2:10" hidden="1" x14ac:dyDescent="0.3">
      <c r="B4649" s="5" t="s">
        <v>58</v>
      </c>
      <c r="C4649" t="s">
        <v>53</v>
      </c>
      <c r="D4649" s="2" t="s">
        <v>21</v>
      </c>
      <c r="F4649">
        <v>3.4247228260869567</v>
      </c>
      <c r="G4649" t="s">
        <v>42</v>
      </c>
      <c r="H4649" s="21">
        <v>44621</v>
      </c>
      <c r="I4649" s="18" t="s">
        <v>69</v>
      </c>
      <c r="J4649" s="2" t="s">
        <v>21</v>
      </c>
    </row>
    <row r="4650" spans="2:10" hidden="1" x14ac:dyDescent="0.3">
      <c r="B4650" s="5" t="s">
        <v>58</v>
      </c>
      <c r="C4650" t="s">
        <v>53</v>
      </c>
      <c r="D4650" s="2" t="s">
        <v>21</v>
      </c>
      <c r="F4650">
        <v>4.283989130434783</v>
      </c>
      <c r="G4650" t="s">
        <v>42</v>
      </c>
      <c r="H4650" s="21">
        <v>44621</v>
      </c>
      <c r="I4650" s="18" t="s">
        <v>69</v>
      </c>
      <c r="J4650" s="2" t="s">
        <v>21</v>
      </c>
    </row>
    <row r="4651" spans="2:10" hidden="1" x14ac:dyDescent="0.3">
      <c r="B4651" s="5" t="s">
        <v>58</v>
      </c>
      <c r="C4651" t="s">
        <v>53</v>
      </c>
      <c r="D4651" s="2" t="s">
        <v>21</v>
      </c>
      <c r="F4651">
        <v>6.0904574468085109</v>
      </c>
      <c r="G4651" t="s">
        <v>42</v>
      </c>
      <c r="H4651" s="21">
        <v>44621</v>
      </c>
      <c r="I4651" s="18" t="s">
        <v>69</v>
      </c>
      <c r="J4651" s="2" t="s">
        <v>21</v>
      </c>
    </row>
    <row r="4652" spans="2:10" hidden="1" x14ac:dyDescent="0.3">
      <c r="B4652" s="5" t="s">
        <v>58</v>
      </c>
      <c r="C4652" t="s">
        <v>53</v>
      </c>
      <c r="D4652" s="2" t="s">
        <v>21</v>
      </c>
      <c r="F4652">
        <v>4.6053829787234042</v>
      </c>
      <c r="G4652" t="s">
        <v>42</v>
      </c>
      <c r="H4652" s="21">
        <v>44621</v>
      </c>
      <c r="I4652" s="18" t="s">
        <v>69</v>
      </c>
      <c r="J4652" s="2" t="s">
        <v>21</v>
      </c>
    </row>
    <row r="4653" spans="2:10" hidden="1" x14ac:dyDescent="0.3">
      <c r="B4653" s="5" t="s">
        <v>58</v>
      </c>
      <c r="C4653" t="s">
        <v>53</v>
      </c>
      <c r="D4653" s="2" t="s">
        <v>21</v>
      </c>
      <c r="F4653">
        <v>5.5824255319148941</v>
      </c>
      <c r="G4653" t="s">
        <v>42</v>
      </c>
      <c r="H4653" s="21">
        <v>44621</v>
      </c>
      <c r="I4653" s="18" t="s">
        <v>69</v>
      </c>
      <c r="J4653" s="2" t="s">
        <v>21</v>
      </c>
    </row>
    <row r="4654" spans="2:10" hidden="1" x14ac:dyDescent="0.3">
      <c r="B4654" s="5" t="s">
        <v>58</v>
      </c>
      <c r="C4654" t="s">
        <v>53</v>
      </c>
      <c r="D4654" s="2" t="s">
        <v>21</v>
      </c>
      <c r="F4654">
        <v>6.3030425531914895</v>
      </c>
      <c r="G4654" t="s">
        <v>42</v>
      </c>
      <c r="H4654" s="21">
        <v>44621</v>
      </c>
      <c r="I4654" s="18" t="s">
        <v>69</v>
      </c>
      <c r="J4654" s="2" t="s">
        <v>21</v>
      </c>
    </row>
    <row r="4655" spans="2:10" hidden="1" x14ac:dyDescent="0.3">
      <c r="B4655" s="5" t="s">
        <v>58</v>
      </c>
      <c r="C4655" t="s">
        <v>53</v>
      </c>
      <c r="D4655" s="2" t="s">
        <v>21</v>
      </c>
      <c r="F4655">
        <v>6.0904574468085109</v>
      </c>
      <c r="G4655" t="s">
        <v>42</v>
      </c>
      <c r="H4655" s="21">
        <v>44621</v>
      </c>
      <c r="I4655" s="18" t="s">
        <v>69</v>
      </c>
      <c r="J4655" s="2" t="s">
        <v>21</v>
      </c>
    </row>
    <row r="4656" spans="2:10" hidden="1" x14ac:dyDescent="0.3">
      <c r="B4656" s="5" t="s">
        <v>58</v>
      </c>
      <c r="C4656" t="s">
        <v>53</v>
      </c>
      <c r="D4656" s="2" t="s">
        <v>21</v>
      </c>
      <c r="F4656">
        <v>6.2680425531914894</v>
      </c>
      <c r="G4656" t="s">
        <v>42</v>
      </c>
      <c r="H4656" s="21">
        <v>44621</v>
      </c>
      <c r="I4656" s="18" t="s">
        <v>69</v>
      </c>
      <c r="J4656" s="2" t="s">
        <v>21</v>
      </c>
    </row>
    <row r="4657" spans="2:10" hidden="1" x14ac:dyDescent="0.3">
      <c r="B4657" s="5" t="s">
        <v>58</v>
      </c>
      <c r="C4657" t="s">
        <v>53</v>
      </c>
      <c r="D4657" s="2" t="s">
        <v>21</v>
      </c>
      <c r="F4657">
        <v>6.4882127659574476</v>
      </c>
      <c r="G4657" t="s">
        <v>42</v>
      </c>
      <c r="H4657" s="21">
        <v>44621</v>
      </c>
      <c r="I4657" s="18" t="s">
        <v>69</v>
      </c>
      <c r="J4657" s="2" t="s">
        <v>21</v>
      </c>
    </row>
    <row r="4658" spans="2:10" hidden="1" x14ac:dyDescent="0.3">
      <c r="B4658" s="5" t="s">
        <v>58</v>
      </c>
      <c r="C4658" t="s">
        <v>53</v>
      </c>
      <c r="D4658" s="2" t="s">
        <v>21</v>
      </c>
      <c r="F4658">
        <v>6.3880851063829791</v>
      </c>
      <c r="G4658" t="s">
        <v>42</v>
      </c>
      <c r="H4658" s="21">
        <v>44621</v>
      </c>
      <c r="I4658" s="18" t="s">
        <v>69</v>
      </c>
      <c r="J4658" s="2" t="s">
        <v>21</v>
      </c>
    </row>
    <row r="4659" spans="2:10" hidden="1" x14ac:dyDescent="0.3">
      <c r="B4659" s="5" t="s">
        <v>58</v>
      </c>
      <c r="C4659" t="s">
        <v>53</v>
      </c>
      <c r="D4659" s="2" t="s">
        <v>21</v>
      </c>
      <c r="F4659">
        <v>6.4396063829787229</v>
      </c>
      <c r="G4659" t="s">
        <v>42</v>
      </c>
      <c r="H4659" s="21">
        <v>44621</v>
      </c>
      <c r="I4659" s="18" t="s">
        <v>69</v>
      </c>
      <c r="J4659" s="2" t="s">
        <v>21</v>
      </c>
    </row>
    <row r="4660" spans="2:10" hidden="1" x14ac:dyDescent="0.3">
      <c r="B4660" s="5" t="s">
        <v>58</v>
      </c>
      <c r="C4660" t="s">
        <v>53</v>
      </c>
      <c r="D4660" s="2" t="s">
        <v>21</v>
      </c>
      <c r="F4660">
        <v>6.7959999999999994</v>
      </c>
      <c r="G4660" t="s">
        <v>42</v>
      </c>
      <c r="H4660" s="21">
        <v>44621</v>
      </c>
      <c r="I4660" s="18" t="s">
        <v>69</v>
      </c>
      <c r="J4660" s="2" t="s">
        <v>21</v>
      </c>
    </row>
    <row r="4661" spans="2:10" hidden="1" x14ac:dyDescent="0.3">
      <c r="B4661" s="5" t="s">
        <v>58</v>
      </c>
      <c r="C4661" t="s">
        <v>53</v>
      </c>
      <c r="D4661" s="2" t="s">
        <v>21</v>
      </c>
      <c r="F4661">
        <v>9.1609042553191493</v>
      </c>
      <c r="G4661" t="s">
        <v>42</v>
      </c>
      <c r="H4661" s="21">
        <v>44621</v>
      </c>
      <c r="I4661" s="18" t="s">
        <v>69</v>
      </c>
      <c r="J4661" s="2" t="s">
        <v>21</v>
      </c>
    </row>
    <row r="4662" spans="2:10" hidden="1" x14ac:dyDescent="0.3">
      <c r="B4662" s="5" t="s">
        <v>58</v>
      </c>
      <c r="C4662" t="s">
        <v>53</v>
      </c>
      <c r="D4662" s="2" t="s">
        <v>21</v>
      </c>
      <c r="F4662">
        <v>6.3031914893617023</v>
      </c>
      <c r="G4662" t="s">
        <v>42</v>
      </c>
      <c r="H4662" s="21">
        <v>44621</v>
      </c>
      <c r="I4662" s="18" t="s">
        <v>69</v>
      </c>
      <c r="J4662" s="2" t="s">
        <v>21</v>
      </c>
    </row>
    <row r="4663" spans="2:10" hidden="1" x14ac:dyDescent="0.3">
      <c r="B4663" s="5" t="s">
        <v>58</v>
      </c>
      <c r="C4663" t="s">
        <v>53</v>
      </c>
      <c r="D4663" s="2" t="s">
        <v>21</v>
      </c>
      <c r="F4663">
        <v>6.9394361702127663</v>
      </c>
      <c r="G4663" t="s">
        <v>42</v>
      </c>
      <c r="H4663" s="21">
        <v>44621</v>
      </c>
      <c r="I4663" s="18" t="s">
        <v>69</v>
      </c>
      <c r="J4663" s="2" t="s">
        <v>21</v>
      </c>
    </row>
    <row r="4664" spans="2:10" hidden="1" x14ac:dyDescent="0.3">
      <c r="B4664" s="5" t="s">
        <v>58</v>
      </c>
      <c r="C4664" t="s">
        <v>53</v>
      </c>
      <c r="D4664" s="2" t="s">
        <v>21</v>
      </c>
      <c r="F4664">
        <v>6.5730531914893611</v>
      </c>
      <c r="G4664" t="s">
        <v>42</v>
      </c>
      <c r="H4664" s="21">
        <v>44621</v>
      </c>
      <c r="I4664" s="18" t="s">
        <v>69</v>
      </c>
      <c r="J4664" s="2" t="s">
        <v>21</v>
      </c>
    </row>
    <row r="4665" spans="2:10" hidden="1" x14ac:dyDescent="0.3">
      <c r="B4665" s="5" t="s">
        <v>58</v>
      </c>
      <c r="C4665" t="s">
        <v>53</v>
      </c>
      <c r="D4665" s="2" t="s">
        <v>21</v>
      </c>
      <c r="F4665">
        <v>6.9973829787234045</v>
      </c>
      <c r="G4665" t="s">
        <v>42</v>
      </c>
      <c r="H4665" s="21">
        <v>44621</v>
      </c>
      <c r="I4665" s="18" t="s">
        <v>69</v>
      </c>
      <c r="J4665" s="2" t="s">
        <v>21</v>
      </c>
    </row>
    <row r="4666" spans="2:10" hidden="1" x14ac:dyDescent="0.3">
      <c r="B4666" s="5" t="s">
        <v>58</v>
      </c>
      <c r="C4666" t="s">
        <v>53</v>
      </c>
      <c r="D4666" s="2" t="s">
        <v>21</v>
      </c>
      <c r="F4666">
        <v>6.7235425531914901</v>
      </c>
      <c r="G4666" t="s">
        <v>42</v>
      </c>
      <c r="H4666" s="21">
        <v>44621</v>
      </c>
      <c r="I4666" s="18" t="s">
        <v>69</v>
      </c>
      <c r="J4666" s="2" t="s">
        <v>21</v>
      </c>
    </row>
    <row r="4667" spans="2:10" hidden="1" x14ac:dyDescent="0.3">
      <c r="B4667" s="5" t="s">
        <v>58</v>
      </c>
      <c r="C4667" t="s">
        <v>53</v>
      </c>
      <c r="D4667" s="2" t="s">
        <v>21</v>
      </c>
      <c r="F4667">
        <v>6.5218936170212762</v>
      </c>
      <c r="G4667" t="s">
        <v>42</v>
      </c>
      <c r="H4667" s="21">
        <v>44621</v>
      </c>
      <c r="I4667" s="18" t="s">
        <v>69</v>
      </c>
      <c r="J4667" s="2" t="s">
        <v>21</v>
      </c>
    </row>
    <row r="4668" spans="2:10" hidden="1" x14ac:dyDescent="0.3">
      <c r="B4668" s="5" t="s">
        <v>58</v>
      </c>
      <c r="C4668" t="s">
        <v>53</v>
      </c>
      <c r="D4668" s="2" t="s">
        <v>21</v>
      </c>
      <c r="F4668">
        <v>6.9360425531914895</v>
      </c>
      <c r="G4668" t="s">
        <v>42</v>
      </c>
      <c r="H4668" s="21">
        <v>44621</v>
      </c>
      <c r="I4668" s="18" t="s">
        <v>69</v>
      </c>
      <c r="J4668" s="2" t="s">
        <v>21</v>
      </c>
    </row>
    <row r="4669" spans="2:10" hidden="1" x14ac:dyDescent="0.3">
      <c r="B4669" s="5" t="s">
        <v>58</v>
      </c>
      <c r="C4669" t="s">
        <v>53</v>
      </c>
      <c r="D4669" s="2" t="s">
        <v>21</v>
      </c>
      <c r="F4669">
        <v>6.8086382978723394</v>
      </c>
      <c r="G4669" t="s">
        <v>42</v>
      </c>
      <c r="H4669" s="21">
        <v>44621</v>
      </c>
      <c r="I4669" s="18" t="s">
        <v>69</v>
      </c>
      <c r="J4669" s="2" t="s">
        <v>21</v>
      </c>
    </row>
    <row r="4670" spans="2:10" hidden="1" x14ac:dyDescent="0.3">
      <c r="B4670" s="5" t="s">
        <v>58</v>
      </c>
      <c r="C4670" t="s">
        <v>53</v>
      </c>
      <c r="D4670" s="2" t="s">
        <v>21</v>
      </c>
      <c r="F4670">
        <v>6.5581595744680845</v>
      </c>
      <c r="G4670" t="s">
        <v>42</v>
      </c>
      <c r="H4670" s="21">
        <v>44621</v>
      </c>
      <c r="I4670" s="18" t="s">
        <v>69</v>
      </c>
      <c r="J4670" s="2" t="s">
        <v>21</v>
      </c>
    </row>
    <row r="4671" spans="2:10" hidden="1" x14ac:dyDescent="0.3">
      <c r="B4671" s="5" t="s">
        <v>58</v>
      </c>
      <c r="C4671" t="s">
        <v>53</v>
      </c>
      <c r="D4671" s="2" t="s">
        <v>21</v>
      </c>
      <c r="F4671">
        <v>7.2441702127659573</v>
      </c>
      <c r="G4671" t="s">
        <v>42</v>
      </c>
      <c r="H4671" s="21">
        <v>44621</v>
      </c>
      <c r="I4671" s="18" t="s">
        <v>69</v>
      </c>
      <c r="J4671" s="2" t="s">
        <v>21</v>
      </c>
    </row>
    <row r="4672" spans="2:10" hidden="1" x14ac:dyDescent="0.3">
      <c r="B4672" s="5" t="s">
        <v>58</v>
      </c>
      <c r="C4672" t="s">
        <v>53</v>
      </c>
      <c r="D4672" s="2" t="s">
        <v>21</v>
      </c>
      <c r="F4672">
        <v>5.6653297872340431</v>
      </c>
      <c r="G4672" t="s">
        <v>42</v>
      </c>
      <c r="H4672" s="21">
        <v>44621</v>
      </c>
      <c r="I4672" s="18" t="s">
        <v>69</v>
      </c>
      <c r="J4672" s="2" t="s">
        <v>21</v>
      </c>
    </row>
    <row r="4673" spans="2:10" hidden="1" x14ac:dyDescent="0.3">
      <c r="B4673" s="5" t="s">
        <v>58</v>
      </c>
      <c r="C4673" t="s">
        <v>53</v>
      </c>
      <c r="D4673" s="2" t="s">
        <v>21</v>
      </c>
      <c r="F4673">
        <v>5.8559787234042551</v>
      </c>
      <c r="G4673" t="s">
        <v>42</v>
      </c>
      <c r="H4673" s="21">
        <v>44621</v>
      </c>
      <c r="I4673" s="18" t="s">
        <v>69</v>
      </c>
      <c r="J4673" s="2" t="s">
        <v>21</v>
      </c>
    </row>
    <row r="4674" spans="2:10" hidden="1" x14ac:dyDescent="0.3">
      <c r="B4674" s="5" t="s">
        <v>58</v>
      </c>
      <c r="C4674" t="s">
        <v>53</v>
      </c>
      <c r="D4674" s="2" t="s">
        <v>21</v>
      </c>
      <c r="F4674">
        <v>6.3899255319148942</v>
      </c>
      <c r="G4674" t="s">
        <v>42</v>
      </c>
      <c r="H4674" s="21">
        <v>44621</v>
      </c>
      <c r="I4674" s="18" t="s">
        <v>69</v>
      </c>
      <c r="J4674" s="2" t="s">
        <v>21</v>
      </c>
    </row>
    <row r="4675" spans="2:10" hidden="1" x14ac:dyDescent="0.3">
      <c r="B4675" s="5" t="s">
        <v>58</v>
      </c>
      <c r="C4675" t="s">
        <v>53</v>
      </c>
      <c r="D4675" s="2" t="s">
        <v>21</v>
      </c>
      <c r="F4675">
        <v>7.3365744680851064</v>
      </c>
      <c r="G4675" t="s">
        <v>42</v>
      </c>
      <c r="H4675" s="21">
        <v>44621</v>
      </c>
      <c r="I4675" s="18" t="s">
        <v>69</v>
      </c>
      <c r="J4675" s="2" t="s">
        <v>21</v>
      </c>
    </row>
    <row r="4676" spans="2:10" hidden="1" x14ac:dyDescent="0.3">
      <c r="B4676" s="5" t="s">
        <v>58</v>
      </c>
      <c r="C4676" t="s">
        <v>53</v>
      </c>
      <c r="D4676" s="2" t="s">
        <v>21</v>
      </c>
      <c r="F4676">
        <v>6.3683510638297873</v>
      </c>
      <c r="G4676" t="s">
        <v>42</v>
      </c>
      <c r="H4676" s="21">
        <v>44621</v>
      </c>
      <c r="I4676" s="18" t="s">
        <v>69</v>
      </c>
      <c r="J4676" s="2" t="s">
        <v>21</v>
      </c>
    </row>
    <row r="4677" spans="2:10" hidden="1" x14ac:dyDescent="0.3">
      <c r="B4677" s="5" t="s">
        <v>58</v>
      </c>
      <c r="C4677" t="s">
        <v>53</v>
      </c>
      <c r="D4677" s="2" t="s">
        <v>21</v>
      </c>
      <c r="F4677">
        <v>5.7478297872340427</v>
      </c>
      <c r="G4677" t="s">
        <v>42</v>
      </c>
      <c r="H4677" s="21">
        <v>44621</v>
      </c>
      <c r="I4677" s="18" t="s">
        <v>69</v>
      </c>
      <c r="J4677" s="2" t="s">
        <v>21</v>
      </c>
    </row>
    <row r="4678" spans="2:10" hidden="1" x14ac:dyDescent="0.3">
      <c r="B4678" s="5" t="s">
        <v>58</v>
      </c>
      <c r="C4678" t="s">
        <v>53</v>
      </c>
      <c r="D4678" s="2" t="s">
        <v>21</v>
      </c>
      <c r="F4678">
        <v>7.1916170212765955</v>
      </c>
      <c r="G4678" t="s">
        <v>42</v>
      </c>
      <c r="H4678" s="21">
        <v>44621</v>
      </c>
      <c r="I4678" s="18" t="s">
        <v>69</v>
      </c>
      <c r="J4678" s="2" t="s">
        <v>21</v>
      </c>
    </row>
    <row r="4679" spans="2:10" hidden="1" x14ac:dyDescent="0.3">
      <c r="B4679" s="5" t="s">
        <v>58</v>
      </c>
      <c r="C4679" t="s">
        <v>53</v>
      </c>
      <c r="D4679" s="2" t="s">
        <v>21</v>
      </c>
      <c r="F4679">
        <v>6.8511914893617014</v>
      </c>
      <c r="G4679" t="s">
        <v>42</v>
      </c>
      <c r="H4679" s="21">
        <v>44621</v>
      </c>
      <c r="I4679" s="18" t="s">
        <v>69</v>
      </c>
      <c r="J4679" s="2" t="s">
        <v>21</v>
      </c>
    </row>
    <row r="4680" spans="2:10" hidden="1" x14ac:dyDescent="0.3">
      <c r="B4680" s="5" t="s">
        <v>58</v>
      </c>
      <c r="C4680" t="s">
        <v>53</v>
      </c>
      <c r="D4680" s="2" t="s">
        <v>21</v>
      </c>
      <c r="F4680">
        <v>6.1653723404255318</v>
      </c>
      <c r="G4680" t="s">
        <v>42</v>
      </c>
      <c r="H4680" s="21">
        <v>44621</v>
      </c>
      <c r="I4680" s="18" t="s">
        <v>69</v>
      </c>
      <c r="J4680" s="2" t="s">
        <v>21</v>
      </c>
    </row>
    <row r="4681" spans="2:10" hidden="1" x14ac:dyDescent="0.3">
      <c r="B4681" s="5" t="s">
        <v>58</v>
      </c>
      <c r="C4681" t="s">
        <v>53</v>
      </c>
      <c r="D4681" s="2" t="s">
        <v>21</v>
      </c>
      <c r="F4681">
        <v>6.3014680851063822</v>
      </c>
      <c r="G4681" t="s">
        <v>42</v>
      </c>
      <c r="H4681" s="21">
        <v>44621</v>
      </c>
      <c r="I4681" s="18" t="s">
        <v>69</v>
      </c>
      <c r="J4681" s="2" t="s">
        <v>21</v>
      </c>
    </row>
    <row r="4682" spans="2:10" hidden="1" x14ac:dyDescent="0.3">
      <c r="B4682" s="5" t="s">
        <v>58</v>
      </c>
      <c r="C4682" t="s">
        <v>53</v>
      </c>
      <c r="D4682" s="2" t="s">
        <v>21</v>
      </c>
      <c r="F4682">
        <v>7.0284893617021273</v>
      </c>
      <c r="G4682" t="s">
        <v>42</v>
      </c>
      <c r="H4682" s="21">
        <v>44621</v>
      </c>
      <c r="I4682" s="18" t="s">
        <v>69</v>
      </c>
      <c r="J4682" s="2" t="s">
        <v>21</v>
      </c>
    </row>
    <row r="4683" spans="2:10" hidden="1" x14ac:dyDescent="0.3">
      <c r="B4683" s="5" t="s">
        <v>58</v>
      </c>
      <c r="C4683" t="s">
        <v>53</v>
      </c>
      <c r="D4683" s="2" t="s">
        <v>21</v>
      </c>
      <c r="F4683">
        <v>6.2193191489361697</v>
      </c>
      <c r="G4683" t="s">
        <v>42</v>
      </c>
      <c r="H4683" s="21">
        <v>44621</v>
      </c>
      <c r="I4683" s="18" t="s">
        <v>69</v>
      </c>
      <c r="J4683" s="2" t="s">
        <v>21</v>
      </c>
    </row>
    <row r="4684" spans="2:10" hidden="1" x14ac:dyDescent="0.3">
      <c r="B4684" s="5" t="s">
        <v>58</v>
      </c>
      <c r="C4684" t="s">
        <v>53</v>
      </c>
      <c r="D4684" s="2" t="s">
        <v>21</v>
      </c>
      <c r="F4684">
        <v>5.7523936170212773</v>
      </c>
      <c r="G4684" t="s">
        <v>42</v>
      </c>
      <c r="H4684" s="21">
        <v>44621</v>
      </c>
      <c r="I4684" s="18" t="s">
        <v>69</v>
      </c>
      <c r="J4684" s="2" t="s">
        <v>21</v>
      </c>
    </row>
    <row r="4685" spans="2:10" hidden="1" x14ac:dyDescent="0.3">
      <c r="B4685" s="5" t="s">
        <v>58</v>
      </c>
      <c r="C4685" t="s">
        <v>53</v>
      </c>
      <c r="D4685" s="2" t="s">
        <v>21</v>
      </c>
      <c r="F4685">
        <v>6.341712765957447</v>
      </c>
      <c r="G4685" t="s">
        <v>42</v>
      </c>
      <c r="H4685" s="21">
        <v>44621</v>
      </c>
      <c r="I4685" s="18" t="s">
        <v>69</v>
      </c>
      <c r="J4685" s="2" t="s">
        <v>21</v>
      </c>
    </row>
    <row r="4686" spans="2:10" hidden="1" x14ac:dyDescent="0.3">
      <c r="B4686" s="5" t="s">
        <v>58</v>
      </c>
      <c r="C4686" t="s">
        <v>53</v>
      </c>
      <c r="D4686" s="2" t="s">
        <v>21</v>
      </c>
      <c r="F4686">
        <v>5.7472021276595742</v>
      </c>
      <c r="G4686" t="s">
        <v>42</v>
      </c>
      <c r="H4686" s="21">
        <v>44621</v>
      </c>
      <c r="I4686" s="18" t="s">
        <v>69</v>
      </c>
      <c r="J4686" s="2" t="s">
        <v>21</v>
      </c>
    </row>
    <row r="4687" spans="2:10" hidden="1" x14ac:dyDescent="0.3">
      <c r="B4687" s="5" t="s">
        <v>58</v>
      </c>
      <c r="C4687" t="s">
        <v>53</v>
      </c>
      <c r="D4687" s="2" t="s">
        <v>21</v>
      </c>
      <c r="F4687">
        <v>6.6417021276595749</v>
      </c>
      <c r="G4687" t="s">
        <v>42</v>
      </c>
      <c r="H4687" s="21">
        <v>44621</v>
      </c>
      <c r="I4687" s="18" t="s">
        <v>69</v>
      </c>
      <c r="J4687" s="2" t="s">
        <v>21</v>
      </c>
    </row>
    <row r="4688" spans="2:10" hidden="1" x14ac:dyDescent="0.3">
      <c r="B4688" s="5" t="s">
        <v>58</v>
      </c>
      <c r="C4688" t="s">
        <v>53</v>
      </c>
      <c r="D4688" s="2" t="s">
        <v>21</v>
      </c>
      <c r="F4688">
        <v>5.9589680851063829</v>
      </c>
      <c r="G4688" t="s">
        <v>42</v>
      </c>
      <c r="H4688" s="21">
        <v>44621</v>
      </c>
      <c r="I4688" s="18" t="s">
        <v>69</v>
      </c>
      <c r="J4688" s="2" t="s">
        <v>21</v>
      </c>
    </row>
    <row r="4689" spans="2:10" hidden="1" x14ac:dyDescent="0.3">
      <c r="B4689" s="5" t="s">
        <v>58</v>
      </c>
      <c r="C4689" t="s">
        <v>53</v>
      </c>
      <c r="D4689" s="2" t="s">
        <v>21</v>
      </c>
      <c r="F4689">
        <v>6.6857234042553184</v>
      </c>
      <c r="G4689" t="s">
        <v>42</v>
      </c>
      <c r="H4689" s="21">
        <v>44621</v>
      </c>
      <c r="I4689" s="18" t="s">
        <v>69</v>
      </c>
      <c r="J4689" s="2" t="s">
        <v>21</v>
      </c>
    </row>
    <row r="4690" spans="2:10" hidden="1" x14ac:dyDescent="0.3">
      <c r="B4690" s="5" t="s">
        <v>58</v>
      </c>
      <c r="C4690" t="s">
        <v>53</v>
      </c>
      <c r="D4690" s="2" t="s">
        <v>21</v>
      </c>
      <c r="F4690">
        <v>6.0385106382978728</v>
      </c>
      <c r="G4690" t="s">
        <v>42</v>
      </c>
      <c r="H4690" s="21">
        <v>44621</v>
      </c>
      <c r="I4690" s="18" t="s">
        <v>69</v>
      </c>
      <c r="J4690" s="2" t="s">
        <v>21</v>
      </c>
    </row>
    <row r="4691" spans="2:10" hidden="1" x14ac:dyDescent="0.3">
      <c r="B4691" s="5" t="s">
        <v>58</v>
      </c>
      <c r="C4691" t="s">
        <v>53</v>
      </c>
      <c r="D4691" s="2" t="s">
        <v>21</v>
      </c>
      <c r="F4691">
        <v>6.3409999999999993</v>
      </c>
      <c r="G4691" t="s">
        <v>42</v>
      </c>
      <c r="H4691" s="21">
        <v>44621</v>
      </c>
      <c r="I4691" s="18" t="s">
        <v>69</v>
      </c>
      <c r="J4691" s="2" t="s">
        <v>21</v>
      </c>
    </row>
    <row r="4692" spans="2:10" hidden="1" x14ac:dyDescent="0.3">
      <c r="B4692" s="5" t="s">
        <v>58</v>
      </c>
      <c r="C4692" t="s">
        <v>53</v>
      </c>
      <c r="D4692" s="2" t="s">
        <v>21</v>
      </c>
      <c r="F4692">
        <v>6.7668936170212763</v>
      </c>
      <c r="G4692" t="s">
        <v>42</v>
      </c>
      <c r="H4692" s="21">
        <v>44621</v>
      </c>
      <c r="I4692" s="18" t="s">
        <v>69</v>
      </c>
      <c r="J4692" s="2" t="s">
        <v>21</v>
      </c>
    </row>
    <row r="4693" spans="2:10" hidden="1" x14ac:dyDescent="0.3">
      <c r="B4693" s="5" t="s">
        <v>58</v>
      </c>
      <c r="C4693" t="s">
        <v>53</v>
      </c>
      <c r="D4693" s="2" t="s">
        <v>21</v>
      </c>
      <c r="F4693">
        <v>6.3865212765957446</v>
      </c>
      <c r="G4693" t="s">
        <v>42</v>
      </c>
      <c r="H4693" s="21">
        <v>44621</v>
      </c>
      <c r="I4693" s="18" t="s">
        <v>69</v>
      </c>
      <c r="J4693" s="2" t="s">
        <v>21</v>
      </c>
    </row>
    <row r="4694" spans="2:10" hidden="1" x14ac:dyDescent="0.3">
      <c r="B4694" s="5" t="s">
        <v>58</v>
      </c>
      <c r="C4694" t="s">
        <v>53</v>
      </c>
      <c r="D4694" s="2" t="s">
        <v>21</v>
      </c>
      <c r="F4694">
        <v>5.1942765957446806</v>
      </c>
      <c r="G4694" t="s">
        <v>42</v>
      </c>
      <c r="H4694" s="21">
        <v>44621</v>
      </c>
      <c r="I4694" s="18" t="s">
        <v>69</v>
      </c>
      <c r="J4694" s="2" t="s">
        <v>21</v>
      </c>
    </row>
    <row r="4695" spans="2:10" hidden="1" x14ac:dyDescent="0.3">
      <c r="B4695" s="5" t="s">
        <v>58</v>
      </c>
      <c r="C4695" t="s">
        <v>53</v>
      </c>
      <c r="D4695" s="2" t="s">
        <v>21</v>
      </c>
      <c r="F4695">
        <v>6.0422553191489357</v>
      </c>
      <c r="G4695" t="s">
        <v>42</v>
      </c>
      <c r="H4695" s="21">
        <v>44621</v>
      </c>
      <c r="I4695" s="18" t="s">
        <v>69</v>
      </c>
      <c r="J4695" s="2" t="s">
        <v>21</v>
      </c>
    </row>
    <row r="4696" spans="2:10" hidden="1" x14ac:dyDescent="0.3">
      <c r="B4696" s="5" t="s">
        <v>58</v>
      </c>
      <c r="C4696" t="s">
        <v>53</v>
      </c>
      <c r="D4696" s="2" t="s">
        <v>21</v>
      </c>
      <c r="F4696">
        <v>6.0857021276595749</v>
      </c>
      <c r="G4696" t="s">
        <v>42</v>
      </c>
      <c r="H4696" s="21">
        <v>44621</v>
      </c>
      <c r="I4696" s="18" t="s">
        <v>69</v>
      </c>
      <c r="J4696" s="2" t="s">
        <v>21</v>
      </c>
    </row>
    <row r="4697" spans="2:10" hidden="1" x14ac:dyDescent="0.3">
      <c r="B4697" s="5" t="s">
        <v>58</v>
      </c>
      <c r="C4697" t="s">
        <v>53</v>
      </c>
      <c r="D4697" s="2" t="s">
        <v>21</v>
      </c>
      <c r="F4697">
        <v>5.860148936170213</v>
      </c>
      <c r="G4697" t="s">
        <v>42</v>
      </c>
      <c r="H4697" s="21">
        <v>44621</v>
      </c>
      <c r="I4697" s="18" t="s">
        <v>69</v>
      </c>
      <c r="J4697" s="2" t="s">
        <v>21</v>
      </c>
    </row>
    <row r="4698" spans="2:10" hidden="1" x14ac:dyDescent="0.3">
      <c r="B4698" s="5" t="s">
        <v>58</v>
      </c>
      <c r="C4698" t="s">
        <v>53</v>
      </c>
      <c r="D4698" s="2" t="s">
        <v>21</v>
      </c>
      <c r="F4698">
        <v>6.4290531914893618</v>
      </c>
      <c r="G4698" t="s">
        <v>42</v>
      </c>
      <c r="H4698" s="21">
        <v>44621</v>
      </c>
      <c r="I4698" s="18" t="s">
        <v>69</v>
      </c>
      <c r="J4698" s="2" t="s">
        <v>21</v>
      </c>
    </row>
    <row r="4699" spans="2:10" hidden="1" x14ac:dyDescent="0.3">
      <c r="B4699" s="5" t="s">
        <v>58</v>
      </c>
      <c r="C4699" t="s">
        <v>53</v>
      </c>
      <c r="D4699" s="2" t="s">
        <v>21</v>
      </c>
      <c r="F4699">
        <v>5.9588191489361702</v>
      </c>
      <c r="G4699" t="s">
        <v>42</v>
      </c>
      <c r="H4699" s="21">
        <v>44621</v>
      </c>
      <c r="I4699" s="18" t="s">
        <v>69</v>
      </c>
      <c r="J4699" s="2" t="s">
        <v>21</v>
      </c>
    </row>
    <row r="4700" spans="2:10" hidden="1" x14ac:dyDescent="0.3">
      <c r="B4700" s="5" t="s">
        <v>58</v>
      </c>
      <c r="C4700" t="s">
        <v>53</v>
      </c>
      <c r="D4700" s="2" t="s">
        <v>21</v>
      </c>
      <c r="F4700">
        <v>5.9001808510638289</v>
      </c>
      <c r="G4700" t="s">
        <v>42</v>
      </c>
      <c r="H4700" s="21">
        <v>44621</v>
      </c>
      <c r="I4700" s="18" t="s">
        <v>69</v>
      </c>
      <c r="J4700" s="2" t="s">
        <v>21</v>
      </c>
    </row>
    <row r="4701" spans="2:10" hidden="1" x14ac:dyDescent="0.3">
      <c r="B4701" s="5" t="s">
        <v>58</v>
      </c>
      <c r="C4701" t="s">
        <v>53</v>
      </c>
      <c r="D4701" s="2" t="s">
        <v>21</v>
      </c>
      <c r="F4701">
        <v>6.3474148936170218</v>
      </c>
      <c r="G4701" t="s">
        <v>42</v>
      </c>
      <c r="H4701" s="21">
        <v>44621</v>
      </c>
      <c r="I4701" s="18" t="s">
        <v>69</v>
      </c>
      <c r="J4701" s="2" t="s">
        <v>21</v>
      </c>
    </row>
    <row r="4702" spans="2:10" hidden="1" x14ac:dyDescent="0.3">
      <c r="B4702" s="5" t="s">
        <v>58</v>
      </c>
      <c r="C4702" t="s">
        <v>53</v>
      </c>
      <c r="D4702" s="2" t="s">
        <v>21</v>
      </c>
      <c r="F4702">
        <v>5.9272765957446811</v>
      </c>
      <c r="G4702" t="s">
        <v>42</v>
      </c>
      <c r="H4702" s="21">
        <v>44621</v>
      </c>
      <c r="I4702" s="18" t="s">
        <v>69</v>
      </c>
      <c r="J4702" s="2" t="s">
        <v>21</v>
      </c>
    </row>
    <row r="4703" spans="2:10" hidden="1" x14ac:dyDescent="0.3">
      <c r="B4703" s="5" t="s">
        <v>58</v>
      </c>
      <c r="C4703" t="s">
        <v>53</v>
      </c>
      <c r="D4703" s="2" t="s">
        <v>21</v>
      </c>
      <c r="F4703">
        <v>5.983074468085106</v>
      </c>
      <c r="G4703" t="s">
        <v>42</v>
      </c>
      <c r="H4703" s="21">
        <v>44621</v>
      </c>
      <c r="I4703" s="18" t="s">
        <v>69</v>
      </c>
      <c r="J4703" s="2" t="s">
        <v>21</v>
      </c>
    </row>
    <row r="4704" spans="2:10" hidden="1" x14ac:dyDescent="0.3">
      <c r="B4704" s="5" t="s">
        <v>58</v>
      </c>
      <c r="C4704" t="s">
        <v>53</v>
      </c>
      <c r="D4704" s="2" t="s">
        <v>21</v>
      </c>
      <c r="F4704">
        <v>6.2829042553191483</v>
      </c>
      <c r="G4704" t="s">
        <v>42</v>
      </c>
      <c r="H4704" s="21">
        <v>44621</v>
      </c>
      <c r="I4704" s="18" t="s">
        <v>69</v>
      </c>
      <c r="J4704" s="2" t="s">
        <v>21</v>
      </c>
    </row>
    <row r="4705" spans="2:10" hidden="1" x14ac:dyDescent="0.3">
      <c r="B4705" s="5" t="s">
        <v>58</v>
      </c>
      <c r="C4705" t="s">
        <v>53</v>
      </c>
      <c r="D4705" s="2" t="s">
        <v>21</v>
      </c>
      <c r="F4705">
        <v>5.5516808510638294</v>
      </c>
      <c r="G4705" t="s">
        <v>42</v>
      </c>
      <c r="H4705" s="21">
        <v>44621</v>
      </c>
      <c r="I4705" s="18" t="s">
        <v>69</v>
      </c>
      <c r="J4705" s="2" t="s">
        <v>21</v>
      </c>
    </row>
    <row r="4706" spans="2:10" hidden="1" x14ac:dyDescent="0.3">
      <c r="B4706" s="5" t="s">
        <v>58</v>
      </c>
      <c r="C4706" t="s">
        <v>53</v>
      </c>
      <c r="D4706" s="2" t="s">
        <v>21</v>
      </c>
      <c r="F4706">
        <v>6.2129148936170218</v>
      </c>
      <c r="G4706" t="s">
        <v>42</v>
      </c>
      <c r="H4706" s="21">
        <v>44621</v>
      </c>
      <c r="I4706" s="18" t="s">
        <v>69</v>
      </c>
      <c r="J4706" s="2" t="s">
        <v>21</v>
      </c>
    </row>
    <row r="4707" spans="2:10" hidden="1" x14ac:dyDescent="0.3">
      <c r="B4707" s="5" t="s">
        <v>58</v>
      </c>
      <c r="C4707" t="s">
        <v>53</v>
      </c>
      <c r="D4707" s="2" t="s">
        <v>21</v>
      </c>
      <c r="F4707">
        <v>6.5802127659574463</v>
      </c>
      <c r="G4707" t="s">
        <v>42</v>
      </c>
      <c r="H4707" s="21">
        <v>44621</v>
      </c>
      <c r="I4707" s="18" t="s">
        <v>69</v>
      </c>
      <c r="J4707" s="2" t="s">
        <v>21</v>
      </c>
    </row>
    <row r="4708" spans="2:10" hidden="1" x14ac:dyDescent="0.3">
      <c r="B4708" s="5" t="s">
        <v>58</v>
      </c>
      <c r="C4708" t="s">
        <v>53</v>
      </c>
      <c r="D4708" s="2" t="s">
        <v>21</v>
      </c>
      <c r="F4708">
        <v>6.6307872340425531</v>
      </c>
      <c r="G4708" t="s">
        <v>42</v>
      </c>
      <c r="H4708" s="21">
        <v>44621</v>
      </c>
      <c r="I4708" s="18" t="s">
        <v>69</v>
      </c>
      <c r="J4708" s="2" t="s">
        <v>21</v>
      </c>
    </row>
    <row r="4709" spans="2:10" hidden="1" x14ac:dyDescent="0.3">
      <c r="B4709" s="5" t="s">
        <v>58</v>
      </c>
      <c r="C4709" t="s">
        <v>53</v>
      </c>
      <c r="D4709" s="2" t="s">
        <v>21</v>
      </c>
      <c r="F4709">
        <v>6.0182340425531917</v>
      </c>
      <c r="G4709" t="s">
        <v>42</v>
      </c>
      <c r="H4709" s="21">
        <v>44621</v>
      </c>
      <c r="I4709" s="18" t="s">
        <v>69</v>
      </c>
      <c r="J4709" s="2" t="s">
        <v>21</v>
      </c>
    </row>
    <row r="4710" spans="2:10" hidden="1" x14ac:dyDescent="0.3">
      <c r="B4710" s="5" t="s">
        <v>58</v>
      </c>
      <c r="C4710" t="s">
        <v>53</v>
      </c>
      <c r="D4710" s="2" t="s">
        <v>21</v>
      </c>
      <c r="F4710">
        <v>5.6105744680851064</v>
      </c>
      <c r="G4710" t="s">
        <v>42</v>
      </c>
      <c r="H4710" s="21">
        <v>44621</v>
      </c>
      <c r="I4710" s="18" t="s">
        <v>69</v>
      </c>
      <c r="J4710" s="2" t="s">
        <v>21</v>
      </c>
    </row>
    <row r="4711" spans="2:10" hidden="1" x14ac:dyDescent="0.3">
      <c r="B4711" s="5" t="s">
        <v>58</v>
      </c>
      <c r="C4711" t="s">
        <v>53</v>
      </c>
      <c r="D4711" s="2" t="s">
        <v>21</v>
      </c>
      <c r="F4711">
        <v>5.7426276595744685</v>
      </c>
      <c r="G4711" t="s">
        <v>42</v>
      </c>
      <c r="H4711" s="21">
        <v>44621</v>
      </c>
      <c r="I4711" s="18" t="s">
        <v>69</v>
      </c>
      <c r="J4711" s="2" t="s">
        <v>21</v>
      </c>
    </row>
    <row r="4712" spans="2:10" hidden="1" x14ac:dyDescent="0.3">
      <c r="B4712" s="5" t="s">
        <v>58</v>
      </c>
      <c r="C4712" t="s">
        <v>53</v>
      </c>
      <c r="D4712" s="2" t="s">
        <v>21</v>
      </c>
      <c r="F4712">
        <v>5.8274574468085101</v>
      </c>
      <c r="G4712" t="s">
        <v>42</v>
      </c>
      <c r="H4712" s="21">
        <v>44621</v>
      </c>
      <c r="I4712" s="18" t="s">
        <v>69</v>
      </c>
      <c r="J4712" s="2" t="s">
        <v>21</v>
      </c>
    </row>
    <row r="4713" spans="2:10" hidden="1" x14ac:dyDescent="0.3">
      <c r="B4713" s="5" t="s">
        <v>58</v>
      </c>
      <c r="C4713" t="s">
        <v>53</v>
      </c>
      <c r="D4713" s="2" t="s">
        <v>21</v>
      </c>
      <c r="F4713">
        <v>5.54254255319149</v>
      </c>
      <c r="G4713" t="s">
        <v>42</v>
      </c>
      <c r="H4713" s="21">
        <v>44621</v>
      </c>
      <c r="I4713" s="18" t="s">
        <v>69</v>
      </c>
      <c r="J4713" s="2" t="s">
        <v>21</v>
      </c>
    </row>
    <row r="4714" spans="2:10" hidden="1" x14ac:dyDescent="0.3">
      <c r="B4714" s="5" t="s">
        <v>58</v>
      </c>
      <c r="C4714" t="s">
        <v>53</v>
      </c>
      <c r="D4714" s="2" t="s">
        <v>21</v>
      </c>
      <c r="F4714">
        <v>5.8061382978723408</v>
      </c>
      <c r="G4714" t="s">
        <v>42</v>
      </c>
      <c r="H4714" s="21">
        <v>44621</v>
      </c>
      <c r="I4714" s="18" t="s">
        <v>69</v>
      </c>
      <c r="J4714" s="2" t="s">
        <v>21</v>
      </c>
    </row>
    <row r="4715" spans="2:10" hidden="1" x14ac:dyDescent="0.3">
      <c r="B4715" s="5" t="s">
        <v>58</v>
      </c>
      <c r="C4715" t="s">
        <v>53</v>
      </c>
      <c r="D4715" s="2" t="s">
        <v>21</v>
      </c>
      <c r="F4715">
        <v>7.0295212765957444</v>
      </c>
      <c r="G4715" t="s">
        <v>42</v>
      </c>
      <c r="H4715" s="21">
        <v>44621</v>
      </c>
      <c r="I4715" s="18" t="s">
        <v>69</v>
      </c>
      <c r="J4715" s="2" t="s">
        <v>21</v>
      </c>
    </row>
    <row r="4716" spans="2:10" hidden="1" x14ac:dyDescent="0.3">
      <c r="B4716" s="5" t="s">
        <v>58</v>
      </c>
      <c r="C4716" t="s">
        <v>53</v>
      </c>
      <c r="D4716" s="2" t="s">
        <v>21</v>
      </c>
      <c r="F4716">
        <v>5.9758085106382977</v>
      </c>
      <c r="G4716" t="s">
        <v>42</v>
      </c>
      <c r="H4716" s="21">
        <v>44621</v>
      </c>
      <c r="I4716" s="18" t="s">
        <v>69</v>
      </c>
      <c r="J4716" s="2" t="s">
        <v>21</v>
      </c>
    </row>
    <row r="4717" spans="2:10" hidden="1" x14ac:dyDescent="0.3">
      <c r="B4717" s="5" t="s">
        <v>58</v>
      </c>
      <c r="C4717" t="s">
        <v>53</v>
      </c>
      <c r="D4717" s="2" t="s">
        <v>21</v>
      </c>
      <c r="F4717">
        <v>5.5482553191489359</v>
      </c>
      <c r="G4717" t="s">
        <v>42</v>
      </c>
      <c r="H4717" s="21">
        <v>44621</v>
      </c>
      <c r="I4717" s="18" t="s">
        <v>69</v>
      </c>
      <c r="J4717" s="2" t="s">
        <v>21</v>
      </c>
    </row>
    <row r="4718" spans="2:10" hidden="1" x14ac:dyDescent="0.3">
      <c r="B4718" s="5" t="s">
        <v>58</v>
      </c>
      <c r="C4718" t="s">
        <v>53</v>
      </c>
      <c r="D4718" s="2" t="s">
        <v>21</v>
      </c>
      <c r="F4718">
        <v>8.4986629213483145</v>
      </c>
      <c r="G4718" t="s">
        <v>42</v>
      </c>
      <c r="H4718" s="21">
        <v>44621</v>
      </c>
      <c r="I4718" s="18" t="s">
        <v>69</v>
      </c>
      <c r="J4718" s="2" t="s">
        <v>21</v>
      </c>
    </row>
    <row r="4719" spans="2:10" hidden="1" x14ac:dyDescent="0.3">
      <c r="B4719" s="5" t="s">
        <v>58</v>
      </c>
      <c r="C4719" t="s">
        <v>53</v>
      </c>
      <c r="D4719" s="2" t="s">
        <v>21</v>
      </c>
      <c r="F4719">
        <v>8.0551011235955059</v>
      </c>
      <c r="G4719" t="s">
        <v>42</v>
      </c>
      <c r="H4719" s="21">
        <v>44621</v>
      </c>
      <c r="I4719" s="18" t="s">
        <v>69</v>
      </c>
      <c r="J4719" s="2" t="s">
        <v>21</v>
      </c>
    </row>
    <row r="4720" spans="2:10" hidden="1" x14ac:dyDescent="0.3">
      <c r="B4720" s="5" t="s">
        <v>58</v>
      </c>
      <c r="C4720" t="s">
        <v>53</v>
      </c>
      <c r="D4720" s="2" t="s">
        <v>21</v>
      </c>
      <c r="F4720">
        <v>7.3292921348314612</v>
      </c>
      <c r="G4720" t="s">
        <v>42</v>
      </c>
      <c r="H4720" s="21">
        <v>44621</v>
      </c>
      <c r="I4720" s="18" t="s">
        <v>69</v>
      </c>
      <c r="J4720" s="2" t="s">
        <v>21</v>
      </c>
    </row>
    <row r="4721" spans="2:10" hidden="1" x14ac:dyDescent="0.3">
      <c r="B4721" s="5" t="s">
        <v>58</v>
      </c>
      <c r="C4721" t="s">
        <v>53</v>
      </c>
      <c r="D4721" s="2" t="s">
        <v>21</v>
      </c>
      <c r="F4721">
        <v>9.5307415730337084</v>
      </c>
      <c r="G4721" t="s">
        <v>42</v>
      </c>
      <c r="H4721" s="21">
        <v>44621</v>
      </c>
      <c r="I4721" s="18" t="s">
        <v>69</v>
      </c>
      <c r="J4721" s="2" t="s">
        <v>21</v>
      </c>
    </row>
    <row r="4722" spans="2:10" hidden="1" x14ac:dyDescent="0.3">
      <c r="B4722" s="5" t="s">
        <v>58</v>
      </c>
      <c r="C4722" t="s">
        <v>53</v>
      </c>
      <c r="D4722" s="2" t="s">
        <v>21</v>
      </c>
      <c r="F4722">
        <v>8.8543932584269669</v>
      </c>
      <c r="G4722" t="s">
        <v>42</v>
      </c>
      <c r="H4722" s="21">
        <v>44621</v>
      </c>
      <c r="I4722" s="18" t="s">
        <v>69</v>
      </c>
      <c r="J4722" s="2" t="s">
        <v>21</v>
      </c>
    </row>
    <row r="4723" spans="2:10" hidden="1" x14ac:dyDescent="0.3">
      <c r="B4723" s="5" t="s">
        <v>58</v>
      </c>
      <c r="C4723" t="s">
        <v>53</v>
      </c>
      <c r="D4723" s="2" t="s">
        <v>21</v>
      </c>
      <c r="F4723">
        <v>7.3280449438202249</v>
      </c>
      <c r="G4723" t="s">
        <v>42</v>
      </c>
      <c r="H4723" s="21">
        <v>44621</v>
      </c>
      <c r="I4723" s="18" t="s">
        <v>69</v>
      </c>
      <c r="J4723" s="2" t="s">
        <v>21</v>
      </c>
    </row>
    <row r="4724" spans="2:10" hidden="1" x14ac:dyDescent="0.3">
      <c r="B4724" s="5" t="s">
        <v>58</v>
      </c>
      <c r="C4724" t="s">
        <v>53</v>
      </c>
      <c r="D4724" s="2" t="s">
        <v>21</v>
      </c>
      <c r="F4724">
        <v>7.5967078651685389</v>
      </c>
      <c r="G4724" t="s">
        <v>42</v>
      </c>
      <c r="H4724" s="21">
        <v>44621</v>
      </c>
      <c r="I4724" s="18" t="s">
        <v>69</v>
      </c>
      <c r="J4724" s="2" t="s">
        <v>21</v>
      </c>
    </row>
    <row r="4725" spans="2:10" hidden="1" x14ac:dyDescent="0.3">
      <c r="B4725" s="5" t="s">
        <v>58</v>
      </c>
      <c r="C4725" t="s">
        <v>53</v>
      </c>
      <c r="D4725" s="2" t="s">
        <v>21</v>
      </c>
      <c r="F4725">
        <v>6.6554831460674153</v>
      </c>
      <c r="G4725" t="s">
        <v>42</v>
      </c>
      <c r="H4725" s="21">
        <v>44621</v>
      </c>
      <c r="I4725" s="18" t="s">
        <v>69</v>
      </c>
      <c r="J4725" s="2" t="s">
        <v>21</v>
      </c>
    </row>
    <row r="4726" spans="2:10" hidden="1" x14ac:dyDescent="0.3">
      <c r="B4726" s="5" t="s">
        <v>58</v>
      </c>
      <c r="C4726" t="s">
        <v>53</v>
      </c>
      <c r="D4726" s="2" t="s">
        <v>21</v>
      </c>
      <c r="F4726">
        <v>7.4655505617977527</v>
      </c>
      <c r="G4726" t="s">
        <v>42</v>
      </c>
      <c r="H4726" s="21">
        <v>44621</v>
      </c>
      <c r="I4726" s="18" t="s">
        <v>69</v>
      </c>
      <c r="J4726" s="2" t="s">
        <v>21</v>
      </c>
    </row>
    <row r="4727" spans="2:10" hidden="1" x14ac:dyDescent="0.3">
      <c r="B4727" s="5" t="s">
        <v>58</v>
      </c>
      <c r="C4727" t="s">
        <v>53</v>
      </c>
      <c r="D4727" s="2" t="s">
        <v>21</v>
      </c>
      <c r="F4727">
        <v>8.3741573033707866</v>
      </c>
      <c r="G4727" t="s">
        <v>42</v>
      </c>
      <c r="H4727" s="21">
        <v>44621</v>
      </c>
      <c r="I4727" s="18" t="s">
        <v>69</v>
      </c>
      <c r="J4727" s="2" t="s">
        <v>21</v>
      </c>
    </row>
    <row r="4728" spans="2:10" hidden="1" x14ac:dyDescent="0.3">
      <c r="B4728" s="5" t="s">
        <v>58</v>
      </c>
      <c r="C4728" t="s">
        <v>53</v>
      </c>
      <c r="D4728" s="2" t="s">
        <v>21</v>
      </c>
      <c r="F4728">
        <v>8.3680000000000003</v>
      </c>
      <c r="G4728" t="s">
        <v>42</v>
      </c>
      <c r="H4728" s="21">
        <v>44621</v>
      </c>
      <c r="I4728" s="18" t="s">
        <v>69</v>
      </c>
      <c r="J4728" s="2" t="s">
        <v>21</v>
      </c>
    </row>
    <row r="4729" spans="2:10" hidden="1" x14ac:dyDescent="0.3">
      <c r="B4729" s="5" t="s">
        <v>58</v>
      </c>
      <c r="C4729" t="s">
        <v>53</v>
      </c>
      <c r="D4729" s="2" t="s">
        <v>21</v>
      </c>
      <c r="F4729">
        <v>8.0950000000000006</v>
      </c>
      <c r="G4729" t="s">
        <v>42</v>
      </c>
      <c r="H4729" s="21">
        <v>44621</v>
      </c>
      <c r="I4729" s="18" t="s">
        <v>69</v>
      </c>
      <c r="J4729" s="2" t="s">
        <v>21</v>
      </c>
    </row>
    <row r="4730" spans="2:10" hidden="1" x14ac:dyDescent="0.3">
      <c r="B4730" s="5" t="s">
        <v>58</v>
      </c>
      <c r="C4730" t="s">
        <v>53</v>
      </c>
      <c r="D4730" s="2" t="s">
        <v>21</v>
      </c>
      <c r="F4730">
        <v>7.3008426966292133</v>
      </c>
      <c r="G4730" t="s">
        <v>42</v>
      </c>
      <c r="H4730" s="21">
        <v>44621</v>
      </c>
      <c r="I4730" s="18" t="s">
        <v>69</v>
      </c>
      <c r="J4730" s="2" t="s">
        <v>21</v>
      </c>
    </row>
    <row r="4731" spans="2:10" hidden="1" x14ac:dyDescent="0.3">
      <c r="B4731" s="5" t="s">
        <v>58</v>
      </c>
      <c r="C4731" t="s">
        <v>53</v>
      </c>
      <c r="D4731" s="2" t="s">
        <v>21</v>
      </c>
      <c r="F4731">
        <v>7.5937752808988765</v>
      </c>
      <c r="G4731" t="s">
        <v>42</v>
      </c>
      <c r="H4731" s="21">
        <v>44621</v>
      </c>
      <c r="I4731" s="18" t="s">
        <v>69</v>
      </c>
      <c r="J4731" s="2" t="s">
        <v>21</v>
      </c>
    </row>
    <row r="4732" spans="2:10" hidden="1" x14ac:dyDescent="0.3">
      <c r="B4732" s="5" t="s">
        <v>58</v>
      </c>
      <c r="C4732" t="s">
        <v>53</v>
      </c>
      <c r="D4732" s="2" t="s">
        <v>21</v>
      </c>
      <c r="F4732">
        <v>7.3720224719101122</v>
      </c>
      <c r="G4732" t="s">
        <v>42</v>
      </c>
      <c r="H4732" s="21">
        <v>44621</v>
      </c>
      <c r="I4732" s="18" t="s">
        <v>69</v>
      </c>
      <c r="J4732" s="2" t="s">
        <v>21</v>
      </c>
    </row>
    <row r="4733" spans="2:10" hidden="1" x14ac:dyDescent="0.3">
      <c r="B4733" s="5" t="s">
        <v>58</v>
      </c>
      <c r="C4733" t="s">
        <v>53</v>
      </c>
      <c r="D4733" s="2" t="s">
        <v>21</v>
      </c>
      <c r="F4733">
        <v>6.2575280898876402</v>
      </c>
      <c r="G4733" t="s">
        <v>42</v>
      </c>
      <c r="H4733" s="21">
        <v>44621</v>
      </c>
      <c r="I4733" s="18" t="s">
        <v>69</v>
      </c>
      <c r="J4733" s="2" t="s">
        <v>21</v>
      </c>
    </row>
    <row r="4734" spans="2:10" hidden="1" x14ac:dyDescent="0.3">
      <c r="B4734" s="5" t="s">
        <v>58</v>
      </c>
      <c r="C4734" t="s">
        <v>53</v>
      </c>
      <c r="D4734" s="2" t="s">
        <v>21</v>
      </c>
      <c r="F4734">
        <v>7.2858876404494382</v>
      </c>
      <c r="G4734" t="s">
        <v>42</v>
      </c>
      <c r="H4734" s="21">
        <v>44621</v>
      </c>
      <c r="I4734" s="18" t="s">
        <v>69</v>
      </c>
      <c r="J4734" s="2" t="s">
        <v>21</v>
      </c>
    </row>
    <row r="4735" spans="2:10" hidden="1" x14ac:dyDescent="0.3">
      <c r="B4735" s="5" t="s">
        <v>58</v>
      </c>
      <c r="C4735" t="s">
        <v>53</v>
      </c>
      <c r="D4735" s="2" t="s">
        <v>21</v>
      </c>
      <c r="F4735">
        <v>6.6108651685393252</v>
      </c>
      <c r="G4735" t="s">
        <v>42</v>
      </c>
      <c r="H4735" s="21">
        <v>44621</v>
      </c>
      <c r="I4735" s="18" t="s">
        <v>69</v>
      </c>
      <c r="J4735" s="2" t="s">
        <v>21</v>
      </c>
    </row>
    <row r="4736" spans="2:10" hidden="1" x14ac:dyDescent="0.3">
      <c r="B4736" s="5" t="s">
        <v>58</v>
      </c>
      <c r="C4736" t="s">
        <v>53</v>
      </c>
      <c r="D4736" s="2" t="s">
        <v>21</v>
      </c>
      <c r="F4736">
        <v>7.1922696629213476</v>
      </c>
      <c r="G4736" t="s">
        <v>42</v>
      </c>
      <c r="H4736" s="21">
        <v>44621</v>
      </c>
      <c r="I4736" s="18" t="s">
        <v>69</v>
      </c>
      <c r="J4736" s="2" t="s">
        <v>21</v>
      </c>
    </row>
    <row r="4737" spans="2:10" hidden="1" x14ac:dyDescent="0.3">
      <c r="B4737" s="5" t="s">
        <v>58</v>
      </c>
      <c r="C4737" t="s">
        <v>53</v>
      </c>
      <c r="D4737" s="2" t="s">
        <v>21</v>
      </c>
      <c r="F4737">
        <v>5.5297303370786519</v>
      </c>
      <c r="G4737" t="s">
        <v>42</v>
      </c>
      <c r="H4737" s="21">
        <v>44621</v>
      </c>
      <c r="I4737" s="18" t="s">
        <v>69</v>
      </c>
      <c r="J4737" s="2" t="s">
        <v>21</v>
      </c>
    </row>
    <row r="4738" spans="2:10" hidden="1" x14ac:dyDescent="0.3">
      <c r="B4738" s="5" t="s">
        <v>58</v>
      </c>
      <c r="C4738" t="s">
        <v>53</v>
      </c>
      <c r="D4738" s="2" t="s">
        <v>21</v>
      </c>
      <c r="F4738">
        <v>9.2584269662921344</v>
      </c>
      <c r="G4738" t="s">
        <v>42</v>
      </c>
      <c r="H4738" s="21">
        <v>44621</v>
      </c>
      <c r="I4738" s="18" t="s">
        <v>69</v>
      </c>
      <c r="J4738" s="2" t="s">
        <v>21</v>
      </c>
    </row>
    <row r="4739" spans="2:10" hidden="1" x14ac:dyDescent="0.3">
      <c r="B4739" s="5" t="s">
        <v>58</v>
      </c>
      <c r="C4739" t="s">
        <v>53</v>
      </c>
      <c r="D4739" s="2" t="s">
        <v>21</v>
      </c>
      <c r="F4739">
        <v>7.9255505617977526</v>
      </c>
      <c r="G4739" t="s">
        <v>42</v>
      </c>
      <c r="H4739" s="21">
        <v>44621</v>
      </c>
      <c r="I4739" s="18" t="s">
        <v>69</v>
      </c>
      <c r="J4739" s="2" t="s">
        <v>21</v>
      </c>
    </row>
    <row r="4740" spans="2:10" hidden="1" x14ac:dyDescent="0.3">
      <c r="B4740" s="5" t="s">
        <v>58</v>
      </c>
      <c r="C4740" t="s">
        <v>53</v>
      </c>
      <c r="D4740" s="2" t="s">
        <v>21</v>
      </c>
      <c r="F4740">
        <v>8.5900337078651692</v>
      </c>
      <c r="G4740" t="s">
        <v>42</v>
      </c>
      <c r="H4740" s="21">
        <v>44621</v>
      </c>
      <c r="I4740" s="18" t="s">
        <v>69</v>
      </c>
      <c r="J4740" s="2" t="s">
        <v>21</v>
      </c>
    </row>
    <row r="4741" spans="2:10" hidden="1" x14ac:dyDescent="0.3">
      <c r="B4741" s="5" t="s">
        <v>58</v>
      </c>
      <c r="C4741" t="s">
        <v>53</v>
      </c>
      <c r="D4741" s="2" t="s">
        <v>21</v>
      </c>
      <c r="F4741">
        <v>7.7806067415730347</v>
      </c>
      <c r="G4741" t="s">
        <v>42</v>
      </c>
      <c r="H4741" s="21">
        <v>44621</v>
      </c>
      <c r="I4741" s="18" t="s">
        <v>69</v>
      </c>
      <c r="J4741" s="2" t="s">
        <v>21</v>
      </c>
    </row>
    <row r="4742" spans="2:10" hidden="1" x14ac:dyDescent="0.3">
      <c r="B4742" s="5" t="s">
        <v>58</v>
      </c>
      <c r="C4742" t="s">
        <v>53</v>
      </c>
      <c r="D4742" s="2" t="s">
        <v>21</v>
      </c>
      <c r="F4742">
        <v>6.6954269662921355</v>
      </c>
      <c r="G4742" t="s">
        <v>42</v>
      </c>
      <c r="H4742" s="21">
        <v>44621</v>
      </c>
      <c r="I4742" s="18" t="s">
        <v>69</v>
      </c>
      <c r="J4742" s="2" t="s">
        <v>21</v>
      </c>
    </row>
    <row r="4743" spans="2:10" hidden="1" x14ac:dyDescent="0.3">
      <c r="B4743" s="5" t="s">
        <v>58</v>
      </c>
      <c r="C4743" t="s">
        <v>53</v>
      </c>
      <c r="D4743" s="2" t="s">
        <v>21</v>
      </c>
      <c r="F4743">
        <v>7.5057528089887633</v>
      </c>
      <c r="G4743" t="s">
        <v>42</v>
      </c>
      <c r="H4743" s="21">
        <v>44621</v>
      </c>
      <c r="I4743" s="18" t="s">
        <v>69</v>
      </c>
      <c r="J4743" s="2" t="s">
        <v>21</v>
      </c>
    </row>
    <row r="4744" spans="2:10" hidden="1" x14ac:dyDescent="0.3">
      <c r="B4744" s="5" t="s">
        <v>58</v>
      </c>
      <c r="C4744" t="s">
        <v>53</v>
      </c>
      <c r="D4744" s="2" t="s">
        <v>21</v>
      </c>
      <c r="F4744">
        <v>7.4387078651685385</v>
      </c>
      <c r="G4744" t="s">
        <v>42</v>
      </c>
      <c r="H4744" s="21">
        <v>44621</v>
      </c>
      <c r="I4744" s="18" t="s">
        <v>69</v>
      </c>
      <c r="J4744" s="2" t="s">
        <v>21</v>
      </c>
    </row>
    <row r="4745" spans="2:10" hidden="1" x14ac:dyDescent="0.3">
      <c r="B4745" s="5" t="s">
        <v>58</v>
      </c>
      <c r="C4745" t="s">
        <v>53</v>
      </c>
      <c r="D4745" s="2" t="s">
        <v>21</v>
      </c>
      <c r="F4745">
        <v>7.0048988764044946</v>
      </c>
      <c r="G4745" t="s">
        <v>42</v>
      </c>
      <c r="H4745" s="21">
        <v>44621</v>
      </c>
      <c r="I4745" s="18" t="s">
        <v>69</v>
      </c>
      <c r="J4745" s="2" t="s">
        <v>21</v>
      </c>
    </row>
    <row r="4746" spans="2:10" hidden="1" x14ac:dyDescent="0.3">
      <c r="B4746" s="5" t="s">
        <v>58</v>
      </c>
      <c r="C4746" t="s">
        <v>53</v>
      </c>
      <c r="D4746" s="2" t="s">
        <v>21</v>
      </c>
      <c r="F4746">
        <v>6.4733146067415728</v>
      </c>
      <c r="G4746" t="s">
        <v>42</v>
      </c>
      <c r="H4746" s="21">
        <v>44621</v>
      </c>
      <c r="I4746" s="18" t="s">
        <v>69</v>
      </c>
      <c r="J4746" s="2" t="s">
        <v>21</v>
      </c>
    </row>
    <row r="4747" spans="2:10" hidden="1" x14ac:dyDescent="0.3">
      <c r="B4747" s="5" t="s">
        <v>58</v>
      </c>
      <c r="C4747" t="s">
        <v>53</v>
      </c>
      <c r="D4747" s="2" t="s">
        <v>21</v>
      </c>
      <c r="F4747">
        <v>7.0240449438202246</v>
      </c>
      <c r="G4747" t="s">
        <v>42</v>
      </c>
      <c r="H4747" s="21">
        <v>44621</v>
      </c>
      <c r="I4747" s="18" t="s">
        <v>69</v>
      </c>
      <c r="J4747" s="2" t="s">
        <v>21</v>
      </c>
    </row>
    <row r="4748" spans="2:10" hidden="1" x14ac:dyDescent="0.3">
      <c r="B4748" s="5" t="s">
        <v>58</v>
      </c>
      <c r="C4748" t="s">
        <v>53</v>
      </c>
      <c r="D4748" s="2" t="s">
        <v>21</v>
      </c>
      <c r="F4748">
        <v>6.4725393258426971</v>
      </c>
      <c r="G4748" t="s">
        <v>42</v>
      </c>
      <c r="H4748" s="21">
        <v>44621</v>
      </c>
      <c r="I4748" s="18" t="s">
        <v>69</v>
      </c>
      <c r="J4748" s="2" t="s">
        <v>21</v>
      </c>
    </row>
    <row r="4749" spans="2:10" hidden="1" x14ac:dyDescent="0.3">
      <c r="B4749" s="5" t="s">
        <v>58</v>
      </c>
      <c r="C4749" t="s">
        <v>53</v>
      </c>
      <c r="D4749" s="2" t="s">
        <v>21</v>
      </c>
      <c r="F4749">
        <v>8.3799438202247192</v>
      </c>
      <c r="G4749" t="s">
        <v>42</v>
      </c>
      <c r="H4749" s="21">
        <v>44621</v>
      </c>
      <c r="I4749" s="18" t="s">
        <v>69</v>
      </c>
      <c r="J4749" s="2" t="s">
        <v>21</v>
      </c>
    </row>
    <row r="4750" spans="2:10" hidden="1" x14ac:dyDescent="0.3">
      <c r="B4750" s="5" t="s">
        <v>58</v>
      </c>
      <c r="C4750" t="s">
        <v>53</v>
      </c>
      <c r="D4750" s="2" t="s">
        <v>21</v>
      </c>
      <c r="F4750">
        <v>6.7536966292134828</v>
      </c>
      <c r="G4750" t="s">
        <v>42</v>
      </c>
      <c r="H4750" s="21">
        <v>44621</v>
      </c>
      <c r="I4750" s="18" t="s">
        <v>69</v>
      </c>
      <c r="J4750" s="2" t="s">
        <v>21</v>
      </c>
    </row>
    <row r="4751" spans="2:10" hidden="1" x14ac:dyDescent="0.3">
      <c r="B4751" s="5" t="s">
        <v>58</v>
      </c>
      <c r="C4751" t="s">
        <v>53</v>
      </c>
      <c r="D4751" s="2" t="s">
        <v>21</v>
      </c>
      <c r="F4751">
        <v>6.191820224719101</v>
      </c>
      <c r="G4751" t="s">
        <v>42</v>
      </c>
      <c r="H4751" s="21">
        <v>44621</v>
      </c>
      <c r="I4751" s="18" t="s">
        <v>69</v>
      </c>
      <c r="J4751" s="2" t="s">
        <v>21</v>
      </c>
    </row>
    <row r="4752" spans="2:10" hidden="1" x14ac:dyDescent="0.3">
      <c r="B4752" s="5" t="s">
        <v>58</v>
      </c>
      <c r="C4752" t="s">
        <v>53</v>
      </c>
      <c r="D4752" s="2" t="s">
        <v>21</v>
      </c>
      <c r="F4752">
        <v>6.3396292134831462</v>
      </c>
      <c r="G4752" t="s">
        <v>42</v>
      </c>
      <c r="H4752" s="21">
        <v>44621</v>
      </c>
      <c r="I4752" s="18" t="s">
        <v>69</v>
      </c>
      <c r="J4752" s="2" t="s">
        <v>21</v>
      </c>
    </row>
    <row r="4753" spans="2:10" hidden="1" x14ac:dyDescent="0.3">
      <c r="B4753" s="5" t="s">
        <v>58</v>
      </c>
      <c r="C4753" t="s">
        <v>53</v>
      </c>
      <c r="D4753" s="2" t="s">
        <v>21</v>
      </c>
      <c r="F4753">
        <v>5.367168539325843</v>
      </c>
      <c r="G4753" t="s">
        <v>42</v>
      </c>
      <c r="H4753" s="21">
        <v>44621</v>
      </c>
      <c r="I4753" s="18" t="s">
        <v>69</v>
      </c>
      <c r="J4753" s="2" t="s">
        <v>21</v>
      </c>
    </row>
    <row r="4754" spans="2:10" hidden="1" x14ac:dyDescent="0.3">
      <c r="B4754" s="5" t="s">
        <v>58</v>
      </c>
      <c r="C4754" t="s">
        <v>53</v>
      </c>
      <c r="D4754" s="2" t="s">
        <v>21</v>
      </c>
      <c r="F4754">
        <v>5.9257752808988764</v>
      </c>
      <c r="G4754" t="s">
        <v>42</v>
      </c>
      <c r="H4754" s="21">
        <v>44621</v>
      </c>
      <c r="I4754" s="18" t="s">
        <v>69</v>
      </c>
      <c r="J4754" s="2" t="s">
        <v>21</v>
      </c>
    </row>
    <row r="4755" spans="2:10" hidden="1" x14ac:dyDescent="0.3">
      <c r="B4755" s="5" t="s">
        <v>58</v>
      </c>
      <c r="C4755" t="s">
        <v>53</v>
      </c>
      <c r="D4755" s="2" t="s">
        <v>21</v>
      </c>
      <c r="F4755">
        <v>6.4175280898876403</v>
      </c>
      <c r="G4755" t="s">
        <v>42</v>
      </c>
      <c r="H4755" s="21">
        <v>44621</v>
      </c>
      <c r="I4755" s="18" t="s">
        <v>69</v>
      </c>
      <c r="J4755" s="2" t="s">
        <v>21</v>
      </c>
    </row>
    <row r="4756" spans="2:10" hidden="1" x14ac:dyDescent="0.3">
      <c r="B4756" s="5" t="s">
        <v>58</v>
      </c>
      <c r="C4756" t="s">
        <v>53</v>
      </c>
      <c r="D4756" s="2" t="s">
        <v>21</v>
      </c>
      <c r="F4756">
        <v>6.6252134831460676</v>
      </c>
      <c r="G4756" t="s">
        <v>42</v>
      </c>
      <c r="H4756" s="21">
        <v>44621</v>
      </c>
      <c r="I4756" s="18" t="s">
        <v>69</v>
      </c>
      <c r="J4756" s="2" t="s">
        <v>21</v>
      </c>
    </row>
    <row r="4757" spans="2:10" hidden="1" x14ac:dyDescent="0.3">
      <c r="B4757" s="5" t="s">
        <v>58</v>
      </c>
      <c r="C4757" t="s">
        <v>53</v>
      </c>
      <c r="D4757" s="2" t="s">
        <v>21</v>
      </c>
      <c r="F4757">
        <v>6.4534719101123601</v>
      </c>
      <c r="G4757" t="s">
        <v>42</v>
      </c>
      <c r="H4757" s="21">
        <v>44621</v>
      </c>
      <c r="I4757" s="18" t="s">
        <v>69</v>
      </c>
      <c r="J4757" s="2" t="s">
        <v>21</v>
      </c>
    </row>
    <row r="4758" spans="2:10" hidden="1" x14ac:dyDescent="0.3">
      <c r="B4758" s="5" t="s">
        <v>58</v>
      </c>
      <c r="C4758" t="s">
        <v>53</v>
      </c>
      <c r="D4758" s="2" t="s">
        <v>21</v>
      </c>
      <c r="F4758">
        <v>7.0841797752808988</v>
      </c>
      <c r="G4758" t="s">
        <v>42</v>
      </c>
      <c r="H4758" s="21">
        <v>44621</v>
      </c>
      <c r="I4758" s="18" t="s">
        <v>69</v>
      </c>
      <c r="J4758" s="2" t="s">
        <v>21</v>
      </c>
    </row>
    <row r="4759" spans="2:10" hidden="1" x14ac:dyDescent="0.3">
      <c r="B4759" s="5" t="s">
        <v>58</v>
      </c>
      <c r="C4759" t="s">
        <v>53</v>
      </c>
      <c r="D4759" s="2" t="s">
        <v>21</v>
      </c>
      <c r="F4759">
        <v>6.7148539325842691</v>
      </c>
      <c r="G4759" t="s">
        <v>42</v>
      </c>
      <c r="H4759" s="21">
        <v>44621</v>
      </c>
      <c r="I4759" s="18" t="s">
        <v>69</v>
      </c>
      <c r="J4759" s="2" t="s">
        <v>21</v>
      </c>
    </row>
    <row r="4760" spans="2:10" hidden="1" x14ac:dyDescent="0.3">
      <c r="B4760" s="5" t="s">
        <v>58</v>
      </c>
      <c r="C4760" t="s">
        <v>53</v>
      </c>
      <c r="D4760" s="2" t="s">
        <v>21</v>
      </c>
      <c r="F4760">
        <v>6.2102247191011237</v>
      </c>
      <c r="G4760" t="s">
        <v>42</v>
      </c>
      <c r="H4760" s="21">
        <v>44621</v>
      </c>
      <c r="I4760" s="18" t="s">
        <v>69</v>
      </c>
      <c r="J4760" s="2" t="s">
        <v>21</v>
      </c>
    </row>
    <row r="4761" spans="2:10" hidden="1" x14ac:dyDescent="0.3">
      <c r="B4761" s="5" t="s">
        <v>58</v>
      </c>
      <c r="C4761" t="s">
        <v>53</v>
      </c>
      <c r="D4761" s="2" t="s">
        <v>21</v>
      </c>
      <c r="F4761">
        <v>6.0734044943820225</v>
      </c>
      <c r="G4761" t="s">
        <v>42</v>
      </c>
      <c r="H4761" s="21">
        <v>44621</v>
      </c>
      <c r="I4761" s="18" t="s">
        <v>69</v>
      </c>
      <c r="J4761" s="2" t="s">
        <v>21</v>
      </c>
    </row>
    <row r="4762" spans="2:10" hidden="1" x14ac:dyDescent="0.3">
      <c r="B4762" s="5" t="s">
        <v>58</v>
      </c>
      <c r="C4762" t="s">
        <v>53</v>
      </c>
      <c r="D4762" s="2" t="s">
        <v>21</v>
      </c>
      <c r="F4762">
        <v>5.8891797752808985</v>
      </c>
      <c r="G4762" t="s">
        <v>42</v>
      </c>
      <c r="H4762" s="21">
        <v>44621</v>
      </c>
      <c r="I4762" s="18" t="s">
        <v>69</v>
      </c>
      <c r="J4762" s="2" t="s">
        <v>21</v>
      </c>
    </row>
    <row r="4763" spans="2:10" hidden="1" x14ac:dyDescent="0.3">
      <c r="B4763" s="5" t="s">
        <v>58</v>
      </c>
      <c r="C4763" t="s">
        <v>53</v>
      </c>
      <c r="D4763" s="2" t="s">
        <v>21</v>
      </c>
      <c r="F4763">
        <v>6.4733146067415728</v>
      </c>
      <c r="G4763" t="s">
        <v>42</v>
      </c>
      <c r="H4763" s="21">
        <v>44621</v>
      </c>
      <c r="I4763" s="18" t="s">
        <v>69</v>
      </c>
      <c r="J4763" s="2" t="s">
        <v>21</v>
      </c>
    </row>
    <row r="4764" spans="2:10" hidden="1" x14ac:dyDescent="0.3">
      <c r="B4764" s="5" t="s">
        <v>58</v>
      </c>
      <c r="C4764" t="s">
        <v>53</v>
      </c>
      <c r="D4764" s="2" t="s">
        <v>21</v>
      </c>
      <c r="F4764">
        <v>7.6855280898876401</v>
      </c>
      <c r="G4764" t="s">
        <v>42</v>
      </c>
      <c r="H4764" s="21">
        <v>44621</v>
      </c>
      <c r="I4764" s="18" t="s">
        <v>69</v>
      </c>
      <c r="J4764" s="2" t="s">
        <v>21</v>
      </c>
    </row>
    <row r="4765" spans="2:10" hidden="1" x14ac:dyDescent="0.3">
      <c r="B4765" s="5" t="s">
        <v>58</v>
      </c>
      <c r="C4765" t="s">
        <v>53</v>
      </c>
      <c r="D4765" s="2" t="s">
        <v>21</v>
      </c>
      <c r="F4765">
        <v>7.9316629213483143</v>
      </c>
      <c r="G4765" t="s">
        <v>42</v>
      </c>
      <c r="H4765" s="21">
        <v>44621</v>
      </c>
      <c r="I4765" s="18" t="s">
        <v>69</v>
      </c>
      <c r="J4765" s="2" t="s">
        <v>21</v>
      </c>
    </row>
    <row r="4766" spans="2:10" hidden="1" x14ac:dyDescent="0.3">
      <c r="B4766" s="5" t="s">
        <v>58</v>
      </c>
      <c r="C4766" t="s">
        <v>53</v>
      </c>
      <c r="D4766" s="2" t="s">
        <v>21</v>
      </c>
      <c r="F4766">
        <v>7.5077752808988762</v>
      </c>
      <c r="G4766" t="s">
        <v>42</v>
      </c>
      <c r="H4766" s="21">
        <v>44621</v>
      </c>
      <c r="I4766" s="18" t="s">
        <v>69</v>
      </c>
      <c r="J4766" s="2" t="s">
        <v>21</v>
      </c>
    </row>
    <row r="4767" spans="2:10" hidden="1" x14ac:dyDescent="0.3">
      <c r="B4767" s="5" t="s">
        <v>58</v>
      </c>
      <c r="C4767" t="s">
        <v>53</v>
      </c>
      <c r="D4767" s="2" t="s">
        <v>21</v>
      </c>
      <c r="F4767">
        <v>8.2505842696629212</v>
      </c>
      <c r="G4767" t="s">
        <v>42</v>
      </c>
      <c r="H4767" s="21">
        <v>44621</v>
      </c>
      <c r="I4767" s="18" t="s">
        <v>69</v>
      </c>
      <c r="J4767" s="2" t="s">
        <v>21</v>
      </c>
    </row>
    <row r="4768" spans="2:10" hidden="1" x14ac:dyDescent="0.3">
      <c r="B4768" s="5" t="s">
        <v>58</v>
      </c>
      <c r="C4768" t="s">
        <v>53</v>
      </c>
      <c r="D4768" s="2" t="s">
        <v>21</v>
      </c>
      <c r="F4768">
        <v>6.6293258426966295</v>
      </c>
      <c r="G4768" t="s">
        <v>42</v>
      </c>
      <c r="H4768" s="21">
        <v>44621</v>
      </c>
      <c r="I4768" s="18" t="s">
        <v>69</v>
      </c>
      <c r="J4768" s="2" t="s">
        <v>21</v>
      </c>
    </row>
    <row r="4769" spans="2:10" hidden="1" x14ac:dyDescent="0.3">
      <c r="B4769" s="5" t="s">
        <v>58</v>
      </c>
      <c r="C4769" t="s">
        <v>53</v>
      </c>
      <c r="D4769" s="2" t="s">
        <v>21</v>
      </c>
      <c r="F4769">
        <v>5.6244494382022472</v>
      </c>
      <c r="G4769" t="s">
        <v>42</v>
      </c>
      <c r="H4769" s="21">
        <v>44621</v>
      </c>
      <c r="I4769" s="18" t="s">
        <v>69</v>
      </c>
      <c r="J4769" s="2" t="s">
        <v>21</v>
      </c>
    </row>
    <row r="4770" spans="2:10" hidden="1" x14ac:dyDescent="0.3">
      <c r="B4770" s="5" t="s">
        <v>58</v>
      </c>
      <c r="C4770" t="s">
        <v>53</v>
      </c>
      <c r="D4770" s="2" t="s">
        <v>21</v>
      </c>
      <c r="F4770">
        <v>5.977696629213483</v>
      </c>
      <c r="G4770" t="s">
        <v>42</v>
      </c>
      <c r="H4770" s="21">
        <v>44621</v>
      </c>
      <c r="I4770" s="18" t="s">
        <v>69</v>
      </c>
      <c r="J4770" s="2" t="s">
        <v>21</v>
      </c>
    </row>
    <row r="4771" spans="2:10" hidden="1" x14ac:dyDescent="0.3">
      <c r="B4771" s="5" t="s">
        <v>58</v>
      </c>
      <c r="C4771" t="s">
        <v>53</v>
      </c>
      <c r="D4771" s="2" t="s">
        <v>21</v>
      </c>
      <c r="F4771">
        <v>6.542988764044944</v>
      </c>
      <c r="G4771" t="s">
        <v>42</v>
      </c>
      <c r="H4771" s="21">
        <v>44621</v>
      </c>
      <c r="I4771" s="18" t="s">
        <v>69</v>
      </c>
      <c r="J4771" s="2" t="s">
        <v>21</v>
      </c>
    </row>
    <row r="4772" spans="2:10" hidden="1" x14ac:dyDescent="0.3">
      <c r="B4772" s="5" t="s">
        <v>58</v>
      </c>
      <c r="C4772" t="s">
        <v>53</v>
      </c>
      <c r="D4772" s="2" t="s">
        <v>21</v>
      </c>
      <c r="F4772">
        <v>6.0331910112359548</v>
      </c>
      <c r="G4772" t="s">
        <v>42</v>
      </c>
      <c r="H4772" s="21">
        <v>44621</v>
      </c>
      <c r="I4772" s="18" t="s">
        <v>69</v>
      </c>
      <c r="J4772" s="2" t="s">
        <v>21</v>
      </c>
    </row>
    <row r="4773" spans="2:10" hidden="1" x14ac:dyDescent="0.3">
      <c r="B4773" s="5" t="s">
        <v>58</v>
      </c>
      <c r="C4773" t="s">
        <v>53</v>
      </c>
      <c r="D4773" s="2" t="s">
        <v>21</v>
      </c>
      <c r="F4773">
        <v>5.1755730337078649</v>
      </c>
      <c r="G4773" t="s">
        <v>42</v>
      </c>
      <c r="H4773" s="21">
        <v>44621</v>
      </c>
      <c r="I4773" s="18" t="s">
        <v>69</v>
      </c>
      <c r="J4773" s="2" t="s">
        <v>21</v>
      </c>
    </row>
    <row r="4774" spans="2:10" hidden="1" x14ac:dyDescent="0.3">
      <c r="B4774" s="5" t="s">
        <v>58</v>
      </c>
      <c r="C4774" t="s">
        <v>53</v>
      </c>
      <c r="D4774" s="2" t="s">
        <v>21</v>
      </c>
      <c r="F4774">
        <v>1.034685393258427</v>
      </c>
      <c r="G4774" t="s">
        <v>42</v>
      </c>
      <c r="H4774" s="21">
        <v>44621</v>
      </c>
      <c r="I4774" s="18" t="s">
        <v>69</v>
      </c>
      <c r="J4774" s="2" t="s">
        <v>21</v>
      </c>
    </row>
    <row r="4775" spans="2:10" hidden="1" x14ac:dyDescent="0.3">
      <c r="B4775" s="5" t="s">
        <v>58</v>
      </c>
      <c r="C4775" t="s">
        <v>53</v>
      </c>
      <c r="D4775" s="2" t="s">
        <v>21</v>
      </c>
      <c r="F4775">
        <v>8.2487528089887636</v>
      </c>
      <c r="G4775" t="s">
        <v>42</v>
      </c>
      <c r="H4775" s="21">
        <v>44621</v>
      </c>
      <c r="I4775" s="18" t="s">
        <v>69</v>
      </c>
      <c r="J4775" s="2" t="s">
        <v>21</v>
      </c>
    </row>
    <row r="4776" spans="2:10" hidden="1" x14ac:dyDescent="0.3">
      <c r="B4776" s="5" t="s">
        <v>58</v>
      </c>
      <c r="C4776" t="s">
        <v>53</v>
      </c>
      <c r="D4776" s="2" t="s">
        <v>21</v>
      </c>
      <c r="F4776">
        <v>7.3163258426966298</v>
      </c>
      <c r="G4776" t="s">
        <v>42</v>
      </c>
      <c r="H4776" s="21">
        <v>44621</v>
      </c>
      <c r="I4776" s="18" t="s">
        <v>69</v>
      </c>
      <c r="J4776" s="2" t="s">
        <v>21</v>
      </c>
    </row>
    <row r="4777" spans="2:10" hidden="1" x14ac:dyDescent="0.3">
      <c r="B4777" s="5" t="s">
        <v>58</v>
      </c>
      <c r="C4777" t="s">
        <v>53</v>
      </c>
      <c r="D4777" s="2" t="s">
        <v>21</v>
      </c>
      <c r="F4777">
        <v>7.9228651685393254</v>
      </c>
      <c r="G4777" t="s">
        <v>42</v>
      </c>
      <c r="H4777" s="21">
        <v>44621</v>
      </c>
      <c r="I4777" s="18" t="s">
        <v>69</v>
      </c>
      <c r="J4777" s="2" t="s">
        <v>21</v>
      </c>
    </row>
    <row r="4778" spans="2:10" hidden="1" x14ac:dyDescent="0.3">
      <c r="B4778" s="5" t="s">
        <v>58</v>
      </c>
      <c r="C4778" t="s">
        <v>53</v>
      </c>
      <c r="D4778" s="2" t="s">
        <v>21</v>
      </c>
      <c r="F4778">
        <v>7.7882584269662916</v>
      </c>
      <c r="G4778" t="s">
        <v>42</v>
      </c>
      <c r="H4778" s="21">
        <v>44621</v>
      </c>
      <c r="I4778" s="18" t="s">
        <v>69</v>
      </c>
      <c r="J4778" s="2" t="s">
        <v>21</v>
      </c>
    </row>
    <row r="4779" spans="2:10" hidden="1" x14ac:dyDescent="0.3">
      <c r="B4779" s="5" t="s">
        <v>58</v>
      </c>
      <c r="C4779" t="s">
        <v>53</v>
      </c>
      <c r="D4779" s="2" t="s">
        <v>21</v>
      </c>
      <c r="F4779">
        <v>7.3163258426966298</v>
      </c>
      <c r="G4779" t="s">
        <v>42</v>
      </c>
      <c r="H4779" s="21">
        <v>44621</v>
      </c>
      <c r="I4779" s="18" t="s">
        <v>69</v>
      </c>
      <c r="J4779" s="2" t="s">
        <v>21</v>
      </c>
    </row>
    <row r="4780" spans="2:10" hidden="1" x14ac:dyDescent="0.3">
      <c r="B4780" s="5" t="s">
        <v>58</v>
      </c>
      <c r="C4780" t="s">
        <v>53</v>
      </c>
      <c r="D4780" s="2" t="s">
        <v>21</v>
      </c>
      <c r="F4780">
        <v>8.0848876404494376</v>
      </c>
      <c r="G4780" t="s">
        <v>42</v>
      </c>
      <c r="H4780" s="21">
        <v>44621</v>
      </c>
      <c r="I4780" s="18" t="s">
        <v>69</v>
      </c>
      <c r="J4780" s="2" t="s">
        <v>21</v>
      </c>
    </row>
    <row r="4781" spans="2:10" hidden="1" x14ac:dyDescent="0.3">
      <c r="B4781" s="5" t="s">
        <v>58</v>
      </c>
      <c r="C4781" t="s">
        <v>53</v>
      </c>
      <c r="D4781" s="2" t="s">
        <v>21</v>
      </c>
      <c r="F4781">
        <v>9.0341573033707867</v>
      </c>
      <c r="G4781" t="s">
        <v>42</v>
      </c>
      <c r="H4781" s="21">
        <v>44621</v>
      </c>
      <c r="I4781" s="18" t="s">
        <v>69</v>
      </c>
      <c r="J4781" s="2" t="s">
        <v>21</v>
      </c>
    </row>
    <row r="4782" spans="2:10" hidden="1" x14ac:dyDescent="0.3">
      <c r="B4782" s="5" t="s">
        <v>58</v>
      </c>
      <c r="C4782" t="s">
        <v>53</v>
      </c>
      <c r="D4782" s="2" t="s">
        <v>21</v>
      </c>
      <c r="F4782">
        <v>7.5057528089887633</v>
      </c>
      <c r="G4782" t="s">
        <v>42</v>
      </c>
      <c r="H4782" s="21">
        <v>44621</v>
      </c>
      <c r="I4782" s="18" t="s">
        <v>69</v>
      </c>
      <c r="J4782" s="2" t="s">
        <v>21</v>
      </c>
    </row>
    <row r="4783" spans="2:10" hidden="1" x14ac:dyDescent="0.3">
      <c r="B4783" s="5" t="s">
        <v>58</v>
      </c>
      <c r="C4783" t="s">
        <v>53</v>
      </c>
      <c r="D4783" s="2" t="s">
        <v>21</v>
      </c>
      <c r="F4783">
        <v>6.9807752808988761</v>
      </c>
      <c r="G4783" t="s">
        <v>42</v>
      </c>
      <c r="H4783" s="21">
        <v>44621</v>
      </c>
      <c r="I4783" s="18" t="s">
        <v>69</v>
      </c>
      <c r="J4783" s="2" t="s">
        <v>21</v>
      </c>
    </row>
    <row r="4784" spans="2:10" hidden="1" x14ac:dyDescent="0.3">
      <c r="B4784" s="5" t="s">
        <v>58</v>
      </c>
      <c r="C4784" t="s">
        <v>53</v>
      </c>
      <c r="D4784" s="2" t="s">
        <v>21</v>
      </c>
      <c r="F4784">
        <v>7.6931460674157313</v>
      </c>
      <c r="G4784" t="s">
        <v>42</v>
      </c>
      <c r="H4784" s="21">
        <v>44621</v>
      </c>
      <c r="I4784" s="18" t="s">
        <v>69</v>
      </c>
      <c r="J4784" s="2" t="s">
        <v>21</v>
      </c>
    </row>
    <row r="4785" spans="2:10" hidden="1" x14ac:dyDescent="0.3">
      <c r="B4785" s="5" t="s">
        <v>58</v>
      </c>
      <c r="C4785" t="s">
        <v>53</v>
      </c>
      <c r="D4785" s="2" t="s">
        <v>21</v>
      </c>
      <c r="F4785">
        <v>6.4208314606741563</v>
      </c>
      <c r="G4785" t="s">
        <v>42</v>
      </c>
      <c r="H4785" s="21">
        <v>44621</v>
      </c>
      <c r="I4785" s="18" t="s">
        <v>69</v>
      </c>
      <c r="J4785" s="2" t="s">
        <v>21</v>
      </c>
    </row>
    <row r="4786" spans="2:10" hidden="1" x14ac:dyDescent="0.3">
      <c r="B4786" s="5" t="s">
        <v>58</v>
      </c>
      <c r="C4786" t="s">
        <v>53</v>
      </c>
      <c r="D4786" s="2" t="s">
        <v>21</v>
      </c>
      <c r="F4786">
        <v>6.846224719101123</v>
      </c>
      <c r="G4786" t="s">
        <v>42</v>
      </c>
      <c r="H4786" s="21">
        <v>44621</v>
      </c>
      <c r="I4786" s="18" t="s">
        <v>69</v>
      </c>
      <c r="J4786" s="2" t="s">
        <v>21</v>
      </c>
    </row>
    <row r="4787" spans="2:10" hidden="1" x14ac:dyDescent="0.3">
      <c r="B4787" s="5" t="s">
        <v>58</v>
      </c>
      <c r="C4787" t="s">
        <v>53</v>
      </c>
      <c r="D4787" s="2" t="s">
        <v>21</v>
      </c>
      <c r="F4787">
        <v>7.5165056179775283</v>
      </c>
      <c r="G4787" t="s">
        <v>42</v>
      </c>
      <c r="H4787" s="21">
        <v>44621</v>
      </c>
      <c r="I4787" s="18" t="s">
        <v>69</v>
      </c>
      <c r="J4787" s="2" t="s">
        <v>21</v>
      </c>
    </row>
    <row r="4788" spans="2:10" hidden="1" x14ac:dyDescent="0.3">
      <c r="B4788" s="5" t="s">
        <v>58</v>
      </c>
      <c r="C4788" t="s">
        <v>53</v>
      </c>
      <c r="D4788" s="2" t="s">
        <v>21</v>
      </c>
      <c r="F4788">
        <v>6.5918988764044943</v>
      </c>
      <c r="G4788" t="s">
        <v>42</v>
      </c>
      <c r="H4788" s="21">
        <v>44621</v>
      </c>
      <c r="I4788" s="18" t="s">
        <v>69</v>
      </c>
      <c r="J4788" s="2" t="s">
        <v>21</v>
      </c>
    </row>
    <row r="4789" spans="2:10" hidden="1" x14ac:dyDescent="0.3">
      <c r="B4789" s="5" t="s">
        <v>58</v>
      </c>
      <c r="C4789" t="s">
        <v>53</v>
      </c>
      <c r="D4789" s="2" t="s">
        <v>21</v>
      </c>
      <c r="F4789">
        <v>7.012528089887641</v>
      </c>
      <c r="G4789" t="s">
        <v>42</v>
      </c>
      <c r="H4789" s="21">
        <v>44621</v>
      </c>
      <c r="I4789" s="18" t="s">
        <v>69</v>
      </c>
      <c r="J4789" s="2" t="s">
        <v>21</v>
      </c>
    </row>
    <row r="4790" spans="2:10" hidden="1" x14ac:dyDescent="0.3">
      <c r="B4790" s="5" t="s">
        <v>58</v>
      </c>
      <c r="C4790" t="s">
        <v>53</v>
      </c>
      <c r="D4790" s="2" t="s">
        <v>21</v>
      </c>
      <c r="F4790">
        <v>7.5399887640449439</v>
      </c>
      <c r="G4790" t="s">
        <v>42</v>
      </c>
      <c r="H4790" s="21">
        <v>44621</v>
      </c>
      <c r="I4790" s="18" t="s">
        <v>69</v>
      </c>
      <c r="J4790" s="2" t="s">
        <v>21</v>
      </c>
    </row>
    <row r="4791" spans="2:10" hidden="1" x14ac:dyDescent="0.3">
      <c r="B4791" s="5" t="s">
        <v>58</v>
      </c>
      <c r="C4791" t="s">
        <v>53</v>
      </c>
      <c r="D4791" s="2" t="s">
        <v>21</v>
      </c>
      <c r="F4791">
        <v>7.1450786516853935</v>
      </c>
      <c r="G4791" t="s">
        <v>42</v>
      </c>
      <c r="H4791" s="21">
        <v>44621</v>
      </c>
      <c r="I4791" s="18" t="s">
        <v>69</v>
      </c>
      <c r="J4791" s="2" t="s">
        <v>21</v>
      </c>
    </row>
    <row r="4792" spans="2:10" hidden="1" x14ac:dyDescent="0.3">
      <c r="B4792" s="5" t="s">
        <v>58</v>
      </c>
      <c r="C4792" t="s">
        <v>53</v>
      </c>
      <c r="D4792" s="2" t="s">
        <v>21</v>
      </c>
      <c r="F4792">
        <v>6.4283820224719097</v>
      </c>
      <c r="G4792" t="s">
        <v>42</v>
      </c>
      <c r="H4792" s="21">
        <v>44621</v>
      </c>
      <c r="I4792" s="18" t="s">
        <v>69</v>
      </c>
      <c r="J4792" s="2" t="s">
        <v>21</v>
      </c>
    </row>
    <row r="4793" spans="2:10" hidden="1" x14ac:dyDescent="0.3">
      <c r="B4793" s="5" t="s">
        <v>58</v>
      </c>
      <c r="C4793" t="s">
        <v>53</v>
      </c>
      <c r="D4793" s="2" t="s">
        <v>21</v>
      </c>
      <c r="F4793">
        <v>6.7918764044943813</v>
      </c>
      <c r="G4793" t="s">
        <v>42</v>
      </c>
      <c r="H4793" s="21">
        <v>44621</v>
      </c>
      <c r="I4793" s="18" t="s">
        <v>69</v>
      </c>
      <c r="J4793" s="2" t="s">
        <v>21</v>
      </c>
    </row>
    <row r="4794" spans="2:10" hidden="1" x14ac:dyDescent="0.3">
      <c r="B4794" s="5" t="s">
        <v>58</v>
      </c>
      <c r="C4794" t="s">
        <v>53</v>
      </c>
      <c r="D4794" s="2" t="s">
        <v>21</v>
      </c>
      <c r="F4794">
        <v>7.6781573033707868</v>
      </c>
      <c r="G4794" t="s">
        <v>42</v>
      </c>
      <c r="H4794" s="21">
        <v>44621</v>
      </c>
      <c r="I4794" s="18" t="s">
        <v>69</v>
      </c>
      <c r="J4794" s="2" t="s">
        <v>21</v>
      </c>
    </row>
    <row r="4795" spans="2:10" hidden="1" x14ac:dyDescent="0.3">
      <c r="B4795" s="5" t="s">
        <v>58</v>
      </c>
      <c r="C4795" t="s">
        <v>53</v>
      </c>
      <c r="D4795" s="2" t="s">
        <v>21</v>
      </c>
      <c r="F4795">
        <v>6.4294831460674162</v>
      </c>
      <c r="G4795" t="s">
        <v>42</v>
      </c>
      <c r="H4795" s="21">
        <v>44621</v>
      </c>
      <c r="I4795" s="18" t="s">
        <v>69</v>
      </c>
      <c r="J4795" s="2" t="s">
        <v>21</v>
      </c>
    </row>
    <row r="4796" spans="2:10" hidden="1" x14ac:dyDescent="0.3">
      <c r="B4796" s="5" t="s">
        <v>58</v>
      </c>
      <c r="C4796" t="s">
        <v>53</v>
      </c>
      <c r="D4796" s="2" t="s">
        <v>21</v>
      </c>
      <c r="F4796">
        <v>8.3267415730337078</v>
      </c>
      <c r="G4796" t="s">
        <v>42</v>
      </c>
      <c r="H4796" s="21">
        <v>44621</v>
      </c>
      <c r="I4796" s="18" t="s">
        <v>69</v>
      </c>
      <c r="J4796" s="2" t="s">
        <v>21</v>
      </c>
    </row>
    <row r="4797" spans="2:10" hidden="1" x14ac:dyDescent="0.3">
      <c r="B4797" s="5" t="s">
        <v>58</v>
      </c>
      <c r="C4797" t="s">
        <v>53</v>
      </c>
      <c r="D4797" s="2" t="s">
        <v>21</v>
      </c>
      <c r="F4797">
        <v>6.3826516853932587</v>
      </c>
      <c r="G4797" t="s">
        <v>42</v>
      </c>
      <c r="H4797" s="21">
        <v>44621</v>
      </c>
      <c r="I4797" s="18" t="s">
        <v>69</v>
      </c>
      <c r="J4797" s="2" t="s">
        <v>21</v>
      </c>
    </row>
    <row r="4798" spans="2:10" hidden="1" x14ac:dyDescent="0.3">
      <c r="B4798" s="5" t="s">
        <v>58</v>
      </c>
      <c r="C4798" t="s">
        <v>53</v>
      </c>
      <c r="D4798" s="2" t="s">
        <v>21</v>
      </c>
      <c r="F4798">
        <v>6.9871348314606747</v>
      </c>
      <c r="G4798" t="s">
        <v>42</v>
      </c>
      <c r="H4798" s="21">
        <v>44621</v>
      </c>
      <c r="I4798" s="18" t="s">
        <v>69</v>
      </c>
      <c r="J4798" s="2" t="s">
        <v>21</v>
      </c>
    </row>
    <row r="4799" spans="2:10" hidden="1" x14ac:dyDescent="0.3">
      <c r="B4799" s="5" t="s">
        <v>58</v>
      </c>
      <c r="C4799" t="s">
        <v>53</v>
      </c>
      <c r="D4799" s="2" t="s">
        <v>21</v>
      </c>
      <c r="F4799">
        <v>6.7536966292134828</v>
      </c>
      <c r="G4799" t="s">
        <v>42</v>
      </c>
      <c r="H4799" s="21">
        <v>44621</v>
      </c>
      <c r="I4799" s="18" t="s">
        <v>69</v>
      </c>
      <c r="J4799" s="2" t="s">
        <v>21</v>
      </c>
    </row>
    <row r="4800" spans="2:10" hidden="1" x14ac:dyDescent="0.3">
      <c r="B4800" s="5" t="s">
        <v>58</v>
      </c>
      <c r="C4800" t="s">
        <v>53</v>
      </c>
      <c r="D4800" s="2" t="s">
        <v>21</v>
      </c>
      <c r="F4800">
        <v>6.6554831460674153</v>
      </c>
      <c r="G4800" t="s">
        <v>42</v>
      </c>
      <c r="H4800" s="21">
        <v>44621</v>
      </c>
      <c r="I4800" s="18" t="s">
        <v>69</v>
      </c>
      <c r="J4800" s="2" t="s">
        <v>21</v>
      </c>
    </row>
    <row r="4801" spans="2:10" hidden="1" x14ac:dyDescent="0.3">
      <c r="B4801" s="5" t="s">
        <v>58</v>
      </c>
      <c r="C4801" t="s">
        <v>53</v>
      </c>
      <c r="D4801" s="2" t="s">
        <v>21</v>
      </c>
      <c r="F4801">
        <v>6.4275955056179779</v>
      </c>
      <c r="G4801" t="s">
        <v>42</v>
      </c>
      <c r="H4801" s="21">
        <v>44621</v>
      </c>
      <c r="I4801" s="18" t="s">
        <v>69</v>
      </c>
      <c r="J4801" s="2" t="s">
        <v>21</v>
      </c>
    </row>
    <row r="4802" spans="2:10" hidden="1" x14ac:dyDescent="0.3">
      <c r="B4802" s="5" t="s">
        <v>58</v>
      </c>
      <c r="C4802" t="s">
        <v>53</v>
      </c>
      <c r="D4802" s="2" t="s">
        <v>21</v>
      </c>
      <c r="F4802">
        <v>6.8409213483146063</v>
      </c>
      <c r="G4802" t="s">
        <v>42</v>
      </c>
      <c r="H4802" s="21">
        <v>44621</v>
      </c>
      <c r="I4802" s="18" t="s">
        <v>69</v>
      </c>
      <c r="J4802" s="2" t="s">
        <v>21</v>
      </c>
    </row>
    <row r="4803" spans="2:10" hidden="1" x14ac:dyDescent="0.3">
      <c r="B4803" s="5" t="s">
        <v>58</v>
      </c>
      <c r="C4803" t="s">
        <v>53</v>
      </c>
      <c r="D4803" s="2" t="s">
        <v>21</v>
      </c>
      <c r="F4803">
        <v>5.8539213483146071</v>
      </c>
      <c r="G4803" t="s">
        <v>42</v>
      </c>
      <c r="H4803" s="21">
        <v>44621</v>
      </c>
      <c r="I4803" s="18" t="s">
        <v>69</v>
      </c>
      <c r="J4803" s="2" t="s">
        <v>21</v>
      </c>
    </row>
    <row r="4804" spans="2:10" hidden="1" x14ac:dyDescent="0.3">
      <c r="B4804" s="5" t="s">
        <v>58</v>
      </c>
      <c r="C4804" t="s">
        <v>53</v>
      </c>
      <c r="D4804" s="2" t="s">
        <v>21</v>
      </c>
      <c r="F4804">
        <v>6.4758089887640446</v>
      </c>
      <c r="G4804" t="s">
        <v>42</v>
      </c>
      <c r="H4804" s="21">
        <v>44621</v>
      </c>
      <c r="I4804" s="18" t="s">
        <v>69</v>
      </c>
      <c r="J4804" s="2" t="s">
        <v>21</v>
      </c>
    </row>
    <row r="4805" spans="2:10" hidden="1" x14ac:dyDescent="0.3">
      <c r="B4805" s="5" t="s">
        <v>58</v>
      </c>
      <c r="C4805" t="s">
        <v>53</v>
      </c>
      <c r="D4805" s="2" t="s">
        <v>21</v>
      </c>
      <c r="F4805">
        <v>6.5170112359550565</v>
      </c>
      <c r="G4805" t="s">
        <v>42</v>
      </c>
      <c r="H4805" s="21">
        <v>44621</v>
      </c>
      <c r="I4805" s="18" t="s">
        <v>69</v>
      </c>
      <c r="J4805" s="2" t="s">
        <v>21</v>
      </c>
    </row>
    <row r="4806" spans="2:10" hidden="1" x14ac:dyDescent="0.3">
      <c r="B4806" s="5" t="s">
        <v>58</v>
      </c>
      <c r="C4806" t="s">
        <v>53</v>
      </c>
      <c r="D4806" s="2" t="s">
        <v>21</v>
      </c>
      <c r="F4806">
        <v>6.0465730337078654</v>
      </c>
      <c r="G4806" t="s">
        <v>42</v>
      </c>
      <c r="H4806" s="21">
        <v>44621</v>
      </c>
      <c r="I4806" s="18" t="s">
        <v>69</v>
      </c>
      <c r="J4806" s="2" t="s">
        <v>21</v>
      </c>
    </row>
    <row r="4807" spans="2:10" hidden="1" x14ac:dyDescent="0.3">
      <c r="B4807" s="5" t="s">
        <v>58</v>
      </c>
      <c r="C4807" t="s">
        <v>53</v>
      </c>
      <c r="D4807" s="2" t="s">
        <v>21</v>
      </c>
      <c r="F4807">
        <v>6.1494269662921344</v>
      </c>
      <c r="G4807" t="s">
        <v>42</v>
      </c>
      <c r="H4807" s="21">
        <v>44621</v>
      </c>
      <c r="I4807" s="18" t="s">
        <v>69</v>
      </c>
      <c r="J4807" s="2" t="s">
        <v>21</v>
      </c>
    </row>
    <row r="4808" spans="2:10" hidden="1" x14ac:dyDescent="0.3">
      <c r="B4808" s="5" t="s">
        <v>58</v>
      </c>
      <c r="C4808" t="s">
        <v>53</v>
      </c>
      <c r="D4808" s="2" t="s">
        <v>21</v>
      </c>
      <c r="F4808">
        <v>6.433089887640449</v>
      </c>
      <c r="G4808" t="s">
        <v>42</v>
      </c>
      <c r="H4808" s="21">
        <v>44621</v>
      </c>
      <c r="I4808" s="18" t="s">
        <v>69</v>
      </c>
      <c r="J4808" s="2" t="s">
        <v>21</v>
      </c>
    </row>
    <row r="4809" spans="2:10" hidden="1" x14ac:dyDescent="0.3">
      <c r="B4809" s="5" t="s">
        <v>58</v>
      </c>
      <c r="C4809" t="s">
        <v>53</v>
      </c>
      <c r="D4809" s="2" t="s">
        <v>21</v>
      </c>
      <c r="F4809">
        <v>8.8549550561797759</v>
      </c>
      <c r="G4809" t="s">
        <v>42</v>
      </c>
      <c r="H4809" s="21">
        <v>44621</v>
      </c>
      <c r="I4809" s="18" t="s">
        <v>69</v>
      </c>
      <c r="J4809" s="2" t="s">
        <v>21</v>
      </c>
    </row>
    <row r="4810" spans="2:10" hidden="1" x14ac:dyDescent="0.3">
      <c r="B4810" s="5" t="s">
        <v>58</v>
      </c>
      <c r="C4810" t="s">
        <v>53</v>
      </c>
      <c r="D4810" s="2" t="s">
        <v>21</v>
      </c>
      <c r="F4810">
        <v>7.7909775280898881</v>
      </c>
      <c r="G4810" t="s">
        <v>42</v>
      </c>
      <c r="H4810" s="21">
        <v>44621</v>
      </c>
      <c r="I4810" s="18" t="s">
        <v>69</v>
      </c>
      <c r="J4810" s="2" t="s">
        <v>21</v>
      </c>
    </row>
    <row r="4811" spans="2:10" hidden="1" x14ac:dyDescent="0.3">
      <c r="B4811" s="5" t="s">
        <v>58</v>
      </c>
      <c r="C4811" t="s">
        <v>53</v>
      </c>
      <c r="D4811" s="2" t="s">
        <v>21</v>
      </c>
      <c r="F4811">
        <v>6.8045056179775285</v>
      </c>
      <c r="G4811" t="s">
        <v>42</v>
      </c>
      <c r="H4811" s="21">
        <v>44621</v>
      </c>
      <c r="I4811" s="18" t="s">
        <v>69</v>
      </c>
      <c r="J4811" s="2" t="s">
        <v>21</v>
      </c>
    </row>
    <row r="4812" spans="2:10" hidden="1" x14ac:dyDescent="0.3">
      <c r="B4812" s="5" t="s">
        <v>58</v>
      </c>
      <c r="C4812" t="s">
        <v>53</v>
      </c>
      <c r="D4812" s="2" t="s">
        <v>21</v>
      </c>
      <c r="F4812">
        <v>6.8116179775280905</v>
      </c>
      <c r="G4812" t="s">
        <v>42</v>
      </c>
      <c r="H4812" s="21">
        <v>44621</v>
      </c>
      <c r="I4812" s="18" t="s">
        <v>69</v>
      </c>
      <c r="J4812" s="2" t="s">
        <v>21</v>
      </c>
    </row>
    <row r="4813" spans="2:10" hidden="1" x14ac:dyDescent="0.3">
      <c r="B4813" s="5" t="s">
        <v>58</v>
      </c>
      <c r="C4813" t="s">
        <v>53</v>
      </c>
      <c r="D4813" s="2" t="s">
        <v>21</v>
      </c>
      <c r="F4813">
        <v>5.9387078651685385</v>
      </c>
      <c r="G4813" t="s">
        <v>42</v>
      </c>
      <c r="H4813" s="21">
        <v>44621</v>
      </c>
      <c r="I4813" s="18" t="s">
        <v>69</v>
      </c>
      <c r="J4813" s="2" t="s">
        <v>21</v>
      </c>
    </row>
    <row r="4814" spans="2:10" hidden="1" x14ac:dyDescent="0.3">
      <c r="B4814" s="5" t="s">
        <v>58</v>
      </c>
      <c r="C4814" t="s">
        <v>53</v>
      </c>
      <c r="D4814" s="2" t="s">
        <v>21</v>
      </c>
      <c r="F4814">
        <v>6.2834606741573031</v>
      </c>
      <c r="G4814" t="s">
        <v>42</v>
      </c>
      <c r="H4814" s="21">
        <v>44621</v>
      </c>
      <c r="I4814" s="18" t="s">
        <v>69</v>
      </c>
      <c r="J4814" s="2" t="s">
        <v>21</v>
      </c>
    </row>
    <row r="4815" spans="2:10" hidden="1" x14ac:dyDescent="0.3">
      <c r="B4815" s="5" t="s">
        <v>58</v>
      </c>
      <c r="C4815" t="s">
        <v>53</v>
      </c>
      <c r="D4815" s="2" t="s">
        <v>21</v>
      </c>
      <c r="F4815">
        <v>5.3603820224719101</v>
      </c>
      <c r="G4815" t="s">
        <v>42</v>
      </c>
      <c r="H4815" s="21">
        <v>44621</v>
      </c>
      <c r="I4815" s="18" t="s">
        <v>69</v>
      </c>
      <c r="J4815" s="2" t="s">
        <v>21</v>
      </c>
    </row>
    <row r="4816" spans="2:10" hidden="1" x14ac:dyDescent="0.3">
      <c r="B4816" s="5" t="s">
        <v>58</v>
      </c>
      <c r="C4816" t="s">
        <v>53</v>
      </c>
      <c r="D4816" s="2" t="s">
        <v>21</v>
      </c>
      <c r="F4816">
        <v>7.3975955056179767</v>
      </c>
      <c r="G4816" t="s">
        <v>42</v>
      </c>
      <c r="H4816" s="21">
        <v>44621</v>
      </c>
      <c r="I4816" s="18" t="s">
        <v>69</v>
      </c>
      <c r="J4816" s="2" t="s">
        <v>21</v>
      </c>
    </row>
    <row r="4817" spans="2:10" hidden="1" x14ac:dyDescent="0.3">
      <c r="B4817" s="5" t="s">
        <v>58</v>
      </c>
      <c r="C4817" t="s">
        <v>53</v>
      </c>
      <c r="D4817" s="2" t="s">
        <v>21</v>
      </c>
      <c r="F4817">
        <v>6.7062696629213479</v>
      </c>
      <c r="G4817" t="s">
        <v>42</v>
      </c>
      <c r="H4817" s="21">
        <v>44621</v>
      </c>
      <c r="I4817" s="18" t="s">
        <v>69</v>
      </c>
      <c r="J4817" s="2" t="s">
        <v>21</v>
      </c>
    </row>
    <row r="4818" spans="2:10" hidden="1" x14ac:dyDescent="0.3">
      <c r="B4818" s="5" t="s">
        <v>58</v>
      </c>
      <c r="C4818" t="s">
        <v>53</v>
      </c>
      <c r="D4818" s="2" t="s">
        <v>21</v>
      </c>
      <c r="F4818">
        <v>6.5931235955056184</v>
      </c>
      <c r="G4818" t="s">
        <v>42</v>
      </c>
      <c r="H4818" s="21">
        <v>44621</v>
      </c>
      <c r="I4818" s="18" t="s">
        <v>69</v>
      </c>
      <c r="J4818" s="2" t="s">
        <v>21</v>
      </c>
    </row>
    <row r="4819" spans="2:10" hidden="1" x14ac:dyDescent="0.3">
      <c r="B4819" s="5" t="s">
        <v>58</v>
      </c>
      <c r="C4819" t="s">
        <v>53</v>
      </c>
      <c r="D4819" s="2" t="s">
        <v>21</v>
      </c>
      <c r="F4819">
        <v>6.7938089887640452</v>
      </c>
      <c r="G4819" t="s">
        <v>42</v>
      </c>
      <c r="H4819" s="21">
        <v>44621</v>
      </c>
      <c r="I4819" s="18" t="s">
        <v>69</v>
      </c>
      <c r="J4819" s="2" t="s">
        <v>21</v>
      </c>
    </row>
    <row r="4820" spans="2:10" hidden="1" x14ac:dyDescent="0.3">
      <c r="B4820" s="5" t="s">
        <v>58</v>
      </c>
      <c r="C4820" t="s">
        <v>53</v>
      </c>
      <c r="D4820" s="2" t="s">
        <v>21</v>
      </c>
      <c r="F4820">
        <v>6.7489101123595505</v>
      </c>
      <c r="G4820" t="s">
        <v>42</v>
      </c>
      <c r="H4820" s="21">
        <v>44621</v>
      </c>
      <c r="I4820" s="18" t="s">
        <v>69</v>
      </c>
      <c r="J4820" s="2" t="s">
        <v>21</v>
      </c>
    </row>
    <row r="4821" spans="2:10" hidden="1" x14ac:dyDescent="0.3">
      <c r="B4821" s="5" t="s">
        <v>58</v>
      </c>
      <c r="C4821" t="s">
        <v>53</v>
      </c>
      <c r="D4821" s="2" t="s">
        <v>21</v>
      </c>
      <c r="F4821">
        <v>6.6560898876404497</v>
      </c>
      <c r="G4821" t="s">
        <v>42</v>
      </c>
      <c r="H4821" s="21">
        <v>44621</v>
      </c>
      <c r="I4821" s="18" t="s">
        <v>69</v>
      </c>
      <c r="J4821" s="2" t="s">
        <v>21</v>
      </c>
    </row>
    <row r="4822" spans="2:10" hidden="1" x14ac:dyDescent="0.3">
      <c r="B4822" s="5" t="s">
        <v>58</v>
      </c>
      <c r="C4822" t="s">
        <v>53</v>
      </c>
      <c r="D4822" s="2" t="s">
        <v>21</v>
      </c>
      <c r="F4822">
        <v>7.297662921348314</v>
      </c>
      <c r="G4822" t="s">
        <v>42</v>
      </c>
      <c r="H4822" s="21">
        <v>44621</v>
      </c>
      <c r="I4822" s="18" t="s">
        <v>69</v>
      </c>
      <c r="J4822" s="2" t="s">
        <v>21</v>
      </c>
    </row>
    <row r="4823" spans="2:10" hidden="1" x14ac:dyDescent="0.3">
      <c r="B4823" s="5" t="s">
        <v>58</v>
      </c>
      <c r="C4823" t="s">
        <v>53</v>
      </c>
      <c r="D4823" s="2" t="s">
        <v>21</v>
      </c>
      <c r="F4823">
        <v>6.4670674157303365</v>
      </c>
      <c r="G4823" t="s">
        <v>42</v>
      </c>
      <c r="H4823" s="21">
        <v>44621</v>
      </c>
      <c r="I4823" s="18" t="s">
        <v>69</v>
      </c>
      <c r="J4823" s="2" t="s">
        <v>21</v>
      </c>
    </row>
    <row r="4824" spans="2:10" hidden="1" x14ac:dyDescent="0.3">
      <c r="B4824" s="5" t="s">
        <v>58</v>
      </c>
      <c r="C4824" t="s">
        <v>53</v>
      </c>
      <c r="D4824" s="2" t="s">
        <v>21</v>
      </c>
      <c r="F4824">
        <v>6.6358764044943817</v>
      </c>
      <c r="G4824" t="s">
        <v>42</v>
      </c>
      <c r="H4824" s="21">
        <v>44621</v>
      </c>
      <c r="I4824" s="18" t="s">
        <v>69</v>
      </c>
      <c r="J4824" s="2" t="s">
        <v>21</v>
      </c>
    </row>
    <row r="4825" spans="2:10" hidden="1" x14ac:dyDescent="0.3">
      <c r="B4825" s="5" t="s">
        <v>58</v>
      </c>
      <c r="C4825" t="s">
        <v>53</v>
      </c>
      <c r="D4825" s="2" t="s">
        <v>21</v>
      </c>
      <c r="F4825">
        <v>6.2081011235955055</v>
      </c>
      <c r="G4825" t="s">
        <v>42</v>
      </c>
      <c r="H4825" s="21">
        <v>44621</v>
      </c>
      <c r="I4825" s="18" t="s">
        <v>69</v>
      </c>
      <c r="J4825" s="2" t="s">
        <v>21</v>
      </c>
    </row>
    <row r="4826" spans="2:10" hidden="1" x14ac:dyDescent="0.3">
      <c r="B4826" s="5" t="s">
        <v>58</v>
      </c>
      <c r="C4826" t="s">
        <v>53</v>
      </c>
      <c r="D4826" s="2" t="s">
        <v>21</v>
      </c>
      <c r="F4826">
        <v>6.5564044943820221</v>
      </c>
      <c r="G4826" t="s">
        <v>42</v>
      </c>
      <c r="H4826" s="21">
        <v>44621</v>
      </c>
      <c r="I4826" s="18" t="s">
        <v>69</v>
      </c>
      <c r="J4826" s="2" t="s">
        <v>21</v>
      </c>
    </row>
    <row r="4827" spans="2:10" hidden="1" x14ac:dyDescent="0.3">
      <c r="B4827" s="5" t="s">
        <v>58</v>
      </c>
      <c r="C4827" t="s">
        <v>53</v>
      </c>
      <c r="D4827" s="2" t="s">
        <v>21</v>
      </c>
      <c r="F4827">
        <v>6.3530000000000006</v>
      </c>
      <c r="G4827" t="s">
        <v>42</v>
      </c>
      <c r="H4827" s="21">
        <v>44621</v>
      </c>
      <c r="I4827" s="18" t="s">
        <v>69</v>
      </c>
      <c r="J4827" s="2" t="s">
        <v>21</v>
      </c>
    </row>
    <row r="4828" spans="2:10" hidden="1" x14ac:dyDescent="0.3">
      <c r="B4828" s="5" t="s">
        <v>58</v>
      </c>
      <c r="C4828" t="s">
        <v>53</v>
      </c>
      <c r="D4828" s="2" t="s">
        <v>21</v>
      </c>
      <c r="F4828">
        <v>6.2225730337078646</v>
      </c>
      <c r="G4828" t="s">
        <v>42</v>
      </c>
      <c r="H4828" s="21">
        <v>44621</v>
      </c>
      <c r="I4828" s="18" t="s">
        <v>69</v>
      </c>
      <c r="J4828" s="2" t="s">
        <v>21</v>
      </c>
    </row>
    <row r="4829" spans="2:10" hidden="1" x14ac:dyDescent="0.3">
      <c r="B4829" s="5" t="s">
        <v>58</v>
      </c>
      <c r="C4829" t="s">
        <v>53</v>
      </c>
      <c r="D4829" s="2" t="s">
        <v>21</v>
      </c>
      <c r="F4829">
        <v>5.5869662921348313</v>
      </c>
      <c r="G4829" t="s">
        <v>42</v>
      </c>
      <c r="H4829" s="21">
        <v>44621</v>
      </c>
      <c r="I4829" s="18" t="s">
        <v>69</v>
      </c>
      <c r="J4829" s="2" t="s">
        <v>21</v>
      </c>
    </row>
    <row r="4830" spans="2:10" hidden="1" x14ac:dyDescent="0.3">
      <c r="B4830" s="5" t="s">
        <v>58</v>
      </c>
      <c r="C4830" t="s">
        <v>53</v>
      </c>
      <c r="D4830" s="2" t="s">
        <v>21</v>
      </c>
      <c r="F4830">
        <v>6.0392134831460673</v>
      </c>
      <c r="G4830" t="s">
        <v>42</v>
      </c>
      <c r="H4830" s="21">
        <v>44621</v>
      </c>
      <c r="I4830" s="18" t="s">
        <v>69</v>
      </c>
      <c r="J4830" s="2" t="s">
        <v>21</v>
      </c>
    </row>
    <row r="4831" spans="2:10" hidden="1" x14ac:dyDescent="0.3">
      <c r="B4831" s="5" t="s">
        <v>58</v>
      </c>
      <c r="C4831" t="s">
        <v>53</v>
      </c>
      <c r="D4831" s="2" t="s">
        <v>21</v>
      </c>
      <c r="F4831">
        <v>5.9434719101123603</v>
      </c>
      <c r="G4831" t="s">
        <v>42</v>
      </c>
      <c r="H4831" s="21">
        <v>44621</v>
      </c>
      <c r="I4831" s="18" t="s">
        <v>69</v>
      </c>
      <c r="J4831" s="2" t="s">
        <v>21</v>
      </c>
    </row>
    <row r="4832" spans="2:10" hidden="1" x14ac:dyDescent="0.3">
      <c r="B4832" s="5" t="s">
        <v>58</v>
      </c>
      <c r="C4832" t="s">
        <v>53</v>
      </c>
      <c r="D4832" t="s">
        <v>62</v>
      </c>
      <c r="F4832">
        <v>44.122636688809401</v>
      </c>
      <c r="G4832" t="s">
        <v>42</v>
      </c>
      <c r="H4832" s="21">
        <v>44621</v>
      </c>
      <c r="I4832" s="18" t="s">
        <v>69</v>
      </c>
      <c r="J4832" t="s">
        <v>22</v>
      </c>
    </row>
    <row r="4833" spans="2:10" x14ac:dyDescent="0.3">
      <c r="B4833" s="5" t="s">
        <v>58</v>
      </c>
      <c r="C4833" t="s">
        <v>53</v>
      </c>
      <c r="D4833" t="s">
        <v>95</v>
      </c>
      <c r="F4833">
        <v>30.715146163266326</v>
      </c>
      <c r="G4833" t="s">
        <v>42</v>
      </c>
      <c r="H4833" s="21">
        <v>44621</v>
      </c>
      <c r="I4833" s="18" t="s">
        <v>69</v>
      </c>
      <c r="J4833" t="s">
        <v>63</v>
      </c>
    </row>
    <row r="4834" spans="2:10" x14ac:dyDescent="0.3">
      <c r="B4834" s="5" t="s">
        <v>58</v>
      </c>
      <c r="C4834" t="s">
        <v>53</v>
      </c>
      <c r="D4834" t="s">
        <v>95</v>
      </c>
      <c r="F4834">
        <v>17.625099704922366</v>
      </c>
      <c r="G4834" t="s">
        <v>42</v>
      </c>
      <c r="H4834" s="21">
        <v>44621</v>
      </c>
      <c r="I4834" s="18" t="s">
        <v>69</v>
      </c>
      <c r="J4834" t="s">
        <v>63</v>
      </c>
    </row>
    <row r="4835" spans="2:10" x14ac:dyDescent="0.3">
      <c r="B4835" s="5" t="s">
        <v>58</v>
      </c>
      <c r="C4835" t="s">
        <v>53</v>
      </c>
      <c r="D4835" t="s">
        <v>95</v>
      </c>
      <c r="F4835">
        <v>10.529150684931507</v>
      </c>
      <c r="G4835" t="s">
        <v>42</v>
      </c>
      <c r="H4835" s="21">
        <v>44621</v>
      </c>
      <c r="I4835" s="18" t="s">
        <v>69</v>
      </c>
      <c r="J4835" t="s">
        <v>63</v>
      </c>
    </row>
    <row r="4836" spans="2:10" x14ac:dyDescent="0.3">
      <c r="B4836" s="5" t="s">
        <v>58</v>
      </c>
      <c r="C4836" t="s">
        <v>53</v>
      </c>
      <c r="D4836" t="s">
        <v>95</v>
      </c>
      <c r="F4836">
        <v>12.783097535483286</v>
      </c>
      <c r="G4836" t="s">
        <v>42</v>
      </c>
      <c r="H4836" s="21">
        <v>44621</v>
      </c>
      <c r="I4836" s="18" t="s">
        <v>69</v>
      </c>
      <c r="J4836" t="s">
        <v>63</v>
      </c>
    </row>
    <row r="4837" spans="2:10" x14ac:dyDescent="0.3">
      <c r="B4837" s="5" t="s">
        <v>58</v>
      </c>
      <c r="C4837" t="s">
        <v>53</v>
      </c>
      <c r="D4837" t="s">
        <v>95</v>
      </c>
      <c r="F4837">
        <v>11.880887926367084</v>
      </c>
      <c r="G4837" t="s">
        <v>42</v>
      </c>
      <c r="H4837" s="21">
        <v>44621</v>
      </c>
      <c r="I4837" s="18" t="s">
        <v>69</v>
      </c>
      <c r="J4837" t="s">
        <v>63</v>
      </c>
    </row>
    <row r="4838" spans="2:10" x14ac:dyDescent="0.3">
      <c r="B4838" s="5" t="s">
        <v>58</v>
      </c>
      <c r="C4838" t="s">
        <v>53</v>
      </c>
      <c r="D4838" t="s">
        <v>95</v>
      </c>
      <c r="F4838">
        <v>16.181747853863047</v>
      </c>
      <c r="G4838" t="s">
        <v>42</v>
      </c>
      <c r="H4838" s="21">
        <v>44621</v>
      </c>
      <c r="I4838" s="18" t="s">
        <v>69</v>
      </c>
      <c r="J4838" t="s">
        <v>63</v>
      </c>
    </row>
    <row r="4839" spans="2:10" x14ac:dyDescent="0.3">
      <c r="B4839" s="5" t="s">
        <v>58</v>
      </c>
      <c r="C4839" t="s">
        <v>53</v>
      </c>
      <c r="D4839" t="s">
        <v>95</v>
      </c>
      <c r="F4839">
        <v>12.100346020761245</v>
      </c>
      <c r="G4839" t="s">
        <v>42</v>
      </c>
      <c r="H4839" s="21">
        <v>44621</v>
      </c>
      <c r="I4839" s="18" t="s">
        <v>69</v>
      </c>
      <c r="J4839" t="s">
        <v>63</v>
      </c>
    </row>
    <row r="4840" spans="2:10" x14ac:dyDescent="0.3">
      <c r="B4840" s="5" t="s">
        <v>58</v>
      </c>
      <c r="C4840" t="s">
        <v>53</v>
      </c>
      <c r="D4840" t="s">
        <v>95</v>
      </c>
      <c r="F4840">
        <v>21.48250705993097</v>
      </c>
      <c r="G4840" t="s">
        <v>42</v>
      </c>
      <c r="H4840" s="21">
        <v>44621</v>
      </c>
      <c r="I4840" s="18" t="s">
        <v>69</v>
      </c>
      <c r="J4840" t="s">
        <v>63</v>
      </c>
    </row>
    <row r="4841" spans="2:10" x14ac:dyDescent="0.3">
      <c r="B4841" s="5" t="s">
        <v>58</v>
      </c>
      <c r="C4841" t="s">
        <v>53</v>
      </c>
      <c r="D4841" t="s">
        <v>95</v>
      </c>
      <c r="F4841">
        <v>24.16401078510081</v>
      </c>
      <c r="G4841" t="s">
        <v>42</v>
      </c>
      <c r="H4841" s="21">
        <v>44621</v>
      </c>
      <c r="I4841" s="18" t="s">
        <v>69</v>
      </c>
      <c r="J4841" t="s">
        <v>63</v>
      </c>
    </row>
    <row r="4842" spans="2:10" x14ac:dyDescent="0.3">
      <c r="B4842" s="5" t="s">
        <v>58</v>
      </c>
      <c r="C4842" t="s">
        <v>53</v>
      </c>
      <c r="D4842" t="s">
        <v>95</v>
      </c>
      <c r="F4842">
        <v>22.470312109862675</v>
      </c>
      <c r="G4842" t="s">
        <v>42</v>
      </c>
      <c r="H4842" s="21">
        <v>44621</v>
      </c>
      <c r="I4842" s="18" t="s">
        <v>69</v>
      </c>
      <c r="J4842" t="s">
        <v>63</v>
      </c>
    </row>
    <row r="4843" spans="2:10" hidden="1" x14ac:dyDescent="0.3">
      <c r="B4843" s="5" t="s">
        <v>58</v>
      </c>
      <c r="C4843" t="s">
        <v>54</v>
      </c>
      <c r="D4843" s="2" t="s">
        <v>21</v>
      </c>
      <c r="F4843">
        <v>6.5638791946308723</v>
      </c>
      <c r="G4843" t="s">
        <v>43</v>
      </c>
      <c r="H4843" s="21">
        <v>44621</v>
      </c>
      <c r="I4843" s="18" t="s">
        <v>69</v>
      </c>
      <c r="J4843" s="2" t="s">
        <v>21</v>
      </c>
    </row>
    <row r="4844" spans="2:10" hidden="1" x14ac:dyDescent="0.3">
      <c r="B4844" s="5" t="s">
        <v>58</v>
      </c>
      <c r="C4844" t="s">
        <v>54</v>
      </c>
      <c r="D4844" s="2" t="s">
        <v>21</v>
      </c>
      <c r="F4844">
        <v>6.9356510067114092</v>
      </c>
      <c r="G4844" t="s">
        <v>43</v>
      </c>
      <c r="H4844" s="21">
        <v>44621</v>
      </c>
      <c r="I4844" s="18" t="s">
        <v>69</v>
      </c>
      <c r="J4844" s="2" t="s">
        <v>21</v>
      </c>
    </row>
    <row r="4845" spans="2:10" hidden="1" x14ac:dyDescent="0.3">
      <c r="B4845" s="5" t="s">
        <v>58</v>
      </c>
      <c r="C4845" t="s">
        <v>54</v>
      </c>
      <c r="D4845" s="2" t="s">
        <v>21</v>
      </c>
      <c r="F4845">
        <v>6.7727651006711413</v>
      </c>
      <c r="G4845" t="s">
        <v>43</v>
      </c>
      <c r="H4845" s="21">
        <v>44621</v>
      </c>
      <c r="I4845" s="18" t="s">
        <v>69</v>
      </c>
      <c r="J4845" s="2" t="s">
        <v>21</v>
      </c>
    </row>
    <row r="4846" spans="2:10" hidden="1" x14ac:dyDescent="0.3">
      <c r="B4846" s="5" t="s">
        <v>58</v>
      </c>
      <c r="C4846" t="s">
        <v>54</v>
      </c>
      <c r="D4846" s="2" t="s">
        <v>21</v>
      </c>
      <c r="F4846">
        <v>6.6059932885906036</v>
      </c>
      <c r="G4846" t="s">
        <v>43</v>
      </c>
      <c r="H4846" s="21">
        <v>44621</v>
      </c>
      <c r="I4846" s="18" t="s">
        <v>69</v>
      </c>
      <c r="J4846" s="2" t="s">
        <v>21</v>
      </c>
    </row>
    <row r="4847" spans="2:10" hidden="1" x14ac:dyDescent="0.3">
      <c r="B4847" s="5" t="s">
        <v>58</v>
      </c>
      <c r="C4847" t="s">
        <v>54</v>
      </c>
      <c r="D4847" s="2" t="s">
        <v>21</v>
      </c>
      <c r="F4847">
        <v>6.4031879194630879</v>
      </c>
      <c r="G4847" t="s">
        <v>43</v>
      </c>
      <c r="H4847" s="21">
        <v>44621</v>
      </c>
      <c r="I4847" s="18" t="s">
        <v>69</v>
      </c>
      <c r="J4847" s="2" t="s">
        <v>21</v>
      </c>
    </row>
    <row r="4848" spans="2:10" hidden="1" x14ac:dyDescent="0.3">
      <c r="B4848" s="5" t="s">
        <v>58</v>
      </c>
      <c r="C4848" t="s">
        <v>54</v>
      </c>
      <c r="D4848" s="2" t="s">
        <v>21</v>
      </c>
      <c r="F4848">
        <v>5.6148120805369128</v>
      </c>
      <c r="G4848" t="s">
        <v>43</v>
      </c>
      <c r="H4848" s="21">
        <v>44621</v>
      </c>
      <c r="I4848" s="18" t="s">
        <v>69</v>
      </c>
      <c r="J4848" s="2" t="s">
        <v>21</v>
      </c>
    </row>
    <row r="4849" spans="2:10" hidden="1" x14ac:dyDescent="0.3">
      <c r="B4849" s="5" t="s">
        <v>58</v>
      </c>
      <c r="C4849" t="s">
        <v>54</v>
      </c>
      <c r="D4849" s="2" t="s">
        <v>21</v>
      </c>
      <c r="F4849">
        <v>6.6216845637583894</v>
      </c>
      <c r="G4849" t="s">
        <v>43</v>
      </c>
      <c r="H4849" s="21">
        <v>44621</v>
      </c>
      <c r="I4849" s="18" t="s">
        <v>69</v>
      </c>
      <c r="J4849" s="2" t="s">
        <v>21</v>
      </c>
    </row>
    <row r="4850" spans="2:10" hidden="1" x14ac:dyDescent="0.3">
      <c r="B4850" s="5" t="s">
        <v>58</v>
      </c>
      <c r="C4850" t="s">
        <v>54</v>
      </c>
      <c r="D4850" s="2" t="s">
        <v>21</v>
      </c>
      <c r="F4850">
        <v>8.5445081967213117</v>
      </c>
      <c r="G4850" t="s">
        <v>43</v>
      </c>
      <c r="H4850" s="21">
        <v>44621</v>
      </c>
      <c r="I4850" s="18" t="s">
        <v>69</v>
      </c>
      <c r="J4850" s="2" t="s">
        <v>21</v>
      </c>
    </row>
    <row r="4851" spans="2:10" hidden="1" x14ac:dyDescent="0.3">
      <c r="B4851" s="5" t="s">
        <v>58</v>
      </c>
      <c r="C4851" t="s">
        <v>54</v>
      </c>
      <c r="D4851" s="2" t="s">
        <v>21</v>
      </c>
      <c r="F4851">
        <v>8.891852459016393</v>
      </c>
      <c r="G4851" t="s">
        <v>43</v>
      </c>
      <c r="H4851" s="21">
        <v>44621</v>
      </c>
      <c r="I4851" s="18" t="s">
        <v>69</v>
      </c>
      <c r="J4851" s="2" t="s">
        <v>21</v>
      </c>
    </row>
    <row r="4852" spans="2:10" hidden="1" x14ac:dyDescent="0.3">
      <c r="B4852" s="5" t="s">
        <v>58</v>
      </c>
      <c r="C4852" t="s">
        <v>54</v>
      </c>
      <c r="D4852" s="2" t="s">
        <v>21</v>
      </c>
      <c r="F4852">
        <v>6.9485409836065575</v>
      </c>
      <c r="G4852" t="s">
        <v>43</v>
      </c>
      <c r="H4852" s="21">
        <v>44621</v>
      </c>
      <c r="I4852" s="18" t="s">
        <v>69</v>
      </c>
      <c r="J4852" s="2" t="s">
        <v>21</v>
      </c>
    </row>
    <row r="4853" spans="2:10" hidden="1" x14ac:dyDescent="0.3">
      <c r="B4853" s="5" t="s">
        <v>58</v>
      </c>
      <c r="C4853" t="s">
        <v>54</v>
      </c>
      <c r="D4853" s="2" t="s">
        <v>21</v>
      </c>
      <c r="F4853">
        <v>6.4695983606557386</v>
      </c>
      <c r="G4853" t="s">
        <v>43</v>
      </c>
      <c r="H4853" s="21">
        <v>44621</v>
      </c>
      <c r="I4853" s="18" t="s">
        <v>69</v>
      </c>
      <c r="J4853" s="2" t="s">
        <v>21</v>
      </c>
    </row>
    <row r="4854" spans="2:10" hidden="1" x14ac:dyDescent="0.3">
      <c r="B4854" s="5" t="s">
        <v>58</v>
      </c>
      <c r="C4854" t="s">
        <v>54</v>
      </c>
      <c r="D4854" s="2" t="s">
        <v>21</v>
      </c>
      <c r="F4854">
        <v>6.6802049180327874</v>
      </c>
      <c r="G4854" t="s">
        <v>43</v>
      </c>
      <c r="H4854" s="21">
        <v>44621</v>
      </c>
      <c r="I4854" s="18" t="s">
        <v>69</v>
      </c>
      <c r="J4854" s="2" t="s">
        <v>21</v>
      </c>
    </row>
    <row r="4855" spans="2:10" hidden="1" x14ac:dyDescent="0.3">
      <c r="B4855" s="5" t="s">
        <v>58</v>
      </c>
      <c r="C4855" t="s">
        <v>54</v>
      </c>
      <c r="D4855" s="2" t="s">
        <v>21</v>
      </c>
      <c r="F4855">
        <v>6.5037131147540981</v>
      </c>
      <c r="G4855" t="s">
        <v>43</v>
      </c>
      <c r="H4855" s="21">
        <v>44621</v>
      </c>
      <c r="I4855" s="18" t="s">
        <v>69</v>
      </c>
      <c r="J4855" s="2" t="s">
        <v>21</v>
      </c>
    </row>
    <row r="4856" spans="2:10" hidden="1" x14ac:dyDescent="0.3">
      <c r="B4856" s="5" t="s">
        <v>58</v>
      </c>
      <c r="C4856" t="s">
        <v>54</v>
      </c>
      <c r="D4856" s="2" t="s">
        <v>21</v>
      </c>
      <c r="F4856">
        <v>6.563319672131148</v>
      </c>
      <c r="G4856" t="s">
        <v>43</v>
      </c>
      <c r="H4856" s="21">
        <v>44621</v>
      </c>
      <c r="I4856" s="18" t="s">
        <v>69</v>
      </c>
      <c r="J4856" s="2" t="s">
        <v>21</v>
      </c>
    </row>
    <row r="4857" spans="2:10" hidden="1" x14ac:dyDescent="0.3">
      <c r="B4857" s="5" t="s">
        <v>58</v>
      </c>
      <c r="C4857" t="s">
        <v>54</v>
      </c>
      <c r="D4857" s="2" t="s">
        <v>21</v>
      </c>
      <c r="F4857">
        <v>6.1758032786885249</v>
      </c>
      <c r="G4857" t="s">
        <v>43</v>
      </c>
      <c r="H4857" s="21">
        <v>44621</v>
      </c>
      <c r="I4857" s="18" t="s">
        <v>69</v>
      </c>
      <c r="J4857" s="2" t="s">
        <v>21</v>
      </c>
    </row>
    <row r="4858" spans="2:10" hidden="1" x14ac:dyDescent="0.3">
      <c r="B4858" s="5" t="s">
        <v>58</v>
      </c>
      <c r="C4858" t="s">
        <v>54</v>
      </c>
      <c r="D4858" s="2" t="s">
        <v>21</v>
      </c>
      <c r="F4858">
        <v>6.5967704918032792</v>
      </c>
      <c r="G4858" t="s">
        <v>43</v>
      </c>
      <c r="H4858" s="21">
        <v>44621</v>
      </c>
      <c r="I4858" s="18" t="s">
        <v>69</v>
      </c>
      <c r="J4858" s="2" t="s">
        <v>21</v>
      </c>
    </row>
    <row r="4859" spans="2:10" hidden="1" x14ac:dyDescent="0.3">
      <c r="B4859" s="5" t="s">
        <v>58</v>
      </c>
      <c r="C4859" t="s">
        <v>54</v>
      </c>
      <c r="D4859" s="2" t="s">
        <v>21</v>
      </c>
      <c r="F4859">
        <v>5.9024590163934425</v>
      </c>
      <c r="G4859" t="s">
        <v>43</v>
      </c>
      <c r="H4859" s="21">
        <v>44621</v>
      </c>
      <c r="I4859" s="18" t="s">
        <v>69</v>
      </c>
      <c r="J4859" s="2" t="s">
        <v>21</v>
      </c>
    </row>
    <row r="4860" spans="2:10" hidden="1" x14ac:dyDescent="0.3">
      <c r="B4860" s="5" t="s">
        <v>58</v>
      </c>
      <c r="C4860" t="s">
        <v>54</v>
      </c>
      <c r="D4860" s="2" t="s">
        <v>21</v>
      </c>
      <c r="F4860">
        <v>6.3226885245901645</v>
      </c>
      <c r="G4860" t="s">
        <v>43</v>
      </c>
      <c r="H4860" s="21">
        <v>44621</v>
      </c>
      <c r="I4860" s="18" t="s">
        <v>69</v>
      </c>
      <c r="J4860" s="2" t="s">
        <v>21</v>
      </c>
    </row>
    <row r="4861" spans="2:10" hidden="1" x14ac:dyDescent="0.3">
      <c r="B4861" s="5" t="s">
        <v>58</v>
      </c>
      <c r="C4861" t="s">
        <v>54</v>
      </c>
      <c r="D4861" s="2" t="s">
        <v>21</v>
      </c>
      <c r="F4861">
        <v>6.0050327868852458</v>
      </c>
      <c r="G4861" t="s">
        <v>43</v>
      </c>
      <c r="H4861" s="21">
        <v>44621</v>
      </c>
      <c r="I4861" s="18" t="s">
        <v>69</v>
      </c>
      <c r="J4861" s="2" t="s">
        <v>21</v>
      </c>
    </row>
    <row r="4862" spans="2:10" hidden="1" x14ac:dyDescent="0.3">
      <c r="B4862" s="5" t="s">
        <v>58</v>
      </c>
      <c r="C4862" t="s">
        <v>54</v>
      </c>
      <c r="D4862" s="2" t="s">
        <v>21</v>
      </c>
      <c r="F4862">
        <v>5.8543196721311475</v>
      </c>
      <c r="G4862" t="s">
        <v>43</v>
      </c>
      <c r="H4862" s="21">
        <v>44621</v>
      </c>
      <c r="I4862" s="18" t="s">
        <v>69</v>
      </c>
      <c r="J4862" s="2" t="s">
        <v>21</v>
      </c>
    </row>
    <row r="4863" spans="2:10" hidden="1" x14ac:dyDescent="0.3">
      <c r="B4863" s="5" t="s">
        <v>58</v>
      </c>
      <c r="C4863" t="s">
        <v>54</v>
      </c>
      <c r="D4863" t="s">
        <v>62</v>
      </c>
      <c r="F4863">
        <v>25.337889705882354</v>
      </c>
      <c r="G4863" t="s">
        <v>43</v>
      </c>
      <c r="H4863" s="21">
        <v>44621</v>
      </c>
      <c r="I4863" s="18" t="s">
        <v>69</v>
      </c>
      <c r="J4863" t="s">
        <v>22</v>
      </c>
    </row>
    <row r="4864" spans="2:10" hidden="1" x14ac:dyDescent="0.3">
      <c r="B4864" s="5" t="s">
        <v>58</v>
      </c>
      <c r="C4864" t="s">
        <v>54</v>
      </c>
      <c r="D4864" s="2" t="s">
        <v>21</v>
      </c>
      <c r="F4864">
        <v>9.0906209150326802</v>
      </c>
      <c r="G4864" t="s">
        <v>43</v>
      </c>
      <c r="H4864" s="21">
        <v>44621</v>
      </c>
      <c r="I4864" s="18" t="s">
        <v>69</v>
      </c>
      <c r="J4864" s="2" t="s">
        <v>21</v>
      </c>
    </row>
    <row r="4865" spans="2:10" hidden="1" x14ac:dyDescent="0.3">
      <c r="B4865" s="5" t="s">
        <v>58</v>
      </c>
      <c r="C4865" t="s">
        <v>54</v>
      </c>
      <c r="D4865" s="2" t="s">
        <v>21</v>
      </c>
      <c r="F4865">
        <v>6.4318496732026142</v>
      </c>
      <c r="G4865" t="s">
        <v>43</v>
      </c>
      <c r="H4865" s="21">
        <v>44621</v>
      </c>
      <c r="I4865" s="18" t="s">
        <v>69</v>
      </c>
      <c r="J4865" s="2" t="s">
        <v>21</v>
      </c>
    </row>
    <row r="4866" spans="2:10" hidden="1" x14ac:dyDescent="0.3">
      <c r="B4866" s="5" t="s">
        <v>58</v>
      </c>
      <c r="C4866" t="s">
        <v>54</v>
      </c>
      <c r="D4866" s="2" t="s">
        <v>21</v>
      </c>
      <c r="F4866">
        <v>6.8826013071895424</v>
      </c>
      <c r="G4866" t="s">
        <v>43</v>
      </c>
      <c r="H4866" s="21">
        <v>44621</v>
      </c>
      <c r="I4866" s="18" t="s">
        <v>69</v>
      </c>
      <c r="J4866" s="2" t="s">
        <v>21</v>
      </c>
    </row>
    <row r="4867" spans="2:10" hidden="1" x14ac:dyDescent="0.3">
      <c r="B4867" s="5" t="s">
        <v>58</v>
      </c>
      <c r="C4867" t="s">
        <v>54</v>
      </c>
      <c r="D4867" s="2" t="s">
        <v>21</v>
      </c>
      <c r="F4867">
        <v>6.5296797385620922</v>
      </c>
      <c r="G4867" t="s">
        <v>43</v>
      </c>
      <c r="H4867" s="21">
        <v>44621</v>
      </c>
      <c r="I4867" s="18" t="s">
        <v>69</v>
      </c>
      <c r="J4867" s="2" t="s">
        <v>21</v>
      </c>
    </row>
    <row r="4868" spans="2:10" hidden="1" x14ac:dyDescent="0.3">
      <c r="B4868" s="5" t="s">
        <v>58</v>
      </c>
      <c r="C4868" t="s">
        <v>54</v>
      </c>
      <c r="D4868" s="2" t="s">
        <v>21</v>
      </c>
      <c r="F4868">
        <v>6.2176666666666662</v>
      </c>
      <c r="G4868" t="s">
        <v>43</v>
      </c>
      <c r="H4868" s="21">
        <v>44621</v>
      </c>
      <c r="I4868" s="18" t="s">
        <v>69</v>
      </c>
      <c r="J4868" s="2" t="s">
        <v>21</v>
      </c>
    </row>
    <row r="4869" spans="2:10" hidden="1" x14ac:dyDescent="0.3">
      <c r="B4869" s="5" t="s">
        <v>58</v>
      </c>
      <c r="C4869" t="s">
        <v>54</v>
      </c>
      <c r="D4869" s="2" t="s">
        <v>21</v>
      </c>
      <c r="F4869">
        <v>11.41953076923077</v>
      </c>
      <c r="G4869" t="s">
        <v>43</v>
      </c>
      <c r="H4869" s="21">
        <v>44621</v>
      </c>
      <c r="I4869" s="18" t="s">
        <v>69</v>
      </c>
      <c r="J4869" s="2" t="s">
        <v>21</v>
      </c>
    </row>
    <row r="4870" spans="2:10" hidden="1" x14ac:dyDescent="0.3">
      <c r="B4870" s="5" t="s">
        <v>58</v>
      </c>
      <c r="C4870" t="s">
        <v>54</v>
      </c>
      <c r="D4870" s="2" t="s">
        <v>21</v>
      </c>
      <c r="F4870">
        <v>8.8615923076923089</v>
      </c>
      <c r="G4870" t="s">
        <v>43</v>
      </c>
      <c r="H4870" s="21">
        <v>44621</v>
      </c>
      <c r="I4870" s="18" t="s">
        <v>69</v>
      </c>
      <c r="J4870" s="2" t="s">
        <v>21</v>
      </c>
    </row>
    <row r="4871" spans="2:10" hidden="1" x14ac:dyDescent="0.3">
      <c r="B4871" s="5" t="s">
        <v>58</v>
      </c>
      <c r="C4871" t="s">
        <v>54</v>
      </c>
      <c r="D4871" s="2" t="s">
        <v>21</v>
      </c>
      <c r="F4871">
        <v>9.1692846153846155</v>
      </c>
      <c r="G4871" t="s">
        <v>43</v>
      </c>
      <c r="H4871" s="21">
        <v>44621</v>
      </c>
      <c r="I4871" s="18" t="s">
        <v>69</v>
      </c>
      <c r="J4871" s="2" t="s">
        <v>21</v>
      </c>
    </row>
    <row r="4872" spans="2:10" hidden="1" x14ac:dyDescent="0.3">
      <c r="B4872" s="5" t="s">
        <v>58</v>
      </c>
      <c r="C4872" t="s">
        <v>54</v>
      </c>
      <c r="D4872" s="2" t="s">
        <v>21</v>
      </c>
      <c r="F4872">
        <v>8.9691153846153835</v>
      </c>
      <c r="G4872" t="s">
        <v>43</v>
      </c>
      <c r="H4872" s="21">
        <v>44621</v>
      </c>
      <c r="I4872" s="18" t="s">
        <v>69</v>
      </c>
      <c r="J4872" s="2" t="s">
        <v>21</v>
      </c>
    </row>
    <row r="4873" spans="2:10" hidden="1" x14ac:dyDescent="0.3">
      <c r="B4873" s="5" t="s">
        <v>58</v>
      </c>
      <c r="C4873" t="s">
        <v>54</v>
      </c>
      <c r="D4873" t="s">
        <v>62</v>
      </c>
      <c r="F4873">
        <v>12.517318808037203</v>
      </c>
      <c r="G4873" t="s">
        <v>43</v>
      </c>
      <c r="H4873" s="21">
        <v>44621</v>
      </c>
      <c r="I4873" s="18" t="s">
        <v>69</v>
      </c>
      <c r="J4873" t="s">
        <v>22</v>
      </c>
    </row>
    <row r="4874" spans="2:10" hidden="1" x14ac:dyDescent="0.3">
      <c r="B4874" s="5" t="s">
        <v>58</v>
      </c>
      <c r="C4874" t="s">
        <v>54</v>
      </c>
      <c r="D4874" t="s">
        <v>62</v>
      </c>
      <c r="F4874">
        <v>12.593942719907849</v>
      </c>
      <c r="G4874" t="s">
        <v>43</v>
      </c>
      <c r="H4874" s="21">
        <v>44621</v>
      </c>
      <c r="I4874" s="18" t="s">
        <v>69</v>
      </c>
      <c r="J4874" t="s">
        <v>22</v>
      </c>
    </row>
    <row r="4875" spans="2:10" hidden="1" x14ac:dyDescent="0.3">
      <c r="B4875" s="5" t="s">
        <v>58</v>
      </c>
      <c r="C4875" t="s">
        <v>54</v>
      </c>
      <c r="D4875" t="s">
        <v>62</v>
      </c>
      <c r="F4875">
        <v>13.841693118076531</v>
      </c>
      <c r="G4875" t="s">
        <v>43</v>
      </c>
      <c r="H4875" s="21">
        <v>44621</v>
      </c>
      <c r="I4875" s="18" t="s">
        <v>69</v>
      </c>
      <c r="J4875" t="s">
        <v>22</v>
      </c>
    </row>
    <row r="4876" spans="2:10" hidden="1" x14ac:dyDescent="0.3">
      <c r="B4876" s="5" t="s">
        <v>58</v>
      </c>
      <c r="C4876" t="s">
        <v>54</v>
      </c>
      <c r="D4876" s="2" t="s">
        <v>21</v>
      </c>
      <c r="F4876">
        <v>10.689879310344828</v>
      </c>
      <c r="G4876" t="s">
        <v>43</v>
      </c>
      <c r="H4876" s="21">
        <v>44621</v>
      </c>
      <c r="I4876" s="18" t="s">
        <v>69</v>
      </c>
      <c r="J4876" s="2" t="s">
        <v>21</v>
      </c>
    </row>
    <row r="4877" spans="2:10" hidden="1" x14ac:dyDescent="0.3">
      <c r="B4877" s="5" t="s">
        <v>58</v>
      </c>
      <c r="C4877" t="s">
        <v>54</v>
      </c>
      <c r="D4877" s="2" t="s">
        <v>21</v>
      </c>
      <c r="F4877">
        <v>10.129362068965518</v>
      </c>
      <c r="G4877" t="s">
        <v>43</v>
      </c>
      <c r="H4877" s="21">
        <v>44621</v>
      </c>
      <c r="I4877" s="18" t="s">
        <v>69</v>
      </c>
      <c r="J4877" s="2" t="s">
        <v>21</v>
      </c>
    </row>
    <row r="4878" spans="2:10" hidden="1" x14ac:dyDescent="0.3">
      <c r="B4878" s="5" t="s">
        <v>58</v>
      </c>
      <c r="C4878" t="s">
        <v>54</v>
      </c>
      <c r="D4878" s="2" t="s">
        <v>21</v>
      </c>
      <c r="F4878">
        <v>9.8018448275862067</v>
      </c>
      <c r="G4878" t="s">
        <v>43</v>
      </c>
      <c r="H4878" s="21">
        <v>44621</v>
      </c>
      <c r="I4878" s="18" t="s">
        <v>69</v>
      </c>
      <c r="J4878" s="2" t="s">
        <v>21</v>
      </c>
    </row>
    <row r="4879" spans="2:10" hidden="1" x14ac:dyDescent="0.3">
      <c r="B4879" s="5" t="s">
        <v>58</v>
      </c>
      <c r="C4879" t="s">
        <v>54</v>
      </c>
      <c r="D4879" s="2" t="s">
        <v>21</v>
      </c>
      <c r="F4879">
        <v>8.6510517241379308</v>
      </c>
      <c r="G4879" t="s">
        <v>43</v>
      </c>
      <c r="H4879" s="21">
        <v>44621</v>
      </c>
      <c r="I4879" s="18" t="s">
        <v>69</v>
      </c>
      <c r="J4879" s="2" t="s">
        <v>21</v>
      </c>
    </row>
    <row r="4880" spans="2:10" hidden="1" x14ac:dyDescent="0.3">
      <c r="B4880" s="5" t="s">
        <v>58</v>
      </c>
      <c r="C4880" t="s">
        <v>54</v>
      </c>
      <c r="D4880" s="2" t="s">
        <v>21</v>
      </c>
      <c r="F4880">
        <v>8.3878879310344825</v>
      </c>
      <c r="G4880" t="s">
        <v>43</v>
      </c>
      <c r="H4880" s="21">
        <v>44621</v>
      </c>
      <c r="I4880" s="18" t="s">
        <v>69</v>
      </c>
      <c r="J4880" s="2" t="s">
        <v>21</v>
      </c>
    </row>
    <row r="4881" spans="2:10" hidden="1" x14ac:dyDescent="0.3">
      <c r="B4881" s="5" t="s">
        <v>58</v>
      </c>
      <c r="C4881" t="s">
        <v>54</v>
      </c>
      <c r="D4881" s="2" t="s">
        <v>21</v>
      </c>
      <c r="F4881">
        <v>8.2087068965517247</v>
      </c>
      <c r="G4881" t="s">
        <v>43</v>
      </c>
      <c r="H4881" s="21">
        <v>44621</v>
      </c>
      <c r="I4881" s="18" t="s">
        <v>69</v>
      </c>
      <c r="J4881" s="2" t="s">
        <v>21</v>
      </c>
    </row>
    <row r="4882" spans="2:10" hidden="1" x14ac:dyDescent="0.3">
      <c r="B4882" s="5" t="s">
        <v>58</v>
      </c>
      <c r="C4882" t="s">
        <v>54</v>
      </c>
      <c r="D4882" s="2" t="s">
        <v>21</v>
      </c>
      <c r="F4882">
        <v>8.4144310344827584</v>
      </c>
      <c r="G4882" t="s">
        <v>43</v>
      </c>
      <c r="H4882" s="21">
        <v>44621</v>
      </c>
      <c r="I4882" s="18" t="s">
        <v>69</v>
      </c>
      <c r="J4882" s="2" t="s">
        <v>21</v>
      </c>
    </row>
    <row r="4883" spans="2:10" hidden="1" x14ac:dyDescent="0.3">
      <c r="B4883" s="5" t="s">
        <v>58</v>
      </c>
      <c r="C4883" t="s">
        <v>54</v>
      </c>
      <c r="D4883" s="2" t="s">
        <v>21</v>
      </c>
      <c r="F4883">
        <v>8.2759310344827597</v>
      </c>
      <c r="G4883" t="s">
        <v>43</v>
      </c>
      <c r="H4883" s="21">
        <v>44621</v>
      </c>
      <c r="I4883" s="18" t="s">
        <v>69</v>
      </c>
      <c r="J4883" s="2" t="s">
        <v>21</v>
      </c>
    </row>
    <row r="4884" spans="2:10" hidden="1" x14ac:dyDescent="0.3">
      <c r="B4884" s="5" t="s">
        <v>58</v>
      </c>
      <c r="C4884" t="s">
        <v>54</v>
      </c>
      <c r="D4884" s="2" t="s">
        <v>21</v>
      </c>
      <c r="F4884">
        <v>11.752098302613769</v>
      </c>
      <c r="G4884" t="s">
        <v>43</v>
      </c>
      <c r="H4884" s="21">
        <v>44621</v>
      </c>
      <c r="I4884" s="18" t="s">
        <v>69</v>
      </c>
      <c r="J4884" s="2" t="s">
        <v>21</v>
      </c>
    </row>
    <row r="4885" spans="2:10" hidden="1" x14ac:dyDescent="0.3">
      <c r="B4885" s="5" t="s">
        <v>58</v>
      </c>
      <c r="C4885" t="s">
        <v>54</v>
      </c>
      <c r="D4885" s="2" t="s">
        <v>21</v>
      </c>
      <c r="F4885">
        <v>9.4956666666666667</v>
      </c>
      <c r="G4885" t="s">
        <v>43</v>
      </c>
      <c r="H4885" s="21">
        <v>44621</v>
      </c>
      <c r="I4885" s="18" t="s">
        <v>69</v>
      </c>
      <c r="J4885" s="2" t="s">
        <v>21</v>
      </c>
    </row>
    <row r="4886" spans="2:10" hidden="1" x14ac:dyDescent="0.3">
      <c r="B4886" s="5" t="s">
        <v>58</v>
      </c>
      <c r="C4886" t="s">
        <v>54</v>
      </c>
      <c r="D4886" s="2" t="s">
        <v>21</v>
      </c>
      <c r="F4886">
        <v>10.330984079155138</v>
      </c>
      <c r="G4886" t="s">
        <v>43</v>
      </c>
      <c r="H4886" s="21">
        <v>44621</v>
      </c>
      <c r="I4886" s="18" t="s">
        <v>69</v>
      </c>
      <c r="J4886" s="2" t="s">
        <v>21</v>
      </c>
    </row>
    <row r="4887" spans="2:10" hidden="1" x14ac:dyDescent="0.3">
      <c r="B4887" s="5" t="s">
        <v>58</v>
      </c>
      <c r="C4887" t="s">
        <v>54</v>
      </c>
      <c r="D4887" s="2" t="s">
        <v>21</v>
      </c>
      <c r="F4887">
        <v>9.6782770270270273</v>
      </c>
      <c r="G4887" t="s">
        <v>43</v>
      </c>
      <c r="H4887" s="21">
        <v>44621</v>
      </c>
      <c r="I4887" s="18" t="s">
        <v>69</v>
      </c>
      <c r="J4887" s="2" t="s">
        <v>21</v>
      </c>
    </row>
    <row r="4888" spans="2:10" hidden="1" x14ac:dyDescent="0.3">
      <c r="B4888" s="5" t="s">
        <v>58</v>
      </c>
      <c r="C4888" t="s">
        <v>54</v>
      </c>
      <c r="D4888" s="2" t="s">
        <v>21</v>
      </c>
      <c r="F4888">
        <v>10.091547297297296</v>
      </c>
      <c r="G4888" t="s">
        <v>43</v>
      </c>
      <c r="H4888" s="21">
        <v>44621</v>
      </c>
      <c r="I4888" s="18" t="s">
        <v>69</v>
      </c>
      <c r="J4888" s="2" t="s">
        <v>21</v>
      </c>
    </row>
    <row r="4889" spans="2:10" hidden="1" x14ac:dyDescent="0.3">
      <c r="B4889" s="5" t="s">
        <v>58</v>
      </c>
      <c r="C4889" t="s">
        <v>54</v>
      </c>
      <c r="D4889" s="2" t="s">
        <v>21</v>
      </c>
      <c r="F4889">
        <v>10.569263513513514</v>
      </c>
      <c r="G4889" t="s">
        <v>43</v>
      </c>
      <c r="H4889" s="21">
        <v>44621</v>
      </c>
      <c r="I4889" s="18" t="s">
        <v>69</v>
      </c>
      <c r="J4889" s="2" t="s">
        <v>21</v>
      </c>
    </row>
    <row r="4890" spans="2:10" hidden="1" x14ac:dyDescent="0.3">
      <c r="B4890" s="5" t="s">
        <v>58</v>
      </c>
      <c r="C4890" t="s">
        <v>54</v>
      </c>
      <c r="D4890" s="2" t="s">
        <v>21</v>
      </c>
      <c r="F4890">
        <v>11.087540540540539</v>
      </c>
      <c r="G4890" t="s">
        <v>43</v>
      </c>
      <c r="H4890" s="21">
        <v>44621</v>
      </c>
      <c r="I4890" s="18" t="s">
        <v>69</v>
      </c>
      <c r="J4890" s="2" t="s">
        <v>21</v>
      </c>
    </row>
    <row r="4891" spans="2:10" hidden="1" x14ac:dyDescent="0.3">
      <c r="B4891" s="5" t="s">
        <v>58</v>
      </c>
      <c r="C4891" t="s">
        <v>54</v>
      </c>
      <c r="D4891" s="2" t="s">
        <v>21</v>
      </c>
      <c r="F4891">
        <v>6.8416283783783785</v>
      </c>
      <c r="G4891" t="s">
        <v>43</v>
      </c>
      <c r="H4891" s="21">
        <v>44621</v>
      </c>
      <c r="I4891" s="18" t="s">
        <v>69</v>
      </c>
      <c r="J4891" s="2" t="s">
        <v>21</v>
      </c>
    </row>
    <row r="4892" spans="2:10" hidden="1" x14ac:dyDescent="0.3">
      <c r="B4892" s="5" t="s">
        <v>58</v>
      </c>
      <c r="C4892" t="s">
        <v>54</v>
      </c>
      <c r="D4892" s="2" t="s">
        <v>21</v>
      </c>
      <c r="F4892">
        <v>7.2002607381427595</v>
      </c>
      <c r="G4892" t="s">
        <v>43</v>
      </c>
      <c r="H4892" s="21">
        <v>44621</v>
      </c>
      <c r="I4892" s="18" t="s">
        <v>69</v>
      </c>
      <c r="J4892" s="2" t="s">
        <v>21</v>
      </c>
    </row>
    <row r="4893" spans="2:10" hidden="1" x14ac:dyDescent="0.3">
      <c r="B4893" s="5" t="s">
        <v>58</v>
      </c>
      <c r="C4893" t="s">
        <v>54</v>
      </c>
      <c r="D4893" s="2" t="s">
        <v>21</v>
      </c>
      <c r="F4893">
        <v>6.8775998629762851</v>
      </c>
      <c r="G4893" t="s">
        <v>43</v>
      </c>
      <c r="H4893" s="21">
        <v>44621</v>
      </c>
      <c r="I4893" s="18" t="s">
        <v>69</v>
      </c>
      <c r="J4893" s="2" t="s">
        <v>21</v>
      </c>
    </row>
    <row r="4894" spans="2:10" hidden="1" x14ac:dyDescent="0.3">
      <c r="B4894" s="5" t="s">
        <v>58</v>
      </c>
      <c r="C4894" t="s">
        <v>54</v>
      </c>
      <c r="D4894" s="2" t="s">
        <v>21</v>
      </c>
      <c r="F4894">
        <v>6.9867246376811591</v>
      </c>
      <c r="G4894" t="s">
        <v>43</v>
      </c>
      <c r="H4894" s="21">
        <v>44621</v>
      </c>
      <c r="I4894" s="18" t="s">
        <v>69</v>
      </c>
      <c r="J4894" s="2" t="s">
        <v>21</v>
      </c>
    </row>
    <row r="4895" spans="2:10" hidden="1" x14ac:dyDescent="0.3">
      <c r="B4895" s="5" t="s">
        <v>58</v>
      </c>
      <c r="C4895" t="s">
        <v>54</v>
      </c>
      <c r="D4895" s="2" t="s">
        <v>21</v>
      </c>
      <c r="F4895">
        <v>8.7164218571713175</v>
      </c>
      <c r="G4895" t="s">
        <v>43</v>
      </c>
      <c r="H4895" s="21">
        <v>44621</v>
      </c>
      <c r="I4895" s="18" t="s">
        <v>69</v>
      </c>
      <c r="J4895" s="2" t="s">
        <v>21</v>
      </c>
    </row>
    <row r="4896" spans="2:10" hidden="1" x14ac:dyDescent="0.3">
      <c r="B4896" s="5" t="s">
        <v>58</v>
      </c>
      <c r="C4896" t="s">
        <v>54</v>
      </c>
      <c r="D4896" t="s">
        <v>62</v>
      </c>
      <c r="F4896">
        <v>16.430199074074071</v>
      </c>
      <c r="G4896" t="s">
        <v>43</v>
      </c>
      <c r="H4896" s="21">
        <v>44621</v>
      </c>
      <c r="I4896" s="18" t="s">
        <v>69</v>
      </c>
      <c r="J4896" t="s">
        <v>22</v>
      </c>
    </row>
    <row r="4897" spans="2:10" hidden="1" x14ac:dyDescent="0.3">
      <c r="B4897" s="5" t="s">
        <v>58</v>
      </c>
      <c r="C4897" t="s">
        <v>54</v>
      </c>
      <c r="D4897" s="2" t="s">
        <v>21</v>
      </c>
      <c r="F4897">
        <v>7.2211428571428575</v>
      </c>
      <c r="G4897" t="s">
        <v>43</v>
      </c>
      <c r="H4897" s="21">
        <v>44621</v>
      </c>
      <c r="I4897" s="18" t="s">
        <v>69</v>
      </c>
      <c r="J4897" s="2" t="s">
        <v>21</v>
      </c>
    </row>
    <row r="4898" spans="2:10" hidden="1" x14ac:dyDescent="0.3">
      <c r="B4898" s="5" t="s">
        <v>58</v>
      </c>
      <c r="C4898" t="s">
        <v>54</v>
      </c>
      <c r="D4898" s="2" t="s">
        <v>21</v>
      </c>
      <c r="F4898">
        <v>6.1013265306122442</v>
      </c>
      <c r="G4898" t="s">
        <v>43</v>
      </c>
      <c r="H4898" s="21">
        <v>44621</v>
      </c>
      <c r="I4898" s="18" t="s">
        <v>69</v>
      </c>
      <c r="J4898" s="2" t="s">
        <v>21</v>
      </c>
    </row>
    <row r="4899" spans="2:10" hidden="1" x14ac:dyDescent="0.3">
      <c r="B4899" s="5" t="s">
        <v>58</v>
      </c>
      <c r="C4899" t="s">
        <v>54</v>
      </c>
      <c r="D4899" s="2" t="s">
        <v>21</v>
      </c>
      <c r="F4899">
        <v>6.9388979591836728</v>
      </c>
      <c r="G4899" t="s">
        <v>43</v>
      </c>
      <c r="H4899" s="21">
        <v>44621</v>
      </c>
      <c r="I4899" s="18" t="s">
        <v>69</v>
      </c>
      <c r="J4899" s="2" t="s">
        <v>21</v>
      </c>
    </row>
    <row r="4900" spans="2:10" hidden="1" x14ac:dyDescent="0.3">
      <c r="B4900" s="5" t="s">
        <v>58</v>
      </c>
      <c r="C4900" t="s">
        <v>54</v>
      </c>
      <c r="D4900" s="2" t="s">
        <v>21</v>
      </c>
      <c r="F4900">
        <v>7.5443979591836738</v>
      </c>
      <c r="G4900" t="s">
        <v>43</v>
      </c>
      <c r="H4900" s="21">
        <v>44621</v>
      </c>
      <c r="I4900" s="18" t="s">
        <v>69</v>
      </c>
      <c r="J4900" s="2" t="s">
        <v>21</v>
      </c>
    </row>
    <row r="4901" spans="2:10" hidden="1" x14ac:dyDescent="0.3">
      <c r="B4901" s="5" t="s">
        <v>58</v>
      </c>
      <c r="C4901" t="s">
        <v>54</v>
      </c>
      <c r="D4901" s="2" t="s">
        <v>21</v>
      </c>
      <c r="F4901">
        <v>7.5510204081632653</v>
      </c>
      <c r="G4901" t="s">
        <v>43</v>
      </c>
      <c r="H4901" s="21">
        <v>44621</v>
      </c>
      <c r="I4901" s="18" t="s">
        <v>69</v>
      </c>
      <c r="J4901" s="2" t="s">
        <v>21</v>
      </c>
    </row>
    <row r="4902" spans="2:10" hidden="1" x14ac:dyDescent="0.3">
      <c r="B4902" s="5" t="s">
        <v>58</v>
      </c>
      <c r="C4902" t="s">
        <v>54</v>
      </c>
      <c r="D4902" s="2" t="s">
        <v>21</v>
      </c>
      <c r="F4902">
        <v>5.7260816326530604</v>
      </c>
      <c r="G4902" t="s">
        <v>43</v>
      </c>
      <c r="H4902" s="21">
        <v>44621</v>
      </c>
      <c r="I4902" s="18" t="s">
        <v>69</v>
      </c>
      <c r="J4902" s="2" t="s">
        <v>21</v>
      </c>
    </row>
    <row r="4903" spans="2:10" hidden="1" x14ac:dyDescent="0.3">
      <c r="B4903" s="5" t="s">
        <v>58</v>
      </c>
      <c r="C4903" t="s">
        <v>54</v>
      </c>
      <c r="D4903" s="2" t="s">
        <v>21</v>
      </c>
      <c r="F4903">
        <v>5.3250816326530606</v>
      </c>
      <c r="G4903" t="s">
        <v>43</v>
      </c>
      <c r="H4903" s="21">
        <v>44621</v>
      </c>
      <c r="I4903" s="18" t="s">
        <v>69</v>
      </c>
      <c r="J4903" s="2" t="s">
        <v>21</v>
      </c>
    </row>
    <row r="4904" spans="2:10" hidden="1" x14ac:dyDescent="0.3">
      <c r="B4904" s="5" t="s">
        <v>58</v>
      </c>
      <c r="C4904" t="s">
        <v>54</v>
      </c>
      <c r="D4904" s="2" t="s">
        <v>21</v>
      </c>
      <c r="F4904">
        <v>5.6252551020408159</v>
      </c>
      <c r="G4904" t="s">
        <v>43</v>
      </c>
      <c r="H4904" s="21">
        <v>44621</v>
      </c>
      <c r="I4904" s="18" t="s">
        <v>69</v>
      </c>
      <c r="J4904" s="2" t="s">
        <v>21</v>
      </c>
    </row>
    <row r="4905" spans="2:10" hidden="1" x14ac:dyDescent="0.3">
      <c r="B4905" s="5" t="s">
        <v>58</v>
      </c>
      <c r="C4905" t="s">
        <v>54</v>
      </c>
      <c r="D4905" s="2" t="s">
        <v>21</v>
      </c>
      <c r="F4905">
        <v>6.5056938775510202</v>
      </c>
      <c r="G4905" t="s">
        <v>43</v>
      </c>
      <c r="H4905" s="21">
        <v>44621</v>
      </c>
      <c r="I4905" s="18" t="s">
        <v>69</v>
      </c>
      <c r="J4905" s="2" t="s">
        <v>21</v>
      </c>
    </row>
    <row r="4906" spans="2:10" hidden="1" x14ac:dyDescent="0.3">
      <c r="B4906" s="5" t="s">
        <v>58</v>
      </c>
      <c r="C4906" t="s">
        <v>54</v>
      </c>
      <c r="D4906" s="2" t="s">
        <v>21</v>
      </c>
      <c r="F4906">
        <v>4.4489795918367347</v>
      </c>
      <c r="G4906" t="s">
        <v>43</v>
      </c>
      <c r="H4906" s="21">
        <v>44621</v>
      </c>
      <c r="I4906" s="18" t="s">
        <v>69</v>
      </c>
      <c r="J4906" s="2" t="s">
        <v>21</v>
      </c>
    </row>
    <row r="4907" spans="2:10" hidden="1" x14ac:dyDescent="0.3">
      <c r="B4907" s="5" t="s">
        <v>58</v>
      </c>
      <c r="C4907" t="s">
        <v>54</v>
      </c>
      <c r="D4907" s="2" t="s">
        <v>21</v>
      </c>
      <c r="F4907">
        <v>4.6575306122448978</v>
      </c>
      <c r="G4907" t="s">
        <v>43</v>
      </c>
      <c r="H4907" s="21">
        <v>44621</v>
      </c>
      <c r="I4907" s="18" t="s">
        <v>69</v>
      </c>
      <c r="J4907" s="2" t="s">
        <v>21</v>
      </c>
    </row>
    <row r="4908" spans="2:10" hidden="1" x14ac:dyDescent="0.3">
      <c r="B4908" s="5" t="s">
        <v>58</v>
      </c>
      <c r="C4908" t="s">
        <v>54</v>
      </c>
      <c r="D4908" s="2" t="s">
        <v>21</v>
      </c>
      <c r="F4908">
        <v>5.0692857142857148</v>
      </c>
      <c r="G4908" t="s">
        <v>43</v>
      </c>
      <c r="H4908" s="21">
        <v>44621</v>
      </c>
      <c r="I4908" s="18" t="s">
        <v>69</v>
      </c>
      <c r="J4908" s="2" t="s">
        <v>21</v>
      </c>
    </row>
    <row r="4909" spans="2:10" hidden="1" x14ac:dyDescent="0.3">
      <c r="B4909" s="5" t="s">
        <v>58</v>
      </c>
      <c r="C4909" t="s">
        <v>54</v>
      </c>
      <c r="D4909" s="2" t="s">
        <v>21</v>
      </c>
      <c r="F4909">
        <v>5.7564081632653066</v>
      </c>
      <c r="G4909" t="s">
        <v>43</v>
      </c>
      <c r="H4909" s="21">
        <v>44621</v>
      </c>
      <c r="I4909" s="18" t="s">
        <v>69</v>
      </c>
      <c r="J4909" s="2" t="s">
        <v>21</v>
      </c>
    </row>
    <row r="4910" spans="2:10" hidden="1" x14ac:dyDescent="0.3">
      <c r="B4910" s="5" t="s">
        <v>58</v>
      </c>
      <c r="C4910" t="s">
        <v>54</v>
      </c>
      <c r="D4910" s="2" t="s">
        <v>21</v>
      </c>
      <c r="F4910">
        <v>4.9402959183673474</v>
      </c>
      <c r="G4910" t="s">
        <v>43</v>
      </c>
      <c r="H4910" s="21">
        <v>44621</v>
      </c>
      <c r="I4910" s="18" t="s">
        <v>69</v>
      </c>
      <c r="J4910" s="2" t="s">
        <v>21</v>
      </c>
    </row>
    <row r="4911" spans="2:10" hidden="1" x14ac:dyDescent="0.3">
      <c r="B4911" s="5" t="s">
        <v>58</v>
      </c>
      <c r="C4911" t="s">
        <v>54</v>
      </c>
      <c r="D4911" s="2" t="s">
        <v>21</v>
      </c>
      <c r="F4911">
        <v>5.6252551020408159</v>
      </c>
      <c r="G4911" t="s">
        <v>43</v>
      </c>
      <c r="H4911" s="21">
        <v>44621</v>
      </c>
      <c r="I4911" s="18" t="s">
        <v>69</v>
      </c>
      <c r="J4911" s="2" t="s">
        <v>21</v>
      </c>
    </row>
    <row r="4912" spans="2:10" hidden="1" x14ac:dyDescent="0.3">
      <c r="B4912" s="5" t="s">
        <v>58</v>
      </c>
      <c r="C4912" t="s">
        <v>54</v>
      </c>
      <c r="D4912" s="2" t="s">
        <v>21</v>
      </c>
      <c r="F4912">
        <v>4.7522551020408166</v>
      </c>
      <c r="G4912" t="s">
        <v>43</v>
      </c>
      <c r="H4912" s="21">
        <v>44621</v>
      </c>
      <c r="I4912" s="18" t="s">
        <v>69</v>
      </c>
      <c r="J4912" s="2" t="s">
        <v>21</v>
      </c>
    </row>
    <row r="4913" spans="2:10" hidden="1" x14ac:dyDescent="0.3">
      <c r="B4913" s="5" t="s">
        <v>58</v>
      </c>
      <c r="C4913" t="s">
        <v>54</v>
      </c>
      <c r="D4913" s="2" t="s">
        <v>21</v>
      </c>
      <c r="F4913">
        <v>5.1430204081632658</v>
      </c>
      <c r="G4913" t="s">
        <v>43</v>
      </c>
      <c r="H4913" s="21">
        <v>44621</v>
      </c>
      <c r="I4913" s="18" t="s">
        <v>69</v>
      </c>
      <c r="J4913" s="2" t="s">
        <v>21</v>
      </c>
    </row>
    <row r="4914" spans="2:10" hidden="1" x14ac:dyDescent="0.3">
      <c r="B4914" s="5" t="s">
        <v>58</v>
      </c>
      <c r="C4914" t="s">
        <v>54</v>
      </c>
      <c r="D4914" s="2" t="s">
        <v>21</v>
      </c>
      <c r="F4914">
        <v>5.3976428571428574</v>
      </c>
      <c r="G4914" t="s">
        <v>43</v>
      </c>
      <c r="H4914" s="21">
        <v>44621</v>
      </c>
      <c r="I4914" s="18" t="s">
        <v>69</v>
      </c>
      <c r="J4914" s="2" t="s">
        <v>21</v>
      </c>
    </row>
    <row r="4915" spans="2:10" hidden="1" x14ac:dyDescent="0.3">
      <c r="B4915" s="5" t="s">
        <v>58</v>
      </c>
      <c r="C4915" t="s">
        <v>54</v>
      </c>
      <c r="D4915" s="2" t="s">
        <v>21</v>
      </c>
      <c r="F4915">
        <v>5.3108265306122453</v>
      </c>
      <c r="G4915" t="s">
        <v>43</v>
      </c>
      <c r="H4915" s="21">
        <v>44621</v>
      </c>
      <c r="I4915" s="18" t="s">
        <v>69</v>
      </c>
      <c r="J4915" s="2" t="s">
        <v>21</v>
      </c>
    </row>
    <row r="4916" spans="2:10" hidden="1" x14ac:dyDescent="0.3">
      <c r="B4916" s="5" t="s">
        <v>58</v>
      </c>
      <c r="C4916" t="s">
        <v>54</v>
      </c>
      <c r="D4916" s="2" t="s">
        <v>21</v>
      </c>
      <c r="F4916">
        <v>6.0953163265306127</v>
      </c>
      <c r="G4916" t="s">
        <v>43</v>
      </c>
      <c r="H4916" s="21">
        <v>44621</v>
      </c>
      <c r="I4916" s="18" t="s">
        <v>69</v>
      </c>
      <c r="J4916" s="2" t="s">
        <v>21</v>
      </c>
    </row>
    <row r="4917" spans="2:10" hidden="1" x14ac:dyDescent="0.3">
      <c r="B4917" s="5" t="s">
        <v>58</v>
      </c>
      <c r="C4917" t="s">
        <v>54</v>
      </c>
      <c r="D4917" s="2" t="s">
        <v>21</v>
      </c>
      <c r="F4917">
        <v>5.7195306122448981</v>
      </c>
      <c r="G4917" t="s">
        <v>43</v>
      </c>
      <c r="H4917" s="21">
        <v>44621</v>
      </c>
      <c r="I4917" s="18" t="s">
        <v>69</v>
      </c>
      <c r="J4917" s="2" t="s">
        <v>21</v>
      </c>
    </row>
    <row r="4918" spans="2:10" hidden="1" x14ac:dyDescent="0.3">
      <c r="B4918" s="5" t="s">
        <v>58</v>
      </c>
      <c r="C4918" t="s">
        <v>54</v>
      </c>
      <c r="D4918" s="2" t="s">
        <v>21</v>
      </c>
      <c r="F4918">
        <v>5.8240204081632658</v>
      </c>
      <c r="G4918" t="s">
        <v>43</v>
      </c>
      <c r="H4918" s="21">
        <v>44621</v>
      </c>
      <c r="I4918" s="18" t="s">
        <v>69</v>
      </c>
      <c r="J4918" s="2" t="s">
        <v>21</v>
      </c>
    </row>
    <row r="4919" spans="2:10" hidden="1" x14ac:dyDescent="0.3">
      <c r="B4919" s="5" t="s">
        <v>58</v>
      </c>
      <c r="C4919" t="s">
        <v>54</v>
      </c>
      <c r="D4919" s="2" t="s">
        <v>21</v>
      </c>
      <c r="F4919">
        <v>4.3272959183673469</v>
      </c>
      <c r="G4919" t="s">
        <v>43</v>
      </c>
      <c r="H4919" s="21">
        <v>44621</v>
      </c>
      <c r="I4919" s="18" t="s">
        <v>69</v>
      </c>
      <c r="J4919" s="2" t="s">
        <v>21</v>
      </c>
    </row>
    <row r="4920" spans="2:10" hidden="1" x14ac:dyDescent="0.3">
      <c r="B4920" s="5" t="s">
        <v>58</v>
      </c>
      <c r="C4920" t="s">
        <v>54</v>
      </c>
      <c r="D4920" s="2" t="s">
        <v>21</v>
      </c>
      <c r="F4920">
        <v>4.5803469387755102</v>
      </c>
      <c r="G4920" t="s">
        <v>43</v>
      </c>
      <c r="H4920" s="21">
        <v>44621</v>
      </c>
      <c r="I4920" s="18" t="s">
        <v>69</v>
      </c>
      <c r="J4920" s="2" t="s">
        <v>21</v>
      </c>
    </row>
    <row r="4921" spans="2:10" hidden="1" x14ac:dyDescent="0.3">
      <c r="B4921" s="5" t="s">
        <v>58</v>
      </c>
      <c r="C4921" t="s">
        <v>54</v>
      </c>
      <c r="D4921" s="2" t="s">
        <v>21</v>
      </c>
      <c r="F4921">
        <v>4.3388367346938779</v>
      </c>
      <c r="G4921" t="s">
        <v>43</v>
      </c>
      <c r="H4921" s="21">
        <v>44621</v>
      </c>
      <c r="I4921" s="18" t="s">
        <v>69</v>
      </c>
      <c r="J4921" s="2" t="s">
        <v>21</v>
      </c>
    </row>
    <row r="4922" spans="2:10" hidden="1" x14ac:dyDescent="0.3">
      <c r="B4922" s="5" t="s">
        <v>58</v>
      </c>
      <c r="C4922" t="s">
        <v>54</v>
      </c>
      <c r="D4922" s="2" t="s">
        <v>21</v>
      </c>
      <c r="F4922">
        <v>4.9448469387755107</v>
      </c>
      <c r="G4922" t="s">
        <v>43</v>
      </c>
      <c r="H4922" s="21">
        <v>44621</v>
      </c>
      <c r="I4922" s="18" t="s">
        <v>69</v>
      </c>
      <c r="J4922" s="2" t="s">
        <v>21</v>
      </c>
    </row>
    <row r="4923" spans="2:10" hidden="1" x14ac:dyDescent="0.3">
      <c r="B4923" s="5" t="s">
        <v>58</v>
      </c>
      <c r="C4923" t="s">
        <v>54</v>
      </c>
      <c r="D4923" s="2" t="s">
        <v>21</v>
      </c>
      <c r="F4923">
        <v>4.7193673469387756</v>
      </c>
      <c r="G4923" t="s">
        <v>43</v>
      </c>
      <c r="H4923" s="21">
        <v>44621</v>
      </c>
      <c r="I4923" s="18" t="s">
        <v>69</v>
      </c>
      <c r="J4923" s="2" t="s">
        <v>21</v>
      </c>
    </row>
    <row r="4924" spans="2:10" hidden="1" x14ac:dyDescent="0.3">
      <c r="B4924" s="5" t="s">
        <v>58</v>
      </c>
      <c r="C4924" t="s">
        <v>54</v>
      </c>
      <c r="D4924" s="2" t="s">
        <v>21</v>
      </c>
      <c r="F4924">
        <v>4.3675408163265308</v>
      </c>
      <c r="G4924" t="s">
        <v>43</v>
      </c>
      <c r="H4924" s="21">
        <v>44621</v>
      </c>
      <c r="I4924" s="18" t="s">
        <v>69</v>
      </c>
      <c r="J4924" s="2" t="s">
        <v>21</v>
      </c>
    </row>
    <row r="4925" spans="2:10" hidden="1" x14ac:dyDescent="0.3">
      <c r="B4925" s="5" t="s">
        <v>58</v>
      </c>
      <c r="C4925" t="s">
        <v>54</v>
      </c>
      <c r="D4925" s="2" t="s">
        <v>21</v>
      </c>
      <c r="F4925">
        <v>4.7346938775510203</v>
      </c>
      <c r="G4925" t="s">
        <v>43</v>
      </c>
      <c r="H4925" s="21">
        <v>44621</v>
      </c>
      <c r="I4925" s="18" t="s">
        <v>69</v>
      </c>
      <c r="J4925" s="2" t="s">
        <v>21</v>
      </c>
    </row>
    <row r="4926" spans="2:10" hidden="1" x14ac:dyDescent="0.3">
      <c r="B4926" s="5" t="s">
        <v>58</v>
      </c>
      <c r="C4926" t="s">
        <v>54</v>
      </c>
      <c r="D4926" s="2" t="s">
        <v>21</v>
      </c>
      <c r="F4926">
        <v>4.6641428571428571</v>
      </c>
      <c r="G4926" t="s">
        <v>43</v>
      </c>
      <c r="H4926" s="21">
        <v>44621</v>
      </c>
      <c r="I4926" s="18" t="s">
        <v>69</v>
      </c>
      <c r="J4926" s="2" t="s">
        <v>21</v>
      </c>
    </row>
    <row r="4927" spans="2:10" hidden="1" x14ac:dyDescent="0.3">
      <c r="B4927" s="5" t="s">
        <v>58</v>
      </c>
      <c r="C4927" t="s">
        <v>54</v>
      </c>
      <c r="D4927" s="2" t="s">
        <v>21</v>
      </c>
      <c r="F4927">
        <v>3.964438775510204</v>
      </c>
      <c r="G4927" t="s">
        <v>43</v>
      </c>
      <c r="H4927" s="21">
        <v>44621</v>
      </c>
      <c r="I4927" s="18" t="s">
        <v>69</v>
      </c>
      <c r="J4927" s="2" t="s">
        <v>21</v>
      </c>
    </row>
    <row r="4928" spans="2:10" hidden="1" x14ac:dyDescent="0.3">
      <c r="B4928" s="5" t="s">
        <v>58</v>
      </c>
      <c r="C4928" t="s">
        <v>54</v>
      </c>
      <c r="D4928" s="2" t="s">
        <v>21</v>
      </c>
      <c r="F4928">
        <v>3.7551020408163267</v>
      </c>
      <c r="G4928" t="s">
        <v>43</v>
      </c>
      <c r="H4928" s="21">
        <v>44621</v>
      </c>
      <c r="I4928" s="18" t="s">
        <v>69</v>
      </c>
      <c r="J4928" s="2" t="s">
        <v>21</v>
      </c>
    </row>
    <row r="4929" spans="2:10" hidden="1" x14ac:dyDescent="0.3">
      <c r="B4929" s="5" t="s">
        <v>58</v>
      </c>
      <c r="C4929" t="s">
        <v>54</v>
      </c>
      <c r="D4929" s="2" t="s">
        <v>21</v>
      </c>
      <c r="F4929">
        <v>3.5927653061224492</v>
      </c>
      <c r="G4929" t="s">
        <v>43</v>
      </c>
      <c r="H4929" s="21">
        <v>44621</v>
      </c>
      <c r="I4929" s="18" t="s">
        <v>69</v>
      </c>
      <c r="J4929" s="2" t="s">
        <v>21</v>
      </c>
    </row>
    <row r="4930" spans="2:10" hidden="1" x14ac:dyDescent="0.3">
      <c r="B4930" s="5" t="s">
        <v>58</v>
      </c>
      <c r="C4930" t="s">
        <v>54</v>
      </c>
      <c r="D4930" s="2" t="s">
        <v>21</v>
      </c>
      <c r="F4930">
        <v>3.9083673469387752</v>
      </c>
      <c r="G4930" t="s">
        <v>43</v>
      </c>
      <c r="H4930" s="21">
        <v>44621</v>
      </c>
      <c r="I4930" s="18" t="s">
        <v>69</v>
      </c>
      <c r="J4930" s="2" t="s">
        <v>21</v>
      </c>
    </row>
    <row r="4931" spans="2:10" hidden="1" x14ac:dyDescent="0.3">
      <c r="B4931" s="5" t="s">
        <v>58</v>
      </c>
      <c r="C4931" t="s">
        <v>54</v>
      </c>
      <c r="D4931" s="2" t="s">
        <v>21</v>
      </c>
      <c r="F4931">
        <v>2.5872551020408161</v>
      </c>
      <c r="G4931" t="s">
        <v>43</v>
      </c>
      <c r="H4931" s="21">
        <v>44621</v>
      </c>
      <c r="I4931" s="18" t="s">
        <v>69</v>
      </c>
      <c r="J4931" s="2" t="s">
        <v>21</v>
      </c>
    </row>
    <row r="4932" spans="2:10" hidden="1" x14ac:dyDescent="0.3">
      <c r="B4932" s="5" t="s">
        <v>58</v>
      </c>
      <c r="C4932" t="s">
        <v>54</v>
      </c>
      <c r="D4932" s="2" t="s">
        <v>21</v>
      </c>
      <c r="F4932">
        <v>3.0228877551020408</v>
      </c>
      <c r="G4932" t="s">
        <v>43</v>
      </c>
      <c r="H4932" s="21">
        <v>44621</v>
      </c>
      <c r="I4932" s="18" t="s">
        <v>69</v>
      </c>
      <c r="J4932" s="2" t="s">
        <v>21</v>
      </c>
    </row>
    <row r="4933" spans="2:10" hidden="1" x14ac:dyDescent="0.3">
      <c r="B4933" s="5" t="s">
        <v>58</v>
      </c>
      <c r="C4933" t="s">
        <v>54</v>
      </c>
      <c r="D4933" s="2" t="s">
        <v>21</v>
      </c>
      <c r="F4933">
        <v>3.2244897959183674</v>
      </c>
      <c r="G4933" t="s">
        <v>43</v>
      </c>
      <c r="H4933" s="21">
        <v>44621</v>
      </c>
      <c r="I4933" s="18" t="s">
        <v>69</v>
      </c>
      <c r="J4933" s="2" t="s">
        <v>21</v>
      </c>
    </row>
    <row r="4934" spans="2:10" hidden="1" x14ac:dyDescent="0.3">
      <c r="B4934" s="5" t="s">
        <v>58</v>
      </c>
      <c r="C4934" t="s">
        <v>54</v>
      </c>
      <c r="D4934" s="2" t="s">
        <v>21</v>
      </c>
      <c r="F4934">
        <v>3.5293775510204082</v>
      </c>
      <c r="G4934" t="s">
        <v>43</v>
      </c>
      <c r="H4934" s="21">
        <v>44621</v>
      </c>
      <c r="I4934" s="18" t="s">
        <v>69</v>
      </c>
      <c r="J4934" s="2" t="s">
        <v>21</v>
      </c>
    </row>
    <row r="4935" spans="2:10" hidden="1" x14ac:dyDescent="0.3">
      <c r="B4935" s="5" t="s">
        <v>58</v>
      </c>
      <c r="C4935" t="s">
        <v>54</v>
      </c>
      <c r="D4935" s="2" t="s">
        <v>21</v>
      </c>
      <c r="F4935">
        <v>3.5920714285714288</v>
      </c>
      <c r="G4935" t="s">
        <v>43</v>
      </c>
      <c r="H4935" s="21">
        <v>44621</v>
      </c>
      <c r="I4935" s="18" t="s">
        <v>69</v>
      </c>
      <c r="J4935" s="2" t="s">
        <v>21</v>
      </c>
    </row>
    <row r="4936" spans="2:10" hidden="1" x14ac:dyDescent="0.3">
      <c r="B4936" s="5" t="s">
        <v>58</v>
      </c>
      <c r="C4936" t="s">
        <v>54</v>
      </c>
      <c r="D4936" s="2" t="s">
        <v>21</v>
      </c>
      <c r="F4936">
        <v>3.7559897959183672</v>
      </c>
      <c r="G4936" t="s">
        <v>43</v>
      </c>
      <c r="H4936" s="21">
        <v>44621</v>
      </c>
      <c r="I4936" s="18" t="s">
        <v>69</v>
      </c>
      <c r="J4936" s="2" t="s">
        <v>21</v>
      </c>
    </row>
    <row r="4937" spans="2:10" hidden="1" x14ac:dyDescent="0.3">
      <c r="B4937" s="5" t="s">
        <v>58</v>
      </c>
      <c r="C4937" t="s">
        <v>54</v>
      </c>
      <c r="D4937" s="2" t="s">
        <v>21</v>
      </c>
      <c r="F4937">
        <v>3.2409795918367346</v>
      </c>
      <c r="G4937" t="s">
        <v>43</v>
      </c>
      <c r="H4937" s="21">
        <v>44621</v>
      </c>
      <c r="I4937" s="18" t="s">
        <v>69</v>
      </c>
      <c r="J4937" s="2" t="s">
        <v>21</v>
      </c>
    </row>
    <row r="4938" spans="2:10" hidden="1" x14ac:dyDescent="0.3">
      <c r="B4938" s="5" t="s">
        <v>58</v>
      </c>
      <c r="C4938" t="s">
        <v>54</v>
      </c>
      <c r="D4938" s="2" t="s">
        <v>21</v>
      </c>
      <c r="F4938">
        <v>3.1439183673469384</v>
      </c>
      <c r="G4938" t="s">
        <v>43</v>
      </c>
      <c r="H4938" s="21">
        <v>44621</v>
      </c>
      <c r="I4938" s="18" t="s">
        <v>69</v>
      </c>
      <c r="J4938" s="2" t="s">
        <v>21</v>
      </c>
    </row>
    <row r="4939" spans="2:10" hidden="1" x14ac:dyDescent="0.3">
      <c r="B4939" s="5" t="s">
        <v>58</v>
      </c>
      <c r="C4939" t="s">
        <v>54</v>
      </c>
      <c r="D4939" s="2" t="s">
        <v>21</v>
      </c>
      <c r="F4939">
        <v>3.5218163265306122</v>
      </c>
      <c r="G4939" t="s">
        <v>43</v>
      </c>
      <c r="H4939" s="21">
        <v>44621</v>
      </c>
      <c r="I4939" s="18" t="s">
        <v>69</v>
      </c>
      <c r="J4939" s="2" t="s">
        <v>21</v>
      </c>
    </row>
    <row r="4940" spans="2:10" hidden="1" x14ac:dyDescent="0.3">
      <c r="B4940" s="5" t="s">
        <v>58</v>
      </c>
      <c r="C4940" t="s">
        <v>54</v>
      </c>
      <c r="D4940" s="2" t="s">
        <v>21</v>
      </c>
      <c r="F4940">
        <v>3.5187346938775512</v>
      </c>
      <c r="G4940" t="s">
        <v>43</v>
      </c>
      <c r="H4940" s="21">
        <v>44621</v>
      </c>
      <c r="I4940" s="18" t="s">
        <v>69</v>
      </c>
      <c r="J4940" s="2" t="s">
        <v>21</v>
      </c>
    </row>
    <row r="4941" spans="2:10" hidden="1" x14ac:dyDescent="0.3">
      <c r="B4941" s="5" t="s">
        <v>58</v>
      </c>
      <c r="C4941" t="s">
        <v>54</v>
      </c>
      <c r="D4941" s="2" t="s">
        <v>21</v>
      </c>
      <c r="F4941">
        <v>3.3083877551020406</v>
      </c>
      <c r="G4941" t="s">
        <v>43</v>
      </c>
      <c r="H4941" s="21">
        <v>44621</v>
      </c>
      <c r="I4941" s="18" t="s">
        <v>69</v>
      </c>
      <c r="J4941" s="2" t="s">
        <v>21</v>
      </c>
    </row>
    <row r="4942" spans="2:10" hidden="1" x14ac:dyDescent="0.3">
      <c r="B4942" s="5" t="s">
        <v>58</v>
      </c>
      <c r="C4942" t="s">
        <v>54</v>
      </c>
      <c r="D4942" s="2" t="s">
        <v>21</v>
      </c>
      <c r="F4942">
        <v>3.5531326530612244</v>
      </c>
      <c r="G4942" t="s">
        <v>43</v>
      </c>
      <c r="H4942" s="21">
        <v>44621</v>
      </c>
      <c r="I4942" s="18" t="s">
        <v>69</v>
      </c>
      <c r="J4942" s="2" t="s">
        <v>21</v>
      </c>
    </row>
    <row r="4943" spans="2:10" hidden="1" x14ac:dyDescent="0.3">
      <c r="B4943" s="5" t="s">
        <v>58</v>
      </c>
      <c r="C4943" t="s">
        <v>54</v>
      </c>
      <c r="D4943" s="2" t="s">
        <v>21</v>
      </c>
      <c r="F4943">
        <v>3.6655204081632653</v>
      </c>
      <c r="G4943" t="s">
        <v>43</v>
      </c>
      <c r="H4943" s="21">
        <v>44621</v>
      </c>
      <c r="I4943" s="18" t="s">
        <v>69</v>
      </c>
      <c r="J4943" s="2" t="s">
        <v>21</v>
      </c>
    </row>
    <row r="4944" spans="2:10" hidden="1" x14ac:dyDescent="0.3">
      <c r="B4944" s="5" t="s">
        <v>58</v>
      </c>
      <c r="C4944" t="s">
        <v>54</v>
      </c>
      <c r="D4944" s="2" t="s">
        <v>21</v>
      </c>
      <c r="F4944">
        <v>3.4285714285714284</v>
      </c>
      <c r="G4944" t="s">
        <v>43</v>
      </c>
      <c r="H4944" s="21">
        <v>44621</v>
      </c>
      <c r="I4944" s="18" t="s">
        <v>69</v>
      </c>
      <c r="J4944" s="2" t="s">
        <v>21</v>
      </c>
    </row>
    <row r="4945" spans="2:10" hidden="1" x14ac:dyDescent="0.3">
      <c r="B4945" s="5" t="s">
        <v>58</v>
      </c>
      <c r="C4945" t="s">
        <v>54</v>
      </c>
      <c r="D4945" s="2" t="s">
        <v>21</v>
      </c>
      <c r="F4945">
        <v>4.4557142857142864</v>
      </c>
      <c r="G4945" t="s">
        <v>43</v>
      </c>
      <c r="H4945" s="21">
        <v>44621</v>
      </c>
      <c r="I4945" s="18" t="s">
        <v>69</v>
      </c>
      <c r="J4945" s="2" t="s">
        <v>21</v>
      </c>
    </row>
    <row r="4946" spans="2:10" hidden="1" x14ac:dyDescent="0.3">
      <c r="B4946" s="5" t="s">
        <v>58</v>
      </c>
      <c r="C4946" t="s">
        <v>54</v>
      </c>
      <c r="D4946" s="2" t="s">
        <v>21</v>
      </c>
      <c r="F4946">
        <v>4.2167448979591837</v>
      </c>
      <c r="G4946" t="s">
        <v>43</v>
      </c>
      <c r="H4946" s="21">
        <v>44621</v>
      </c>
      <c r="I4946" s="18" t="s">
        <v>69</v>
      </c>
      <c r="J4946" s="2" t="s">
        <v>21</v>
      </c>
    </row>
    <row r="4947" spans="2:10" hidden="1" x14ac:dyDescent="0.3">
      <c r="B4947" s="5" t="s">
        <v>58</v>
      </c>
      <c r="C4947" t="s">
        <v>54</v>
      </c>
      <c r="D4947" s="2" t="s">
        <v>21</v>
      </c>
      <c r="F4947">
        <v>2.9568571428571429</v>
      </c>
      <c r="G4947" t="s">
        <v>43</v>
      </c>
      <c r="H4947" s="21">
        <v>44621</v>
      </c>
      <c r="I4947" s="18" t="s">
        <v>69</v>
      </c>
      <c r="J4947" s="2" t="s">
        <v>21</v>
      </c>
    </row>
    <row r="4948" spans="2:10" hidden="1" x14ac:dyDescent="0.3">
      <c r="B4948" s="5" t="s">
        <v>58</v>
      </c>
      <c r="C4948" t="s">
        <v>54</v>
      </c>
      <c r="D4948" s="2" t="s">
        <v>21</v>
      </c>
      <c r="F4948">
        <v>3.0831836734693878</v>
      </c>
      <c r="G4948" t="s">
        <v>43</v>
      </c>
      <c r="H4948" s="21">
        <v>44621</v>
      </c>
      <c r="I4948" s="18" t="s">
        <v>69</v>
      </c>
      <c r="J4948" s="2" t="s">
        <v>21</v>
      </c>
    </row>
    <row r="4949" spans="2:10" hidden="1" x14ac:dyDescent="0.3">
      <c r="B4949" s="5" t="s">
        <v>58</v>
      </c>
      <c r="C4949" t="s">
        <v>54</v>
      </c>
      <c r="D4949" s="2" t="s">
        <v>21</v>
      </c>
      <c r="F4949">
        <v>2.9051326530612243</v>
      </c>
      <c r="G4949" t="s">
        <v>43</v>
      </c>
      <c r="H4949" s="21">
        <v>44621</v>
      </c>
      <c r="I4949" s="18" t="s">
        <v>69</v>
      </c>
      <c r="J4949" s="2" t="s">
        <v>21</v>
      </c>
    </row>
    <row r="4950" spans="2:10" hidden="1" x14ac:dyDescent="0.3">
      <c r="B4950" s="5" t="s">
        <v>58</v>
      </c>
      <c r="C4950" t="s">
        <v>54</v>
      </c>
      <c r="D4950" s="2" t="s">
        <v>21</v>
      </c>
      <c r="F4950">
        <v>2.7049897959183675</v>
      </c>
      <c r="G4950" t="s">
        <v>43</v>
      </c>
      <c r="H4950" s="21">
        <v>44621</v>
      </c>
      <c r="I4950" s="18" t="s">
        <v>69</v>
      </c>
      <c r="J4950" s="2" t="s">
        <v>21</v>
      </c>
    </row>
    <row r="4951" spans="2:10" hidden="1" x14ac:dyDescent="0.3">
      <c r="B4951" s="5" t="s">
        <v>58</v>
      </c>
      <c r="C4951" t="s">
        <v>54</v>
      </c>
      <c r="D4951" s="2" t="s">
        <v>21</v>
      </c>
      <c r="F4951">
        <v>2.7782142857142857</v>
      </c>
      <c r="G4951" t="s">
        <v>43</v>
      </c>
      <c r="H4951" s="21">
        <v>44621</v>
      </c>
      <c r="I4951" s="18" t="s">
        <v>69</v>
      </c>
      <c r="J4951" s="2" t="s">
        <v>21</v>
      </c>
    </row>
    <row r="4952" spans="2:10" hidden="1" x14ac:dyDescent="0.3">
      <c r="B4952" s="5" t="s">
        <v>58</v>
      </c>
      <c r="C4952" t="s">
        <v>54</v>
      </c>
      <c r="D4952" s="2" t="s">
        <v>21</v>
      </c>
      <c r="F4952">
        <v>2.489795918367347</v>
      </c>
      <c r="G4952" t="s">
        <v>43</v>
      </c>
      <c r="H4952" s="21">
        <v>44621</v>
      </c>
      <c r="I4952" s="18" t="s">
        <v>69</v>
      </c>
      <c r="J4952" s="2" t="s">
        <v>21</v>
      </c>
    </row>
    <row r="4953" spans="2:10" hidden="1" x14ac:dyDescent="0.3">
      <c r="B4953" s="5" t="s">
        <v>58</v>
      </c>
      <c r="C4953" t="s">
        <v>54</v>
      </c>
      <c r="D4953" s="2" t="s">
        <v>21</v>
      </c>
      <c r="F4953">
        <v>2.8175102040816324</v>
      </c>
      <c r="G4953" t="s">
        <v>43</v>
      </c>
      <c r="H4953" s="21">
        <v>44621</v>
      </c>
      <c r="I4953" s="18" t="s">
        <v>69</v>
      </c>
      <c r="J4953" s="2" t="s">
        <v>21</v>
      </c>
    </row>
    <row r="4954" spans="2:10" hidden="1" x14ac:dyDescent="0.3">
      <c r="B4954" s="5" t="s">
        <v>58</v>
      </c>
      <c r="C4954" t="s">
        <v>54</v>
      </c>
      <c r="D4954" s="2" t="s">
        <v>21</v>
      </c>
      <c r="F4954">
        <v>3.0204081632653059</v>
      </c>
      <c r="G4954" t="s">
        <v>43</v>
      </c>
      <c r="H4954" s="21">
        <v>44621</v>
      </c>
      <c r="I4954" s="18" t="s">
        <v>69</v>
      </c>
      <c r="J4954" s="2" t="s">
        <v>21</v>
      </c>
    </row>
    <row r="4955" spans="2:10" hidden="1" x14ac:dyDescent="0.3">
      <c r="B4955" s="5" t="s">
        <v>58</v>
      </c>
      <c r="C4955" t="s">
        <v>54</v>
      </c>
      <c r="D4955" s="2" t="s">
        <v>21</v>
      </c>
      <c r="F4955">
        <v>2.7758061224489796</v>
      </c>
      <c r="G4955" t="s">
        <v>43</v>
      </c>
      <c r="H4955" s="21">
        <v>44621</v>
      </c>
      <c r="I4955" s="18" t="s">
        <v>69</v>
      </c>
      <c r="J4955" s="2" t="s">
        <v>21</v>
      </c>
    </row>
    <row r="4956" spans="2:10" hidden="1" x14ac:dyDescent="0.3">
      <c r="B4956" s="5" t="s">
        <v>58</v>
      </c>
      <c r="C4956" t="s">
        <v>54</v>
      </c>
      <c r="D4956" s="2" t="s">
        <v>21</v>
      </c>
      <c r="F4956">
        <v>2.9390612244897962</v>
      </c>
      <c r="G4956" t="s">
        <v>43</v>
      </c>
      <c r="H4956" s="21">
        <v>44621</v>
      </c>
      <c r="I4956" s="18" t="s">
        <v>69</v>
      </c>
      <c r="J4956" s="2" t="s">
        <v>21</v>
      </c>
    </row>
    <row r="4957" spans="2:10" hidden="1" x14ac:dyDescent="0.3">
      <c r="B4957" s="5" t="s">
        <v>58</v>
      </c>
      <c r="C4957" t="s">
        <v>54</v>
      </c>
      <c r="D4957" s="2" t="s">
        <v>21</v>
      </c>
      <c r="F4957">
        <v>2.8457448979591833</v>
      </c>
      <c r="G4957" t="s">
        <v>43</v>
      </c>
      <c r="H4957" s="21">
        <v>44621</v>
      </c>
      <c r="I4957" s="18" t="s">
        <v>69</v>
      </c>
      <c r="J4957" s="2" t="s">
        <v>21</v>
      </c>
    </row>
    <row r="4958" spans="2:10" hidden="1" x14ac:dyDescent="0.3">
      <c r="B4958" s="5" t="s">
        <v>58</v>
      </c>
      <c r="C4958" t="s">
        <v>54</v>
      </c>
      <c r="D4958" s="2" t="s">
        <v>21</v>
      </c>
      <c r="F4958">
        <v>2.7015918367346936</v>
      </c>
      <c r="G4958" t="s">
        <v>43</v>
      </c>
      <c r="H4958" s="21">
        <v>44621</v>
      </c>
      <c r="I4958" s="18" t="s">
        <v>69</v>
      </c>
      <c r="J4958" s="2" t="s">
        <v>21</v>
      </c>
    </row>
    <row r="4959" spans="2:10" hidden="1" x14ac:dyDescent="0.3">
      <c r="B4959" s="5" t="s">
        <v>58</v>
      </c>
      <c r="C4959" t="s">
        <v>54</v>
      </c>
      <c r="D4959" s="2" t="s">
        <v>21</v>
      </c>
      <c r="F4959">
        <v>2.4425102040816329</v>
      </c>
      <c r="G4959" t="s">
        <v>43</v>
      </c>
      <c r="H4959" s="21">
        <v>44621</v>
      </c>
      <c r="I4959" s="18" t="s">
        <v>69</v>
      </c>
      <c r="J4959" s="2" t="s">
        <v>21</v>
      </c>
    </row>
    <row r="4960" spans="2:10" hidden="1" x14ac:dyDescent="0.3">
      <c r="B4960" s="5" t="s">
        <v>58</v>
      </c>
      <c r="C4960" t="s">
        <v>54</v>
      </c>
      <c r="D4960" s="2" t="s">
        <v>21</v>
      </c>
      <c r="F4960">
        <v>3.0204081632653059</v>
      </c>
      <c r="G4960" t="s">
        <v>43</v>
      </c>
      <c r="H4960" s="21">
        <v>44621</v>
      </c>
      <c r="I4960" s="18" t="s">
        <v>69</v>
      </c>
      <c r="J4960" s="2" t="s">
        <v>21</v>
      </c>
    </row>
    <row r="4961" spans="2:10" hidden="1" x14ac:dyDescent="0.3">
      <c r="B4961" s="5" t="s">
        <v>58</v>
      </c>
      <c r="C4961" t="s">
        <v>54</v>
      </c>
      <c r="D4961" s="2" t="s">
        <v>21</v>
      </c>
      <c r="F4961">
        <v>2.7349999999999999</v>
      </c>
      <c r="G4961" t="s">
        <v>43</v>
      </c>
      <c r="H4961" s="21">
        <v>44621</v>
      </c>
      <c r="I4961" s="18" t="s">
        <v>69</v>
      </c>
      <c r="J4961" s="2" t="s">
        <v>21</v>
      </c>
    </row>
    <row r="4962" spans="2:10" hidden="1" x14ac:dyDescent="0.3">
      <c r="B4962" s="5" t="s">
        <v>58</v>
      </c>
      <c r="C4962" t="s">
        <v>54</v>
      </c>
      <c r="D4962" s="2" t="s">
        <v>21</v>
      </c>
      <c r="F4962">
        <v>3.0655714285714284</v>
      </c>
      <c r="G4962" t="s">
        <v>43</v>
      </c>
      <c r="H4962" s="21">
        <v>44621</v>
      </c>
      <c r="I4962" s="18" t="s">
        <v>69</v>
      </c>
      <c r="J4962" s="2" t="s">
        <v>21</v>
      </c>
    </row>
    <row r="4963" spans="2:10" hidden="1" x14ac:dyDescent="0.3">
      <c r="B4963" s="5" t="s">
        <v>58</v>
      </c>
      <c r="C4963" t="s">
        <v>54</v>
      </c>
      <c r="D4963" s="2" t="s">
        <v>21</v>
      </c>
      <c r="F4963">
        <v>2.6151122448979591</v>
      </c>
      <c r="G4963" t="s">
        <v>43</v>
      </c>
      <c r="H4963" s="21">
        <v>44621</v>
      </c>
      <c r="I4963" s="18" t="s">
        <v>69</v>
      </c>
      <c r="J4963" s="2" t="s">
        <v>21</v>
      </c>
    </row>
    <row r="4964" spans="2:10" hidden="1" x14ac:dyDescent="0.3">
      <c r="B4964" s="5" t="s">
        <v>58</v>
      </c>
      <c r="C4964" t="s">
        <v>54</v>
      </c>
      <c r="D4964" s="2" t="s">
        <v>21</v>
      </c>
      <c r="F4964">
        <v>2.5358775510204081</v>
      </c>
      <c r="G4964" t="s">
        <v>43</v>
      </c>
      <c r="H4964" s="21">
        <v>44621</v>
      </c>
      <c r="I4964" s="18" t="s">
        <v>69</v>
      </c>
      <c r="J4964" s="2" t="s">
        <v>21</v>
      </c>
    </row>
    <row r="4965" spans="2:10" hidden="1" x14ac:dyDescent="0.3">
      <c r="B4965" s="5" t="s">
        <v>58</v>
      </c>
      <c r="C4965" t="s">
        <v>54</v>
      </c>
      <c r="D4965" s="2" t="s">
        <v>21</v>
      </c>
      <c r="F4965">
        <v>2.5388265306122451</v>
      </c>
      <c r="G4965" t="s">
        <v>43</v>
      </c>
      <c r="H4965" s="21">
        <v>44621</v>
      </c>
      <c r="I4965" s="18" t="s">
        <v>69</v>
      </c>
      <c r="J4965" s="2" t="s">
        <v>21</v>
      </c>
    </row>
    <row r="4966" spans="2:10" hidden="1" x14ac:dyDescent="0.3">
      <c r="B4966" s="5" t="s">
        <v>58</v>
      </c>
      <c r="C4966" t="s">
        <v>54</v>
      </c>
      <c r="D4966" s="2" t="s">
        <v>21</v>
      </c>
      <c r="F4966">
        <v>2.3035000000000001</v>
      </c>
      <c r="G4966" t="s">
        <v>43</v>
      </c>
      <c r="H4966" s="21">
        <v>44621</v>
      </c>
      <c r="I4966" s="18" t="s">
        <v>69</v>
      </c>
      <c r="J4966" s="2" t="s">
        <v>21</v>
      </c>
    </row>
    <row r="4967" spans="2:10" hidden="1" x14ac:dyDescent="0.3">
      <c r="B4967" s="5" t="s">
        <v>58</v>
      </c>
      <c r="C4967" t="s">
        <v>54</v>
      </c>
      <c r="D4967" s="2" t="s">
        <v>21</v>
      </c>
      <c r="F4967">
        <v>2.7374387755102041</v>
      </c>
      <c r="G4967" t="s">
        <v>43</v>
      </c>
      <c r="H4967" s="21">
        <v>44621</v>
      </c>
      <c r="I4967" s="18" t="s">
        <v>69</v>
      </c>
      <c r="J4967" s="2" t="s">
        <v>21</v>
      </c>
    </row>
    <row r="4968" spans="2:10" hidden="1" x14ac:dyDescent="0.3">
      <c r="B4968" s="5" t="s">
        <v>58</v>
      </c>
      <c r="C4968" t="s">
        <v>54</v>
      </c>
      <c r="D4968" s="2" t="s">
        <v>21</v>
      </c>
      <c r="F4968">
        <v>2.1586428571428571</v>
      </c>
      <c r="G4968" t="s">
        <v>43</v>
      </c>
      <c r="H4968" s="21">
        <v>44621</v>
      </c>
      <c r="I4968" s="18" t="s">
        <v>69</v>
      </c>
      <c r="J4968" s="2" t="s">
        <v>21</v>
      </c>
    </row>
    <row r="4969" spans="2:10" hidden="1" x14ac:dyDescent="0.3">
      <c r="B4969" s="5" t="s">
        <v>58</v>
      </c>
      <c r="C4969" t="s">
        <v>54</v>
      </c>
      <c r="D4969" s="2" t="s">
        <v>21</v>
      </c>
      <c r="F4969">
        <v>2.5846734693877553</v>
      </c>
      <c r="G4969" t="s">
        <v>43</v>
      </c>
      <c r="H4969" s="21">
        <v>44621</v>
      </c>
      <c r="I4969" s="18" t="s">
        <v>69</v>
      </c>
      <c r="J4969" s="2" t="s">
        <v>21</v>
      </c>
    </row>
    <row r="4970" spans="2:10" hidden="1" x14ac:dyDescent="0.3">
      <c r="B4970" s="5" t="s">
        <v>58</v>
      </c>
      <c r="C4970" t="s">
        <v>54</v>
      </c>
      <c r="D4970" s="2" t="s">
        <v>21</v>
      </c>
      <c r="F4970">
        <v>2.4655918367346938</v>
      </c>
      <c r="G4970" t="s">
        <v>43</v>
      </c>
      <c r="H4970" s="21">
        <v>44621</v>
      </c>
      <c r="I4970" s="18" t="s">
        <v>69</v>
      </c>
      <c r="J4970" s="2" t="s">
        <v>21</v>
      </c>
    </row>
    <row r="4971" spans="2:10" hidden="1" x14ac:dyDescent="0.3">
      <c r="B4971" s="5" t="s">
        <v>58</v>
      </c>
      <c r="C4971" t="s">
        <v>54</v>
      </c>
      <c r="D4971" s="2" t="s">
        <v>21</v>
      </c>
      <c r="F4971">
        <v>2.2630102040816329</v>
      </c>
      <c r="G4971" t="s">
        <v>43</v>
      </c>
      <c r="H4971" s="21">
        <v>44621</v>
      </c>
      <c r="I4971" s="18" t="s">
        <v>69</v>
      </c>
      <c r="J4971" s="2" t="s">
        <v>21</v>
      </c>
    </row>
    <row r="4972" spans="2:10" hidden="1" x14ac:dyDescent="0.3">
      <c r="B4972" s="5" t="s">
        <v>58</v>
      </c>
      <c r="C4972" t="s">
        <v>54</v>
      </c>
      <c r="D4972" s="2" t="s">
        <v>21</v>
      </c>
      <c r="F4972">
        <v>2.7188061224489792</v>
      </c>
      <c r="G4972" t="s">
        <v>43</v>
      </c>
      <c r="H4972" s="21">
        <v>44621</v>
      </c>
      <c r="I4972" s="18" t="s">
        <v>69</v>
      </c>
      <c r="J4972" s="2" t="s">
        <v>21</v>
      </c>
    </row>
    <row r="4973" spans="2:10" hidden="1" x14ac:dyDescent="0.3">
      <c r="B4973" s="5" t="s">
        <v>58</v>
      </c>
      <c r="C4973" t="s">
        <v>54</v>
      </c>
      <c r="D4973" s="2" t="s">
        <v>21</v>
      </c>
      <c r="F4973">
        <v>2.2273877551020407</v>
      </c>
      <c r="G4973" t="s">
        <v>43</v>
      </c>
      <c r="H4973" s="21">
        <v>44621</v>
      </c>
      <c r="I4973" s="18" t="s">
        <v>69</v>
      </c>
      <c r="J4973" s="2" t="s">
        <v>21</v>
      </c>
    </row>
    <row r="4974" spans="2:10" hidden="1" x14ac:dyDescent="0.3">
      <c r="B4974" s="5" t="s">
        <v>58</v>
      </c>
      <c r="C4974" t="s">
        <v>54</v>
      </c>
      <c r="D4974" s="2" t="s">
        <v>21</v>
      </c>
      <c r="F4974">
        <v>2.3553571428571427</v>
      </c>
      <c r="G4974" t="s">
        <v>43</v>
      </c>
      <c r="H4974" s="21">
        <v>44621</v>
      </c>
      <c r="I4974" s="18" t="s">
        <v>69</v>
      </c>
      <c r="J4974" s="2" t="s">
        <v>21</v>
      </c>
    </row>
    <row r="4975" spans="2:10" hidden="1" x14ac:dyDescent="0.3">
      <c r="B4975" s="5" t="s">
        <v>58</v>
      </c>
      <c r="C4975" t="s">
        <v>54</v>
      </c>
      <c r="D4975" s="2" t="s">
        <v>21</v>
      </c>
      <c r="F4975">
        <v>2.8583061224489792</v>
      </c>
      <c r="G4975" t="s">
        <v>43</v>
      </c>
      <c r="H4975" s="21">
        <v>44621</v>
      </c>
      <c r="I4975" s="18" t="s">
        <v>69</v>
      </c>
      <c r="J4975" s="2" t="s">
        <v>21</v>
      </c>
    </row>
    <row r="4976" spans="2:10" hidden="1" x14ac:dyDescent="0.3">
      <c r="B4976" s="5" t="s">
        <v>58</v>
      </c>
      <c r="C4976" t="s">
        <v>54</v>
      </c>
      <c r="D4976" s="2" t="s">
        <v>21</v>
      </c>
      <c r="F4976">
        <v>1.0338367346938775</v>
      </c>
      <c r="G4976" t="s">
        <v>43</v>
      </c>
      <c r="H4976" s="21">
        <v>44621</v>
      </c>
      <c r="I4976" s="18" t="s">
        <v>69</v>
      </c>
      <c r="J4976" s="2" t="s">
        <v>21</v>
      </c>
    </row>
    <row r="4977" spans="2:10" hidden="1" x14ac:dyDescent="0.3">
      <c r="B4977" s="5" t="s">
        <v>58</v>
      </c>
      <c r="C4977" t="s">
        <v>54</v>
      </c>
      <c r="D4977" s="2" t="s">
        <v>21</v>
      </c>
      <c r="F4977">
        <v>3.1023061224489799</v>
      </c>
      <c r="G4977" t="s">
        <v>43</v>
      </c>
      <c r="H4977" s="21">
        <v>44621</v>
      </c>
      <c r="I4977" s="18" t="s">
        <v>69</v>
      </c>
      <c r="J4977" s="2" t="s">
        <v>21</v>
      </c>
    </row>
    <row r="4978" spans="2:10" hidden="1" x14ac:dyDescent="0.3">
      <c r="B4978" s="5" t="s">
        <v>58</v>
      </c>
      <c r="C4978" t="s">
        <v>54</v>
      </c>
      <c r="D4978" s="2" t="s">
        <v>21</v>
      </c>
      <c r="F4978">
        <v>2.8597653061224491</v>
      </c>
      <c r="G4978" t="s">
        <v>43</v>
      </c>
      <c r="H4978" s="21">
        <v>44621</v>
      </c>
      <c r="I4978" s="18" t="s">
        <v>69</v>
      </c>
      <c r="J4978" s="2" t="s">
        <v>21</v>
      </c>
    </row>
    <row r="4979" spans="2:10" hidden="1" x14ac:dyDescent="0.3">
      <c r="B4979" s="5" t="s">
        <v>58</v>
      </c>
      <c r="C4979" t="s">
        <v>54</v>
      </c>
      <c r="D4979" s="2" t="s">
        <v>21</v>
      </c>
      <c r="F4979">
        <v>2.4205816326530614</v>
      </c>
      <c r="G4979" t="s">
        <v>43</v>
      </c>
      <c r="H4979" s="21">
        <v>44621</v>
      </c>
      <c r="I4979" s="18" t="s">
        <v>69</v>
      </c>
      <c r="J4979" s="2" t="s">
        <v>21</v>
      </c>
    </row>
    <row r="4980" spans="2:10" hidden="1" x14ac:dyDescent="0.3">
      <c r="B4980" s="5" t="s">
        <v>58</v>
      </c>
      <c r="C4980" t="s">
        <v>54</v>
      </c>
      <c r="D4980" s="2" t="s">
        <v>21</v>
      </c>
      <c r="F4980">
        <v>2.7767142857142857</v>
      </c>
      <c r="G4980" t="s">
        <v>43</v>
      </c>
      <c r="H4980" s="21">
        <v>44621</v>
      </c>
      <c r="I4980" s="18" t="s">
        <v>69</v>
      </c>
      <c r="J4980" s="2" t="s">
        <v>21</v>
      </c>
    </row>
    <row r="4981" spans="2:10" hidden="1" x14ac:dyDescent="0.3">
      <c r="B4981" s="5" t="s">
        <v>58</v>
      </c>
      <c r="C4981" t="s">
        <v>54</v>
      </c>
      <c r="D4981" s="2" t="s">
        <v>21</v>
      </c>
      <c r="F4981">
        <v>2.4136938775510206</v>
      </c>
      <c r="G4981" t="s">
        <v>43</v>
      </c>
      <c r="H4981" s="21">
        <v>44621</v>
      </c>
      <c r="I4981" s="18" t="s">
        <v>69</v>
      </c>
      <c r="J4981" s="2" t="s">
        <v>21</v>
      </c>
    </row>
    <row r="4982" spans="2:10" hidden="1" x14ac:dyDescent="0.3">
      <c r="B4982" s="5" t="s">
        <v>58</v>
      </c>
      <c r="C4982" t="s">
        <v>54</v>
      </c>
      <c r="D4982" s="2" t="s">
        <v>21</v>
      </c>
      <c r="F4982">
        <v>2.612561224489796</v>
      </c>
      <c r="G4982" t="s">
        <v>43</v>
      </c>
      <c r="H4982" s="21">
        <v>44621</v>
      </c>
      <c r="I4982" s="18" t="s">
        <v>69</v>
      </c>
      <c r="J4982" s="2" t="s">
        <v>21</v>
      </c>
    </row>
    <row r="4983" spans="2:10" hidden="1" x14ac:dyDescent="0.3">
      <c r="B4983" s="5" t="s">
        <v>58</v>
      </c>
      <c r="C4983" t="s">
        <v>54</v>
      </c>
      <c r="D4983" s="2" t="s">
        <v>21</v>
      </c>
      <c r="F4983">
        <v>2.2893571428571429</v>
      </c>
      <c r="G4983" t="s">
        <v>43</v>
      </c>
      <c r="H4983" s="21">
        <v>44621</v>
      </c>
      <c r="I4983" s="18" t="s">
        <v>69</v>
      </c>
      <c r="J4983" s="2" t="s">
        <v>21</v>
      </c>
    </row>
    <row r="4984" spans="2:10" hidden="1" x14ac:dyDescent="0.3">
      <c r="B4984" s="5" t="s">
        <v>58</v>
      </c>
      <c r="C4984" t="s">
        <v>54</v>
      </c>
      <c r="D4984" s="2" t="s">
        <v>21</v>
      </c>
      <c r="F4984">
        <v>2.6237040816326531</v>
      </c>
      <c r="G4984" t="s">
        <v>43</v>
      </c>
      <c r="H4984" s="21">
        <v>44621</v>
      </c>
      <c r="I4984" s="18" t="s">
        <v>69</v>
      </c>
      <c r="J4984" s="2" t="s">
        <v>21</v>
      </c>
    </row>
    <row r="4985" spans="2:10" hidden="1" x14ac:dyDescent="0.3">
      <c r="B4985" s="5" t="s">
        <v>58</v>
      </c>
      <c r="C4985" t="s">
        <v>54</v>
      </c>
      <c r="D4985" s="2" t="s">
        <v>21</v>
      </c>
      <c r="F4985">
        <v>3.1237142857142861</v>
      </c>
      <c r="G4985" t="s">
        <v>43</v>
      </c>
      <c r="H4985" s="21">
        <v>44621</v>
      </c>
      <c r="I4985" s="18" t="s">
        <v>69</v>
      </c>
      <c r="J4985" s="2" t="s">
        <v>21</v>
      </c>
    </row>
    <row r="4986" spans="2:10" hidden="1" x14ac:dyDescent="0.3">
      <c r="B4986" s="5" t="s">
        <v>58</v>
      </c>
      <c r="C4986" t="s">
        <v>54</v>
      </c>
      <c r="D4986" s="2" t="s">
        <v>21</v>
      </c>
      <c r="F4986">
        <v>2.6530612244897958</v>
      </c>
      <c r="G4986" t="s">
        <v>43</v>
      </c>
      <c r="H4986" s="21">
        <v>44621</v>
      </c>
      <c r="I4986" s="18" t="s">
        <v>69</v>
      </c>
      <c r="J4986" s="2" t="s">
        <v>21</v>
      </c>
    </row>
    <row r="4987" spans="2:10" hidden="1" x14ac:dyDescent="0.3">
      <c r="B4987" s="5" t="s">
        <v>58</v>
      </c>
      <c r="C4987" t="s">
        <v>54</v>
      </c>
      <c r="D4987" s="2" t="s">
        <v>21</v>
      </c>
      <c r="F4987">
        <v>2.786295918367347</v>
      </c>
      <c r="G4987" t="s">
        <v>43</v>
      </c>
      <c r="H4987" s="21">
        <v>44621</v>
      </c>
      <c r="I4987" s="18" t="s">
        <v>69</v>
      </c>
      <c r="J4987" s="2" t="s">
        <v>21</v>
      </c>
    </row>
    <row r="4988" spans="2:10" hidden="1" x14ac:dyDescent="0.3">
      <c r="B4988" s="5" t="s">
        <v>58</v>
      </c>
      <c r="C4988" t="s">
        <v>54</v>
      </c>
      <c r="D4988" s="2" t="s">
        <v>21</v>
      </c>
      <c r="F4988">
        <v>2.4277959183673472</v>
      </c>
      <c r="G4988" t="s">
        <v>43</v>
      </c>
      <c r="H4988" s="21">
        <v>44621</v>
      </c>
      <c r="I4988" s="18" t="s">
        <v>69</v>
      </c>
      <c r="J4988" s="2" t="s">
        <v>21</v>
      </c>
    </row>
    <row r="4989" spans="2:10" hidden="1" x14ac:dyDescent="0.3">
      <c r="B4989" s="5" t="s">
        <v>58</v>
      </c>
      <c r="C4989" t="s">
        <v>54</v>
      </c>
      <c r="D4989" s="2" t="s">
        <v>21</v>
      </c>
      <c r="F4989">
        <v>2.6558877551020408</v>
      </c>
      <c r="G4989" t="s">
        <v>43</v>
      </c>
      <c r="H4989" s="21">
        <v>44621</v>
      </c>
      <c r="I4989" s="18" t="s">
        <v>69</v>
      </c>
      <c r="J4989" s="2" t="s">
        <v>21</v>
      </c>
    </row>
    <row r="4990" spans="2:10" hidden="1" x14ac:dyDescent="0.3">
      <c r="B4990" s="5" t="s">
        <v>58</v>
      </c>
      <c r="C4990" t="s">
        <v>54</v>
      </c>
      <c r="D4990" s="2" t="s">
        <v>21</v>
      </c>
      <c r="F4990">
        <v>2.7495816326530611</v>
      </c>
      <c r="G4990" t="s">
        <v>43</v>
      </c>
      <c r="H4990" s="21">
        <v>44621</v>
      </c>
      <c r="I4990" s="18" t="s">
        <v>69</v>
      </c>
      <c r="J4990" s="2" t="s">
        <v>21</v>
      </c>
    </row>
    <row r="4991" spans="2:10" hidden="1" x14ac:dyDescent="0.3">
      <c r="B4991" s="5" t="s">
        <v>58</v>
      </c>
      <c r="C4991" t="s">
        <v>54</v>
      </c>
      <c r="D4991" s="2" t="s">
        <v>21</v>
      </c>
      <c r="F4991">
        <v>2.9840612244897957</v>
      </c>
      <c r="G4991" t="s">
        <v>43</v>
      </c>
      <c r="H4991" s="21">
        <v>44621</v>
      </c>
      <c r="I4991" s="18" t="s">
        <v>69</v>
      </c>
      <c r="J4991" s="2" t="s">
        <v>21</v>
      </c>
    </row>
    <row r="4992" spans="2:10" hidden="1" x14ac:dyDescent="0.3">
      <c r="B4992" s="5" t="s">
        <v>58</v>
      </c>
      <c r="C4992" t="s">
        <v>54</v>
      </c>
      <c r="D4992" s="2" t="s">
        <v>21</v>
      </c>
      <c r="F4992">
        <v>2.9082857142857144</v>
      </c>
      <c r="G4992" t="s">
        <v>43</v>
      </c>
      <c r="H4992" s="21">
        <v>44621</v>
      </c>
      <c r="I4992" s="18" t="s">
        <v>69</v>
      </c>
      <c r="J4992" s="2" t="s">
        <v>21</v>
      </c>
    </row>
    <row r="4993" spans="2:10" hidden="1" x14ac:dyDescent="0.3">
      <c r="B4993" s="5" t="s">
        <v>58</v>
      </c>
      <c r="C4993" t="s">
        <v>54</v>
      </c>
      <c r="D4993" s="2" t="s">
        <v>21</v>
      </c>
      <c r="F4993">
        <v>2.9387755102040818</v>
      </c>
      <c r="G4993" t="s">
        <v>43</v>
      </c>
      <c r="H4993" s="21">
        <v>44621</v>
      </c>
      <c r="I4993" s="18" t="s">
        <v>69</v>
      </c>
      <c r="J4993" s="2" t="s">
        <v>21</v>
      </c>
    </row>
    <row r="4994" spans="2:10" hidden="1" x14ac:dyDescent="0.3">
      <c r="B4994" s="5" t="s">
        <v>58</v>
      </c>
      <c r="C4994" t="s">
        <v>54</v>
      </c>
      <c r="D4994" s="2" t="s">
        <v>21</v>
      </c>
      <c r="F4994">
        <v>2.6533775510204083</v>
      </c>
      <c r="G4994" t="s">
        <v>43</v>
      </c>
      <c r="H4994" s="21">
        <v>44621</v>
      </c>
      <c r="I4994" s="18" t="s">
        <v>69</v>
      </c>
      <c r="J4994" s="2" t="s">
        <v>21</v>
      </c>
    </row>
    <row r="4995" spans="2:10" hidden="1" x14ac:dyDescent="0.3">
      <c r="B4995" s="5" t="s">
        <v>58</v>
      </c>
      <c r="C4995" t="s">
        <v>54</v>
      </c>
      <c r="D4995" s="2" t="s">
        <v>21</v>
      </c>
      <c r="F4995">
        <v>2.6740102040816325</v>
      </c>
      <c r="G4995" t="s">
        <v>43</v>
      </c>
      <c r="H4995" s="21">
        <v>44621</v>
      </c>
      <c r="I4995" s="18" t="s">
        <v>69</v>
      </c>
      <c r="J4995" s="2" t="s">
        <v>21</v>
      </c>
    </row>
    <row r="4996" spans="2:10" hidden="1" x14ac:dyDescent="0.3">
      <c r="B4996" s="5" t="s">
        <v>58</v>
      </c>
      <c r="C4996" t="s">
        <v>54</v>
      </c>
      <c r="D4996" s="2" t="s">
        <v>21</v>
      </c>
      <c r="F4996">
        <v>2.4911326530612246</v>
      </c>
      <c r="G4996" t="s">
        <v>43</v>
      </c>
      <c r="H4996" s="21">
        <v>44621</v>
      </c>
      <c r="I4996" s="18" t="s">
        <v>69</v>
      </c>
      <c r="J4996" s="2" t="s">
        <v>21</v>
      </c>
    </row>
    <row r="4997" spans="2:10" hidden="1" x14ac:dyDescent="0.3">
      <c r="B4997" s="5" t="s">
        <v>58</v>
      </c>
      <c r="C4997" t="s">
        <v>54</v>
      </c>
      <c r="D4997" s="2" t="s">
        <v>21</v>
      </c>
      <c r="F4997">
        <v>2.742295918367347</v>
      </c>
      <c r="G4997" t="s">
        <v>43</v>
      </c>
      <c r="H4997" s="21">
        <v>44621</v>
      </c>
      <c r="I4997" s="18" t="s">
        <v>69</v>
      </c>
      <c r="J4997" s="2" t="s">
        <v>21</v>
      </c>
    </row>
    <row r="4998" spans="2:10" hidden="1" x14ac:dyDescent="0.3">
      <c r="B4998" s="5" t="s">
        <v>58</v>
      </c>
      <c r="C4998" t="s">
        <v>54</v>
      </c>
      <c r="D4998" s="2" t="s">
        <v>21</v>
      </c>
      <c r="F4998">
        <v>3.1031122448979596</v>
      </c>
      <c r="G4998" t="s">
        <v>43</v>
      </c>
      <c r="H4998" s="21">
        <v>44621</v>
      </c>
      <c r="I4998" s="18" t="s">
        <v>69</v>
      </c>
      <c r="J4998" s="2" t="s">
        <v>21</v>
      </c>
    </row>
    <row r="4999" spans="2:10" hidden="1" x14ac:dyDescent="0.3">
      <c r="B4999" s="5" t="s">
        <v>58</v>
      </c>
      <c r="C4999" t="s">
        <v>54</v>
      </c>
      <c r="D4999" s="2" t="s">
        <v>21</v>
      </c>
      <c r="F4999">
        <v>2.8597653061224491</v>
      </c>
      <c r="G4999" t="s">
        <v>43</v>
      </c>
      <c r="H4999" s="21">
        <v>44621</v>
      </c>
      <c r="I4999" s="18" t="s">
        <v>69</v>
      </c>
      <c r="J4999" s="2" t="s">
        <v>21</v>
      </c>
    </row>
    <row r="5000" spans="2:10" hidden="1" x14ac:dyDescent="0.3">
      <c r="B5000" s="5" t="s">
        <v>58</v>
      </c>
      <c r="C5000" t="s">
        <v>54</v>
      </c>
      <c r="D5000" s="2" t="s">
        <v>21</v>
      </c>
      <c r="F5000">
        <v>3.1494795918367346</v>
      </c>
      <c r="G5000" t="s">
        <v>43</v>
      </c>
      <c r="H5000" s="21">
        <v>44621</v>
      </c>
      <c r="I5000" s="18" t="s">
        <v>69</v>
      </c>
      <c r="J5000" s="2" t="s">
        <v>21</v>
      </c>
    </row>
    <row r="5001" spans="2:10" hidden="1" x14ac:dyDescent="0.3">
      <c r="B5001" s="5" t="s">
        <v>58</v>
      </c>
      <c r="C5001" t="s">
        <v>54</v>
      </c>
      <c r="D5001" s="2" t="s">
        <v>21</v>
      </c>
      <c r="F5001">
        <v>2.9060000000000001</v>
      </c>
      <c r="G5001" t="s">
        <v>43</v>
      </c>
      <c r="H5001" s="21">
        <v>44621</v>
      </c>
      <c r="I5001" s="18" t="s">
        <v>69</v>
      </c>
      <c r="J5001" s="2" t="s">
        <v>21</v>
      </c>
    </row>
    <row r="5002" spans="2:10" hidden="1" x14ac:dyDescent="0.3">
      <c r="B5002" s="5" t="s">
        <v>58</v>
      </c>
      <c r="C5002" t="s">
        <v>54</v>
      </c>
      <c r="D5002" s="2" t="s">
        <v>21</v>
      </c>
      <c r="F5002">
        <v>2.6533775510204083</v>
      </c>
      <c r="G5002" t="s">
        <v>43</v>
      </c>
      <c r="H5002" s="21">
        <v>44621</v>
      </c>
      <c r="I5002" s="18" t="s">
        <v>69</v>
      </c>
      <c r="J5002" s="2" t="s">
        <v>21</v>
      </c>
    </row>
    <row r="5003" spans="2:10" hidden="1" x14ac:dyDescent="0.3">
      <c r="B5003" s="5" t="s">
        <v>58</v>
      </c>
      <c r="C5003" t="s">
        <v>54</v>
      </c>
      <c r="D5003" s="2" t="s">
        <v>21</v>
      </c>
      <c r="F5003">
        <v>2.3089183673469389</v>
      </c>
      <c r="G5003" t="s">
        <v>43</v>
      </c>
      <c r="H5003" s="21">
        <v>44621</v>
      </c>
      <c r="I5003" s="18" t="s">
        <v>69</v>
      </c>
      <c r="J5003" s="2" t="s">
        <v>21</v>
      </c>
    </row>
    <row r="5004" spans="2:10" hidden="1" x14ac:dyDescent="0.3">
      <c r="B5004" s="5" t="s">
        <v>58</v>
      </c>
      <c r="C5004" t="s">
        <v>54</v>
      </c>
      <c r="D5004" s="2" t="s">
        <v>21</v>
      </c>
      <c r="F5004">
        <v>3.2309387755102041</v>
      </c>
      <c r="G5004" t="s">
        <v>43</v>
      </c>
      <c r="H5004" s="21">
        <v>44621</v>
      </c>
      <c r="I5004" s="18" t="s">
        <v>69</v>
      </c>
      <c r="J5004" s="2" t="s">
        <v>21</v>
      </c>
    </row>
    <row r="5005" spans="2:10" hidden="1" x14ac:dyDescent="0.3">
      <c r="B5005" s="5" t="s">
        <v>58</v>
      </c>
      <c r="C5005" t="s">
        <v>54</v>
      </c>
      <c r="D5005" s="2" t="s">
        <v>21</v>
      </c>
      <c r="F5005">
        <v>2.9390612244897962</v>
      </c>
      <c r="G5005" t="s">
        <v>43</v>
      </c>
      <c r="H5005" s="21">
        <v>44621</v>
      </c>
      <c r="I5005" s="18" t="s">
        <v>69</v>
      </c>
      <c r="J5005" s="2" t="s">
        <v>21</v>
      </c>
    </row>
    <row r="5006" spans="2:10" hidden="1" x14ac:dyDescent="0.3">
      <c r="B5006" s="5" t="s">
        <v>58</v>
      </c>
      <c r="C5006" t="s">
        <v>54</v>
      </c>
      <c r="D5006" s="2" t="s">
        <v>21</v>
      </c>
      <c r="F5006">
        <v>2.643938775510204</v>
      </c>
      <c r="G5006" t="s">
        <v>43</v>
      </c>
      <c r="H5006" s="21">
        <v>44621</v>
      </c>
      <c r="I5006" s="18" t="s">
        <v>69</v>
      </c>
      <c r="J5006" s="2" t="s">
        <v>21</v>
      </c>
    </row>
    <row r="5007" spans="2:10" hidden="1" x14ac:dyDescent="0.3">
      <c r="B5007" s="5" t="s">
        <v>58</v>
      </c>
      <c r="C5007" t="s">
        <v>54</v>
      </c>
      <c r="D5007" s="2" t="s">
        <v>21</v>
      </c>
      <c r="F5007">
        <v>3.3591122448979589</v>
      </c>
      <c r="G5007" t="s">
        <v>43</v>
      </c>
      <c r="H5007" s="21">
        <v>44621</v>
      </c>
      <c r="I5007" s="18" t="s">
        <v>69</v>
      </c>
      <c r="J5007" s="2" t="s">
        <v>21</v>
      </c>
    </row>
    <row r="5008" spans="2:10" hidden="1" x14ac:dyDescent="0.3">
      <c r="B5008" s="5" t="s">
        <v>58</v>
      </c>
      <c r="C5008" t="s">
        <v>54</v>
      </c>
      <c r="D5008" s="2" t="s">
        <v>21</v>
      </c>
      <c r="F5008">
        <v>3.5442142857142862</v>
      </c>
      <c r="G5008" t="s">
        <v>43</v>
      </c>
      <c r="H5008" s="21">
        <v>44621</v>
      </c>
      <c r="I5008" s="18" t="s">
        <v>69</v>
      </c>
      <c r="J5008" s="2" t="s">
        <v>21</v>
      </c>
    </row>
    <row r="5009" spans="2:10" hidden="1" x14ac:dyDescent="0.3">
      <c r="B5009" s="5" t="s">
        <v>58</v>
      </c>
      <c r="C5009" t="s">
        <v>54</v>
      </c>
      <c r="D5009" s="2" t="s">
        <v>21</v>
      </c>
      <c r="F5009">
        <v>3.655510204081633</v>
      </c>
      <c r="G5009" t="s">
        <v>43</v>
      </c>
      <c r="H5009" s="21">
        <v>44621</v>
      </c>
      <c r="I5009" s="18" t="s">
        <v>69</v>
      </c>
      <c r="J5009" s="2" t="s">
        <v>21</v>
      </c>
    </row>
    <row r="5010" spans="2:10" hidden="1" x14ac:dyDescent="0.3">
      <c r="B5010" s="5" t="s">
        <v>58</v>
      </c>
      <c r="C5010" t="s">
        <v>54</v>
      </c>
      <c r="D5010" s="2" t="s">
        <v>21</v>
      </c>
      <c r="F5010">
        <v>3.878408163265306</v>
      </c>
      <c r="G5010" t="s">
        <v>43</v>
      </c>
      <c r="H5010" s="21">
        <v>44621</v>
      </c>
      <c r="I5010" s="18" t="s">
        <v>69</v>
      </c>
      <c r="J5010" s="2" t="s">
        <v>21</v>
      </c>
    </row>
    <row r="5011" spans="2:10" hidden="1" x14ac:dyDescent="0.3">
      <c r="B5011" s="5" t="s">
        <v>58</v>
      </c>
      <c r="C5011" t="s">
        <v>54</v>
      </c>
      <c r="D5011" s="2" t="s">
        <v>21</v>
      </c>
      <c r="F5011">
        <v>3.7571020408163269</v>
      </c>
      <c r="G5011" t="s">
        <v>43</v>
      </c>
      <c r="H5011" s="21">
        <v>44621</v>
      </c>
      <c r="I5011" s="18" t="s">
        <v>69</v>
      </c>
      <c r="J5011" s="2" t="s">
        <v>21</v>
      </c>
    </row>
    <row r="5012" spans="2:10" hidden="1" x14ac:dyDescent="0.3">
      <c r="B5012" s="5" t="s">
        <v>58</v>
      </c>
      <c r="C5012" t="s">
        <v>54</v>
      </c>
      <c r="D5012" s="2" t="s">
        <v>21</v>
      </c>
      <c r="F5012">
        <v>3.2907142857142859</v>
      </c>
      <c r="G5012" t="s">
        <v>43</v>
      </c>
      <c r="H5012" s="21">
        <v>44621</v>
      </c>
      <c r="I5012" s="18" t="s">
        <v>69</v>
      </c>
      <c r="J5012" s="2" t="s">
        <v>21</v>
      </c>
    </row>
    <row r="5013" spans="2:10" hidden="1" x14ac:dyDescent="0.3">
      <c r="B5013" s="5" t="s">
        <v>58</v>
      </c>
      <c r="C5013" t="s">
        <v>54</v>
      </c>
      <c r="D5013" s="2" t="s">
        <v>21</v>
      </c>
      <c r="F5013">
        <v>2.9840612244897957</v>
      </c>
      <c r="G5013" t="s">
        <v>43</v>
      </c>
      <c r="H5013" s="21">
        <v>44621</v>
      </c>
      <c r="I5013" s="18" t="s">
        <v>69</v>
      </c>
      <c r="J5013" s="2" t="s">
        <v>21</v>
      </c>
    </row>
    <row r="5014" spans="2:10" hidden="1" x14ac:dyDescent="0.3">
      <c r="B5014" s="5" t="s">
        <v>58</v>
      </c>
      <c r="C5014" t="s">
        <v>54</v>
      </c>
      <c r="D5014" s="2" t="s">
        <v>21</v>
      </c>
      <c r="F5014">
        <v>3.6838877551020408</v>
      </c>
      <c r="G5014" t="s">
        <v>43</v>
      </c>
      <c r="H5014" s="21">
        <v>44621</v>
      </c>
      <c r="I5014" s="18" t="s">
        <v>69</v>
      </c>
      <c r="J5014" s="2" t="s">
        <v>21</v>
      </c>
    </row>
    <row r="5015" spans="2:10" hidden="1" x14ac:dyDescent="0.3">
      <c r="B5015" s="5" t="s">
        <v>58</v>
      </c>
      <c r="C5015" t="s">
        <v>54</v>
      </c>
      <c r="D5015" s="2" t="s">
        <v>21</v>
      </c>
      <c r="F5015">
        <v>4.0033265306122452</v>
      </c>
      <c r="G5015" t="s">
        <v>43</v>
      </c>
      <c r="H5015" s="21">
        <v>44621</v>
      </c>
      <c r="I5015" s="18" t="s">
        <v>69</v>
      </c>
      <c r="J5015" s="2" t="s">
        <v>21</v>
      </c>
    </row>
    <row r="5016" spans="2:10" hidden="1" x14ac:dyDescent="0.3">
      <c r="B5016" s="5" t="s">
        <v>58</v>
      </c>
      <c r="C5016" t="s">
        <v>54</v>
      </c>
      <c r="D5016" s="2" t="s">
        <v>21</v>
      </c>
      <c r="F5016">
        <v>3.5253571428571431</v>
      </c>
      <c r="G5016" t="s">
        <v>43</v>
      </c>
      <c r="H5016" s="21">
        <v>44621</v>
      </c>
      <c r="I5016" s="18" t="s">
        <v>69</v>
      </c>
      <c r="J5016" s="2" t="s">
        <v>21</v>
      </c>
    </row>
    <row r="5017" spans="2:10" hidden="1" x14ac:dyDescent="0.3">
      <c r="B5017" s="5" t="s">
        <v>58</v>
      </c>
      <c r="C5017" t="s">
        <v>54</v>
      </c>
      <c r="D5017" s="2" t="s">
        <v>21</v>
      </c>
      <c r="F5017">
        <v>3.9083673469387752</v>
      </c>
      <c r="G5017" t="s">
        <v>43</v>
      </c>
      <c r="H5017" s="21">
        <v>44621</v>
      </c>
      <c r="I5017" s="18" t="s">
        <v>69</v>
      </c>
      <c r="J5017" s="2" t="s">
        <v>21</v>
      </c>
    </row>
    <row r="5018" spans="2:10" hidden="1" x14ac:dyDescent="0.3">
      <c r="B5018" s="5" t="s">
        <v>58</v>
      </c>
      <c r="C5018" t="s">
        <v>54</v>
      </c>
      <c r="D5018" s="2" t="s">
        <v>21</v>
      </c>
      <c r="F5018">
        <v>3.5625</v>
      </c>
      <c r="G5018" t="s">
        <v>43</v>
      </c>
      <c r="H5018" s="21">
        <v>44621</v>
      </c>
      <c r="I5018" s="18" t="s">
        <v>69</v>
      </c>
      <c r="J5018" s="2" t="s">
        <v>21</v>
      </c>
    </row>
    <row r="5019" spans="2:10" hidden="1" x14ac:dyDescent="0.3">
      <c r="B5019" s="5" t="s">
        <v>58</v>
      </c>
      <c r="C5019" t="s">
        <v>54</v>
      </c>
      <c r="D5019" s="2" t="s">
        <v>21</v>
      </c>
      <c r="F5019">
        <v>3.5519591836734694</v>
      </c>
      <c r="G5019" t="s">
        <v>43</v>
      </c>
      <c r="H5019" s="21">
        <v>44621</v>
      </c>
      <c r="I5019" s="18" t="s">
        <v>69</v>
      </c>
      <c r="J5019" s="2" t="s">
        <v>21</v>
      </c>
    </row>
    <row r="5020" spans="2:10" hidden="1" x14ac:dyDescent="0.3">
      <c r="B5020" s="5" t="s">
        <v>58</v>
      </c>
      <c r="C5020" t="s">
        <v>54</v>
      </c>
      <c r="D5020" s="2" t="s">
        <v>21</v>
      </c>
      <c r="F5020">
        <v>4.2874591836734695</v>
      </c>
      <c r="G5020" t="s">
        <v>43</v>
      </c>
      <c r="H5020" s="21">
        <v>44621</v>
      </c>
      <c r="I5020" s="18" t="s">
        <v>69</v>
      </c>
      <c r="J5020" s="2" t="s">
        <v>21</v>
      </c>
    </row>
    <row r="5021" spans="2:10" hidden="1" x14ac:dyDescent="0.3">
      <c r="B5021" s="5" t="s">
        <v>58</v>
      </c>
      <c r="C5021" t="s">
        <v>54</v>
      </c>
      <c r="D5021" s="2" t="s">
        <v>21</v>
      </c>
      <c r="F5021">
        <v>4.2425408163265308</v>
      </c>
      <c r="G5021" t="s">
        <v>43</v>
      </c>
      <c r="H5021" s="21">
        <v>44621</v>
      </c>
      <c r="I5021" s="18" t="s">
        <v>69</v>
      </c>
      <c r="J5021" s="2" t="s">
        <v>21</v>
      </c>
    </row>
    <row r="5022" spans="2:10" hidden="1" x14ac:dyDescent="0.3">
      <c r="B5022" s="5" t="s">
        <v>58</v>
      </c>
      <c r="C5022" t="s">
        <v>54</v>
      </c>
      <c r="D5022" s="2" t="s">
        <v>21</v>
      </c>
      <c r="F5022">
        <v>6.2748367346938769</v>
      </c>
      <c r="G5022" t="s">
        <v>43</v>
      </c>
      <c r="H5022" s="21">
        <v>44621</v>
      </c>
      <c r="I5022" s="18" t="s">
        <v>69</v>
      </c>
      <c r="J5022" s="2" t="s">
        <v>21</v>
      </c>
    </row>
    <row r="5023" spans="2:10" hidden="1" x14ac:dyDescent="0.3">
      <c r="B5023" s="5" t="s">
        <v>58</v>
      </c>
      <c r="C5023" t="s">
        <v>54</v>
      </c>
      <c r="D5023" s="2" t="s">
        <v>21</v>
      </c>
      <c r="F5023">
        <v>4.6945918367346939</v>
      </c>
      <c r="G5023" t="s">
        <v>43</v>
      </c>
      <c r="H5023" s="21">
        <v>44621</v>
      </c>
      <c r="I5023" s="18" t="s">
        <v>69</v>
      </c>
      <c r="J5023" s="2" t="s">
        <v>21</v>
      </c>
    </row>
    <row r="5024" spans="2:10" hidden="1" x14ac:dyDescent="0.3">
      <c r="B5024" s="5" t="s">
        <v>58</v>
      </c>
      <c r="C5024" t="s">
        <v>54</v>
      </c>
      <c r="D5024" s="2" t="s">
        <v>21</v>
      </c>
      <c r="F5024">
        <v>4.2374387755102045</v>
      </c>
      <c r="G5024" t="s">
        <v>43</v>
      </c>
      <c r="H5024" s="21">
        <v>44621</v>
      </c>
      <c r="I5024" s="18" t="s">
        <v>69</v>
      </c>
      <c r="J5024" s="2" t="s">
        <v>21</v>
      </c>
    </row>
    <row r="5025" spans="2:10" hidden="1" x14ac:dyDescent="0.3">
      <c r="B5025" s="5" t="s">
        <v>58</v>
      </c>
      <c r="C5025" t="s">
        <v>54</v>
      </c>
      <c r="D5025" s="2" t="s">
        <v>21</v>
      </c>
      <c r="F5025">
        <v>4.4659897959183672</v>
      </c>
      <c r="G5025" t="s">
        <v>43</v>
      </c>
      <c r="H5025" s="21">
        <v>44621</v>
      </c>
      <c r="I5025" s="18" t="s">
        <v>69</v>
      </c>
      <c r="J5025" s="2" t="s">
        <v>21</v>
      </c>
    </row>
    <row r="5026" spans="2:10" hidden="1" x14ac:dyDescent="0.3">
      <c r="B5026" s="5" t="s">
        <v>58</v>
      </c>
      <c r="C5026" t="s">
        <v>54</v>
      </c>
      <c r="D5026" s="2" t="s">
        <v>21</v>
      </c>
      <c r="F5026">
        <v>5.0036224489795922</v>
      </c>
      <c r="G5026" t="s">
        <v>43</v>
      </c>
      <c r="H5026" s="21">
        <v>44621</v>
      </c>
      <c r="I5026" s="18" t="s">
        <v>69</v>
      </c>
      <c r="J5026" s="2" t="s">
        <v>21</v>
      </c>
    </row>
    <row r="5027" spans="2:10" hidden="1" x14ac:dyDescent="0.3">
      <c r="B5027" s="5" t="s">
        <v>58</v>
      </c>
      <c r="C5027" t="s">
        <v>54</v>
      </c>
      <c r="D5027" s="2" t="s">
        <v>21</v>
      </c>
      <c r="F5027">
        <v>4.5965102040816328</v>
      </c>
      <c r="G5027" t="s">
        <v>43</v>
      </c>
      <c r="H5027" s="21">
        <v>44621</v>
      </c>
      <c r="I5027" s="18" t="s">
        <v>69</v>
      </c>
      <c r="J5027" s="2" t="s">
        <v>21</v>
      </c>
    </row>
    <row r="5028" spans="2:10" hidden="1" x14ac:dyDescent="0.3">
      <c r="B5028" s="5" t="s">
        <v>58</v>
      </c>
      <c r="C5028" t="s">
        <v>54</v>
      </c>
      <c r="D5028" s="2" t="s">
        <v>21</v>
      </c>
      <c r="F5028">
        <v>4.3421020408163269</v>
      </c>
      <c r="G5028" t="s">
        <v>43</v>
      </c>
      <c r="H5028" s="21">
        <v>44621</v>
      </c>
      <c r="I5028" s="18" t="s">
        <v>69</v>
      </c>
      <c r="J5028" s="2" t="s">
        <v>21</v>
      </c>
    </row>
    <row r="5029" spans="2:10" hidden="1" x14ac:dyDescent="0.3">
      <c r="B5029" s="5" t="s">
        <v>58</v>
      </c>
      <c r="C5029" t="s">
        <v>54</v>
      </c>
      <c r="D5029" s="2" t="s">
        <v>21</v>
      </c>
      <c r="F5029">
        <v>4.3673469387755102</v>
      </c>
      <c r="G5029" t="s">
        <v>43</v>
      </c>
      <c r="H5029" s="21">
        <v>44621</v>
      </c>
      <c r="I5029" s="18" t="s">
        <v>69</v>
      </c>
      <c r="J5029" s="2" t="s">
        <v>21</v>
      </c>
    </row>
    <row r="5030" spans="2:10" hidden="1" x14ac:dyDescent="0.3">
      <c r="B5030" s="5" t="s">
        <v>58</v>
      </c>
      <c r="C5030" t="s">
        <v>54</v>
      </c>
      <c r="D5030" s="2" t="s">
        <v>21</v>
      </c>
      <c r="F5030">
        <v>4.5555510204081635</v>
      </c>
      <c r="G5030" t="s">
        <v>43</v>
      </c>
      <c r="H5030" s="21">
        <v>44621</v>
      </c>
      <c r="I5030" s="18" t="s">
        <v>69</v>
      </c>
      <c r="J5030" s="2" t="s">
        <v>21</v>
      </c>
    </row>
    <row r="5031" spans="2:10" hidden="1" x14ac:dyDescent="0.3">
      <c r="B5031" s="5" t="s">
        <v>58</v>
      </c>
      <c r="C5031" t="s">
        <v>54</v>
      </c>
      <c r="D5031" s="2" t="s">
        <v>21</v>
      </c>
      <c r="F5031">
        <v>3.9217653061224493</v>
      </c>
      <c r="G5031" t="s">
        <v>43</v>
      </c>
      <c r="H5031" s="21">
        <v>44621</v>
      </c>
      <c r="I5031" s="18" t="s">
        <v>69</v>
      </c>
      <c r="J5031" s="2" t="s">
        <v>21</v>
      </c>
    </row>
    <row r="5032" spans="2:10" hidden="1" x14ac:dyDescent="0.3">
      <c r="B5032" s="5" t="s">
        <v>58</v>
      </c>
      <c r="C5032" t="s">
        <v>54</v>
      </c>
      <c r="D5032" s="2" t="s">
        <v>21</v>
      </c>
      <c r="F5032">
        <v>3.964438775510204</v>
      </c>
      <c r="G5032" t="s">
        <v>43</v>
      </c>
      <c r="H5032" s="21">
        <v>44621</v>
      </c>
      <c r="I5032" s="18" t="s">
        <v>69</v>
      </c>
      <c r="J5032" s="2" t="s">
        <v>21</v>
      </c>
    </row>
    <row r="5033" spans="2:10" hidden="1" x14ac:dyDescent="0.3">
      <c r="B5033" s="5" t="s">
        <v>58</v>
      </c>
      <c r="C5033" t="s">
        <v>54</v>
      </c>
      <c r="D5033" s="2" t="s">
        <v>21</v>
      </c>
      <c r="F5033">
        <v>4.1682653061224491</v>
      </c>
      <c r="G5033" t="s">
        <v>43</v>
      </c>
      <c r="H5033" s="21">
        <v>44621</v>
      </c>
      <c r="I5033" s="18" t="s">
        <v>69</v>
      </c>
      <c r="J5033" s="2" t="s">
        <v>21</v>
      </c>
    </row>
    <row r="5034" spans="2:10" hidden="1" x14ac:dyDescent="0.3">
      <c r="B5034" s="5" t="s">
        <v>58</v>
      </c>
      <c r="C5034" t="s">
        <v>54</v>
      </c>
      <c r="D5034" s="2" t="s">
        <v>21</v>
      </c>
      <c r="F5034">
        <v>3.7462142857142857</v>
      </c>
      <c r="G5034" t="s">
        <v>43</v>
      </c>
      <c r="H5034" s="21">
        <v>44621</v>
      </c>
      <c r="I5034" s="18" t="s">
        <v>69</v>
      </c>
      <c r="J5034" s="2" t="s">
        <v>21</v>
      </c>
    </row>
    <row r="5035" spans="2:10" hidden="1" x14ac:dyDescent="0.3">
      <c r="B5035" s="5" t="s">
        <v>58</v>
      </c>
      <c r="C5035" t="s">
        <v>54</v>
      </c>
      <c r="D5035" s="2" t="s">
        <v>21</v>
      </c>
      <c r="F5035">
        <v>4.7348673469387759</v>
      </c>
      <c r="G5035" t="s">
        <v>43</v>
      </c>
      <c r="H5035" s="21">
        <v>44621</v>
      </c>
      <c r="I5035" s="18" t="s">
        <v>69</v>
      </c>
      <c r="J5035" s="2" t="s">
        <v>21</v>
      </c>
    </row>
    <row r="5036" spans="2:10" hidden="1" x14ac:dyDescent="0.3">
      <c r="B5036" s="5" t="s">
        <v>58</v>
      </c>
      <c r="C5036" t="s">
        <v>54</v>
      </c>
      <c r="D5036" s="2" t="s">
        <v>21</v>
      </c>
      <c r="F5036">
        <v>4.9997959183673473</v>
      </c>
      <c r="G5036" t="s">
        <v>43</v>
      </c>
      <c r="H5036" s="21">
        <v>44621</v>
      </c>
      <c r="I5036" s="18" t="s">
        <v>69</v>
      </c>
      <c r="J5036" s="2" t="s">
        <v>21</v>
      </c>
    </row>
    <row r="5037" spans="2:10" hidden="1" x14ac:dyDescent="0.3">
      <c r="B5037" s="5" t="s">
        <v>58</v>
      </c>
      <c r="C5037" t="s">
        <v>54</v>
      </c>
      <c r="D5037" s="2" t="s">
        <v>21</v>
      </c>
      <c r="F5037">
        <v>5.0263775510204081</v>
      </c>
      <c r="G5037" t="s">
        <v>43</v>
      </c>
      <c r="H5037" s="21">
        <v>44621</v>
      </c>
      <c r="I5037" s="18" t="s">
        <v>69</v>
      </c>
      <c r="J5037" s="2" t="s">
        <v>21</v>
      </c>
    </row>
    <row r="5038" spans="2:10" hidden="1" x14ac:dyDescent="0.3">
      <c r="B5038" s="5" t="s">
        <v>58</v>
      </c>
      <c r="C5038" t="s">
        <v>54</v>
      </c>
      <c r="D5038" s="2" t="s">
        <v>21</v>
      </c>
      <c r="F5038">
        <v>5.7148673469387754</v>
      </c>
      <c r="G5038" t="s">
        <v>43</v>
      </c>
      <c r="H5038" s="21">
        <v>44621</v>
      </c>
      <c r="I5038" s="18" t="s">
        <v>69</v>
      </c>
      <c r="J5038" s="2" t="s">
        <v>21</v>
      </c>
    </row>
    <row r="5039" spans="2:10" hidden="1" x14ac:dyDescent="0.3">
      <c r="B5039" s="5" t="s">
        <v>58</v>
      </c>
      <c r="C5039" t="s">
        <v>54</v>
      </c>
      <c r="D5039" s="2" t="s">
        <v>21</v>
      </c>
      <c r="F5039">
        <v>4.6945918367346939</v>
      </c>
      <c r="G5039" t="s">
        <v>43</v>
      </c>
      <c r="H5039" s="21">
        <v>44621</v>
      </c>
      <c r="I5039" s="18" t="s">
        <v>69</v>
      </c>
      <c r="J5039" s="2" t="s">
        <v>21</v>
      </c>
    </row>
    <row r="5040" spans="2:10" hidden="1" x14ac:dyDescent="0.3">
      <c r="B5040" s="5" t="s">
        <v>58</v>
      </c>
      <c r="C5040" t="s">
        <v>54</v>
      </c>
      <c r="D5040" s="2" t="s">
        <v>21</v>
      </c>
      <c r="F5040">
        <v>5.5397551020408162</v>
      </c>
      <c r="G5040" t="s">
        <v>43</v>
      </c>
      <c r="H5040" s="21">
        <v>44621</v>
      </c>
      <c r="I5040" s="18" t="s">
        <v>69</v>
      </c>
      <c r="J5040" s="2" t="s">
        <v>21</v>
      </c>
    </row>
    <row r="5041" spans="2:10" hidden="1" x14ac:dyDescent="0.3">
      <c r="B5041" s="5" t="s">
        <v>58</v>
      </c>
      <c r="C5041" t="s">
        <v>54</v>
      </c>
      <c r="D5041" s="2" t="s">
        <v>21</v>
      </c>
      <c r="F5041">
        <v>4.8778469387755106</v>
      </c>
      <c r="G5041" t="s">
        <v>43</v>
      </c>
      <c r="H5041" s="21">
        <v>44621</v>
      </c>
      <c r="I5041" s="18" t="s">
        <v>69</v>
      </c>
      <c r="J5041" s="2" t="s">
        <v>21</v>
      </c>
    </row>
    <row r="5042" spans="2:10" hidden="1" x14ac:dyDescent="0.3">
      <c r="B5042" s="5" t="s">
        <v>58</v>
      </c>
      <c r="C5042" t="s">
        <v>54</v>
      </c>
      <c r="D5042" s="2" t="s">
        <v>21</v>
      </c>
      <c r="F5042">
        <v>4.9402959183673474</v>
      </c>
      <c r="G5042" t="s">
        <v>43</v>
      </c>
      <c r="H5042" s="21">
        <v>44621</v>
      </c>
      <c r="I5042" s="18" t="s">
        <v>69</v>
      </c>
      <c r="J5042" s="2" t="s">
        <v>21</v>
      </c>
    </row>
    <row r="5043" spans="2:10" hidden="1" x14ac:dyDescent="0.3">
      <c r="B5043" s="5" t="s">
        <v>58</v>
      </c>
      <c r="C5043" t="s">
        <v>54</v>
      </c>
      <c r="D5043" s="2" t="s">
        <v>21</v>
      </c>
      <c r="F5043">
        <v>5.7142857142857144</v>
      </c>
      <c r="G5043" t="s">
        <v>43</v>
      </c>
      <c r="H5043" s="21">
        <v>44621</v>
      </c>
      <c r="I5043" s="18" t="s">
        <v>69</v>
      </c>
      <c r="J5043" s="2" t="s">
        <v>21</v>
      </c>
    </row>
    <row r="5044" spans="2:10" hidden="1" x14ac:dyDescent="0.3">
      <c r="B5044" s="5" t="s">
        <v>58</v>
      </c>
      <c r="C5044" t="s">
        <v>54</v>
      </c>
      <c r="D5044" s="2" t="s">
        <v>21</v>
      </c>
      <c r="F5044">
        <v>4.430969387755102</v>
      </c>
      <c r="G5044" t="s">
        <v>43</v>
      </c>
      <c r="H5044" s="21">
        <v>44621</v>
      </c>
      <c r="I5044" s="18" t="s">
        <v>69</v>
      </c>
      <c r="J5044" s="2" t="s">
        <v>21</v>
      </c>
    </row>
    <row r="5045" spans="2:10" hidden="1" x14ac:dyDescent="0.3">
      <c r="B5045" s="5" t="s">
        <v>58</v>
      </c>
      <c r="C5045" t="s">
        <v>54</v>
      </c>
      <c r="D5045" s="2" t="s">
        <v>21</v>
      </c>
      <c r="F5045">
        <v>5.9731428571428573</v>
      </c>
      <c r="G5045" t="s">
        <v>43</v>
      </c>
      <c r="H5045" s="21">
        <v>44621</v>
      </c>
      <c r="I5045" s="18" t="s">
        <v>69</v>
      </c>
      <c r="J5045" s="2" t="s">
        <v>21</v>
      </c>
    </row>
    <row r="5046" spans="2:10" hidden="1" x14ac:dyDescent="0.3">
      <c r="B5046" s="5" t="s">
        <v>58</v>
      </c>
      <c r="C5046" t="s">
        <v>54</v>
      </c>
      <c r="D5046" s="2" t="s">
        <v>21</v>
      </c>
      <c r="F5046">
        <v>5.269255102040816</v>
      </c>
      <c r="G5046" t="s">
        <v>43</v>
      </c>
      <c r="H5046" s="21">
        <v>44621</v>
      </c>
      <c r="I5046" s="18" t="s">
        <v>69</v>
      </c>
      <c r="J5046" s="2" t="s">
        <v>21</v>
      </c>
    </row>
    <row r="5047" spans="2:10" hidden="1" x14ac:dyDescent="0.3">
      <c r="B5047" s="5" t="s">
        <v>58</v>
      </c>
      <c r="C5047" t="s">
        <v>54</v>
      </c>
      <c r="D5047" s="2" t="s">
        <v>21</v>
      </c>
      <c r="F5047">
        <v>7.0225408163265302</v>
      </c>
      <c r="G5047" t="s">
        <v>43</v>
      </c>
      <c r="H5047" s="21">
        <v>44621</v>
      </c>
      <c r="I5047" s="18" t="s">
        <v>69</v>
      </c>
      <c r="J5047" s="2" t="s">
        <v>21</v>
      </c>
    </row>
    <row r="5048" spans="2:10" hidden="1" x14ac:dyDescent="0.3">
      <c r="B5048" s="5" t="s">
        <v>58</v>
      </c>
      <c r="C5048" t="s">
        <v>54</v>
      </c>
      <c r="D5048" s="2" t="s">
        <v>21</v>
      </c>
      <c r="F5048">
        <v>6.1420102040816333</v>
      </c>
      <c r="G5048" t="s">
        <v>43</v>
      </c>
      <c r="H5048" s="21">
        <v>44621</v>
      </c>
      <c r="I5048" s="18" t="s">
        <v>69</v>
      </c>
      <c r="J5048" s="2" t="s">
        <v>21</v>
      </c>
    </row>
    <row r="5049" spans="2:10" hidden="1" x14ac:dyDescent="0.3">
      <c r="B5049" s="5" t="s">
        <v>58</v>
      </c>
      <c r="C5049" t="s">
        <v>54</v>
      </c>
      <c r="D5049" s="2" t="s">
        <v>21</v>
      </c>
      <c r="F5049">
        <v>6.9800714285714287</v>
      </c>
      <c r="G5049" t="s">
        <v>43</v>
      </c>
      <c r="H5049" s="21">
        <v>44621</v>
      </c>
      <c r="I5049" s="18" t="s">
        <v>69</v>
      </c>
      <c r="J5049" s="2" t="s">
        <v>21</v>
      </c>
    </row>
    <row r="5050" spans="2:10" hidden="1" x14ac:dyDescent="0.3">
      <c r="B5050" s="5" t="s">
        <v>58</v>
      </c>
      <c r="C5050" t="s">
        <v>54</v>
      </c>
      <c r="D5050" s="2" t="s">
        <v>21</v>
      </c>
      <c r="F5050">
        <v>7.3796326530612237</v>
      </c>
      <c r="G5050" t="s">
        <v>43</v>
      </c>
      <c r="H5050" s="21">
        <v>44621</v>
      </c>
      <c r="I5050" s="18" t="s">
        <v>69</v>
      </c>
      <c r="J5050" s="2" t="s">
        <v>21</v>
      </c>
    </row>
    <row r="5051" spans="2:10" hidden="1" x14ac:dyDescent="0.3">
      <c r="B5051" s="5" t="s">
        <v>58</v>
      </c>
      <c r="C5051" t="s">
        <v>54</v>
      </c>
      <c r="D5051" s="2" t="s">
        <v>21</v>
      </c>
      <c r="F5051">
        <v>7.8801938775510205</v>
      </c>
      <c r="G5051" t="s">
        <v>43</v>
      </c>
      <c r="H5051" s="21">
        <v>44621</v>
      </c>
      <c r="I5051" s="18" t="s">
        <v>69</v>
      </c>
      <c r="J5051" s="2" t="s">
        <v>21</v>
      </c>
    </row>
    <row r="5052" spans="2:10" hidden="1" x14ac:dyDescent="0.3">
      <c r="B5052" s="5" t="s">
        <v>58</v>
      </c>
      <c r="C5052" t="s">
        <v>54</v>
      </c>
      <c r="D5052" s="2" t="s">
        <v>21</v>
      </c>
      <c r="F5052">
        <v>5.7156020408163268</v>
      </c>
      <c r="G5052" t="s">
        <v>43</v>
      </c>
      <c r="H5052" s="21">
        <v>44621</v>
      </c>
      <c r="I5052" s="18" t="s">
        <v>69</v>
      </c>
      <c r="J5052" s="2" t="s">
        <v>21</v>
      </c>
    </row>
    <row r="5053" spans="2:10" hidden="1" x14ac:dyDescent="0.3">
      <c r="B5053" s="5" t="s">
        <v>58</v>
      </c>
      <c r="C5053" t="s">
        <v>54</v>
      </c>
      <c r="D5053" s="2" t="s">
        <v>21</v>
      </c>
      <c r="F5053">
        <v>5.3916224489795921</v>
      </c>
      <c r="G5053" t="s">
        <v>43</v>
      </c>
      <c r="H5053" s="21">
        <v>44621</v>
      </c>
      <c r="I5053" s="18" t="s">
        <v>69</v>
      </c>
      <c r="J5053" s="2" t="s">
        <v>21</v>
      </c>
    </row>
    <row r="5054" spans="2:10" hidden="1" x14ac:dyDescent="0.3">
      <c r="B5054" s="5" t="s">
        <v>58</v>
      </c>
      <c r="C5054" t="s">
        <v>54</v>
      </c>
      <c r="D5054" s="2" t="s">
        <v>21</v>
      </c>
      <c r="F5054">
        <v>5.4471020408163264</v>
      </c>
      <c r="G5054" t="s">
        <v>43</v>
      </c>
      <c r="H5054" s="21">
        <v>44621</v>
      </c>
      <c r="I5054" s="18" t="s">
        <v>69</v>
      </c>
      <c r="J5054" s="2" t="s">
        <v>21</v>
      </c>
    </row>
    <row r="5055" spans="2:10" hidden="1" x14ac:dyDescent="0.3">
      <c r="B5055" s="5" t="s">
        <v>58</v>
      </c>
      <c r="C5055" t="s">
        <v>54</v>
      </c>
      <c r="D5055" s="2" t="s">
        <v>21</v>
      </c>
      <c r="F5055">
        <v>6.6219387755102046</v>
      </c>
      <c r="G5055" t="s">
        <v>43</v>
      </c>
      <c r="H5055" s="21">
        <v>44621</v>
      </c>
      <c r="I5055" s="18" t="s">
        <v>69</v>
      </c>
      <c r="J5055" s="2" t="s">
        <v>21</v>
      </c>
    </row>
    <row r="5056" spans="2:10" hidden="1" x14ac:dyDescent="0.3">
      <c r="B5056" s="5" t="s">
        <v>58</v>
      </c>
      <c r="C5056" t="s">
        <v>55</v>
      </c>
      <c r="D5056" t="s">
        <v>62</v>
      </c>
      <c r="F5056">
        <v>49.923771300012497</v>
      </c>
      <c r="G5056" t="s">
        <v>42</v>
      </c>
      <c r="H5056" s="21">
        <v>44621</v>
      </c>
      <c r="I5056" s="18" t="s">
        <v>69</v>
      </c>
      <c r="J5056" t="s">
        <v>22</v>
      </c>
    </row>
    <row r="5057" spans="2:10" hidden="1" x14ac:dyDescent="0.3">
      <c r="B5057" s="5" t="s">
        <v>58</v>
      </c>
      <c r="C5057" t="s">
        <v>55</v>
      </c>
      <c r="D5057" t="s">
        <v>62</v>
      </c>
      <c r="F5057">
        <v>43.38880283801339</v>
      </c>
      <c r="G5057" t="s">
        <v>42</v>
      </c>
      <c r="H5057" s="21">
        <v>44621</v>
      </c>
      <c r="I5057" s="18" t="s">
        <v>69</v>
      </c>
      <c r="J5057" t="s">
        <v>22</v>
      </c>
    </row>
    <row r="5058" spans="2:10" hidden="1" x14ac:dyDescent="0.3">
      <c r="B5058" s="5" t="s">
        <v>58</v>
      </c>
      <c r="C5058" t="s">
        <v>55</v>
      </c>
      <c r="D5058" t="s">
        <v>62</v>
      </c>
      <c r="F5058">
        <v>52.441347826086954</v>
      </c>
      <c r="G5058" t="s">
        <v>42</v>
      </c>
      <c r="H5058" s="21">
        <v>44621</v>
      </c>
      <c r="I5058" s="18" t="s">
        <v>69</v>
      </c>
      <c r="J5058" t="s">
        <v>22</v>
      </c>
    </row>
    <row r="5059" spans="2:10" hidden="1" x14ac:dyDescent="0.3">
      <c r="B5059" s="5" t="s">
        <v>58</v>
      </c>
      <c r="C5059" t="s">
        <v>55</v>
      </c>
      <c r="D5059" t="s">
        <v>62</v>
      </c>
      <c r="F5059">
        <v>70.288685908695896</v>
      </c>
      <c r="G5059" t="s">
        <v>42</v>
      </c>
      <c r="H5059" s="21">
        <v>44621</v>
      </c>
      <c r="I5059" s="18" t="s">
        <v>69</v>
      </c>
      <c r="J5059" t="s">
        <v>22</v>
      </c>
    </row>
    <row r="5060" spans="2:10" x14ac:dyDescent="0.3">
      <c r="B5060" s="5" t="s">
        <v>58</v>
      </c>
      <c r="C5060" t="s">
        <v>55</v>
      </c>
      <c r="D5060" t="s">
        <v>95</v>
      </c>
      <c r="F5060">
        <v>25.752087822327375</v>
      </c>
      <c r="G5060" t="s">
        <v>42</v>
      </c>
      <c r="H5060" s="21">
        <v>44621</v>
      </c>
      <c r="I5060" s="18" t="s">
        <v>69</v>
      </c>
      <c r="J5060" t="s">
        <v>63</v>
      </c>
    </row>
    <row r="5061" spans="2:10" x14ac:dyDescent="0.3">
      <c r="B5061" s="5" t="s">
        <v>58</v>
      </c>
      <c r="C5061" t="s">
        <v>55</v>
      </c>
      <c r="D5061" t="s">
        <v>95</v>
      </c>
      <c r="F5061">
        <v>21.840264578865078</v>
      </c>
      <c r="G5061" t="s">
        <v>42</v>
      </c>
      <c r="H5061" s="21">
        <v>44621</v>
      </c>
      <c r="I5061" s="18" t="s">
        <v>69</v>
      </c>
      <c r="J5061" t="s">
        <v>63</v>
      </c>
    </row>
    <row r="5062" spans="2:10" x14ac:dyDescent="0.3">
      <c r="B5062" s="5" t="s">
        <v>58</v>
      </c>
      <c r="C5062" t="s">
        <v>55</v>
      </c>
      <c r="D5062" t="s">
        <v>95</v>
      </c>
      <c r="F5062">
        <v>18.247589382708927</v>
      </c>
      <c r="G5062" t="s">
        <v>42</v>
      </c>
      <c r="H5062" s="21">
        <v>44621</v>
      </c>
      <c r="I5062" s="18" t="s">
        <v>69</v>
      </c>
      <c r="J5062" t="s">
        <v>63</v>
      </c>
    </row>
    <row r="5063" spans="2:10" x14ac:dyDescent="0.3">
      <c r="B5063" s="5" t="s">
        <v>58</v>
      </c>
      <c r="C5063" t="s">
        <v>55</v>
      </c>
      <c r="D5063" t="s">
        <v>95</v>
      </c>
      <c r="F5063">
        <v>18.098896454088518</v>
      </c>
      <c r="G5063" t="s">
        <v>42</v>
      </c>
      <c r="H5063" s="21">
        <v>44621</v>
      </c>
      <c r="I5063" s="18" t="s">
        <v>69</v>
      </c>
      <c r="J5063" t="s">
        <v>63</v>
      </c>
    </row>
    <row r="5064" spans="2:10" x14ac:dyDescent="0.3">
      <c r="B5064" s="5" t="s">
        <v>58</v>
      </c>
      <c r="C5064" t="s">
        <v>55</v>
      </c>
      <c r="D5064" t="s">
        <v>95</v>
      </c>
      <c r="F5064">
        <v>19.232990699951053</v>
      </c>
      <c r="G5064" t="s">
        <v>42</v>
      </c>
      <c r="H5064" s="21">
        <v>44621</v>
      </c>
      <c r="I5064" s="18" t="s">
        <v>69</v>
      </c>
      <c r="J5064" t="s">
        <v>63</v>
      </c>
    </row>
    <row r="5065" spans="2:10" x14ac:dyDescent="0.3">
      <c r="B5065" s="5" t="s">
        <v>58</v>
      </c>
      <c r="C5065" t="s">
        <v>55</v>
      </c>
      <c r="D5065" t="s">
        <v>95</v>
      </c>
      <c r="F5065">
        <v>22.88414111318788</v>
      </c>
      <c r="G5065" t="s">
        <v>42</v>
      </c>
      <c r="H5065" s="21">
        <v>44621</v>
      </c>
      <c r="I5065" s="18" t="s">
        <v>69</v>
      </c>
      <c r="J5065" t="s">
        <v>63</v>
      </c>
    </row>
    <row r="5066" spans="2:10" x14ac:dyDescent="0.3">
      <c r="B5066" s="5" t="s">
        <v>58</v>
      </c>
      <c r="C5066" t="s">
        <v>55</v>
      </c>
      <c r="D5066" t="s">
        <v>95</v>
      </c>
      <c r="F5066">
        <v>25.353602612810771</v>
      </c>
      <c r="G5066" t="s">
        <v>42</v>
      </c>
      <c r="H5066" s="21">
        <v>44621</v>
      </c>
      <c r="I5066" s="18" t="s">
        <v>69</v>
      </c>
      <c r="J5066" t="s">
        <v>63</v>
      </c>
    </row>
    <row r="5067" spans="2:10" x14ac:dyDescent="0.3">
      <c r="B5067" s="5" t="s">
        <v>58</v>
      </c>
      <c r="C5067" t="s">
        <v>55</v>
      </c>
      <c r="D5067" t="s">
        <v>95</v>
      </c>
      <c r="F5067">
        <v>22.038229729729728</v>
      </c>
      <c r="G5067" t="s">
        <v>42</v>
      </c>
      <c r="H5067" s="21">
        <v>44621</v>
      </c>
      <c r="I5067" s="18" t="s">
        <v>69</v>
      </c>
      <c r="J5067" t="s">
        <v>63</v>
      </c>
    </row>
    <row r="5068" spans="2:10" x14ac:dyDescent="0.3">
      <c r="B5068" s="5" t="s">
        <v>58</v>
      </c>
      <c r="C5068" t="s">
        <v>55</v>
      </c>
      <c r="D5068" t="s">
        <v>95</v>
      </c>
      <c r="F5068">
        <v>24.663764285714286</v>
      </c>
      <c r="G5068" t="s">
        <v>42</v>
      </c>
      <c r="H5068" s="21">
        <v>44621</v>
      </c>
      <c r="I5068" s="18" t="s">
        <v>69</v>
      </c>
      <c r="J5068" t="s">
        <v>63</v>
      </c>
    </row>
    <row r="5069" spans="2:10" x14ac:dyDescent="0.3">
      <c r="B5069" s="5" t="s">
        <v>58</v>
      </c>
      <c r="C5069" t="s">
        <v>55</v>
      </c>
      <c r="D5069" t="s">
        <v>95</v>
      </c>
      <c r="F5069">
        <v>28.322439655172413</v>
      </c>
      <c r="G5069" t="s">
        <v>42</v>
      </c>
      <c r="H5069" s="21">
        <v>44621</v>
      </c>
      <c r="I5069" s="18" t="s">
        <v>69</v>
      </c>
      <c r="J5069" t="s">
        <v>63</v>
      </c>
    </row>
    <row r="5070" spans="2:10" hidden="1" x14ac:dyDescent="0.3">
      <c r="B5070" s="5" t="s">
        <v>58</v>
      </c>
      <c r="C5070" t="s">
        <v>55</v>
      </c>
      <c r="D5070" s="2" t="s">
        <v>21</v>
      </c>
      <c r="F5070">
        <v>12.817888461538461</v>
      </c>
      <c r="G5070" t="s">
        <v>43</v>
      </c>
      <c r="H5070" s="21">
        <v>44621</v>
      </c>
      <c r="I5070" s="18" t="s">
        <v>69</v>
      </c>
      <c r="J5070" s="2" t="s">
        <v>21</v>
      </c>
    </row>
    <row r="5071" spans="2:10" hidden="1" x14ac:dyDescent="0.3">
      <c r="B5071" s="5" t="s">
        <v>58</v>
      </c>
      <c r="C5071" t="s">
        <v>55</v>
      </c>
      <c r="D5071" s="2" t="s">
        <v>21</v>
      </c>
      <c r="F5071">
        <v>11.915964285714285</v>
      </c>
      <c r="G5071" t="s">
        <v>43</v>
      </c>
      <c r="H5071" s="21">
        <v>44621</v>
      </c>
      <c r="I5071" s="18" t="s">
        <v>69</v>
      </c>
      <c r="J5071" s="2" t="s">
        <v>21</v>
      </c>
    </row>
    <row r="5072" spans="2:10" hidden="1" x14ac:dyDescent="0.3">
      <c r="B5072" s="5" t="s">
        <v>58</v>
      </c>
      <c r="C5072" t="s">
        <v>55</v>
      </c>
      <c r="D5072" s="2" t="s">
        <v>21</v>
      </c>
      <c r="F5072">
        <v>12.295314285714285</v>
      </c>
      <c r="G5072" t="s">
        <v>43</v>
      </c>
      <c r="H5072" s="21">
        <v>44621</v>
      </c>
      <c r="I5072" s="18" t="s">
        <v>69</v>
      </c>
      <c r="J5072" s="2" t="s">
        <v>21</v>
      </c>
    </row>
    <row r="5073" spans="2:10" hidden="1" x14ac:dyDescent="0.3">
      <c r="B5073" s="5" t="s">
        <v>58</v>
      </c>
      <c r="C5073" t="s">
        <v>55</v>
      </c>
      <c r="D5073" s="2" t="s">
        <v>21</v>
      </c>
      <c r="F5073">
        <v>11.918428571428571</v>
      </c>
      <c r="G5073" t="s">
        <v>43</v>
      </c>
      <c r="H5073" s="21">
        <v>44621</v>
      </c>
      <c r="I5073" s="18" t="s">
        <v>69</v>
      </c>
      <c r="J5073" s="2" t="s">
        <v>21</v>
      </c>
    </row>
    <row r="5074" spans="2:10" hidden="1" x14ac:dyDescent="0.3">
      <c r="B5074" s="5" t="s">
        <v>58</v>
      </c>
      <c r="C5074" t="s">
        <v>55</v>
      </c>
      <c r="D5074" s="2" t="s">
        <v>21</v>
      </c>
      <c r="F5074">
        <v>10.8085</v>
      </c>
      <c r="G5074" t="s">
        <v>43</v>
      </c>
      <c r="H5074" s="21">
        <v>44621</v>
      </c>
      <c r="I5074" s="18" t="s">
        <v>69</v>
      </c>
      <c r="J5074" s="2" t="s">
        <v>21</v>
      </c>
    </row>
    <row r="5075" spans="2:10" hidden="1" x14ac:dyDescent="0.3">
      <c r="B5075" s="5" t="s">
        <v>58</v>
      </c>
      <c r="C5075" t="s">
        <v>55</v>
      </c>
      <c r="D5075" s="2" t="s">
        <v>21</v>
      </c>
      <c r="F5075">
        <v>12.058364285714285</v>
      </c>
      <c r="G5075" t="s">
        <v>43</v>
      </c>
      <c r="H5075" s="21">
        <v>44621</v>
      </c>
      <c r="I5075" s="18" t="s">
        <v>69</v>
      </c>
      <c r="J5075" s="2" t="s">
        <v>21</v>
      </c>
    </row>
    <row r="5076" spans="2:10" hidden="1" x14ac:dyDescent="0.3">
      <c r="B5076" s="5" t="s">
        <v>58</v>
      </c>
      <c r="C5076" t="s">
        <v>55</v>
      </c>
      <c r="D5076" s="2" t="s">
        <v>21</v>
      </c>
      <c r="F5076">
        <v>12.783447761194029</v>
      </c>
      <c r="G5076" t="s">
        <v>43</v>
      </c>
      <c r="H5076" s="21">
        <v>44621</v>
      </c>
      <c r="I5076" s="18" t="s">
        <v>69</v>
      </c>
      <c r="J5076" s="2" t="s">
        <v>21</v>
      </c>
    </row>
    <row r="5077" spans="2:10" hidden="1" x14ac:dyDescent="0.3">
      <c r="B5077" s="5" t="s">
        <v>58</v>
      </c>
      <c r="C5077" t="s">
        <v>55</v>
      </c>
      <c r="D5077" s="2" t="s">
        <v>21</v>
      </c>
      <c r="F5077">
        <v>7.5146410256410254</v>
      </c>
      <c r="G5077" t="s">
        <v>43</v>
      </c>
      <c r="H5077" s="21">
        <v>44621</v>
      </c>
      <c r="I5077" s="18" t="s">
        <v>69</v>
      </c>
      <c r="J5077" s="2" t="s">
        <v>21</v>
      </c>
    </row>
    <row r="5078" spans="2:10" hidden="1" x14ac:dyDescent="0.3">
      <c r="B5078" s="5" t="s">
        <v>58</v>
      </c>
      <c r="C5078" t="s">
        <v>55</v>
      </c>
      <c r="D5078" s="2" t="s">
        <v>21</v>
      </c>
      <c r="F5078">
        <v>10.541819437365383</v>
      </c>
      <c r="G5078" t="s">
        <v>43</v>
      </c>
      <c r="H5078" s="21">
        <v>44621</v>
      </c>
      <c r="I5078" s="18" t="s">
        <v>69</v>
      </c>
      <c r="J5078" s="2" t="s">
        <v>21</v>
      </c>
    </row>
    <row r="5079" spans="2:10" hidden="1" x14ac:dyDescent="0.3">
      <c r="B5079" s="5" t="s">
        <v>58</v>
      </c>
      <c r="C5079" t="s">
        <v>55</v>
      </c>
      <c r="D5079" s="2" t="s">
        <v>21</v>
      </c>
      <c r="F5079">
        <v>13.078394927536232</v>
      </c>
      <c r="G5079" t="s">
        <v>43</v>
      </c>
      <c r="H5079" s="21">
        <v>44621</v>
      </c>
      <c r="I5079" s="18" t="s">
        <v>69</v>
      </c>
      <c r="J5079" s="2" t="s">
        <v>21</v>
      </c>
    </row>
    <row r="5080" spans="2:10" hidden="1" x14ac:dyDescent="0.3">
      <c r="B5080" s="5" t="s">
        <v>58</v>
      </c>
      <c r="C5080" t="s">
        <v>55</v>
      </c>
      <c r="D5080" s="2" t="s">
        <v>21</v>
      </c>
      <c r="F5080">
        <v>11.845151391019987</v>
      </c>
      <c r="G5080" t="s">
        <v>43</v>
      </c>
      <c r="H5080" s="21">
        <v>44621</v>
      </c>
      <c r="I5080" s="18" t="s">
        <v>69</v>
      </c>
      <c r="J5080" s="2" t="s">
        <v>21</v>
      </c>
    </row>
    <row r="5081" spans="2:10" hidden="1" x14ac:dyDescent="0.3">
      <c r="B5081" s="5" t="s">
        <v>58</v>
      </c>
      <c r="C5081" t="s">
        <v>55</v>
      </c>
      <c r="D5081" s="2" t="s">
        <v>21</v>
      </c>
      <c r="F5081">
        <v>12.820196969696971</v>
      </c>
      <c r="G5081" t="s">
        <v>43</v>
      </c>
      <c r="H5081" s="21">
        <v>44621</v>
      </c>
      <c r="I5081" s="18" t="s">
        <v>69</v>
      </c>
      <c r="J5081" s="2" t="s">
        <v>21</v>
      </c>
    </row>
    <row r="5082" spans="2:10" hidden="1" x14ac:dyDescent="0.3">
      <c r="B5082" s="5" t="s">
        <v>58</v>
      </c>
      <c r="C5082" t="s">
        <v>55</v>
      </c>
      <c r="D5082" s="2" t="s">
        <v>21</v>
      </c>
      <c r="F5082">
        <v>13.962377065728376</v>
      </c>
      <c r="G5082" t="s">
        <v>43</v>
      </c>
      <c r="H5082" s="21">
        <v>44621</v>
      </c>
      <c r="I5082" s="18" t="s">
        <v>69</v>
      </c>
      <c r="J5082" s="2" t="s">
        <v>21</v>
      </c>
    </row>
    <row r="5083" spans="2:10" hidden="1" x14ac:dyDescent="0.3">
      <c r="B5083" s="5" t="s">
        <v>58</v>
      </c>
      <c r="C5083" t="s">
        <v>55</v>
      </c>
      <c r="D5083" s="2" t="s">
        <v>21</v>
      </c>
      <c r="F5083">
        <v>11.532130817220136</v>
      </c>
      <c r="G5083" t="s">
        <v>43</v>
      </c>
      <c r="H5083" s="21">
        <v>44621</v>
      </c>
      <c r="I5083" s="18" t="s">
        <v>69</v>
      </c>
      <c r="J5083" s="2" t="s">
        <v>21</v>
      </c>
    </row>
    <row r="5084" spans="2:10" hidden="1" x14ac:dyDescent="0.3">
      <c r="B5084" s="5" t="s">
        <v>58</v>
      </c>
      <c r="C5084" t="s">
        <v>55</v>
      </c>
      <c r="D5084" s="2" t="s">
        <v>21</v>
      </c>
      <c r="F5084">
        <v>13.345216414151199</v>
      </c>
      <c r="G5084" t="s">
        <v>43</v>
      </c>
      <c r="H5084" s="21">
        <v>44621</v>
      </c>
      <c r="I5084" s="18" t="s">
        <v>69</v>
      </c>
      <c r="J5084" s="2" t="s">
        <v>21</v>
      </c>
    </row>
    <row r="5085" spans="2:10" hidden="1" x14ac:dyDescent="0.3">
      <c r="B5085" s="5" t="s">
        <v>58</v>
      </c>
      <c r="C5085" t="s">
        <v>55</v>
      </c>
      <c r="D5085" s="2" t="s">
        <v>21</v>
      </c>
      <c r="F5085">
        <v>12.296182442817717</v>
      </c>
      <c r="G5085" t="s">
        <v>43</v>
      </c>
      <c r="H5085" s="21">
        <v>44621</v>
      </c>
      <c r="I5085" s="18" t="s">
        <v>69</v>
      </c>
      <c r="J5085" s="2" t="s">
        <v>21</v>
      </c>
    </row>
    <row r="5086" spans="2:10" hidden="1" x14ac:dyDescent="0.3">
      <c r="B5086" s="5" t="s">
        <v>58</v>
      </c>
      <c r="C5086" t="s">
        <v>55</v>
      </c>
      <c r="D5086" s="2" t="s">
        <v>21</v>
      </c>
      <c r="F5086">
        <v>17.838651098494704</v>
      </c>
      <c r="G5086" t="s">
        <v>43</v>
      </c>
      <c r="H5086" s="21">
        <v>44621</v>
      </c>
      <c r="I5086" s="18" t="s">
        <v>69</v>
      </c>
      <c r="J5086" s="2" t="s">
        <v>21</v>
      </c>
    </row>
    <row r="5087" spans="2:10" hidden="1" x14ac:dyDescent="0.3">
      <c r="B5087" s="5" t="s">
        <v>58</v>
      </c>
      <c r="C5087" t="s">
        <v>55</v>
      </c>
      <c r="D5087" s="2" t="s">
        <v>21</v>
      </c>
      <c r="F5087">
        <v>9.5364454545454542</v>
      </c>
      <c r="G5087" t="s">
        <v>43</v>
      </c>
      <c r="H5087" s="21">
        <v>44621</v>
      </c>
      <c r="I5087" s="18" t="s">
        <v>69</v>
      </c>
      <c r="J5087" s="2" t="s">
        <v>21</v>
      </c>
    </row>
    <row r="5088" spans="2:10" hidden="1" x14ac:dyDescent="0.3">
      <c r="B5088" s="5" t="s">
        <v>58</v>
      </c>
      <c r="C5088" t="s">
        <v>55</v>
      </c>
      <c r="D5088" s="2" t="s">
        <v>21</v>
      </c>
      <c r="F5088">
        <v>10.998195454545455</v>
      </c>
      <c r="G5088" t="s">
        <v>43</v>
      </c>
      <c r="H5088" s="21">
        <v>44621</v>
      </c>
      <c r="I5088" s="18" t="s">
        <v>69</v>
      </c>
      <c r="J5088" s="2" t="s">
        <v>21</v>
      </c>
    </row>
    <row r="5089" spans="2:10" hidden="1" x14ac:dyDescent="0.3">
      <c r="B5089" s="5" t="s">
        <v>58</v>
      </c>
      <c r="C5089" t="s">
        <v>55</v>
      </c>
      <c r="D5089" s="2" t="s">
        <v>21</v>
      </c>
      <c r="F5089">
        <v>10.018595454545453</v>
      </c>
      <c r="G5089" t="s">
        <v>43</v>
      </c>
      <c r="H5089" s="21">
        <v>44621</v>
      </c>
      <c r="I5089" s="18" t="s">
        <v>69</v>
      </c>
      <c r="J5089" s="2" t="s">
        <v>21</v>
      </c>
    </row>
    <row r="5090" spans="2:10" hidden="1" x14ac:dyDescent="0.3">
      <c r="B5090" s="5" t="s">
        <v>58</v>
      </c>
      <c r="C5090" t="s">
        <v>55</v>
      </c>
      <c r="D5090" s="2" t="s">
        <v>21</v>
      </c>
      <c r="F5090">
        <v>8.3162681818181809</v>
      </c>
      <c r="G5090" t="s">
        <v>43</v>
      </c>
      <c r="H5090" s="21">
        <v>44621</v>
      </c>
      <c r="I5090" s="18" t="s">
        <v>69</v>
      </c>
      <c r="J5090" s="2" t="s">
        <v>21</v>
      </c>
    </row>
    <row r="5091" spans="2:10" hidden="1" x14ac:dyDescent="0.3">
      <c r="B5091" s="5" t="s">
        <v>58</v>
      </c>
      <c r="C5091" t="s">
        <v>55</v>
      </c>
      <c r="D5091" s="2" t="s">
        <v>21</v>
      </c>
      <c r="F5091">
        <v>6.7377666666666665</v>
      </c>
      <c r="G5091" t="s">
        <v>43</v>
      </c>
      <c r="H5091" s="21">
        <v>44621</v>
      </c>
      <c r="I5091" s="18" t="s">
        <v>69</v>
      </c>
      <c r="J5091" s="2" t="s">
        <v>21</v>
      </c>
    </row>
    <row r="5092" spans="2:10" hidden="1" x14ac:dyDescent="0.3">
      <c r="B5092" s="5" t="s">
        <v>58</v>
      </c>
      <c r="C5092" t="s">
        <v>55</v>
      </c>
      <c r="D5092" s="2" t="s">
        <v>21</v>
      </c>
      <c r="F5092">
        <v>7.5908000000000007</v>
      </c>
      <c r="G5092" t="s">
        <v>43</v>
      </c>
      <c r="H5092" s="21">
        <v>44621</v>
      </c>
      <c r="I5092" s="18" t="s">
        <v>69</v>
      </c>
      <c r="J5092" s="2" t="s">
        <v>21</v>
      </c>
    </row>
    <row r="5093" spans="2:10" hidden="1" x14ac:dyDescent="0.3">
      <c r="B5093" s="5" t="s">
        <v>58</v>
      </c>
      <c r="C5093" t="s">
        <v>55</v>
      </c>
      <c r="D5093" s="2" t="s">
        <v>21</v>
      </c>
      <c r="F5093">
        <v>7.6713333333333331</v>
      </c>
      <c r="G5093" t="s">
        <v>43</v>
      </c>
      <c r="H5093" s="21">
        <v>44621</v>
      </c>
      <c r="I5093" s="18" t="s">
        <v>69</v>
      </c>
      <c r="J5093" s="2" t="s">
        <v>21</v>
      </c>
    </row>
    <row r="5094" spans="2:10" hidden="1" x14ac:dyDescent="0.3">
      <c r="B5094" s="5" t="s">
        <v>58</v>
      </c>
      <c r="C5094" t="s">
        <v>55</v>
      </c>
      <c r="D5094" s="2" t="s">
        <v>21</v>
      </c>
      <c r="F5094">
        <v>7.7839999999999998</v>
      </c>
      <c r="G5094" t="s">
        <v>43</v>
      </c>
      <c r="H5094" s="21">
        <v>44621</v>
      </c>
      <c r="I5094" s="18" t="s">
        <v>69</v>
      </c>
      <c r="J5094" s="2" t="s">
        <v>21</v>
      </c>
    </row>
    <row r="5095" spans="2:10" hidden="1" x14ac:dyDescent="0.3">
      <c r="B5095" s="5" t="s">
        <v>58</v>
      </c>
      <c r="C5095" t="s">
        <v>55</v>
      </c>
      <c r="D5095" s="2" t="s">
        <v>21</v>
      </c>
      <c r="F5095">
        <v>7.1267166666666668</v>
      </c>
      <c r="G5095" t="s">
        <v>43</v>
      </c>
      <c r="H5095" s="21">
        <v>44621</v>
      </c>
      <c r="I5095" s="18" t="s">
        <v>69</v>
      </c>
      <c r="J5095" s="2" t="s">
        <v>21</v>
      </c>
    </row>
    <row r="5096" spans="2:10" hidden="1" x14ac:dyDescent="0.3">
      <c r="B5096" s="5" t="s">
        <v>58</v>
      </c>
      <c r="C5096" t="s">
        <v>55</v>
      </c>
      <c r="D5096" s="2" t="s">
        <v>21</v>
      </c>
      <c r="F5096">
        <v>6.648938888888889</v>
      </c>
      <c r="G5096" t="s">
        <v>43</v>
      </c>
      <c r="H5096" s="21">
        <v>44621</v>
      </c>
      <c r="I5096" s="18" t="s">
        <v>69</v>
      </c>
      <c r="J5096" s="2" t="s">
        <v>21</v>
      </c>
    </row>
    <row r="5097" spans="2:10" hidden="1" x14ac:dyDescent="0.3">
      <c r="B5097" s="5" t="s">
        <v>58</v>
      </c>
      <c r="C5097" t="s">
        <v>55</v>
      </c>
      <c r="D5097" s="2" t="s">
        <v>21</v>
      </c>
      <c r="F5097">
        <v>7.2247166666666667</v>
      </c>
      <c r="G5097" t="s">
        <v>43</v>
      </c>
      <c r="H5097" s="21">
        <v>44621</v>
      </c>
      <c r="I5097" s="18" t="s">
        <v>69</v>
      </c>
      <c r="J5097" s="2" t="s">
        <v>21</v>
      </c>
    </row>
    <row r="5098" spans="2:10" hidden="1" x14ac:dyDescent="0.3">
      <c r="B5098" s="5" t="s">
        <v>58</v>
      </c>
      <c r="C5098" t="s">
        <v>55</v>
      </c>
      <c r="D5098" s="2" t="s">
        <v>21</v>
      </c>
      <c r="F5098">
        <v>8.4245944444444447</v>
      </c>
      <c r="G5098" t="s">
        <v>43</v>
      </c>
      <c r="H5098" s="21">
        <v>44621</v>
      </c>
      <c r="I5098" s="18" t="s">
        <v>69</v>
      </c>
      <c r="J5098" s="2" t="s">
        <v>21</v>
      </c>
    </row>
    <row r="5099" spans="2:10" hidden="1" x14ac:dyDescent="0.3">
      <c r="B5099" s="5" t="s">
        <v>58</v>
      </c>
      <c r="C5099" t="s">
        <v>55</v>
      </c>
      <c r="D5099" s="2" t="s">
        <v>21</v>
      </c>
      <c r="F5099">
        <v>6.9923277310924368</v>
      </c>
      <c r="G5099" t="s">
        <v>43</v>
      </c>
      <c r="H5099" s="21">
        <v>44621</v>
      </c>
      <c r="I5099" s="18" t="s">
        <v>69</v>
      </c>
      <c r="J5099" s="2" t="s">
        <v>21</v>
      </c>
    </row>
    <row r="5100" spans="2:10" hidden="1" x14ac:dyDescent="0.3">
      <c r="B5100" s="5" t="s">
        <v>58</v>
      </c>
      <c r="C5100" t="s">
        <v>55</v>
      </c>
      <c r="D5100" s="2" t="s">
        <v>21</v>
      </c>
      <c r="F5100">
        <v>6.403865546218487</v>
      </c>
      <c r="G5100" t="s">
        <v>43</v>
      </c>
      <c r="H5100" s="21">
        <v>44621</v>
      </c>
      <c r="I5100" s="18" t="s">
        <v>69</v>
      </c>
      <c r="J5100" s="2" t="s">
        <v>21</v>
      </c>
    </row>
    <row r="5101" spans="2:10" hidden="1" x14ac:dyDescent="0.3">
      <c r="B5101" s="5" t="s">
        <v>58</v>
      </c>
      <c r="C5101" t="s">
        <v>55</v>
      </c>
      <c r="D5101" s="2" t="s">
        <v>21</v>
      </c>
      <c r="F5101">
        <v>6.3849663865546225</v>
      </c>
      <c r="G5101" t="s">
        <v>43</v>
      </c>
      <c r="H5101" s="21">
        <v>44621</v>
      </c>
      <c r="I5101" s="18" t="s">
        <v>69</v>
      </c>
      <c r="J5101" s="2" t="s">
        <v>21</v>
      </c>
    </row>
    <row r="5102" spans="2:10" hidden="1" x14ac:dyDescent="0.3">
      <c r="B5102" s="5" t="s">
        <v>58</v>
      </c>
      <c r="C5102" t="s">
        <v>55</v>
      </c>
      <c r="D5102" s="2" t="s">
        <v>21</v>
      </c>
      <c r="F5102">
        <v>6.4292268907563024</v>
      </c>
      <c r="G5102" t="s">
        <v>43</v>
      </c>
      <c r="H5102" s="21">
        <v>44621</v>
      </c>
      <c r="I5102" s="18" t="s">
        <v>69</v>
      </c>
      <c r="J5102" s="2" t="s">
        <v>21</v>
      </c>
    </row>
    <row r="5103" spans="2:10" hidden="1" x14ac:dyDescent="0.3">
      <c r="B5103" s="5" t="s">
        <v>58</v>
      </c>
      <c r="C5103" t="s">
        <v>55</v>
      </c>
      <c r="D5103" s="2" t="s">
        <v>21</v>
      </c>
      <c r="F5103">
        <v>6.9172689075630247</v>
      </c>
      <c r="G5103" t="s">
        <v>43</v>
      </c>
      <c r="H5103" s="21">
        <v>44621</v>
      </c>
      <c r="I5103" s="18" t="s">
        <v>69</v>
      </c>
      <c r="J5103" s="2" t="s">
        <v>21</v>
      </c>
    </row>
    <row r="5104" spans="2:10" hidden="1" x14ac:dyDescent="0.3">
      <c r="B5104" s="5" t="s">
        <v>58</v>
      </c>
      <c r="C5104" t="s">
        <v>55</v>
      </c>
      <c r="D5104" s="2" t="s">
        <v>21</v>
      </c>
      <c r="F5104">
        <v>6.5553109243697483</v>
      </c>
      <c r="G5104" t="s">
        <v>43</v>
      </c>
      <c r="H5104" s="21">
        <v>44621</v>
      </c>
      <c r="I5104" s="18" t="s">
        <v>69</v>
      </c>
      <c r="J5104" s="2" t="s">
        <v>21</v>
      </c>
    </row>
    <row r="5105" spans="2:10" hidden="1" x14ac:dyDescent="0.3">
      <c r="B5105" s="5" t="s">
        <v>58</v>
      </c>
      <c r="C5105" t="s">
        <v>55</v>
      </c>
      <c r="D5105" s="2" t="s">
        <v>21</v>
      </c>
      <c r="F5105">
        <v>5.8539495798319328</v>
      </c>
      <c r="G5105" t="s">
        <v>43</v>
      </c>
      <c r="H5105" s="21">
        <v>44621</v>
      </c>
      <c r="I5105" s="18" t="s">
        <v>69</v>
      </c>
      <c r="J5105" s="2" t="s">
        <v>21</v>
      </c>
    </row>
    <row r="5106" spans="2:10" hidden="1" x14ac:dyDescent="0.3">
      <c r="B5106" s="5" t="s">
        <v>58</v>
      </c>
      <c r="C5106" t="s">
        <v>55</v>
      </c>
      <c r="D5106" s="2" t="s">
        <v>21</v>
      </c>
      <c r="F5106">
        <v>5.803453781512605</v>
      </c>
      <c r="G5106" t="s">
        <v>43</v>
      </c>
      <c r="H5106" s="21">
        <v>44621</v>
      </c>
      <c r="I5106" s="18" t="s">
        <v>69</v>
      </c>
      <c r="J5106" s="2" t="s">
        <v>21</v>
      </c>
    </row>
    <row r="5107" spans="2:10" hidden="1" x14ac:dyDescent="0.3">
      <c r="B5107" s="5" t="s">
        <v>58</v>
      </c>
      <c r="C5107" t="s">
        <v>55</v>
      </c>
      <c r="D5107" s="2" t="s">
        <v>21</v>
      </c>
      <c r="F5107">
        <v>6.7033361344537816</v>
      </c>
      <c r="G5107" t="s">
        <v>43</v>
      </c>
      <c r="H5107" s="21">
        <v>44621</v>
      </c>
      <c r="I5107" s="18" t="s">
        <v>69</v>
      </c>
      <c r="J5107" s="2" t="s">
        <v>21</v>
      </c>
    </row>
    <row r="5108" spans="2:10" hidden="1" x14ac:dyDescent="0.3">
      <c r="B5108" s="5" t="s">
        <v>58</v>
      </c>
      <c r="C5108" t="s">
        <v>55</v>
      </c>
      <c r="D5108" s="2" t="s">
        <v>21</v>
      </c>
      <c r="F5108">
        <v>6.7966554621848738</v>
      </c>
      <c r="G5108" t="s">
        <v>43</v>
      </c>
      <c r="H5108" s="21">
        <v>44621</v>
      </c>
      <c r="I5108" s="18" t="s">
        <v>69</v>
      </c>
      <c r="J5108" s="2" t="s">
        <v>21</v>
      </c>
    </row>
    <row r="5109" spans="2:10" hidden="1" x14ac:dyDescent="0.3">
      <c r="B5109" s="5" t="s">
        <v>58</v>
      </c>
      <c r="C5109" t="s">
        <v>55</v>
      </c>
      <c r="D5109" s="2" t="s">
        <v>21</v>
      </c>
      <c r="F5109">
        <v>6.8238571428571424</v>
      </c>
      <c r="G5109" t="s">
        <v>43</v>
      </c>
      <c r="H5109" s="21">
        <v>44621</v>
      </c>
      <c r="I5109" s="18" t="s">
        <v>69</v>
      </c>
      <c r="J5109" s="2" t="s">
        <v>21</v>
      </c>
    </row>
    <row r="5110" spans="2:10" hidden="1" x14ac:dyDescent="0.3">
      <c r="B5110" s="5" t="s">
        <v>58</v>
      </c>
      <c r="C5110" t="s">
        <v>55</v>
      </c>
      <c r="D5110" s="2" t="s">
        <v>21</v>
      </c>
      <c r="F5110">
        <v>6.9295882352941174</v>
      </c>
      <c r="G5110" t="s">
        <v>43</v>
      </c>
      <c r="H5110" s="21">
        <v>44621</v>
      </c>
      <c r="I5110" s="18" t="s">
        <v>69</v>
      </c>
      <c r="J5110" s="2" t="s">
        <v>21</v>
      </c>
    </row>
    <row r="5111" spans="2:10" hidden="1" x14ac:dyDescent="0.3">
      <c r="B5111" s="5" t="s">
        <v>58</v>
      </c>
      <c r="C5111" t="s">
        <v>55</v>
      </c>
      <c r="D5111" s="2" t="s">
        <v>21</v>
      </c>
      <c r="F5111">
        <v>7.2829579831932776</v>
      </c>
      <c r="G5111" t="s">
        <v>43</v>
      </c>
      <c r="H5111" s="21">
        <v>44621</v>
      </c>
      <c r="I5111" s="18" t="s">
        <v>69</v>
      </c>
      <c r="J5111" s="2" t="s">
        <v>21</v>
      </c>
    </row>
    <row r="5112" spans="2:10" hidden="1" x14ac:dyDescent="0.3">
      <c r="B5112" s="5" t="s">
        <v>58</v>
      </c>
      <c r="C5112" t="s">
        <v>55</v>
      </c>
      <c r="D5112" s="2" t="s">
        <v>21</v>
      </c>
      <c r="F5112">
        <v>6.3116386554621853</v>
      </c>
      <c r="G5112" t="s">
        <v>43</v>
      </c>
      <c r="H5112" s="21">
        <v>44621</v>
      </c>
      <c r="I5112" s="18" t="s">
        <v>69</v>
      </c>
      <c r="J5112" s="2" t="s">
        <v>21</v>
      </c>
    </row>
    <row r="5113" spans="2:10" hidden="1" x14ac:dyDescent="0.3">
      <c r="B5113" s="5" t="s">
        <v>58</v>
      </c>
      <c r="C5113" t="s">
        <v>55</v>
      </c>
      <c r="D5113" s="2" t="s">
        <v>21</v>
      </c>
      <c r="F5113">
        <v>6.1907142857142858</v>
      </c>
      <c r="G5113" t="s">
        <v>43</v>
      </c>
      <c r="H5113" s="21">
        <v>44621</v>
      </c>
      <c r="I5113" s="18" t="s">
        <v>69</v>
      </c>
      <c r="J5113" s="2" t="s">
        <v>21</v>
      </c>
    </row>
    <row r="5114" spans="2:10" hidden="1" x14ac:dyDescent="0.3">
      <c r="B5114" s="5" t="s">
        <v>58</v>
      </c>
      <c r="C5114" t="s">
        <v>55</v>
      </c>
      <c r="D5114" s="2" t="s">
        <v>21</v>
      </c>
      <c r="F5114">
        <v>6.326563025210084</v>
      </c>
      <c r="G5114" t="s">
        <v>43</v>
      </c>
      <c r="H5114" s="21">
        <v>44621</v>
      </c>
      <c r="I5114" s="18" t="s">
        <v>69</v>
      </c>
      <c r="J5114" s="2" t="s">
        <v>21</v>
      </c>
    </row>
    <row r="5115" spans="2:10" hidden="1" x14ac:dyDescent="0.3">
      <c r="B5115" s="5" t="s">
        <v>58</v>
      </c>
      <c r="C5115" t="s">
        <v>55</v>
      </c>
      <c r="D5115" s="2" t="s">
        <v>21</v>
      </c>
      <c r="F5115">
        <v>5.7894201680672275</v>
      </c>
      <c r="G5115" t="s">
        <v>43</v>
      </c>
      <c r="H5115" s="21">
        <v>44621</v>
      </c>
      <c r="I5115" s="18" t="s">
        <v>69</v>
      </c>
      <c r="J5115" s="2" t="s">
        <v>21</v>
      </c>
    </row>
    <row r="5116" spans="2:10" hidden="1" x14ac:dyDescent="0.3">
      <c r="B5116" s="5" t="s">
        <v>58</v>
      </c>
      <c r="C5116" t="s">
        <v>55</v>
      </c>
      <c r="D5116" s="2" t="s">
        <v>21</v>
      </c>
      <c r="F5116">
        <v>6.8638151260504197</v>
      </c>
      <c r="G5116" t="s">
        <v>43</v>
      </c>
      <c r="H5116" s="21">
        <v>44621</v>
      </c>
      <c r="I5116" s="18" t="s">
        <v>69</v>
      </c>
      <c r="J5116" s="2" t="s">
        <v>21</v>
      </c>
    </row>
    <row r="5117" spans="2:10" hidden="1" x14ac:dyDescent="0.3">
      <c r="B5117" s="5" t="s">
        <v>58</v>
      </c>
      <c r="C5117" t="s">
        <v>55</v>
      </c>
      <c r="D5117" s="2" t="s">
        <v>21</v>
      </c>
      <c r="F5117">
        <v>6.0466806722689075</v>
      </c>
      <c r="G5117" t="s">
        <v>43</v>
      </c>
      <c r="H5117" s="21">
        <v>44621</v>
      </c>
      <c r="I5117" s="18" t="s">
        <v>69</v>
      </c>
      <c r="J5117" s="2" t="s">
        <v>21</v>
      </c>
    </row>
    <row r="5118" spans="2:10" hidden="1" x14ac:dyDescent="0.3">
      <c r="B5118" s="5" t="s">
        <v>58</v>
      </c>
      <c r="C5118" t="s">
        <v>55</v>
      </c>
      <c r="D5118" s="2" t="s">
        <v>21</v>
      </c>
      <c r="F5118">
        <v>6.667756302521008</v>
      </c>
      <c r="G5118" t="s">
        <v>43</v>
      </c>
      <c r="H5118" s="21">
        <v>44621</v>
      </c>
      <c r="I5118" s="18" t="s">
        <v>69</v>
      </c>
      <c r="J5118" s="2" t="s">
        <v>21</v>
      </c>
    </row>
    <row r="5119" spans="2:10" hidden="1" x14ac:dyDescent="0.3">
      <c r="B5119" s="5" t="s">
        <v>58</v>
      </c>
      <c r="C5119" t="s">
        <v>55</v>
      </c>
      <c r="D5119" s="2" t="s">
        <v>21</v>
      </c>
      <c r="F5119">
        <v>6.0466806722689075</v>
      </c>
      <c r="G5119" t="s">
        <v>43</v>
      </c>
      <c r="H5119" s="21">
        <v>44621</v>
      </c>
      <c r="I5119" s="18" t="s">
        <v>69</v>
      </c>
      <c r="J5119" s="2" t="s">
        <v>21</v>
      </c>
    </row>
    <row r="5120" spans="2:10" hidden="1" x14ac:dyDescent="0.3">
      <c r="B5120" s="5" t="s">
        <v>58</v>
      </c>
      <c r="C5120" t="s">
        <v>55</v>
      </c>
      <c r="D5120" s="2" t="s">
        <v>21</v>
      </c>
      <c r="F5120">
        <v>6.0527563025210087</v>
      </c>
      <c r="G5120" t="s">
        <v>43</v>
      </c>
      <c r="H5120" s="21">
        <v>44621</v>
      </c>
      <c r="I5120" s="18" t="s">
        <v>69</v>
      </c>
      <c r="J5120" s="2" t="s">
        <v>21</v>
      </c>
    </row>
    <row r="5121" spans="2:10" hidden="1" x14ac:dyDescent="0.3">
      <c r="B5121" s="5" t="s">
        <v>58</v>
      </c>
      <c r="C5121" t="s">
        <v>55</v>
      </c>
      <c r="D5121" s="2" t="s">
        <v>21</v>
      </c>
      <c r="F5121">
        <v>7.0668235294117645</v>
      </c>
      <c r="G5121" t="s">
        <v>43</v>
      </c>
      <c r="H5121" s="21">
        <v>44621</v>
      </c>
      <c r="I5121" s="18" t="s">
        <v>69</v>
      </c>
      <c r="J5121" s="2" t="s">
        <v>21</v>
      </c>
    </row>
    <row r="5122" spans="2:10" hidden="1" x14ac:dyDescent="0.3">
      <c r="B5122" s="5" t="s">
        <v>58</v>
      </c>
      <c r="C5122" t="s">
        <v>55</v>
      </c>
      <c r="D5122" s="2" t="s">
        <v>21</v>
      </c>
      <c r="F5122">
        <v>5.7243613445378143</v>
      </c>
      <c r="G5122" t="s">
        <v>43</v>
      </c>
      <c r="H5122" s="21">
        <v>44621</v>
      </c>
      <c r="I5122" s="18" t="s">
        <v>69</v>
      </c>
      <c r="J5122" s="2" t="s">
        <v>21</v>
      </c>
    </row>
    <row r="5123" spans="2:10" hidden="1" x14ac:dyDescent="0.3">
      <c r="B5123" s="5" t="s">
        <v>58</v>
      </c>
      <c r="C5123" t="s">
        <v>55</v>
      </c>
      <c r="D5123" s="2" t="s">
        <v>21</v>
      </c>
      <c r="F5123">
        <v>5.7487815126050421</v>
      </c>
      <c r="G5123" t="s">
        <v>43</v>
      </c>
      <c r="H5123" s="21">
        <v>44621</v>
      </c>
      <c r="I5123" s="18" t="s">
        <v>69</v>
      </c>
      <c r="J5123" s="2" t="s">
        <v>21</v>
      </c>
    </row>
    <row r="5124" spans="2:10" hidden="1" x14ac:dyDescent="0.3">
      <c r="B5124" s="5" t="s">
        <v>58</v>
      </c>
      <c r="C5124" t="s">
        <v>55</v>
      </c>
      <c r="D5124" s="2" t="s">
        <v>21</v>
      </c>
      <c r="F5124">
        <v>6.3899219858156036</v>
      </c>
      <c r="G5124" t="s">
        <v>42</v>
      </c>
      <c r="H5124" s="21">
        <v>44621</v>
      </c>
      <c r="I5124" s="18" t="s">
        <v>69</v>
      </c>
      <c r="J5124" s="2" t="s">
        <v>21</v>
      </c>
    </row>
    <row r="5125" spans="2:10" hidden="1" x14ac:dyDescent="0.3">
      <c r="B5125" s="5" t="s">
        <v>58</v>
      </c>
      <c r="C5125" t="s">
        <v>55</v>
      </c>
      <c r="D5125" s="2" t="s">
        <v>21</v>
      </c>
      <c r="F5125">
        <v>5.9204042553191494</v>
      </c>
      <c r="G5125" t="s">
        <v>42</v>
      </c>
      <c r="H5125" s="21">
        <v>44621</v>
      </c>
      <c r="I5125" s="18" t="s">
        <v>69</v>
      </c>
      <c r="J5125" s="2" t="s">
        <v>21</v>
      </c>
    </row>
    <row r="5126" spans="2:10" hidden="1" x14ac:dyDescent="0.3">
      <c r="B5126" s="5" t="s">
        <v>58</v>
      </c>
      <c r="C5126" t="s">
        <v>55</v>
      </c>
      <c r="D5126" s="2" t="s">
        <v>21</v>
      </c>
      <c r="F5126">
        <v>5.8761914893617018</v>
      </c>
      <c r="G5126" t="s">
        <v>42</v>
      </c>
      <c r="H5126" s="21">
        <v>44621</v>
      </c>
      <c r="I5126" s="18" t="s">
        <v>69</v>
      </c>
      <c r="J5126" s="2" t="s">
        <v>21</v>
      </c>
    </row>
    <row r="5127" spans="2:10" hidden="1" x14ac:dyDescent="0.3">
      <c r="B5127" s="5" t="s">
        <v>58</v>
      </c>
      <c r="C5127" t="s">
        <v>55</v>
      </c>
      <c r="D5127" s="2" t="s">
        <v>21</v>
      </c>
      <c r="F5127">
        <v>6.8383687943262412</v>
      </c>
      <c r="G5127" t="s">
        <v>42</v>
      </c>
      <c r="H5127" s="21">
        <v>44621</v>
      </c>
      <c r="I5127" s="18" t="s">
        <v>69</v>
      </c>
      <c r="J5127" s="2" t="s">
        <v>21</v>
      </c>
    </row>
    <row r="5128" spans="2:10" hidden="1" x14ac:dyDescent="0.3">
      <c r="B5128" s="5" t="s">
        <v>58</v>
      </c>
      <c r="C5128" t="s">
        <v>55</v>
      </c>
      <c r="D5128" s="2" t="s">
        <v>21</v>
      </c>
      <c r="F5128">
        <v>6.1329787234042552</v>
      </c>
      <c r="G5128" t="s">
        <v>42</v>
      </c>
      <c r="H5128" s="21">
        <v>44621</v>
      </c>
      <c r="I5128" s="18" t="s">
        <v>69</v>
      </c>
      <c r="J5128" s="2" t="s">
        <v>21</v>
      </c>
    </row>
    <row r="5129" spans="2:10" hidden="1" x14ac:dyDescent="0.3">
      <c r="B5129" s="5" t="s">
        <v>58</v>
      </c>
      <c r="C5129" t="s">
        <v>55</v>
      </c>
      <c r="D5129" s="2" t="s">
        <v>21</v>
      </c>
      <c r="F5129">
        <v>6.1430070921985811</v>
      </c>
      <c r="G5129" t="s">
        <v>42</v>
      </c>
      <c r="H5129" s="21">
        <v>44621</v>
      </c>
      <c r="I5129" s="18" t="s">
        <v>69</v>
      </c>
      <c r="J5129" s="2" t="s">
        <v>21</v>
      </c>
    </row>
    <row r="5130" spans="2:10" hidden="1" x14ac:dyDescent="0.3">
      <c r="B5130" s="5" t="s">
        <v>58</v>
      </c>
      <c r="C5130" t="s">
        <v>55</v>
      </c>
      <c r="D5130" s="2" t="s">
        <v>21</v>
      </c>
      <c r="F5130">
        <v>5.748617021276595</v>
      </c>
      <c r="G5130" t="s">
        <v>42</v>
      </c>
      <c r="H5130" s="21">
        <v>44621</v>
      </c>
      <c r="I5130" s="18" t="s">
        <v>69</v>
      </c>
      <c r="J5130" s="2" t="s">
        <v>21</v>
      </c>
    </row>
    <row r="5131" spans="2:10" hidden="1" x14ac:dyDescent="0.3">
      <c r="B5131" s="5" t="s">
        <v>58</v>
      </c>
      <c r="C5131" t="s">
        <v>55</v>
      </c>
      <c r="D5131" s="2" t="s">
        <v>21</v>
      </c>
      <c r="F5131">
        <v>5.9220851063829789</v>
      </c>
      <c r="G5131" t="s">
        <v>42</v>
      </c>
      <c r="H5131" s="21">
        <v>44621</v>
      </c>
      <c r="I5131" s="18" t="s">
        <v>69</v>
      </c>
      <c r="J5131" s="2" t="s">
        <v>21</v>
      </c>
    </row>
    <row r="5132" spans="2:10" hidden="1" x14ac:dyDescent="0.3">
      <c r="B5132" s="5" t="s">
        <v>58</v>
      </c>
      <c r="C5132" t="s">
        <v>55</v>
      </c>
      <c r="D5132" s="2" t="s">
        <v>21</v>
      </c>
      <c r="F5132">
        <v>6.0516879432624116</v>
      </c>
      <c r="G5132" t="s">
        <v>42</v>
      </c>
      <c r="H5132" s="21">
        <v>44621</v>
      </c>
      <c r="I5132" s="18" t="s">
        <v>69</v>
      </c>
      <c r="J5132" s="2" t="s">
        <v>21</v>
      </c>
    </row>
    <row r="5133" spans="2:10" hidden="1" x14ac:dyDescent="0.3">
      <c r="B5133" s="5" t="s">
        <v>58</v>
      </c>
      <c r="C5133" t="s">
        <v>55</v>
      </c>
      <c r="D5133" s="2" t="s">
        <v>21</v>
      </c>
      <c r="F5133">
        <v>6.3524113475177311</v>
      </c>
      <c r="G5133" t="s">
        <v>42</v>
      </c>
      <c r="H5133" s="21">
        <v>44621</v>
      </c>
      <c r="I5133" s="18" t="s">
        <v>69</v>
      </c>
      <c r="J5133" s="2" t="s">
        <v>21</v>
      </c>
    </row>
    <row r="5134" spans="2:10" hidden="1" x14ac:dyDescent="0.3">
      <c r="B5134" s="5" t="s">
        <v>58</v>
      </c>
      <c r="C5134" t="s">
        <v>55</v>
      </c>
      <c r="D5134" s="2" t="s">
        <v>21</v>
      </c>
      <c r="F5134">
        <v>6.1282482269503546</v>
      </c>
      <c r="G5134" t="s">
        <v>42</v>
      </c>
      <c r="H5134" s="21">
        <v>44621</v>
      </c>
      <c r="I5134" s="18" t="s">
        <v>69</v>
      </c>
      <c r="J5134" s="2" t="s">
        <v>21</v>
      </c>
    </row>
    <row r="5135" spans="2:10" hidden="1" x14ac:dyDescent="0.3">
      <c r="B5135" s="5" t="s">
        <v>58</v>
      </c>
      <c r="C5135" t="s">
        <v>55</v>
      </c>
      <c r="D5135" s="2" t="s">
        <v>21</v>
      </c>
      <c r="F5135">
        <v>6.0254468085106376</v>
      </c>
      <c r="G5135" t="s">
        <v>42</v>
      </c>
      <c r="H5135" s="21">
        <v>44621</v>
      </c>
      <c r="I5135" s="18" t="s">
        <v>69</v>
      </c>
      <c r="J5135" s="2" t="s">
        <v>21</v>
      </c>
    </row>
    <row r="5136" spans="2:10" hidden="1" x14ac:dyDescent="0.3">
      <c r="B5136" s="5" t="s">
        <v>58</v>
      </c>
      <c r="C5136" t="s">
        <v>55</v>
      </c>
      <c r="D5136" s="2" t="s">
        <v>21</v>
      </c>
      <c r="F5136">
        <v>5.4324964539007095</v>
      </c>
      <c r="G5136" t="s">
        <v>42</v>
      </c>
      <c r="H5136" s="21">
        <v>44621</v>
      </c>
      <c r="I5136" s="18" t="s">
        <v>69</v>
      </c>
      <c r="J5136" s="2" t="s">
        <v>21</v>
      </c>
    </row>
    <row r="5137" spans="2:10" hidden="1" x14ac:dyDescent="0.3">
      <c r="B5137" s="5" t="s">
        <v>58</v>
      </c>
      <c r="C5137" t="s">
        <v>55</v>
      </c>
      <c r="D5137" s="2" t="s">
        <v>21</v>
      </c>
      <c r="F5137">
        <v>5.6196028368794329</v>
      </c>
      <c r="G5137" t="s">
        <v>42</v>
      </c>
      <c r="H5137" s="21">
        <v>44621</v>
      </c>
      <c r="I5137" s="18" t="s">
        <v>69</v>
      </c>
      <c r="J5137" s="2" t="s">
        <v>21</v>
      </c>
    </row>
    <row r="5138" spans="2:10" hidden="1" x14ac:dyDescent="0.3">
      <c r="B5138" s="5" t="s">
        <v>58</v>
      </c>
      <c r="C5138" t="s">
        <v>55</v>
      </c>
      <c r="D5138" s="2" t="s">
        <v>21</v>
      </c>
      <c r="F5138">
        <v>5.9155035460992913</v>
      </c>
      <c r="G5138" t="s">
        <v>42</v>
      </c>
      <c r="H5138" s="21">
        <v>44621</v>
      </c>
      <c r="I5138" s="18" t="s">
        <v>69</v>
      </c>
      <c r="J5138" s="2" t="s">
        <v>21</v>
      </c>
    </row>
    <row r="5139" spans="2:10" hidden="1" x14ac:dyDescent="0.3">
      <c r="B5139" s="5" t="s">
        <v>58</v>
      </c>
      <c r="C5139" t="s">
        <v>55</v>
      </c>
      <c r="D5139" s="2" t="s">
        <v>21</v>
      </c>
      <c r="F5139">
        <v>5.7471985815602835</v>
      </c>
      <c r="G5139" t="s">
        <v>42</v>
      </c>
      <c r="H5139" s="21">
        <v>44621</v>
      </c>
      <c r="I5139" s="18" t="s">
        <v>69</v>
      </c>
      <c r="J5139" s="2" t="s">
        <v>21</v>
      </c>
    </row>
    <row r="5140" spans="2:10" hidden="1" x14ac:dyDescent="0.3">
      <c r="B5140" s="5" t="s">
        <v>58</v>
      </c>
      <c r="C5140" t="s">
        <v>55</v>
      </c>
      <c r="D5140" s="2" t="s">
        <v>21</v>
      </c>
      <c r="F5140">
        <v>5.7078439716312062</v>
      </c>
      <c r="G5140" t="s">
        <v>42</v>
      </c>
      <c r="H5140" s="21">
        <v>44621</v>
      </c>
      <c r="I5140" s="18" t="s">
        <v>69</v>
      </c>
      <c r="J5140" s="2" t="s">
        <v>21</v>
      </c>
    </row>
    <row r="5141" spans="2:10" hidden="1" x14ac:dyDescent="0.3">
      <c r="B5141" s="5" t="s">
        <v>58</v>
      </c>
      <c r="C5141" t="s">
        <v>55</v>
      </c>
      <c r="D5141" s="2" t="s">
        <v>21</v>
      </c>
      <c r="F5141">
        <v>5.9629148936170209</v>
      </c>
      <c r="G5141" t="s">
        <v>42</v>
      </c>
      <c r="H5141" s="21">
        <v>44621</v>
      </c>
      <c r="I5141" s="18" t="s">
        <v>69</v>
      </c>
      <c r="J5141" s="2" t="s">
        <v>21</v>
      </c>
    </row>
    <row r="5142" spans="2:10" hidden="1" x14ac:dyDescent="0.3">
      <c r="B5142" s="5" t="s">
        <v>58</v>
      </c>
      <c r="C5142" t="s">
        <v>55</v>
      </c>
      <c r="D5142" s="2" t="s">
        <v>21</v>
      </c>
      <c r="F5142">
        <v>6.8090425531914898</v>
      </c>
      <c r="G5142" t="s">
        <v>42</v>
      </c>
      <c r="H5142" s="21">
        <v>44621</v>
      </c>
      <c r="I5142" s="18" t="s">
        <v>69</v>
      </c>
      <c r="J5142" s="2" t="s">
        <v>21</v>
      </c>
    </row>
    <row r="5143" spans="2:10" hidden="1" x14ac:dyDescent="0.3">
      <c r="B5143" s="5" t="s">
        <v>58</v>
      </c>
      <c r="C5143" t="s">
        <v>55</v>
      </c>
      <c r="D5143" s="2" t="s">
        <v>21</v>
      </c>
      <c r="F5143">
        <v>5.8322695035460992</v>
      </c>
      <c r="G5143" t="s">
        <v>42</v>
      </c>
      <c r="H5143" s="21">
        <v>44621</v>
      </c>
      <c r="I5143" s="18" t="s">
        <v>69</v>
      </c>
      <c r="J5143" s="2" t="s">
        <v>21</v>
      </c>
    </row>
    <row r="5144" spans="2:10" hidden="1" x14ac:dyDescent="0.3">
      <c r="B5144" s="5" t="s">
        <v>58</v>
      </c>
      <c r="C5144" t="s">
        <v>55</v>
      </c>
      <c r="D5144" s="2" t="s">
        <v>21</v>
      </c>
      <c r="F5144">
        <v>5.29731914893617</v>
      </c>
      <c r="G5144" t="s">
        <v>42</v>
      </c>
      <c r="H5144" s="21">
        <v>44621</v>
      </c>
      <c r="I5144" s="18" t="s">
        <v>69</v>
      </c>
      <c r="J5144" s="2" t="s">
        <v>21</v>
      </c>
    </row>
    <row r="5145" spans="2:10" hidden="1" x14ac:dyDescent="0.3">
      <c r="B5145" s="5" t="s">
        <v>58</v>
      </c>
      <c r="C5145" t="s">
        <v>55</v>
      </c>
      <c r="D5145" s="2" t="s">
        <v>21</v>
      </c>
      <c r="F5145">
        <v>5.0372978723404254</v>
      </c>
      <c r="G5145" t="s">
        <v>42</v>
      </c>
      <c r="H5145" s="21">
        <v>44621</v>
      </c>
      <c r="I5145" s="18" t="s">
        <v>69</v>
      </c>
      <c r="J5145" s="2" t="s">
        <v>21</v>
      </c>
    </row>
    <row r="5146" spans="2:10" hidden="1" x14ac:dyDescent="0.3">
      <c r="B5146" s="5" t="s">
        <v>58</v>
      </c>
      <c r="C5146" t="s">
        <v>55</v>
      </c>
      <c r="D5146" s="2" t="s">
        <v>21</v>
      </c>
      <c r="F5146">
        <v>5.5360070921985818</v>
      </c>
      <c r="G5146" t="s">
        <v>42</v>
      </c>
      <c r="H5146" s="21">
        <v>44621</v>
      </c>
      <c r="I5146" s="18" t="s">
        <v>69</v>
      </c>
      <c r="J5146" s="2" t="s">
        <v>21</v>
      </c>
    </row>
    <row r="5147" spans="2:10" hidden="1" x14ac:dyDescent="0.3">
      <c r="B5147" s="5" t="s">
        <v>58</v>
      </c>
      <c r="C5147" t="s">
        <v>55</v>
      </c>
      <c r="D5147" s="2" t="s">
        <v>21</v>
      </c>
      <c r="F5147">
        <v>5.8434397163120568</v>
      </c>
      <c r="G5147" t="s">
        <v>42</v>
      </c>
      <c r="H5147" s="21">
        <v>44621</v>
      </c>
      <c r="I5147" s="18" t="s">
        <v>69</v>
      </c>
      <c r="J5147" s="2" t="s">
        <v>21</v>
      </c>
    </row>
    <row r="5148" spans="2:10" hidden="1" x14ac:dyDescent="0.3">
      <c r="B5148" s="5" t="s">
        <v>58</v>
      </c>
      <c r="C5148" t="s">
        <v>55</v>
      </c>
      <c r="D5148" s="2" t="s">
        <v>21</v>
      </c>
      <c r="F5148">
        <v>7.5046875000000002</v>
      </c>
      <c r="G5148" t="s">
        <v>42</v>
      </c>
      <c r="H5148" s="21">
        <v>44621</v>
      </c>
      <c r="I5148" s="18" t="s">
        <v>69</v>
      </c>
      <c r="J5148" s="2" t="s">
        <v>21</v>
      </c>
    </row>
    <row r="5149" spans="2:10" hidden="1" x14ac:dyDescent="0.3">
      <c r="B5149" s="5" t="s">
        <v>58</v>
      </c>
      <c r="C5149" t="s">
        <v>55</v>
      </c>
      <c r="D5149" s="2" t="s">
        <v>21</v>
      </c>
      <c r="F5149">
        <v>8.5009166666666669</v>
      </c>
      <c r="G5149" t="s">
        <v>42</v>
      </c>
      <c r="H5149" s="21">
        <v>44621</v>
      </c>
      <c r="I5149" s="18" t="s">
        <v>69</v>
      </c>
      <c r="J5149" s="2" t="s">
        <v>21</v>
      </c>
    </row>
    <row r="5150" spans="2:10" hidden="1" x14ac:dyDescent="0.3">
      <c r="B5150" s="5" t="s">
        <v>58</v>
      </c>
      <c r="C5150" t="s">
        <v>55</v>
      </c>
      <c r="D5150" s="2" t="s">
        <v>21</v>
      </c>
      <c r="F5150">
        <v>8.6252291666666672</v>
      </c>
      <c r="G5150" t="s">
        <v>42</v>
      </c>
      <c r="H5150" s="21">
        <v>44621</v>
      </c>
      <c r="I5150" s="18" t="s">
        <v>69</v>
      </c>
      <c r="J5150" s="2" t="s">
        <v>21</v>
      </c>
    </row>
    <row r="5151" spans="2:10" hidden="1" x14ac:dyDescent="0.3">
      <c r="B5151" s="5" t="s">
        <v>58</v>
      </c>
      <c r="C5151" t="s">
        <v>55</v>
      </c>
      <c r="D5151" s="2" t="s">
        <v>21</v>
      </c>
      <c r="F5151">
        <v>9.02621875</v>
      </c>
      <c r="G5151" t="s">
        <v>42</v>
      </c>
      <c r="H5151" s="21">
        <v>44621</v>
      </c>
      <c r="I5151" s="18" t="s">
        <v>69</v>
      </c>
      <c r="J5151" s="2" t="s">
        <v>21</v>
      </c>
    </row>
    <row r="5152" spans="2:10" hidden="1" x14ac:dyDescent="0.3">
      <c r="B5152" s="5" t="s">
        <v>58</v>
      </c>
      <c r="C5152" t="s">
        <v>55</v>
      </c>
      <c r="D5152" s="2" t="s">
        <v>21</v>
      </c>
      <c r="F5152">
        <v>8.2521354166666665</v>
      </c>
      <c r="G5152" t="s">
        <v>42</v>
      </c>
      <c r="H5152" s="21">
        <v>44621</v>
      </c>
      <c r="I5152" s="18" t="s">
        <v>69</v>
      </c>
      <c r="J5152" s="2" t="s">
        <v>21</v>
      </c>
    </row>
    <row r="5153" spans="2:10" hidden="1" x14ac:dyDescent="0.3">
      <c r="B5153" s="5" t="s">
        <v>58</v>
      </c>
      <c r="C5153" t="s">
        <v>55</v>
      </c>
      <c r="D5153" s="2" t="s">
        <v>21</v>
      </c>
      <c r="F5153">
        <v>7.9081666666666663</v>
      </c>
      <c r="G5153" t="s">
        <v>42</v>
      </c>
      <c r="H5153" s="21">
        <v>44621</v>
      </c>
      <c r="I5153" s="18" t="s">
        <v>69</v>
      </c>
      <c r="J5153" s="2" t="s">
        <v>21</v>
      </c>
    </row>
    <row r="5154" spans="2:10" hidden="1" x14ac:dyDescent="0.3">
      <c r="B5154" s="5" t="s">
        <v>58</v>
      </c>
      <c r="C5154" t="s">
        <v>55</v>
      </c>
      <c r="D5154" s="2" t="s">
        <v>21</v>
      </c>
      <c r="F5154">
        <v>6.96559375</v>
      </c>
      <c r="G5154" t="s">
        <v>42</v>
      </c>
      <c r="H5154" s="21">
        <v>44621</v>
      </c>
      <c r="I5154" s="18" t="s">
        <v>69</v>
      </c>
      <c r="J5154" s="2" t="s">
        <v>21</v>
      </c>
    </row>
    <row r="5155" spans="2:10" hidden="1" x14ac:dyDescent="0.3">
      <c r="B5155" s="5" t="s">
        <v>58</v>
      </c>
      <c r="C5155" t="s">
        <v>55</v>
      </c>
      <c r="D5155" s="2" t="s">
        <v>21</v>
      </c>
      <c r="F5155">
        <v>8.9377187500000002</v>
      </c>
      <c r="G5155" t="s">
        <v>42</v>
      </c>
      <c r="H5155" s="21">
        <v>44621</v>
      </c>
      <c r="I5155" s="18" t="s">
        <v>69</v>
      </c>
      <c r="J5155" s="2" t="s">
        <v>21</v>
      </c>
    </row>
    <row r="5156" spans="2:10" hidden="1" x14ac:dyDescent="0.3">
      <c r="B5156" s="5" t="s">
        <v>58</v>
      </c>
      <c r="C5156" t="s">
        <v>55</v>
      </c>
      <c r="D5156" s="2" t="s">
        <v>21</v>
      </c>
      <c r="F5156">
        <v>8.7099479166666658</v>
      </c>
      <c r="G5156" t="s">
        <v>42</v>
      </c>
      <c r="H5156" s="21">
        <v>44621</v>
      </c>
      <c r="I5156" s="18" t="s">
        <v>69</v>
      </c>
      <c r="J5156" s="2" t="s">
        <v>21</v>
      </c>
    </row>
    <row r="5157" spans="2:10" hidden="1" x14ac:dyDescent="0.3">
      <c r="B5157" s="5" t="s">
        <v>58</v>
      </c>
      <c r="C5157" t="s">
        <v>55</v>
      </c>
      <c r="D5157" s="2" t="s">
        <v>21</v>
      </c>
      <c r="F5157">
        <v>7.1274687499999994</v>
      </c>
      <c r="G5157" t="s">
        <v>42</v>
      </c>
      <c r="H5157" s="21">
        <v>44621</v>
      </c>
      <c r="I5157" s="18" t="s">
        <v>69</v>
      </c>
      <c r="J5157" s="2" t="s">
        <v>21</v>
      </c>
    </row>
    <row r="5158" spans="2:10" hidden="1" x14ac:dyDescent="0.3">
      <c r="B5158" s="5" t="s">
        <v>58</v>
      </c>
      <c r="C5158" t="s">
        <v>55</v>
      </c>
      <c r="D5158" s="2" t="s">
        <v>21</v>
      </c>
      <c r="F5158">
        <v>9.2670833333333338</v>
      </c>
      <c r="G5158" t="s">
        <v>42</v>
      </c>
      <c r="H5158" s="21">
        <v>44621</v>
      </c>
      <c r="I5158" s="18" t="s">
        <v>69</v>
      </c>
      <c r="J5158" s="2" t="s">
        <v>21</v>
      </c>
    </row>
    <row r="5159" spans="2:10" hidden="1" x14ac:dyDescent="0.3">
      <c r="B5159" s="5" t="s">
        <v>58</v>
      </c>
      <c r="C5159" t="s">
        <v>55</v>
      </c>
      <c r="D5159" s="2" t="s">
        <v>21</v>
      </c>
      <c r="F5159">
        <v>5.8912708333333335</v>
      </c>
      <c r="G5159" t="s">
        <v>42</v>
      </c>
      <c r="H5159" s="21">
        <v>44621</v>
      </c>
      <c r="I5159" s="18" t="s">
        <v>69</v>
      </c>
      <c r="J5159" s="2" t="s">
        <v>21</v>
      </c>
    </row>
    <row r="5160" spans="2:10" hidden="1" x14ac:dyDescent="0.3">
      <c r="B5160" s="5" t="s">
        <v>58</v>
      </c>
      <c r="C5160" t="s">
        <v>55</v>
      </c>
      <c r="D5160" s="2" t="s">
        <v>21</v>
      </c>
      <c r="F5160">
        <v>6.0653958333333335</v>
      </c>
      <c r="G5160" t="s">
        <v>42</v>
      </c>
      <c r="H5160" s="21">
        <v>44621</v>
      </c>
      <c r="I5160" s="18" t="s">
        <v>69</v>
      </c>
      <c r="J5160" s="2" t="s">
        <v>21</v>
      </c>
    </row>
    <row r="5161" spans="2:10" hidden="1" x14ac:dyDescent="0.3">
      <c r="B5161" s="5" t="s">
        <v>58</v>
      </c>
      <c r="C5161" t="s">
        <v>55</v>
      </c>
      <c r="D5161" s="2" t="s">
        <v>21</v>
      </c>
      <c r="F5161">
        <v>7.1384166666666671</v>
      </c>
      <c r="G5161" t="s">
        <v>42</v>
      </c>
      <c r="H5161" s="21">
        <v>44621</v>
      </c>
      <c r="I5161" s="18" t="s">
        <v>69</v>
      </c>
      <c r="J5161" s="2" t="s">
        <v>21</v>
      </c>
    </row>
    <row r="5162" spans="2:10" hidden="1" x14ac:dyDescent="0.3">
      <c r="B5162" s="5" t="s">
        <v>58</v>
      </c>
      <c r="C5162" t="s">
        <v>55</v>
      </c>
      <c r="D5162" s="2" t="s">
        <v>21</v>
      </c>
      <c r="F5162">
        <v>6.8265312499999995</v>
      </c>
      <c r="G5162" t="s">
        <v>42</v>
      </c>
      <c r="H5162" s="21">
        <v>44621</v>
      </c>
      <c r="I5162" s="18" t="s">
        <v>69</v>
      </c>
      <c r="J5162" s="2" t="s">
        <v>21</v>
      </c>
    </row>
    <row r="5163" spans="2:10" hidden="1" x14ac:dyDescent="0.3">
      <c r="B5163" s="5" t="s">
        <v>58</v>
      </c>
      <c r="C5163" t="s">
        <v>55</v>
      </c>
      <c r="D5163" s="2" t="s">
        <v>21</v>
      </c>
      <c r="F5163">
        <v>7.5221041666666659</v>
      </c>
      <c r="G5163" t="s">
        <v>42</v>
      </c>
      <c r="H5163" s="21">
        <v>44621</v>
      </c>
      <c r="I5163" s="18" t="s">
        <v>69</v>
      </c>
      <c r="J5163" s="2" t="s">
        <v>21</v>
      </c>
    </row>
    <row r="5164" spans="2:10" hidden="1" x14ac:dyDescent="0.3">
      <c r="B5164" s="5" t="s">
        <v>58</v>
      </c>
      <c r="C5164" t="s">
        <v>55</v>
      </c>
      <c r="D5164" s="2" t="s">
        <v>21</v>
      </c>
      <c r="F5164">
        <v>6.9386249999999992</v>
      </c>
      <c r="G5164" t="s">
        <v>42</v>
      </c>
      <c r="H5164" s="21">
        <v>44621</v>
      </c>
      <c r="I5164" s="18" t="s">
        <v>69</v>
      </c>
      <c r="J5164" s="2" t="s">
        <v>21</v>
      </c>
    </row>
    <row r="5165" spans="2:10" hidden="1" x14ac:dyDescent="0.3">
      <c r="B5165" s="5" t="s">
        <v>58</v>
      </c>
      <c r="C5165" t="s">
        <v>55</v>
      </c>
      <c r="D5165" s="2" t="s">
        <v>21</v>
      </c>
      <c r="F5165">
        <v>6.8265312499999995</v>
      </c>
      <c r="G5165" t="s">
        <v>42</v>
      </c>
      <c r="H5165" s="21">
        <v>44621</v>
      </c>
      <c r="I5165" s="18" t="s">
        <v>69</v>
      </c>
      <c r="J5165" s="2" t="s">
        <v>21</v>
      </c>
    </row>
    <row r="5166" spans="2:10" hidden="1" x14ac:dyDescent="0.3">
      <c r="B5166" s="5" t="s">
        <v>58</v>
      </c>
      <c r="C5166" t="s">
        <v>55</v>
      </c>
      <c r="D5166" s="2" t="s">
        <v>21</v>
      </c>
      <c r="F5166">
        <v>8.5020729166666662</v>
      </c>
      <c r="G5166" t="s">
        <v>42</v>
      </c>
      <c r="H5166" s="21">
        <v>44621</v>
      </c>
      <c r="I5166" s="18" t="s">
        <v>69</v>
      </c>
      <c r="J5166" s="2" t="s">
        <v>21</v>
      </c>
    </row>
    <row r="5167" spans="2:10" hidden="1" x14ac:dyDescent="0.3">
      <c r="B5167" s="5" t="s">
        <v>58</v>
      </c>
      <c r="C5167" t="s">
        <v>55</v>
      </c>
      <c r="D5167" s="2" t="s">
        <v>21</v>
      </c>
      <c r="F5167">
        <v>8.4562291666666667</v>
      </c>
      <c r="G5167" t="s">
        <v>42</v>
      </c>
      <c r="H5167" s="21">
        <v>44621</v>
      </c>
      <c r="I5167" s="18" t="s">
        <v>69</v>
      </c>
      <c r="J5167" s="2" t="s">
        <v>21</v>
      </c>
    </row>
    <row r="5168" spans="2:10" hidden="1" x14ac:dyDescent="0.3">
      <c r="B5168" s="5" t="s">
        <v>58</v>
      </c>
      <c r="C5168" t="s">
        <v>55</v>
      </c>
      <c r="D5168" s="2" t="s">
        <v>21</v>
      </c>
      <c r="F5168">
        <v>6.5651770833333325</v>
      </c>
      <c r="G5168" t="s">
        <v>42</v>
      </c>
      <c r="H5168" s="21">
        <v>44621</v>
      </c>
      <c r="I5168" s="18" t="s">
        <v>69</v>
      </c>
      <c r="J5168" s="2" t="s">
        <v>21</v>
      </c>
    </row>
    <row r="5169" spans="2:10" hidden="1" x14ac:dyDescent="0.3">
      <c r="B5169" s="5" t="s">
        <v>58</v>
      </c>
      <c r="C5169" t="s">
        <v>55</v>
      </c>
      <c r="D5169" s="2" t="s">
        <v>21</v>
      </c>
      <c r="F5169">
        <v>7.9574062499999991</v>
      </c>
      <c r="G5169" t="s">
        <v>42</v>
      </c>
      <c r="H5169" s="21">
        <v>44621</v>
      </c>
      <c r="I5169" s="18" t="s">
        <v>69</v>
      </c>
      <c r="J5169" s="2" t="s">
        <v>21</v>
      </c>
    </row>
    <row r="5170" spans="2:10" hidden="1" x14ac:dyDescent="0.3">
      <c r="B5170" s="5" t="s">
        <v>58</v>
      </c>
      <c r="C5170" t="s">
        <v>55</v>
      </c>
      <c r="D5170" s="2" t="s">
        <v>21</v>
      </c>
      <c r="F5170">
        <v>8.6575520833333339</v>
      </c>
      <c r="G5170" t="s">
        <v>42</v>
      </c>
      <c r="H5170" s="21">
        <v>44621</v>
      </c>
      <c r="I5170" s="18" t="s">
        <v>69</v>
      </c>
      <c r="J5170" s="2" t="s">
        <v>21</v>
      </c>
    </row>
    <row r="5171" spans="2:10" hidden="1" x14ac:dyDescent="0.3">
      <c r="B5171" s="5" t="s">
        <v>58</v>
      </c>
      <c r="C5171" t="s">
        <v>55</v>
      </c>
      <c r="D5171" s="2" t="s">
        <v>21</v>
      </c>
      <c r="F5171">
        <v>5.9640833333333338</v>
      </c>
      <c r="G5171" t="s">
        <v>42</v>
      </c>
      <c r="H5171" s="21">
        <v>44621</v>
      </c>
      <c r="I5171" s="18" t="s">
        <v>69</v>
      </c>
      <c r="J5171" s="2" t="s">
        <v>21</v>
      </c>
    </row>
    <row r="5172" spans="2:10" hidden="1" x14ac:dyDescent="0.3">
      <c r="B5172" s="5" t="s">
        <v>58</v>
      </c>
      <c r="C5172" t="s">
        <v>55</v>
      </c>
      <c r="D5172" s="2" t="s">
        <v>21</v>
      </c>
      <c r="F5172">
        <v>5.6048229166666665</v>
      </c>
      <c r="G5172" t="s">
        <v>42</v>
      </c>
      <c r="H5172" s="21">
        <v>44621</v>
      </c>
      <c r="I5172" s="18" t="s">
        <v>69</v>
      </c>
      <c r="J5172" s="2" t="s">
        <v>21</v>
      </c>
    </row>
    <row r="5173" spans="2:10" hidden="1" x14ac:dyDescent="0.3">
      <c r="B5173" s="5" t="s">
        <v>58</v>
      </c>
      <c r="C5173" t="s">
        <v>55</v>
      </c>
      <c r="D5173" s="2" t="s">
        <v>21</v>
      </c>
      <c r="F5173">
        <v>5.6747812499999997</v>
      </c>
      <c r="G5173" t="s">
        <v>42</v>
      </c>
      <c r="H5173" s="21">
        <v>44621</v>
      </c>
      <c r="I5173" s="18" t="s">
        <v>69</v>
      </c>
      <c r="J5173" s="2" t="s">
        <v>21</v>
      </c>
    </row>
    <row r="5174" spans="2:10" hidden="1" x14ac:dyDescent="0.3">
      <c r="B5174" s="5" t="s">
        <v>58</v>
      </c>
      <c r="C5174" t="s">
        <v>55</v>
      </c>
      <c r="D5174" s="2" t="s">
        <v>21</v>
      </c>
      <c r="F5174">
        <v>7.9532291666666666</v>
      </c>
      <c r="G5174" t="s">
        <v>42</v>
      </c>
      <c r="H5174" s="21">
        <v>44621</v>
      </c>
      <c r="I5174" s="18" t="s">
        <v>69</v>
      </c>
      <c r="J5174" s="2" t="s">
        <v>21</v>
      </c>
    </row>
    <row r="5175" spans="2:10" hidden="1" x14ac:dyDescent="0.3">
      <c r="B5175" s="5" t="s">
        <v>58</v>
      </c>
      <c r="C5175" t="s">
        <v>55</v>
      </c>
      <c r="D5175" s="2" t="s">
        <v>21</v>
      </c>
      <c r="F5175">
        <v>7.8871458333333342</v>
      </c>
      <c r="G5175" t="s">
        <v>42</v>
      </c>
      <c r="H5175" s="21">
        <v>44621</v>
      </c>
      <c r="I5175" s="18" t="s">
        <v>69</v>
      </c>
      <c r="J5175" s="2" t="s">
        <v>21</v>
      </c>
    </row>
    <row r="5176" spans="2:10" hidden="1" x14ac:dyDescent="0.3">
      <c r="B5176" s="5" t="s">
        <v>58</v>
      </c>
      <c r="C5176" t="s">
        <v>55</v>
      </c>
      <c r="D5176" s="2" t="s">
        <v>21</v>
      </c>
      <c r="F5176">
        <v>7.0002812500000005</v>
      </c>
      <c r="G5176" t="s">
        <v>42</v>
      </c>
      <c r="H5176" s="21">
        <v>44621</v>
      </c>
      <c r="I5176" s="18" t="s">
        <v>69</v>
      </c>
      <c r="J5176" s="2" t="s">
        <v>21</v>
      </c>
    </row>
    <row r="5177" spans="2:10" hidden="1" x14ac:dyDescent="0.3">
      <c r="B5177" s="5" t="s">
        <v>58</v>
      </c>
      <c r="C5177" t="s">
        <v>55</v>
      </c>
      <c r="D5177" s="2" t="s">
        <v>21</v>
      </c>
      <c r="F5177">
        <v>6.156802083333333</v>
      </c>
      <c r="G5177" t="s">
        <v>42</v>
      </c>
      <c r="H5177" s="21">
        <v>44621</v>
      </c>
      <c r="I5177" s="18" t="s">
        <v>69</v>
      </c>
      <c r="J5177" s="2" t="s">
        <v>21</v>
      </c>
    </row>
    <row r="5178" spans="2:10" hidden="1" x14ac:dyDescent="0.3">
      <c r="B5178" s="5" t="s">
        <v>58</v>
      </c>
      <c r="C5178" t="s">
        <v>55</v>
      </c>
      <c r="D5178" s="2" t="s">
        <v>21</v>
      </c>
      <c r="F5178">
        <v>7.5002604166666664</v>
      </c>
      <c r="G5178" t="s">
        <v>42</v>
      </c>
      <c r="H5178" s="21">
        <v>44621</v>
      </c>
      <c r="I5178" s="18" t="s">
        <v>69</v>
      </c>
      <c r="J5178" s="2" t="s">
        <v>21</v>
      </c>
    </row>
    <row r="5179" spans="2:10" hidden="1" x14ac:dyDescent="0.3">
      <c r="B5179" s="5" t="s">
        <v>58</v>
      </c>
      <c r="C5179" t="s">
        <v>55</v>
      </c>
      <c r="D5179" s="2" t="s">
        <v>21</v>
      </c>
      <c r="F5179">
        <v>13.317781250000001</v>
      </c>
      <c r="G5179" t="s">
        <v>42</v>
      </c>
      <c r="H5179" s="21">
        <v>44621</v>
      </c>
      <c r="I5179" s="18" t="s">
        <v>69</v>
      </c>
      <c r="J5179" s="2" t="s">
        <v>21</v>
      </c>
    </row>
    <row r="5180" spans="2:10" hidden="1" x14ac:dyDescent="0.3">
      <c r="B5180" s="5" t="s">
        <v>58</v>
      </c>
      <c r="C5180" t="s">
        <v>55</v>
      </c>
      <c r="D5180" s="2" t="s">
        <v>21</v>
      </c>
      <c r="F5180">
        <v>11.832489583333334</v>
      </c>
      <c r="G5180" t="s">
        <v>42</v>
      </c>
      <c r="H5180" s="21">
        <v>44621</v>
      </c>
      <c r="I5180" s="18" t="s">
        <v>69</v>
      </c>
      <c r="J5180" s="2" t="s">
        <v>21</v>
      </c>
    </row>
    <row r="5181" spans="2:10" hidden="1" x14ac:dyDescent="0.3">
      <c r="B5181" s="5" t="s">
        <v>58</v>
      </c>
      <c r="C5181" t="s">
        <v>55</v>
      </c>
      <c r="D5181" s="2" t="s">
        <v>21</v>
      </c>
      <c r="F5181">
        <v>5.8473437500000003</v>
      </c>
      <c r="G5181" t="s">
        <v>42</v>
      </c>
      <c r="H5181" s="21">
        <v>44621</v>
      </c>
      <c r="I5181" s="18" t="s">
        <v>69</v>
      </c>
      <c r="J5181" s="2" t="s">
        <v>21</v>
      </c>
    </row>
    <row r="5182" spans="2:10" hidden="1" x14ac:dyDescent="0.3">
      <c r="B5182" s="5" t="s">
        <v>58</v>
      </c>
      <c r="C5182" t="s">
        <v>55</v>
      </c>
      <c r="D5182" s="2" t="s">
        <v>21</v>
      </c>
      <c r="F5182">
        <v>6.76040625</v>
      </c>
      <c r="G5182" t="s">
        <v>42</v>
      </c>
      <c r="H5182" s="21">
        <v>44621</v>
      </c>
      <c r="I5182" s="18" t="s">
        <v>69</v>
      </c>
      <c r="J5182" s="2" t="s">
        <v>21</v>
      </c>
    </row>
    <row r="5183" spans="2:10" hidden="1" x14ac:dyDescent="0.3">
      <c r="B5183" s="5" t="s">
        <v>58</v>
      </c>
      <c r="C5183" t="s">
        <v>55</v>
      </c>
      <c r="D5183" s="2" t="s">
        <v>21</v>
      </c>
      <c r="F5183">
        <v>5.3491354166666669</v>
      </c>
      <c r="G5183" t="s">
        <v>42</v>
      </c>
      <c r="H5183" s="21">
        <v>44621</v>
      </c>
      <c r="I5183" s="18" t="s">
        <v>69</v>
      </c>
      <c r="J5183" s="2" t="s">
        <v>21</v>
      </c>
    </row>
    <row r="5184" spans="2:10" hidden="1" x14ac:dyDescent="0.3">
      <c r="B5184" s="5" t="s">
        <v>58</v>
      </c>
      <c r="C5184" t="s">
        <v>55</v>
      </c>
      <c r="D5184" s="2" t="s">
        <v>21</v>
      </c>
      <c r="F5184">
        <v>6.2652916666666663</v>
      </c>
      <c r="G5184" t="s">
        <v>42</v>
      </c>
      <c r="H5184" s="21">
        <v>44621</v>
      </c>
      <c r="I5184" s="18" t="s">
        <v>69</v>
      </c>
      <c r="J5184" s="2" t="s">
        <v>21</v>
      </c>
    </row>
    <row r="5185" spans="2:10" hidden="1" x14ac:dyDescent="0.3">
      <c r="B5185" s="5" t="s">
        <v>58</v>
      </c>
      <c r="C5185" t="s">
        <v>55</v>
      </c>
      <c r="D5185" s="2" t="s">
        <v>21</v>
      </c>
      <c r="F5185">
        <v>6.2578125</v>
      </c>
      <c r="G5185" t="s">
        <v>42</v>
      </c>
      <c r="H5185" s="21">
        <v>44621</v>
      </c>
      <c r="I5185" s="18" t="s">
        <v>69</v>
      </c>
      <c r="J5185" s="2" t="s">
        <v>21</v>
      </c>
    </row>
    <row r="5186" spans="2:10" hidden="1" x14ac:dyDescent="0.3">
      <c r="B5186" s="5" t="s">
        <v>58</v>
      </c>
      <c r="C5186" t="s">
        <v>55</v>
      </c>
      <c r="D5186" s="2" t="s">
        <v>21</v>
      </c>
      <c r="F5186">
        <v>5.5639062499999996</v>
      </c>
      <c r="G5186" t="s">
        <v>42</v>
      </c>
      <c r="H5186" s="21">
        <v>44621</v>
      </c>
      <c r="I5186" s="18" t="s">
        <v>69</v>
      </c>
      <c r="J5186" s="2" t="s">
        <v>21</v>
      </c>
    </row>
    <row r="5187" spans="2:10" hidden="1" x14ac:dyDescent="0.3">
      <c r="B5187" s="5" t="s">
        <v>58</v>
      </c>
      <c r="C5187" t="s">
        <v>55</v>
      </c>
      <c r="D5187" s="2" t="s">
        <v>21</v>
      </c>
      <c r="F5187">
        <v>5.4550729166666665</v>
      </c>
      <c r="G5187" t="s">
        <v>42</v>
      </c>
      <c r="H5187" s="21">
        <v>44621</v>
      </c>
      <c r="I5187" s="18" t="s">
        <v>69</v>
      </c>
      <c r="J5187" s="2" t="s">
        <v>21</v>
      </c>
    </row>
    <row r="5188" spans="2:10" hidden="1" x14ac:dyDescent="0.3">
      <c r="B5188" s="5" t="s">
        <v>58</v>
      </c>
      <c r="C5188" t="s">
        <v>55</v>
      </c>
      <c r="D5188" s="2" t="s">
        <v>21</v>
      </c>
      <c r="F5188">
        <v>6.5362604166666669</v>
      </c>
      <c r="G5188" t="s">
        <v>42</v>
      </c>
      <c r="H5188" s="21">
        <v>44621</v>
      </c>
      <c r="I5188" s="18" t="s">
        <v>69</v>
      </c>
      <c r="J5188" s="2" t="s">
        <v>21</v>
      </c>
    </row>
    <row r="5189" spans="2:10" hidden="1" x14ac:dyDescent="0.3">
      <c r="B5189" s="5" t="s">
        <v>58</v>
      </c>
      <c r="C5189" t="s">
        <v>55</v>
      </c>
      <c r="D5189" s="2" t="s">
        <v>21</v>
      </c>
      <c r="F5189">
        <v>9.2603437500000005</v>
      </c>
      <c r="G5189" t="s">
        <v>42</v>
      </c>
      <c r="H5189" s="21">
        <v>44621</v>
      </c>
      <c r="I5189" s="18" t="s">
        <v>69</v>
      </c>
      <c r="J5189" s="2" t="s">
        <v>21</v>
      </c>
    </row>
    <row r="5190" spans="2:10" hidden="1" x14ac:dyDescent="0.3">
      <c r="B5190" s="5" t="s">
        <v>58</v>
      </c>
      <c r="C5190" t="s">
        <v>55</v>
      </c>
      <c r="D5190" s="2" t="s">
        <v>21</v>
      </c>
      <c r="F5190">
        <v>6.9033541666666665</v>
      </c>
      <c r="G5190" t="s">
        <v>42</v>
      </c>
      <c r="H5190" s="21">
        <v>44621</v>
      </c>
      <c r="I5190" s="18" t="s">
        <v>69</v>
      </c>
      <c r="J5190" s="2" t="s">
        <v>21</v>
      </c>
    </row>
    <row r="5191" spans="2:10" hidden="1" x14ac:dyDescent="0.3">
      <c r="B5191" s="5" t="s">
        <v>58</v>
      </c>
      <c r="C5191" t="s">
        <v>55</v>
      </c>
      <c r="D5191" s="2" t="s">
        <v>21</v>
      </c>
      <c r="F5191">
        <v>15.362992022442361</v>
      </c>
      <c r="G5191" t="s">
        <v>42</v>
      </c>
      <c r="H5191" s="21">
        <v>44621</v>
      </c>
      <c r="I5191" s="18" t="s">
        <v>69</v>
      </c>
      <c r="J5191" s="2" t="s">
        <v>21</v>
      </c>
    </row>
    <row r="5192" spans="2:10" hidden="1" x14ac:dyDescent="0.3">
      <c r="B5192" s="5" t="s">
        <v>58</v>
      </c>
      <c r="C5192" t="s">
        <v>55</v>
      </c>
      <c r="D5192" s="2" t="s">
        <v>21</v>
      </c>
      <c r="F5192">
        <v>14.641886363636363</v>
      </c>
      <c r="G5192" t="s">
        <v>42</v>
      </c>
      <c r="H5192" s="21">
        <v>44621</v>
      </c>
      <c r="I5192" s="18" t="s">
        <v>69</v>
      </c>
      <c r="J5192" s="2" t="s">
        <v>21</v>
      </c>
    </row>
    <row r="5193" spans="2:10" hidden="1" x14ac:dyDescent="0.3">
      <c r="B5193" s="5" t="s">
        <v>58</v>
      </c>
      <c r="C5193" t="s">
        <v>55</v>
      </c>
      <c r="D5193" s="2" t="s">
        <v>21</v>
      </c>
      <c r="F5193">
        <v>10.04815</v>
      </c>
      <c r="G5193" t="s">
        <v>42</v>
      </c>
      <c r="H5193" s="21">
        <v>44621</v>
      </c>
      <c r="I5193" s="18" t="s">
        <v>69</v>
      </c>
      <c r="J5193" s="2" t="s">
        <v>21</v>
      </c>
    </row>
    <row r="5194" spans="2:10" hidden="1" x14ac:dyDescent="0.3">
      <c r="B5194" s="5" t="s">
        <v>58</v>
      </c>
      <c r="C5194" t="s">
        <v>55</v>
      </c>
      <c r="D5194" s="2" t="s">
        <v>21</v>
      </c>
      <c r="F5194">
        <v>6.7139259259259267</v>
      </c>
      <c r="G5194" t="s">
        <v>42</v>
      </c>
      <c r="H5194" s="21">
        <v>44621</v>
      </c>
      <c r="I5194" s="18" t="s">
        <v>69</v>
      </c>
      <c r="J5194" s="2" t="s">
        <v>21</v>
      </c>
    </row>
    <row r="5195" spans="2:10" hidden="1" x14ac:dyDescent="0.3">
      <c r="B5195" s="5" t="s">
        <v>58</v>
      </c>
      <c r="C5195" t="s">
        <v>55</v>
      </c>
      <c r="D5195" s="2" t="s">
        <v>21</v>
      </c>
      <c r="F5195">
        <v>6.9638518518518522</v>
      </c>
      <c r="G5195" t="s">
        <v>42</v>
      </c>
      <c r="H5195" s="21">
        <v>44621</v>
      </c>
      <c r="I5195" s="18" t="s">
        <v>69</v>
      </c>
      <c r="J5195" s="2" t="s">
        <v>21</v>
      </c>
    </row>
    <row r="5196" spans="2:10" hidden="1" x14ac:dyDescent="0.3">
      <c r="B5196" s="5" t="s">
        <v>58</v>
      </c>
      <c r="C5196" t="s">
        <v>55</v>
      </c>
      <c r="D5196" s="2" t="s">
        <v>21</v>
      </c>
      <c r="F5196">
        <v>6.3833888888888888</v>
      </c>
      <c r="G5196" t="s">
        <v>42</v>
      </c>
      <c r="H5196" s="21">
        <v>44621</v>
      </c>
      <c r="I5196" s="18" t="s">
        <v>69</v>
      </c>
      <c r="J5196" s="2" t="s">
        <v>21</v>
      </c>
    </row>
    <row r="5197" spans="2:10" hidden="1" x14ac:dyDescent="0.3">
      <c r="B5197" s="5" t="s">
        <v>58</v>
      </c>
      <c r="C5197" t="s">
        <v>55</v>
      </c>
      <c r="D5197" s="2" t="s">
        <v>21</v>
      </c>
      <c r="F5197">
        <v>6.4100833333333336</v>
      </c>
      <c r="G5197" t="s">
        <v>42</v>
      </c>
      <c r="H5197" s="21">
        <v>44621</v>
      </c>
      <c r="I5197" s="18" t="s">
        <v>69</v>
      </c>
      <c r="J5197" s="2" t="s">
        <v>21</v>
      </c>
    </row>
    <row r="5198" spans="2:10" hidden="1" x14ac:dyDescent="0.3">
      <c r="B5198" s="5" t="s">
        <v>58</v>
      </c>
      <c r="C5198" t="s">
        <v>55</v>
      </c>
      <c r="D5198" s="2" t="s">
        <v>21</v>
      </c>
      <c r="F5198">
        <v>6.5453981481481485</v>
      </c>
      <c r="G5198" t="s">
        <v>42</v>
      </c>
      <c r="H5198" s="21">
        <v>44621</v>
      </c>
      <c r="I5198" s="18" t="s">
        <v>69</v>
      </c>
      <c r="J5198" s="2" t="s">
        <v>21</v>
      </c>
    </row>
    <row r="5199" spans="2:10" hidden="1" x14ac:dyDescent="0.3">
      <c r="B5199" s="5" t="s">
        <v>58</v>
      </c>
      <c r="C5199" t="s">
        <v>55</v>
      </c>
      <c r="D5199" s="2" t="s">
        <v>21</v>
      </c>
      <c r="F5199">
        <v>6.0483888888888888</v>
      </c>
      <c r="G5199" t="s">
        <v>42</v>
      </c>
      <c r="H5199" s="21">
        <v>44621</v>
      </c>
      <c r="I5199" s="18" t="s">
        <v>69</v>
      </c>
      <c r="J5199" s="2" t="s">
        <v>21</v>
      </c>
    </row>
    <row r="5200" spans="2:10" hidden="1" x14ac:dyDescent="0.3">
      <c r="B5200" s="5" t="s">
        <v>58</v>
      </c>
      <c r="C5200" t="s">
        <v>55</v>
      </c>
      <c r="D5200" s="2" t="s">
        <v>21</v>
      </c>
      <c r="F5200">
        <v>6.560675925925926</v>
      </c>
      <c r="G5200" t="s">
        <v>42</v>
      </c>
      <c r="H5200" s="21">
        <v>44621</v>
      </c>
      <c r="I5200" s="18" t="s">
        <v>69</v>
      </c>
      <c r="J5200" s="2" t="s">
        <v>21</v>
      </c>
    </row>
    <row r="5201" spans="2:10" hidden="1" x14ac:dyDescent="0.3">
      <c r="B5201" s="5" t="s">
        <v>58</v>
      </c>
      <c r="C5201" t="s">
        <v>55</v>
      </c>
      <c r="D5201" s="2" t="s">
        <v>21</v>
      </c>
      <c r="F5201">
        <v>6.8743333333333334</v>
      </c>
      <c r="G5201" t="s">
        <v>42</v>
      </c>
      <c r="H5201" s="21">
        <v>44621</v>
      </c>
      <c r="I5201" s="18" t="s">
        <v>69</v>
      </c>
      <c r="J5201" s="2" t="s">
        <v>21</v>
      </c>
    </row>
    <row r="5202" spans="2:10" hidden="1" x14ac:dyDescent="0.3">
      <c r="B5202" s="5" t="s">
        <v>58</v>
      </c>
      <c r="C5202" t="s">
        <v>55</v>
      </c>
      <c r="D5202" s="2" t="s">
        <v>21</v>
      </c>
      <c r="F5202">
        <v>8.8186296296296298</v>
      </c>
      <c r="G5202" t="s">
        <v>42</v>
      </c>
      <c r="H5202" s="21">
        <v>44621</v>
      </c>
      <c r="I5202" s="18" t="s">
        <v>69</v>
      </c>
      <c r="J5202" s="2" t="s">
        <v>21</v>
      </c>
    </row>
    <row r="5203" spans="2:10" hidden="1" x14ac:dyDescent="0.3">
      <c r="B5203" s="5" t="s">
        <v>58</v>
      </c>
      <c r="C5203" t="s">
        <v>55</v>
      </c>
      <c r="D5203" s="2" t="s">
        <v>21</v>
      </c>
      <c r="F5203">
        <v>8.0677870370370375</v>
      </c>
      <c r="G5203" t="s">
        <v>42</v>
      </c>
      <c r="H5203" s="21">
        <v>44621</v>
      </c>
      <c r="I5203" s="18" t="s">
        <v>69</v>
      </c>
      <c r="J5203" s="2" t="s">
        <v>21</v>
      </c>
    </row>
    <row r="5204" spans="2:10" hidden="1" x14ac:dyDescent="0.3">
      <c r="B5204" s="5" t="s">
        <v>58</v>
      </c>
      <c r="C5204" t="s">
        <v>55</v>
      </c>
      <c r="D5204" s="2" t="s">
        <v>21</v>
      </c>
      <c r="F5204">
        <v>7.4107407407407413</v>
      </c>
      <c r="G5204" t="s">
        <v>42</v>
      </c>
      <c r="H5204" s="21">
        <v>44621</v>
      </c>
      <c r="I5204" s="18" t="s">
        <v>69</v>
      </c>
      <c r="J5204" s="2" t="s">
        <v>21</v>
      </c>
    </row>
    <row r="5205" spans="2:10" hidden="1" x14ac:dyDescent="0.3">
      <c r="B5205" s="5" t="s">
        <v>58</v>
      </c>
      <c r="C5205" t="s">
        <v>55</v>
      </c>
      <c r="D5205" s="2" t="s">
        <v>21</v>
      </c>
      <c r="F5205">
        <v>8.645194444444444</v>
      </c>
      <c r="G5205" t="s">
        <v>42</v>
      </c>
      <c r="H5205" s="21">
        <v>44621</v>
      </c>
      <c r="I5205" s="18" t="s">
        <v>69</v>
      </c>
      <c r="J5205" s="2" t="s">
        <v>21</v>
      </c>
    </row>
    <row r="5206" spans="2:10" hidden="1" x14ac:dyDescent="0.3">
      <c r="B5206" s="5" t="s">
        <v>58</v>
      </c>
      <c r="C5206" t="s">
        <v>55</v>
      </c>
      <c r="D5206" s="2" t="s">
        <v>21</v>
      </c>
      <c r="F5206">
        <v>7.5556481481481477</v>
      </c>
      <c r="G5206" t="s">
        <v>42</v>
      </c>
      <c r="H5206" s="21">
        <v>44621</v>
      </c>
      <c r="I5206" s="18" t="s">
        <v>69</v>
      </c>
      <c r="J5206" s="2" t="s">
        <v>21</v>
      </c>
    </row>
    <row r="5207" spans="2:10" hidden="1" x14ac:dyDescent="0.3">
      <c r="B5207" s="5" t="s">
        <v>58</v>
      </c>
      <c r="C5207" t="s">
        <v>55</v>
      </c>
      <c r="D5207" s="2" t="s">
        <v>21</v>
      </c>
      <c r="F5207">
        <v>7.8993981481481477</v>
      </c>
      <c r="G5207" t="s">
        <v>42</v>
      </c>
      <c r="H5207" s="21">
        <v>44621</v>
      </c>
      <c r="I5207" s="18" t="s">
        <v>69</v>
      </c>
      <c r="J5207" s="2" t="s">
        <v>21</v>
      </c>
    </row>
    <row r="5208" spans="2:10" hidden="1" x14ac:dyDescent="0.3">
      <c r="B5208" s="5" t="s">
        <v>58</v>
      </c>
      <c r="C5208" t="s">
        <v>55</v>
      </c>
      <c r="D5208" s="2" t="s">
        <v>21</v>
      </c>
      <c r="F5208">
        <v>9.8250833333333318</v>
      </c>
      <c r="G5208" t="s">
        <v>42</v>
      </c>
      <c r="H5208" s="21">
        <v>44621</v>
      </c>
      <c r="I5208" s="18" t="s">
        <v>69</v>
      </c>
      <c r="J5208" s="2" t="s">
        <v>21</v>
      </c>
    </row>
    <row r="5209" spans="2:10" hidden="1" x14ac:dyDescent="0.3">
      <c r="B5209" s="5" t="s">
        <v>58</v>
      </c>
      <c r="C5209" t="s">
        <v>55</v>
      </c>
      <c r="D5209" s="2" t="s">
        <v>21</v>
      </c>
      <c r="F5209">
        <v>8.8176111111111108</v>
      </c>
      <c r="G5209" t="s">
        <v>42</v>
      </c>
      <c r="H5209" s="21">
        <v>44621</v>
      </c>
      <c r="I5209" s="18" t="s">
        <v>69</v>
      </c>
      <c r="J5209" s="2" t="s">
        <v>21</v>
      </c>
    </row>
    <row r="5210" spans="2:10" hidden="1" x14ac:dyDescent="0.3">
      <c r="B5210" s="5" t="s">
        <v>58</v>
      </c>
      <c r="C5210" t="s">
        <v>55</v>
      </c>
      <c r="D5210" s="2" t="s">
        <v>21</v>
      </c>
      <c r="F5210">
        <v>10.697740740740741</v>
      </c>
      <c r="G5210" t="s">
        <v>42</v>
      </c>
      <c r="H5210" s="21">
        <v>44621</v>
      </c>
      <c r="I5210" s="18" t="s">
        <v>69</v>
      </c>
      <c r="J5210" s="2" t="s">
        <v>21</v>
      </c>
    </row>
    <row r="5211" spans="2:10" hidden="1" x14ac:dyDescent="0.3">
      <c r="B5211" s="5" t="s">
        <v>58</v>
      </c>
      <c r="C5211" t="s">
        <v>55</v>
      </c>
      <c r="D5211" s="2" t="s">
        <v>21</v>
      </c>
      <c r="F5211">
        <v>6.5972685185185185</v>
      </c>
      <c r="G5211" t="s">
        <v>42</v>
      </c>
      <c r="H5211" s="21">
        <v>44621</v>
      </c>
      <c r="I5211" s="18" t="s">
        <v>69</v>
      </c>
      <c r="J5211" s="2" t="s">
        <v>21</v>
      </c>
    </row>
    <row r="5212" spans="2:10" hidden="1" x14ac:dyDescent="0.3">
      <c r="B5212" s="5" t="s">
        <v>58</v>
      </c>
      <c r="C5212" t="s">
        <v>55</v>
      </c>
      <c r="D5212" s="2" t="s">
        <v>21</v>
      </c>
      <c r="F5212">
        <v>6.845842592592593</v>
      </c>
      <c r="G5212" t="s">
        <v>42</v>
      </c>
      <c r="H5212" s="21">
        <v>44621</v>
      </c>
      <c r="I5212" s="18" t="s">
        <v>69</v>
      </c>
      <c r="J5212" s="2" t="s">
        <v>21</v>
      </c>
    </row>
    <row r="5213" spans="2:10" hidden="1" x14ac:dyDescent="0.3">
      <c r="B5213" s="5" t="s">
        <v>58</v>
      </c>
      <c r="C5213" t="s">
        <v>55</v>
      </c>
      <c r="D5213" s="2" t="s">
        <v>21</v>
      </c>
      <c r="F5213">
        <v>5.6696944444444446</v>
      </c>
      <c r="G5213" t="s">
        <v>42</v>
      </c>
      <c r="H5213" s="21">
        <v>44621</v>
      </c>
      <c r="I5213" s="18" t="s">
        <v>69</v>
      </c>
      <c r="J5213" s="2" t="s">
        <v>21</v>
      </c>
    </row>
    <row r="5214" spans="2:10" hidden="1" x14ac:dyDescent="0.3">
      <c r="B5214" s="5" t="s">
        <v>58</v>
      </c>
      <c r="C5214" t="s">
        <v>55</v>
      </c>
      <c r="D5214" s="2" t="s">
        <v>21</v>
      </c>
      <c r="F5214">
        <v>6.3790833333333339</v>
      </c>
      <c r="G5214" t="s">
        <v>42</v>
      </c>
      <c r="H5214" s="21">
        <v>44621</v>
      </c>
      <c r="I5214" s="18" t="s">
        <v>69</v>
      </c>
      <c r="J5214" s="2" t="s">
        <v>21</v>
      </c>
    </row>
    <row r="5215" spans="2:10" hidden="1" x14ac:dyDescent="0.3">
      <c r="B5215" s="5" t="s">
        <v>58</v>
      </c>
      <c r="C5215" t="s">
        <v>55</v>
      </c>
      <c r="D5215" s="2" t="s">
        <v>21</v>
      </c>
      <c r="F5215">
        <v>5.4354907407407405</v>
      </c>
      <c r="G5215" t="s">
        <v>42</v>
      </c>
      <c r="H5215" s="21">
        <v>44621</v>
      </c>
      <c r="I5215" s="18" t="s">
        <v>69</v>
      </c>
      <c r="J5215" s="2" t="s">
        <v>21</v>
      </c>
    </row>
    <row r="5216" spans="2:10" hidden="1" x14ac:dyDescent="0.3">
      <c r="B5216" s="5" t="s">
        <v>58</v>
      </c>
      <c r="C5216" t="s">
        <v>55</v>
      </c>
      <c r="D5216" s="2" t="s">
        <v>21</v>
      </c>
      <c r="F5216">
        <v>6.1499351851851847</v>
      </c>
      <c r="G5216" t="s">
        <v>42</v>
      </c>
      <c r="H5216" s="21">
        <v>44621</v>
      </c>
      <c r="I5216" s="18" t="s">
        <v>69</v>
      </c>
      <c r="J5216" s="2" t="s">
        <v>21</v>
      </c>
    </row>
    <row r="5217" spans="2:10" hidden="1" x14ac:dyDescent="0.3">
      <c r="B5217" s="5" t="s">
        <v>58</v>
      </c>
      <c r="C5217" t="s">
        <v>55</v>
      </c>
      <c r="D5217" s="2" t="s">
        <v>21</v>
      </c>
      <c r="F5217">
        <v>6.5052500000000002</v>
      </c>
      <c r="G5217" t="s">
        <v>42</v>
      </c>
      <c r="H5217" s="21">
        <v>44621</v>
      </c>
      <c r="I5217" s="18" t="s">
        <v>69</v>
      </c>
      <c r="J5217" s="2" t="s">
        <v>21</v>
      </c>
    </row>
    <row r="5218" spans="2:10" hidden="1" x14ac:dyDescent="0.3">
      <c r="B5218" s="5" t="s">
        <v>58</v>
      </c>
      <c r="C5218" t="s">
        <v>55</v>
      </c>
      <c r="D5218" s="2" t="s">
        <v>21</v>
      </c>
      <c r="F5218">
        <v>6.2908518518518521</v>
      </c>
      <c r="G5218" t="s">
        <v>42</v>
      </c>
      <c r="H5218" s="21">
        <v>44621</v>
      </c>
      <c r="I5218" s="18" t="s">
        <v>69</v>
      </c>
      <c r="J5218" s="2" t="s">
        <v>21</v>
      </c>
    </row>
    <row r="5219" spans="2:10" hidden="1" x14ac:dyDescent="0.3">
      <c r="B5219" s="5" t="s">
        <v>58</v>
      </c>
      <c r="C5219" t="s">
        <v>55</v>
      </c>
      <c r="D5219" s="2" t="s">
        <v>21</v>
      </c>
      <c r="F5219">
        <v>7.6055925925925925</v>
      </c>
      <c r="G5219" t="s">
        <v>42</v>
      </c>
      <c r="H5219" s="21">
        <v>44621</v>
      </c>
      <c r="I5219" s="18" t="s">
        <v>69</v>
      </c>
      <c r="J5219" s="2" t="s">
        <v>21</v>
      </c>
    </row>
    <row r="5220" spans="2:10" hidden="1" x14ac:dyDescent="0.3">
      <c r="B5220" s="5" t="s">
        <v>58</v>
      </c>
      <c r="C5220" t="s">
        <v>55</v>
      </c>
      <c r="D5220" s="2" t="s">
        <v>21</v>
      </c>
      <c r="F5220">
        <v>6.9615833333333335</v>
      </c>
      <c r="G5220" t="s">
        <v>42</v>
      </c>
      <c r="H5220" s="21">
        <v>44621</v>
      </c>
      <c r="I5220" s="18" t="s">
        <v>69</v>
      </c>
      <c r="J5220" s="2" t="s">
        <v>21</v>
      </c>
    </row>
    <row r="5221" spans="2:10" hidden="1" x14ac:dyDescent="0.3">
      <c r="B5221" s="5" t="s">
        <v>58</v>
      </c>
      <c r="C5221" t="s">
        <v>55</v>
      </c>
      <c r="D5221" s="2" t="s">
        <v>21</v>
      </c>
      <c r="F5221">
        <v>5.8618055555555557</v>
      </c>
      <c r="G5221" t="s">
        <v>42</v>
      </c>
      <c r="H5221" s="21">
        <v>44621</v>
      </c>
      <c r="I5221" s="18" t="s">
        <v>69</v>
      </c>
      <c r="J5221" s="2" t="s">
        <v>21</v>
      </c>
    </row>
    <row r="5222" spans="2:10" hidden="1" x14ac:dyDescent="0.3">
      <c r="B5222" s="5" t="s">
        <v>58</v>
      </c>
      <c r="C5222" t="s">
        <v>55</v>
      </c>
      <c r="D5222" s="2" t="s">
        <v>21</v>
      </c>
      <c r="F5222">
        <v>6.4444444444444446</v>
      </c>
      <c r="G5222" t="s">
        <v>42</v>
      </c>
      <c r="H5222" s="21">
        <v>44621</v>
      </c>
      <c r="I5222" s="18" t="s">
        <v>69</v>
      </c>
      <c r="J5222" s="2" t="s">
        <v>21</v>
      </c>
    </row>
    <row r="5223" spans="2:10" hidden="1" x14ac:dyDescent="0.3">
      <c r="B5223" s="5" t="s">
        <v>58</v>
      </c>
      <c r="C5223" t="s">
        <v>55</v>
      </c>
      <c r="D5223" s="2" t="s">
        <v>21</v>
      </c>
      <c r="F5223">
        <v>6.7160740740740739</v>
      </c>
      <c r="G5223" t="s">
        <v>42</v>
      </c>
      <c r="H5223" s="21">
        <v>44621</v>
      </c>
      <c r="I5223" s="18" t="s">
        <v>69</v>
      </c>
      <c r="J5223" s="2" t="s">
        <v>21</v>
      </c>
    </row>
    <row r="5224" spans="2:10" hidden="1" x14ac:dyDescent="0.3">
      <c r="B5224" s="5" t="s">
        <v>58</v>
      </c>
      <c r="C5224" t="s">
        <v>55</v>
      </c>
      <c r="D5224" s="2" t="s">
        <v>21</v>
      </c>
      <c r="F5224">
        <v>6.6668703703703711</v>
      </c>
      <c r="G5224" t="s">
        <v>42</v>
      </c>
      <c r="H5224" s="21">
        <v>44621</v>
      </c>
      <c r="I5224" s="18" t="s">
        <v>69</v>
      </c>
      <c r="J5224" s="2" t="s">
        <v>21</v>
      </c>
    </row>
    <row r="5225" spans="2:10" hidden="1" x14ac:dyDescent="0.3">
      <c r="B5225" s="5" t="s">
        <v>58</v>
      </c>
      <c r="C5225" t="s">
        <v>55</v>
      </c>
      <c r="D5225" s="2" t="s">
        <v>21</v>
      </c>
      <c r="F5225">
        <v>6.3516111111111115</v>
      </c>
      <c r="G5225" t="s">
        <v>42</v>
      </c>
      <c r="H5225" s="21">
        <v>44621</v>
      </c>
      <c r="I5225" s="18" t="s">
        <v>69</v>
      </c>
      <c r="J5225" s="2" t="s">
        <v>21</v>
      </c>
    </row>
    <row r="5226" spans="2:10" hidden="1" x14ac:dyDescent="0.3">
      <c r="B5226" s="5" t="s">
        <v>58</v>
      </c>
      <c r="C5226" t="s">
        <v>55</v>
      </c>
      <c r="D5226" s="2" t="s">
        <v>21</v>
      </c>
      <c r="F5226">
        <v>6.0426018518518516</v>
      </c>
      <c r="G5226" t="s">
        <v>42</v>
      </c>
      <c r="H5226" s="21">
        <v>44621</v>
      </c>
      <c r="I5226" s="18" t="s">
        <v>69</v>
      </c>
      <c r="J5226" s="2" t="s">
        <v>21</v>
      </c>
    </row>
    <row r="5227" spans="2:10" hidden="1" x14ac:dyDescent="0.3">
      <c r="B5227" s="5" t="s">
        <v>58</v>
      </c>
      <c r="C5227" t="s">
        <v>55</v>
      </c>
      <c r="D5227" s="2" t="s">
        <v>21</v>
      </c>
      <c r="F5227">
        <v>6.9459999999999997</v>
      </c>
      <c r="G5227" t="s">
        <v>42</v>
      </c>
      <c r="H5227" s="21">
        <v>44621</v>
      </c>
      <c r="I5227" s="18" t="s">
        <v>69</v>
      </c>
      <c r="J5227" s="2" t="s">
        <v>21</v>
      </c>
    </row>
    <row r="5228" spans="2:10" hidden="1" x14ac:dyDescent="0.3">
      <c r="B5228" s="5" t="s">
        <v>58</v>
      </c>
      <c r="C5228" t="s">
        <v>55</v>
      </c>
      <c r="D5228" s="2" t="s">
        <v>21</v>
      </c>
      <c r="F5228">
        <v>7.2601111111111107</v>
      </c>
      <c r="G5228" t="s">
        <v>42</v>
      </c>
      <c r="H5228" s="21">
        <v>44621</v>
      </c>
      <c r="I5228" s="18" t="s">
        <v>69</v>
      </c>
      <c r="J5228" s="2" t="s">
        <v>21</v>
      </c>
    </row>
    <row r="5229" spans="2:10" hidden="1" x14ac:dyDescent="0.3">
      <c r="B5229" s="5" t="s">
        <v>58</v>
      </c>
      <c r="C5229" t="s">
        <v>55</v>
      </c>
      <c r="D5229" s="2" t="s">
        <v>21</v>
      </c>
      <c r="F5229">
        <v>13.013009366887001</v>
      </c>
      <c r="G5229" t="s">
        <v>42</v>
      </c>
      <c r="H5229" s="21">
        <v>44621</v>
      </c>
      <c r="I5229" s="18" t="s">
        <v>69</v>
      </c>
      <c r="J5229" s="2" t="s">
        <v>21</v>
      </c>
    </row>
    <row r="5230" spans="2:10" hidden="1" x14ac:dyDescent="0.3">
      <c r="B5230" s="5" t="s">
        <v>58</v>
      </c>
      <c r="C5230" t="s">
        <v>55</v>
      </c>
      <c r="D5230" s="2" t="s">
        <v>21</v>
      </c>
      <c r="F5230">
        <v>16.00349537037037</v>
      </c>
      <c r="G5230" t="s">
        <v>42</v>
      </c>
      <c r="H5230" s="21">
        <v>44621</v>
      </c>
      <c r="I5230" s="18" t="s">
        <v>69</v>
      </c>
      <c r="J5230" s="2" t="s">
        <v>21</v>
      </c>
    </row>
    <row r="5231" spans="2:10" hidden="1" x14ac:dyDescent="0.3">
      <c r="B5231" s="5" t="s">
        <v>58</v>
      </c>
      <c r="C5231" t="s">
        <v>55</v>
      </c>
      <c r="D5231" s="2" t="s">
        <v>21</v>
      </c>
      <c r="F5231">
        <v>18.043018698037219</v>
      </c>
      <c r="G5231" t="s">
        <v>42</v>
      </c>
      <c r="H5231" s="21">
        <v>44621</v>
      </c>
      <c r="I5231" s="18" t="s">
        <v>69</v>
      </c>
      <c r="J5231" s="2" t="s">
        <v>21</v>
      </c>
    </row>
    <row r="5232" spans="2:10" hidden="1" x14ac:dyDescent="0.3">
      <c r="B5232" s="5" t="s">
        <v>58</v>
      </c>
      <c r="C5232" t="s">
        <v>56</v>
      </c>
      <c r="D5232" t="s">
        <v>49</v>
      </c>
      <c r="F5232">
        <v>11.230263157894736</v>
      </c>
      <c r="G5232" t="s">
        <v>43</v>
      </c>
      <c r="H5232" s="21">
        <v>44621</v>
      </c>
      <c r="I5232" s="18" t="s">
        <v>69</v>
      </c>
      <c r="J5232" s="2" t="s">
        <v>94</v>
      </c>
    </row>
    <row r="5233" spans="2:10" hidden="1" x14ac:dyDescent="0.3">
      <c r="B5233" s="5" t="s">
        <v>58</v>
      </c>
      <c r="C5233" t="s">
        <v>56</v>
      </c>
      <c r="D5233" t="s">
        <v>49</v>
      </c>
      <c r="F5233">
        <v>12.887561403508773</v>
      </c>
      <c r="G5233" t="s">
        <v>43</v>
      </c>
      <c r="H5233" s="21">
        <v>44621</v>
      </c>
      <c r="I5233" s="18" t="s">
        <v>69</v>
      </c>
      <c r="J5233" s="2" t="s">
        <v>94</v>
      </c>
    </row>
    <row r="5234" spans="2:10" hidden="1" x14ac:dyDescent="0.3">
      <c r="B5234" s="5" t="s">
        <v>58</v>
      </c>
      <c r="C5234" t="s">
        <v>56</v>
      </c>
      <c r="D5234" s="2" t="s">
        <v>21</v>
      </c>
      <c r="F5234">
        <v>12.2854792373988</v>
      </c>
      <c r="G5234" t="s">
        <v>43</v>
      </c>
      <c r="H5234" s="21">
        <v>44621</v>
      </c>
      <c r="I5234" s="18" t="s">
        <v>69</v>
      </c>
      <c r="J5234" s="2" t="s">
        <v>21</v>
      </c>
    </row>
    <row r="5235" spans="2:10" hidden="1" x14ac:dyDescent="0.3">
      <c r="B5235" s="5" t="s">
        <v>58</v>
      </c>
      <c r="C5235" t="s">
        <v>56</v>
      </c>
      <c r="D5235" s="2" t="s">
        <v>21</v>
      </c>
      <c r="F5235">
        <v>11.383256991321117</v>
      </c>
      <c r="G5235" t="s">
        <v>43</v>
      </c>
      <c r="H5235" s="21">
        <v>44621</v>
      </c>
      <c r="I5235" s="18" t="s">
        <v>69</v>
      </c>
      <c r="J5235" s="2" t="s">
        <v>21</v>
      </c>
    </row>
    <row r="5236" spans="2:10" hidden="1" x14ac:dyDescent="0.3">
      <c r="B5236" s="5" t="s">
        <v>58</v>
      </c>
      <c r="C5236" t="s">
        <v>56</v>
      </c>
      <c r="D5236" t="s">
        <v>62</v>
      </c>
      <c r="F5236">
        <v>17.127854166666665</v>
      </c>
      <c r="G5236" t="s">
        <v>43</v>
      </c>
      <c r="H5236" s="21">
        <v>44621</v>
      </c>
      <c r="I5236" s="18" t="s">
        <v>69</v>
      </c>
      <c r="J5236" t="s">
        <v>22</v>
      </c>
    </row>
    <row r="5237" spans="2:10" hidden="1" x14ac:dyDescent="0.3">
      <c r="B5237" s="5" t="s">
        <v>58</v>
      </c>
      <c r="C5237" t="s">
        <v>56</v>
      </c>
      <c r="D5237" t="s">
        <v>62</v>
      </c>
      <c r="F5237">
        <v>20.439031249999999</v>
      </c>
      <c r="G5237" t="s">
        <v>43</v>
      </c>
      <c r="H5237" s="21">
        <v>44621</v>
      </c>
      <c r="I5237" s="18" t="s">
        <v>69</v>
      </c>
      <c r="J5237" t="s">
        <v>22</v>
      </c>
    </row>
    <row r="5238" spans="2:10" hidden="1" x14ac:dyDescent="0.3">
      <c r="B5238" s="5" t="s">
        <v>58</v>
      </c>
      <c r="C5238" t="s">
        <v>56</v>
      </c>
      <c r="D5238" t="s">
        <v>62</v>
      </c>
      <c r="F5238">
        <v>29.814854166666667</v>
      </c>
      <c r="G5238" t="s">
        <v>43</v>
      </c>
      <c r="H5238" s="21">
        <v>44621</v>
      </c>
      <c r="I5238" s="18" t="s">
        <v>69</v>
      </c>
      <c r="J5238" t="s">
        <v>22</v>
      </c>
    </row>
    <row r="5239" spans="2:10" hidden="1" x14ac:dyDescent="0.3">
      <c r="B5239" s="5" t="s">
        <v>58</v>
      </c>
      <c r="C5239" t="s">
        <v>56</v>
      </c>
      <c r="D5239" t="s">
        <v>62</v>
      </c>
      <c r="F5239">
        <v>13.887104166666667</v>
      </c>
      <c r="G5239" t="s">
        <v>43</v>
      </c>
      <c r="H5239" s="21">
        <v>44621</v>
      </c>
      <c r="I5239" s="18" t="s">
        <v>69</v>
      </c>
      <c r="J5239" t="s">
        <v>22</v>
      </c>
    </row>
    <row r="5240" spans="2:10" hidden="1" x14ac:dyDescent="0.3">
      <c r="B5240" s="5" t="s">
        <v>58</v>
      </c>
      <c r="C5240" t="s">
        <v>56</v>
      </c>
      <c r="D5240" t="s">
        <v>62</v>
      </c>
      <c r="F5240">
        <v>14.003489583333334</v>
      </c>
      <c r="G5240" t="s">
        <v>43</v>
      </c>
      <c r="H5240" s="21">
        <v>44621</v>
      </c>
      <c r="I5240" s="18" t="s">
        <v>69</v>
      </c>
      <c r="J5240" t="s">
        <v>22</v>
      </c>
    </row>
    <row r="5241" spans="2:10" hidden="1" x14ac:dyDescent="0.3">
      <c r="B5241" s="5" t="s">
        <v>58</v>
      </c>
      <c r="C5241" t="s">
        <v>56</v>
      </c>
      <c r="D5241" t="s">
        <v>62</v>
      </c>
      <c r="F5241">
        <v>13.875562500000001</v>
      </c>
      <c r="G5241" t="s">
        <v>43</v>
      </c>
      <c r="H5241" s="21">
        <v>44621</v>
      </c>
      <c r="I5241" s="18" t="s">
        <v>69</v>
      </c>
      <c r="J5241" t="s">
        <v>22</v>
      </c>
    </row>
    <row r="5242" spans="2:10" hidden="1" x14ac:dyDescent="0.3">
      <c r="B5242" s="5" t="s">
        <v>58</v>
      </c>
      <c r="C5242" t="s">
        <v>56</v>
      </c>
      <c r="D5242" t="s">
        <v>62</v>
      </c>
      <c r="F5242">
        <v>18.063468750000002</v>
      </c>
      <c r="G5242" t="s">
        <v>43</v>
      </c>
      <c r="H5242" s="21">
        <v>44621</v>
      </c>
      <c r="I5242" s="18" t="s">
        <v>69</v>
      </c>
      <c r="J5242" t="s">
        <v>22</v>
      </c>
    </row>
    <row r="5243" spans="2:10" hidden="1" x14ac:dyDescent="0.3">
      <c r="B5243" s="5" t="s">
        <v>58</v>
      </c>
      <c r="C5243" t="s">
        <v>56</v>
      </c>
      <c r="D5243" t="s">
        <v>62</v>
      </c>
      <c r="F5243">
        <v>21.939515384615387</v>
      </c>
      <c r="G5243" t="s">
        <v>43</v>
      </c>
      <c r="H5243" s="21">
        <v>44621</v>
      </c>
      <c r="I5243" s="18" t="s">
        <v>69</v>
      </c>
      <c r="J5243" t="s">
        <v>22</v>
      </c>
    </row>
    <row r="5244" spans="2:10" hidden="1" x14ac:dyDescent="0.3">
      <c r="B5244" s="5" t="s">
        <v>58</v>
      </c>
      <c r="C5244" t="s">
        <v>56</v>
      </c>
      <c r="D5244" t="s">
        <v>62</v>
      </c>
      <c r="F5244">
        <v>10.156315384615384</v>
      </c>
      <c r="G5244" t="s">
        <v>43</v>
      </c>
      <c r="H5244" s="21">
        <v>44621</v>
      </c>
      <c r="I5244" s="18" t="s">
        <v>69</v>
      </c>
      <c r="J5244" t="s">
        <v>22</v>
      </c>
    </row>
    <row r="5245" spans="2:10" hidden="1" x14ac:dyDescent="0.3">
      <c r="B5245" s="5" t="s">
        <v>58</v>
      </c>
      <c r="C5245" t="s">
        <v>56</v>
      </c>
      <c r="D5245" t="s">
        <v>62</v>
      </c>
      <c r="F5245">
        <v>10.201376923076923</v>
      </c>
      <c r="G5245" t="s">
        <v>43</v>
      </c>
      <c r="H5245" s="21">
        <v>44621</v>
      </c>
      <c r="I5245" s="18" t="s">
        <v>69</v>
      </c>
      <c r="J5245" t="s">
        <v>22</v>
      </c>
    </row>
    <row r="5246" spans="2:10" hidden="1" x14ac:dyDescent="0.3">
      <c r="B5246" s="5" t="s">
        <v>58</v>
      </c>
      <c r="C5246" t="s">
        <v>56</v>
      </c>
      <c r="D5246" t="s">
        <v>62</v>
      </c>
      <c r="F5246">
        <v>9.8827230769230763</v>
      </c>
      <c r="G5246" t="s">
        <v>43</v>
      </c>
      <c r="H5246" s="21">
        <v>44621</v>
      </c>
      <c r="I5246" s="18" t="s">
        <v>69</v>
      </c>
      <c r="J5246" t="s">
        <v>22</v>
      </c>
    </row>
    <row r="5247" spans="2:10" hidden="1" x14ac:dyDescent="0.3">
      <c r="B5247" s="5" t="s">
        <v>58</v>
      </c>
      <c r="C5247" t="s">
        <v>56</v>
      </c>
      <c r="D5247" t="s">
        <v>62</v>
      </c>
      <c r="F5247">
        <v>9.8386999999999993</v>
      </c>
      <c r="G5247" t="s">
        <v>43</v>
      </c>
      <c r="H5247" s="21">
        <v>44621</v>
      </c>
      <c r="I5247" s="18" t="s">
        <v>69</v>
      </c>
      <c r="J5247" t="s">
        <v>22</v>
      </c>
    </row>
    <row r="5248" spans="2:10" hidden="1" x14ac:dyDescent="0.3">
      <c r="B5248" s="5" t="s">
        <v>58</v>
      </c>
      <c r="C5248" t="s">
        <v>56</v>
      </c>
      <c r="D5248" s="2" t="s">
        <v>21</v>
      </c>
      <c r="F5248">
        <v>15.722319444444445</v>
      </c>
      <c r="G5248" t="s">
        <v>43</v>
      </c>
      <c r="H5248" s="21">
        <v>44621</v>
      </c>
      <c r="I5248" s="18" t="s">
        <v>69</v>
      </c>
      <c r="J5248" s="2" t="s">
        <v>21</v>
      </c>
    </row>
    <row r="5249" spans="2:10" hidden="1" x14ac:dyDescent="0.3">
      <c r="B5249" s="5" t="s">
        <v>58</v>
      </c>
      <c r="C5249" t="s">
        <v>56</v>
      </c>
      <c r="D5249" s="2" t="s">
        <v>21</v>
      </c>
      <c r="F5249">
        <v>10.602597222222222</v>
      </c>
      <c r="G5249" t="s">
        <v>43</v>
      </c>
      <c r="H5249" s="21">
        <v>44621</v>
      </c>
      <c r="I5249" s="18" t="s">
        <v>69</v>
      </c>
      <c r="J5249" s="2" t="s">
        <v>21</v>
      </c>
    </row>
    <row r="5250" spans="2:10" hidden="1" x14ac:dyDescent="0.3">
      <c r="B5250" s="5" t="s">
        <v>58</v>
      </c>
      <c r="C5250" t="s">
        <v>56</v>
      </c>
      <c r="D5250" s="2" t="s">
        <v>21</v>
      </c>
      <c r="F5250">
        <v>9.7501597222222216</v>
      </c>
      <c r="G5250" t="s">
        <v>43</v>
      </c>
      <c r="H5250" s="21">
        <v>44621</v>
      </c>
      <c r="I5250" s="18" t="s">
        <v>69</v>
      </c>
      <c r="J5250" s="2" t="s">
        <v>21</v>
      </c>
    </row>
    <row r="5251" spans="2:10" hidden="1" x14ac:dyDescent="0.3">
      <c r="B5251" s="5" t="s">
        <v>58</v>
      </c>
      <c r="C5251" t="s">
        <v>56</v>
      </c>
      <c r="D5251" s="2" t="s">
        <v>21</v>
      </c>
      <c r="F5251">
        <v>9.4176874999999995</v>
      </c>
      <c r="G5251" t="s">
        <v>43</v>
      </c>
      <c r="H5251" s="21">
        <v>44621</v>
      </c>
      <c r="I5251" s="18" t="s">
        <v>69</v>
      </c>
      <c r="J5251" s="2" t="s">
        <v>21</v>
      </c>
    </row>
    <row r="5252" spans="2:10" hidden="1" x14ac:dyDescent="0.3">
      <c r="B5252" s="5" t="s">
        <v>58</v>
      </c>
      <c r="C5252" t="s">
        <v>56</v>
      </c>
      <c r="D5252" s="2" t="s">
        <v>21</v>
      </c>
      <c r="F5252">
        <v>8.9528958333333346</v>
      </c>
      <c r="G5252" t="s">
        <v>43</v>
      </c>
      <c r="H5252" s="21">
        <v>44621</v>
      </c>
      <c r="I5252" s="18" t="s">
        <v>69</v>
      </c>
      <c r="J5252" s="2" t="s">
        <v>21</v>
      </c>
    </row>
    <row r="5253" spans="2:10" hidden="1" x14ac:dyDescent="0.3">
      <c r="B5253" s="5" t="s">
        <v>58</v>
      </c>
      <c r="C5253" t="s">
        <v>56</v>
      </c>
      <c r="D5253" s="2" t="s">
        <v>21</v>
      </c>
      <c r="F5253">
        <v>8.8752083333333331</v>
      </c>
      <c r="G5253" t="s">
        <v>43</v>
      </c>
      <c r="H5253" s="21">
        <v>44621</v>
      </c>
      <c r="I5253" s="18" t="s">
        <v>69</v>
      </c>
      <c r="J5253" s="2" t="s">
        <v>21</v>
      </c>
    </row>
    <row r="5254" spans="2:10" hidden="1" x14ac:dyDescent="0.3">
      <c r="B5254" s="5" t="s">
        <v>58</v>
      </c>
      <c r="C5254" t="s">
        <v>56</v>
      </c>
      <c r="D5254" s="2" t="s">
        <v>21</v>
      </c>
      <c r="F5254">
        <v>10.611437500000001</v>
      </c>
      <c r="G5254" t="s">
        <v>43</v>
      </c>
      <c r="H5254" s="21">
        <v>44621</v>
      </c>
      <c r="I5254" s="18" t="s">
        <v>69</v>
      </c>
      <c r="J5254" s="2" t="s">
        <v>21</v>
      </c>
    </row>
    <row r="5255" spans="2:10" hidden="1" x14ac:dyDescent="0.3">
      <c r="B5255" s="5" t="s">
        <v>58</v>
      </c>
      <c r="C5255" t="s">
        <v>56</v>
      </c>
      <c r="D5255" s="2" t="s">
        <v>21</v>
      </c>
      <c r="F5255">
        <v>18.716585053625231</v>
      </c>
      <c r="G5255" t="s">
        <v>43</v>
      </c>
      <c r="H5255" s="21">
        <v>44621</v>
      </c>
      <c r="I5255" s="18" t="s">
        <v>69</v>
      </c>
      <c r="J5255" s="2" t="s">
        <v>21</v>
      </c>
    </row>
    <row r="5256" spans="2:10" hidden="1" x14ac:dyDescent="0.3">
      <c r="B5256" s="5" t="s">
        <v>58</v>
      </c>
      <c r="C5256" t="s">
        <v>56</v>
      </c>
      <c r="D5256" t="s">
        <v>49</v>
      </c>
      <c r="F5256">
        <v>20.60076154806492</v>
      </c>
      <c r="G5256" t="s">
        <v>43</v>
      </c>
      <c r="H5256" s="21">
        <v>44621</v>
      </c>
      <c r="I5256" s="18" t="s">
        <v>69</v>
      </c>
      <c r="J5256" s="2" t="s">
        <v>94</v>
      </c>
    </row>
    <row r="5257" spans="2:10" hidden="1" x14ac:dyDescent="0.3">
      <c r="B5257" s="5" t="s">
        <v>58</v>
      </c>
      <c r="C5257" t="s">
        <v>56</v>
      </c>
      <c r="D5257" t="s">
        <v>62</v>
      </c>
      <c r="F5257">
        <v>18.730929487179488</v>
      </c>
      <c r="G5257" t="s">
        <v>43</v>
      </c>
      <c r="H5257" s="21">
        <v>44621</v>
      </c>
      <c r="I5257" s="18" t="s">
        <v>69</v>
      </c>
      <c r="J5257" t="s">
        <v>22</v>
      </c>
    </row>
    <row r="5258" spans="2:10" hidden="1" x14ac:dyDescent="0.3">
      <c r="B5258" s="5" t="s">
        <v>58</v>
      </c>
      <c r="C5258" t="s">
        <v>56</v>
      </c>
      <c r="D5258" t="s">
        <v>62</v>
      </c>
      <c r="F5258">
        <v>25.781726562500001</v>
      </c>
      <c r="G5258" t="s">
        <v>43</v>
      </c>
      <c r="H5258" s="21">
        <v>44621</v>
      </c>
      <c r="I5258" s="18" t="s">
        <v>69</v>
      </c>
      <c r="J5258" t="s">
        <v>22</v>
      </c>
    </row>
    <row r="5259" spans="2:10" hidden="1" x14ac:dyDescent="0.3">
      <c r="B5259" s="5" t="s">
        <v>58</v>
      </c>
      <c r="C5259" t="s">
        <v>56</v>
      </c>
      <c r="D5259" t="s">
        <v>62</v>
      </c>
      <c r="F5259">
        <v>17.996783595393278</v>
      </c>
      <c r="G5259" t="s">
        <v>43</v>
      </c>
      <c r="H5259" s="21">
        <v>44621</v>
      </c>
      <c r="I5259" s="18" t="s">
        <v>69</v>
      </c>
      <c r="J5259" t="s">
        <v>22</v>
      </c>
    </row>
    <row r="5260" spans="2:10" hidden="1" x14ac:dyDescent="0.3">
      <c r="B5260" s="5" t="s">
        <v>58</v>
      </c>
      <c r="C5260" t="s">
        <v>56</v>
      </c>
      <c r="D5260" t="s">
        <v>62</v>
      </c>
      <c r="F5260">
        <v>23.362871559633028</v>
      </c>
      <c r="G5260" t="s">
        <v>43</v>
      </c>
      <c r="H5260" s="21">
        <v>44621</v>
      </c>
      <c r="I5260" s="18" t="s">
        <v>69</v>
      </c>
      <c r="J5260" t="s">
        <v>22</v>
      </c>
    </row>
    <row r="5261" spans="2:10" hidden="1" x14ac:dyDescent="0.3">
      <c r="B5261" s="5" t="s">
        <v>58</v>
      </c>
      <c r="C5261" t="s">
        <v>56</v>
      </c>
      <c r="D5261" t="s">
        <v>62</v>
      </c>
      <c r="F5261">
        <v>22.569073394495412</v>
      </c>
      <c r="G5261" t="s">
        <v>43</v>
      </c>
      <c r="H5261" s="21">
        <v>44621</v>
      </c>
      <c r="I5261" s="18" t="s">
        <v>69</v>
      </c>
      <c r="J5261" t="s">
        <v>22</v>
      </c>
    </row>
    <row r="5262" spans="2:10" hidden="1" x14ac:dyDescent="0.3">
      <c r="B5262" s="5" t="s">
        <v>58</v>
      </c>
      <c r="C5262" t="s">
        <v>56</v>
      </c>
      <c r="D5262" t="s">
        <v>62</v>
      </c>
      <c r="F5262">
        <v>21.467963302752292</v>
      </c>
      <c r="G5262" t="s">
        <v>43</v>
      </c>
      <c r="H5262" s="21">
        <v>44621</v>
      </c>
      <c r="I5262" s="18" t="s">
        <v>69</v>
      </c>
      <c r="J5262" t="s">
        <v>22</v>
      </c>
    </row>
    <row r="5263" spans="2:10" hidden="1" x14ac:dyDescent="0.3">
      <c r="B5263" s="5" t="s">
        <v>58</v>
      </c>
      <c r="C5263" t="s">
        <v>56</v>
      </c>
      <c r="D5263" s="2" t="s">
        <v>21</v>
      </c>
      <c r="F5263">
        <v>6.7346929824561403</v>
      </c>
      <c r="G5263" t="s">
        <v>43</v>
      </c>
      <c r="H5263" s="21">
        <v>44621</v>
      </c>
      <c r="I5263" s="18" t="s">
        <v>69</v>
      </c>
      <c r="J5263" s="2" t="s">
        <v>21</v>
      </c>
    </row>
    <row r="5264" spans="2:10" hidden="1" x14ac:dyDescent="0.3">
      <c r="B5264" s="5" t="s">
        <v>58</v>
      </c>
      <c r="C5264" t="s">
        <v>56</v>
      </c>
      <c r="D5264" s="2" t="s">
        <v>21</v>
      </c>
      <c r="F5264">
        <v>7.1812719298245611</v>
      </c>
      <c r="G5264" t="s">
        <v>43</v>
      </c>
      <c r="H5264" s="21">
        <v>44621</v>
      </c>
      <c r="I5264" s="18" t="s">
        <v>69</v>
      </c>
      <c r="J5264" s="2" t="s">
        <v>21</v>
      </c>
    </row>
    <row r="5265" spans="2:10" hidden="1" x14ac:dyDescent="0.3">
      <c r="B5265" s="5" t="s">
        <v>58</v>
      </c>
      <c r="C5265" t="s">
        <v>56</v>
      </c>
      <c r="D5265" s="2" t="s">
        <v>21</v>
      </c>
      <c r="F5265">
        <v>6.8771929824561404</v>
      </c>
      <c r="G5265" t="s">
        <v>43</v>
      </c>
      <c r="H5265" s="21">
        <v>44621</v>
      </c>
      <c r="I5265" s="18" t="s">
        <v>69</v>
      </c>
      <c r="J5265" s="2" t="s">
        <v>21</v>
      </c>
    </row>
    <row r="5266" spans="2:10" hidden="1" x14ac:dyDescent="0.3">
      <c r="B5266" s="5" t="s">
        <v>58</v>
      </c>
      <c r="C5266" t="s">
        <v>56</v>
      </c>
      <c r="D5266" s="2" t="s">
        <v>21</v>
      </c>
      <c r="F5266">
        <v>7.2848421052631576</v>
      </c>
      <c r="G5266" t="s">
        <v>43</v>
      </c>
      <c r="H5266" s="21">
        <v>44621</v>
      </c>
      <c r="I5266" s="18" t="s">
        <v>69</v>
      </c>
      <c r="J5266" s="2" t="s">
        <v>21</v>
      </c>
    </row>
    <row r="5267" spans="2:10" hidden="1" x14ac:dyDescent="0.3">
      <c r="B5267" s="5" t="s">
        <v>58</v>
      </c>
      <c r="C5267" t="s">
        <v>56</v>
      </c>
      <c r="D5267" t="s">
        <v>62</v>
      </c>
      <c r="F5267">
        <v>18.583314768831197</v>
      </c>
      <c r="G5267" t="s">
        <v>43</v>
      </c>
      <c r="H5267" s="21">
        <v>44621</v>
      </c>
      <c r="I5267" s="18" t="s">
        <v>69</v>
      </c>
      <c r="J5267" t="s">
        <v>22</v>
      </c>
    </row>
    <row r="5268" spans="2:10" hidden="1" x14ac:dyDescent="0.3">
      <c r="B5268" s="5" t="s">
        <v>58</v>
      </c>
      <c r="C5268" t="s">
        <v>56</v>
      </c>
      <c r="D5268" t="s">
        <v>62</v>
      </c>
      <c r="F5268">
        <v>19.324580016272872</v>
      </c>
      <c r="G5268" t="s">
        <v>43</v>
      </c>
      <c r="H5268" s="21">
        <v>44621</v>
      </c>
      <c r="I5268" s="18" t="s">
        <v>69</v>
      </c>
      <c r="J5268" t="s">
        <v>22</v>
      </c>
    </row>
    <row r="5269" spans="2:10" hidden="1" x14ac:dyDescent="0.3">
      <c r="B5269" s="5" t="s">
        <v>58</v>
      </c>
      <c r="C5269" t="s">
        <v>56</v>
      </c>
      <c r="D5269" s="2" t="s">
        <v>21</v>
      </c>
      <c r="F5269">
        <v>7.9377447916666668</v>
      </c>
      <c r="G5269" t="s">
        <v>43</v>
      </c>
      <c r="H5269" s="21">
        <v>44621</v>
      </c>
      <c r="I5269" s="18" t="s">
        <v>69</v>
      </c>
      <c r="J5269" s="2" t="s">
        <v>21</v>
      </c>
    </row>
    <row r="5270" spans="2:10" hidden="1" x14ac:dyDescent="0.3">
      <c r="B5270" s="5" t="s">
        <v>58</v>
      </c>
      <c r="C5270" t="s">
        <v>56</v>
      </c>
      <c r="D5270" s="2" t="s">
        <v>21</v>
      </c>
      <c r="F5270">
        <v>8.5958695652173915</v>
      </c>
      <c r="G5270" t="s">
        <v>43</v>
      </c>
      <c r="H5270" s="21">
        <v>44621</v>
      </c>
      <c r="I5270" s="18" t="s">
        <v>69</v>
      </c>
      <c r="J5270" s="2" t="s">
        <v>21</v>
      </c>
    </row>
    <row r="5271" spans="2:10" hidden="1" x14ac:dyDescent="0.3">
      <c r="B5271" s="5" t="s">
        <v>58</v>
      </c>
      <c r="C5271" t="s">
        <v>56</v>
      </c>
      <c r="D5271" s="2" t="s">
        <v>21</v>
      </c>
      <c r="F5271">
        <v>8.2288858695652181</v>
      </c>
      <c r="G5271" t="s">
        <v>43</v>
      </c>
      <c r="H5271" s="21">
        <v>44621</v>
      </c>
      <c r="I5271" s="18" t="s">
        <v>69</v>
      </c>
      <c r="J5271" s="2" t="s">
        <v>21</v>
      </c>
    </row>
    <row r="5272" spans="2:10" hidden="1" x14ac:dyDescent="0.3">
      <c r="B5272" s="5" t="s">
        <v>58</v>
      </c>
      <c r="C5272" t="s">
        <v>56</v>
      </c>
      <c r="D5272" s="2" t="s">
        <v>21</v>
      </c>
      <c r="F5272">
        <v>8.478510869565218</v>
      </c>
      <c r="G5272" t="s">
        <v>43</v>
      </c>
      <c r="H5272" s="21">
        <v>44621</v>
      </c>
      <c r="I5272" s="18" t="s">
        <v>69</v>
      </c>
      <c r="J5272" s="2" t="s">
        <v>21</v>
      </c>
    </row>
    <row r="5273" spans="2:10" hidden="1" x14ac:dyDescent="0.3">
      <c r="B5273" s="5" t="s">
        <v>58</v>
      </c>
      <c r="C5273" t="s">
        <v>56</v>
      </c>
      <c r="D5273" s="2" t="s">
        <v>21</v>
      </c>
      <c r="F5273">
        <v>7.9145054347826092</v>
      </c>
      <c r="G5273" t="s">
        <v>43</v>
      </c>
      <c r="H5273" s="21">
        <v>44621</v>
      </c>
      <c r="I5273" s="18" t="s">
        <v>69</v>
      </c>
      <c r="J5273" s="2" t="s">
        <v>21</v>
      </c>
    </row>
    <row r="5274" spans="2:10" hidden="1" x14ac:dyDescent="0.3">
      <c r="B5274" s="5" t="s">
        <v>58</v>
      </c>
      <c r="C5274" t="s">
        <v>56</v>
      </c>
      <c r="D5274" s="2" t="s">
        <v>21</v>
      </c>
      <c r="F5274">
        <v>8.1991413043478261</v>
      </c>
      <c r="G5274" t="s">
        <v>43</v>
      </c>
      <c r="H5274" s="21">
        <v>44621</v>
      </c>
      <c r="I5274" s="18" t="s">
        <v>69</v>
      </c>
      <c r="J5274" s="2" t="s">
        <v>21</v>
      </c>
    </row>
    <row r="5275" spans="2:10" hidden="1" x14ac:dyDescent="0.3">
      <c r="B5275" s="5" t="s">
        <v>58</v>
      </c>
      <c r="C5275" t="s">
        <v>56</v>
      </c>
      <c r="D5275" s="2" t="s">
        <v>21</v>
      </c>
      <c r="F5275">
        <v>7.5990279720279723</v>
      </c>
      <c r="G5275" t="s">
        <v>43</v>
      </c>
      <c r="H5275" s="21">
        <v>44621</v>
      </c>
      <c r="I5275" s="18" t="s">
        <v>69</v>
      </c>
      <c r="J5275" s="2" t="s">
        <v>21</v>
      </c>
    </row>
    <row r="5276" spans="2:10" hidden="1" x14ac:dyDescent="0.3">
      <c r="B5276" s="5" t="s">
        <v>58</v>
      </c>
      <c r="C5276" t="s">
        <v>56</v>
      </c>
      <c r="D5276" s="2" t="s">
        <v>21</v>
      </c>
      <c r="F5276">
        <v>7.2708461538461542</v>
      </c>
      <c r="G5276" t="s">
        <v>43</v>
      </c>
      <c r="H5276" s="21">
        <v>44621</v>
      </c>
      <c r="I5276" s="18" t="s">
        <v>69</v>
      </c>
      <c r="J5276" s="2" t="s">
        <v>21</v>
      </c>
    </row>
    <row r="5277" spans="2:10" hidden="1" x14ac:dyDescent="0.3">
      <c r="B5277" s="5" t="s">
        <v>58</v>
      </c>
      <c r="C5277" t="s">
        <v>56</v>
      </c>
      <c r="D5277" s="2" t="s">
        <v>21</v>
      </c>
      <c r="F5277">
        <v>7.1479370629370624</v>
      </c>
      <c r="G5277" t="s">
        <v>43</v>
      </c>
      <c r="H5277" s="21">
        <v>44621</v>
      </c>
      <c r="I5277" s="18" t="s">
        <v>69</v>
      </c>
      <c r="J5277" s="2" t="s">
        <v>21</v>
      </c>
    </row>
    <row r="5278" spans="2:10" hidden="1" x14ac:dyDescent="0.3">
      <c r="B5278" s="5" t="s">
        <v>58</v>
      </c>
      <c r="C5278" t="s">
        <v>56</v>
      </c>
      <c r="D5278" s="2" t="s">
        <v>21</v>
      </c>
      <c r="F5278">
        <v>7.4607202797202801</v>
      </c>
      <c r="G5278" t="s">
        <v>43</v>
      </c>
      <c r="H5278" s="21">
        <v>44621</v>
      </c>
      <c r="I5278" s="18" t="s">
        <v>69</v>
      </c>
      <c r="J5278" s="2" t="s">
        <v>21</v>
      </c>
    </row>
    <row r="5279" spans="2:10" hidden="1" x14ac:dyDescent="0.3">
      <c r="B5279" s="5" t="s">
        <v>58</v>
      </c>
      <c r="C5279" t="s">
        <v>56</v>
      </c>
      <c r="D5279" s="2" t="s">
        <v>21</v>
      </c>
      <c r="F5279">
        <v>7.012111888111888</v>
      </c>
      <c r="G5279" t="s">
        <v>43</v>
      </c>
      <c r="H5279" s="21">
        <v>44621</v>
      </c>
      <c r="I5279" s="18" t="s">
        <v>69</v>
      </c>
      <c r="J5279" s="2" t="s">
        <v>21</v>
      </c>
    </row>
    <row r="5280" spans="2:10" hidden="1" x14ac:dyDescent="0.3">
      <c r="B5280" s="5" t="s">
        <v>58</v>
      </c>
      <c r="C5280" t="s">
        <v>56</v>
      </c>
      <c r="D5280" s="2" t="s">
        <v>21</v>
      </c>
      <c r="F5280">
        <v>6.8716153846153842</v>
      </c>
      <c r="G5280" t="s">
        <v>43</v>
      </c>
      <c r="H5280" s="21">
        <v>44621</v>
      </c>
      <c r="I5280" s="18" t="s">
        <v>69</v>
      </c>
      <c r="J5280" s="2" t="s">
        <v>21</v>
      </c>
    </row>
    <row r="5281" spans="2:10" hidden="1" x14ac:dyDescent="0.3">
      <c r="B5281" s="5" t="s">
        <v>58</v>
      </c>
      <c r="C5281" t="s">
        <v>56</v>
      </c>
      <c r="D5281" s="2" t="s">
        <v>21</v>
      </c>
      <c r="F5281">
        <v>6.9090909090909092</v>
      </c>
      <c r="G5281" t="s">
        <v>43</v>
      </c>
      <c r="H5281" s="21">
        <v>44621</v>
      </c>
      <c r="I5281" s="18" t="s">
        <v>69</v>
      </c>
      <c r="J5281" s="2" t="s">
        <v>21</v>
      </c>
    </row>
    <row r="5282" spans="2:10" hidden="1" x14ac:dyDescent="0.3">
      <c r="B5282" s="5" t="s">
        <v>58</v>
      </c>
      <c r="C5282" t="s">
        <v>56</v>
      </c>
      <c r="D5282" s="2" t="s">
        <v>21</v>
      </c>
      <c r="F5282">
        <v>6.9695804195804198</v>
      </c>
      <c r="G5282" t="s">
        <v>43</v>
      </c>
      <c r="H5282" s="21">
        <v>44621</v>
      </c>
      <c r="I5282" s="18" t="s">
        <v>69</v>
      </c>
      <c r="J5282" s="2" t="s">
        <v>21</v>
      </c>
    </row>
    <row r="5283" spans="2:10" hidden="1" x14ac:dyDescent="0.3">
      <c r="B5283" s="5" t="s">
        <v>58</v>
      </c>
      <c r="C5283" t="s">
        <v>56</v>
      </c>
      <c r="D5283" s="2" t="s">
        <v>21</v>
      </c>
      <c r="F5283">
        <v>7.9269020979020981</v>
      </c>
      <c r="G5283" t="s">
        <v>43</v>
      </c>
      <c r="H5283" s="21">
        <v>44621</v>
      </c>
      <c r="I5283" s="18" t="s">
        <v>69</v>
      </c>
      <c r="J5283" s="2" t="s">
        <v>21</v>
      </c>
    </row>
    <row r="5284" spans="2:10" hidden="1" x14ac:dyDescent="0.3">
      <c r="B5284" s="5" t="s">
        <v>58</v>
      </c>
      <c r="C5284" t="s">
        <v>56</v>
      </c>
      <c r="D5284" s="2" t="s">
        <v>21</v>
      </c>
      <c r="F5284">
        <v>6.9111258741258741</v>
      </c>
      <c r="G5284" t="s">
        <v>43</v>
      </c>
      <c r="H5284" s="21">
        <v>44621</v>
      </c>
      <c r="I5284" s="18" t="s">
        <v>69</v>
      </c>
      <c r="J5284" s="2" t="s">
        <v>21</v>
      </c>
    </row>
    <row r="5285" spans="2:10" hidden="1" x14ac:dyDescent="0.3">
      <c r="B5285" s="5" t="s">
        <v>58</v>
      </c>
      <c r="C5285" t="s">
        <v>56</v>
      </c>
      <c r="D5285" s="2" t="s">
        <v>21</v>
      </c>
      <c r="F5285">
        <v>6.3217412587412589</v>
      </c>
      <c r="G5285" t="s">
        <v>43</v>
      </c>
      <c r="H5285" s="21">
        <v>44621</v>
      </c>
      <c r="I5285" s="18" t="s">
        <v>69</v>
      </c>
      <c r="J5285" s="2" t="s">
        <v>21</v>
      </c>
    </row>
    <row r="5286" spans="2:10" hidden="1" x14ac:dyDescent="0.3">
      <c r="B5286" s="5" t="s">
        <v>58</v>
      </c>
      <c r="C5286" t="s">
        <v>56</v>
      </c>
      <c r="D5286" s="2" t="s">
        <v>21</v>
      </c>
      <c r="F5286">
        <v>7.0493119266055047</v>
      </c>
      <c r="G5286" t="s">
        <v>43</v>
      </c>
      <c r="H5286" s="21">
        <v>44621</v>
      </c>
      <c r="I5286" s="18" t="s">
        <v>69</v>
      </c>
      <c r="J5286" s="2" t="s">
        <v>21</v>
      </c>
    </row>
    <row r="5287" spans="2:10" hidden="1" x14ac:dyDescent="0.3">
      <c r="B5287" s="5" t="s">
        <v>58</v>
      </c>
      <c r="C5287" t="s">
        <v>56</v>
      </c>
      <c r="D5287" s="2" t="s">
        <v>21</v>
      </c>
      <c r="F5287">
        <v>6.8032568807339446</v>
      </c>
      <c r="G5287" t="s">
        <v>43</v>
      </c>
      <c r="H5287" s="21">
        <v>44621</v>
      </c>
      <c r="I5287" s="18" t="s">
        <v>69</v>
      </c>
      <c r="J5287" s="2" t="s">
        <v>21</v>
      </c>
    </row>
    <row r="5288" spans="2:10" hidden="1" x14ac:dyDescent="0.3">
      <c r="B5288" s="5" t="s">
        <v>58</v>
      </c>
      <c r="C5288" t="s">
        <v>56</v>
      </c>
      <c r="D5288" s="2" t="s">
        <v>21</v>
      </c>
      <c r="F5288">
        <v>7.4517981651376148</v>
      </c>
      <c r="G5288" t="s">
        <v>43</v>
      </c>
      <c r="H5288" s="21">
        <v>44621</v>
      </c>
      <c r="I5288" s="18" t="s">
        <v>69</v>
      </c>
      <c r="J5288" s="2" t="s">
        <v>21</v>
      </c>
    </row>
    <row r="5289" spans="2:10" hidden="1" x14ac:dyDescent="0.3">
      <c r="B5289" s="5" t="s">
        <v>58</v>
      </c>
      <c r="C5289" t="s">
        <v>56</v>
      </c>
      <c r="D5289" s="2" t="s">
        <v>21</v>
      </c>
      <c r="F5289">
        <v>6.3225871559633031</v>
      </c>
      <c r="G5289" t="s">
        <v>43</v>
      </c>
      <c r="H5289" s="21">
        <v>44621</v>
      </c>
      <c r="I5289" s="18" t="s">
        <v>69</v>
      </c>
      <c r="J5289" s="2" t="s">
        <v>21</v>
      </c>
    </row>
    <row r="5290" spans="2:10" hidden="1" x14ac:dyDescent="0.3">
      <c r="B5290" s="5" t="s">
        <v>58</v>
      </c>
      <c r="C5290" t="s">
        <v>56</v>
      </c>
      <c r="D5290" s="2" t="s">
        <v>21</v>
      </c>
      <c r="F5290">
        <v>6.1187614678899092</v>
      </c>
      <c r="G5290" t="s">
        <v>43</v>
      </c>
      <c r="H5290" s="21">
        <v>44621</v>
      </c>
      <c r="I5290" s="18" t="s">
        <v>69</v>
      </c>
      <c r="J5290" s="2" t="s">
        <v>21</v>
      </c>
    </row>
    <row r="5291" spans="2:10" hidden="1" x14ac:dyDescent="0.3">
      <c r="B5291" s="5" t="s">
        <v>58</v>
      </c>
      <c r="C5291" t="s">
        <v>56</v>
      </c>
      <c r="D5291" s="2" t="s">
        <v>21</v>
      </c>
      <c r="F5291">
        <v>6.2106238532110085</v>
      </c>
      <c r="G5291" t="s">
        <v>43</v>
      </c>
      <c r="H5291" s="21">
        <v>44621</v>
      </c>
      <c r="I5291" s="18" t="s">
        <v>69</v>
      </c>
      <c r="J5291" s="2" t="s">
        <v>21</v>
      </c>
    </row>
    <row r="5292" spans="2:10" hidden="1" x14ac:dyDescent="0.3">
      <c r="B5292" s="5" t="s">
        <v>58</v>
      </c>
      <c r="C5292" t="s">
        <v>56</v>
      </c>
      <c r="D5292" s="2" t="s">
        <v>21</v>
      </c>
      <c r="F5292">
        <v>6.1297614678899084</v>
      </c>
      <c r="G5292" t="s">
        <v>43</v>
      </c>
      <c r="H5292" s="21">
        <v>44621</v>
      </c>
      <c r="I5292" s="18" t="s">
        <v>69</v>
      </c>
      <c r="J5292" s="2" t="s">
        <v>21</v>
      </c>
    </row>
    <row r="5293" spans="2:10" hidden="1" x14ac:dyDescent="0.3">
      <c r="B5293" s="5" t="s">
        <v>58</v>
      </c>
      <c r="C5293" t="s">
        <v>56</v>
      </c>
      <c r="D5293" s="2" t="s">
        <v>21</v>
      </c>
      <c r="F5293">
        <v>6.6461559633027525</v>
      </c>
      <c r="G5293" t="s">
        <v>43</v>
      </c>
      <c r="H5293" s="21">
        <v>44621</v>
      </c>
      <c r="I5293" s="18" t="s">
        <v>69</v>
      </c>
      <c r="J5293" s="2" t="s">
        <v>21</v>
      </c>
    </row>
    <row r="5294" spans="2:10" hidden="1" x14ac:dyDescent="0.3">
      <c r="B5294" s="5" t="s">
        <v>58</v>
      </c>
      <c r="C5294" t="s">
        <v>56</v>
      </c>
      <c r="D5294" s="2" t="s">
        <v>21</v>
      </c>
      <c r="F5294">
        <v>6.828155963302752</v>
      </c>
      <c r="G5294" t="s">
        <v>43</v>
      </c>
      <c r="H5294" s="21">
        <v>44621</v>
      </c>
      <c r="I5294" s="18" t="s">
        <v>69</v>
      </c>
      <c r="J5294" s="2" t="s">
        <v>21</v>
      </c>
    </row>
    <row r="5295" spans="2:10" hidden="1" x14ac:dyDescent="0.3">
      <c r="B5295" s="5" t="s">
        <v>58</v>
      </c>
      <c r="C5295" t="s">
        <v>56</v>
      </c>
      <c r="D5295" s="2" t="s">
        <v>21</v>
      </c>
      <c r="F5295">
        <v>7.1269266055045879</v>
      </c>
      <c r="G5295" t="s">
        <v>43</v>
      </c>
      <c r="H5295" s="21">
        <v>44621</v>
      </c>
      <c r="I5295" s="18" t="s">
        <v>69</v>
      </c>
      <c r="J5295" s="2" t="s">
        <v>21</v>
      </c>
    </row>
    <row r="5296" spans="2:10" hidden="1" x14ac:dyDescent="0.3">
      <c r="B5296" s="5" t="s">
        <v>58</v>
      </c>
      <c r="C5296" t="s">
        <v>56</v>
      </c>
      <c r="D5296" s="2" t="s">
        <v>21</v>
      </c>
      <c r="F5296">
        <v>6.5864128440366967</v>
      </c>
      <c r="G5296" t="s">
        <v>43</v>
      </c>
      <c r="H5296" s="21">
        <v>44621</v>
      </c>
      <c r="I5296" s="18" t="s">
        <v>69</v>
      </c>
      <c r="J5296" s="2" t="s">
        <v>21</v>
      </c>
    </row>
    <row r="5297" spans="2:10" hidden="1" x14ac:dyDescent="0.3">
      <c r="B5297" s="5" t="s">
        <v>58</v>
      </c>
      <c r="C5297" t="s">
        <v>56</v>
      </c>
      <c r="D5297" s="2" t="s">
        <v>21</v>
      </c>
      <c r="F5297">
        <v>6.8008807339449548</v>
      </c>
      <c r="G5297" t="s">
        <v>43</v>
      </c>
      <c r="H5297" s="21">
        <v>44621</v>
      </c>
      <c r="I5297" s="18" t="s">
        <v>69</v>
      </c>
      <c r="J5297" s="2" t="s">
        <v>21</v>
      </c>
    </row>
    <row r="5298" spans="2:10" hidden="1" x14ac:dyDescent="0.3">
      <c r="B5298" s="5" t="s">
        <v>58</v>
      </c>
      <c r="C5298" t="s">
        <v>56</v>
      </c>
      <c r="D5298" s="2" t="s">
        <v>21</v>
      </c>
      <c r="F5298">
        <v>6.6254495412844037</v>
      </c>
      <c r="G5298" t="s">
        <v>43</v>
      </c>
      <c r="H5298" s="21">
        <v>44621</v>
      </c>
      <c r="I5298" s="18" t="s">
        <v>69</v>
      </c>
      <c r="J5298" s="2" t="s">
        <v>21</v>
      </c>
    </row>
    <row r="5299" spans="2:10" hidden="1" x14ac:dyDescent="0.3">
      <c r="B5299" s="5" t="s">
        <v>58</v>
      </c>
      <c r="C5299" t="s">
        <v>56</v>
      </c>
      <c r="D5299" s="2" t="s">
        <v>21</v>
      </c>
      <c r="F5299">
        <v>6.7164954128440364</v>
      </c>
      <c r="G5299" t="s">
        <v>43</v>
      </c>
      <c r="H5299" s="21">
        <v>44621</v>
      </c>
      <c r="I5299" s="18" t="s">
        <v>69</v>
      </c>
      <c r="J5299" s="2" t="s">
        <v>21</v>
      </c>
    </row>
    <row r="5300" spans="2:10" hidden="1" x14ac:dyDescent="0.3">
      <c r="B5300" s="5" t="s">
        <v>58</v>
      </c>
      <c r="C5300" t="s">
        <v>56</v>
      </c>
      <c r="D5300" s="2" t="s">
        <v>21</v>
      </c>
      <c r="F5300">
        <v>6.2106238532110085</v>
      </c>
      <c r="G5300" t="s">
        <v>43</v>
      </c>
      <c r="H5300" s="21">
        <v>44621</v>
      </c>
      <c r="I5300" s="18" t="s">
        <v>69</v>
      </c>
      <c r="J5300" s="2" t="s">
        <v>21</v>
      </c>
    </row>
    <row r="5301" spans="2:10" hidden="1" x14ac:dyDescent="0.3">
      <c r="B5301" s="5" t="s">
        <v>58</v>
      </c>
      <c r="C5301" t="s">
        <v>56</v>
      </c>
      <c r="D5301" s="2" t="s">
        <v>21</v>
      </c>
      <c r="F5301">
        <v>6.2779082568807345</v>
      </c>
      <c r="G5301" t="s">
        <v>43</v>
      </c>
      <c r="H5301" s="21">
        <v>44621</v>
      </c>
      <c r="I5301" s="18" t="s">
        <v>69</v>
      </c>
      <c r="J5301" s="2" t="s">
        <v>21</v>
      </c>
    </row>
    <row r="5302" spans="2:10" hidden="1" x14ac:dyDescent="0.3">
      <c r="B5302" s="5" t="s">
        <v>58</v>
      </c>
      <c r="C5302" t="s">
        <v>56</v>
      </c>
      <c r="D5302" s="2" t="s">
        <v>21</v>
      </c>
      <c r="F5302">
        <v>6.0344403669724773</v>
      </c>
      <c r="G5302" t="s">
        <v>43</v>
      </c>
      <c r="H5302" s="21">
        <v>44621</v>
      </c>
      <c r="I5302" s="18" t="s">
        <v>69</v>
      </c>
      <c r="J5302" s="2" t="s">
        <v>21</v>
      </c>
    </row>
    <row r="5303" spans="2:10" hidden="1" x14ac:dyDescent="0.3">
      <c r="B5303" s="5" t="s">
        <v>58</v>
      </c>
      <c r="C5303" t="s">
        <v>56</v>
      </c>
      <c r="D5303" s="2" t="s">
        <v>21</v>
      </c>
      <c r="F5303">
        <v>5.9220275229357799</v>
      </c>
      <c r="G5303" t="s">
        <v>43</v>
      </c>
      <c r="H5303" s="21">
        <v>44621</v>
      </c>
      <c r="I5303" s="18" t="s">
        <v>69</v>
      </c>
      <c r="J5303" s="2" t="s">
        <v>21</v>
      </c>
    </row>
    <row r="5304" spans="2:10" hidden="1" x14ac:dyDescent="0.3">
      <c r="B5304" s="5" t="s">
        <v>58</v>
      </c>
      <c r="C5304" t="s">
        <v>56</v>
      </c>
      <c r="D5304" s="2" t="s">
        <v>21</v>
      </c>
      <c r="F5304">
        <v>6.2438165137614678</v>
      </c>
      <c r="G5304" t="s">
        <v>43</v>
      </c>
      <c r="H5304" s="21">
        <v>44621</v>
      </c>
      <c r="I5304" s="18" t="s">
        <v>69</v>
      </c>
      <c r="J5304" s="2" t="s">
        <v>21</v>
      </c>
    </row>
    <row r="5305" spans="2:10" hidden="1" x14ac:dyDescent="0.3">
      <c r="B5305" s="5" t="s">
        <v>58</v>
      </c>
      <c r="C5305" t="s">
        <v>56</v>
      </c>
      <c r="D5305" s="2" t="s">
        <v>21</v>
      </c>
      <c r="F5305">
        <v>6.3026422018348631</v>
      </c>
      <c r="G5305" t="s">
        <v>43</v>
      </c>
      <c r="H5305" s="21">
        <v>44621</v>
      </c>
      <c r="I5305" s="18" t="s">
        <v>69</v>
      </c>
      <c r="J5305" s="2" t="s">
        <v>21</v>
      </c>
    </row>
    <row r="5306" spans="2:10" hidden="1" x14ac:dyDescent="0.3">
      <c r="B5306" s="5" t="s">
        <v>58</v>
      </c>
      <c r="C5306" t="s">
        <v>56</v>
      </c>
      <c r="D5306" s="2" t="s">
        <v>21</v>
      </c>
      <c r="F5306">
        <v>6.7229082568807339</v>
      </c>
      <c r="G5306" t="s">
        <v>43</v>
      </c>
      <c r="H5306" s="21">
        <v>44621</v>
      </c>
      <c r="I5306" s="18" t="s">
        <v>69</v>
      </c>
      <c r="J5306" s="2" t="s">
        <v>21</v>
      </c>
    </row>
    <row r="5307" spans="2:10" hidden="1" x14ac:dyDescent="0.3">
      <c r="B5307" s="5" t="s">
        <v>58</v>
      </c>
      <c r="C5307" t="s">
        <v>56</v>
      </c>
      <c r="D5307" s="2" t="s">
        <v>21</v>
      </c>
      <c r="F5307">
        <v>6.3841651376146791</v>
      </c>
      <c r="G5307" t="s">
        <v>43</v>
      </c>
      <c r="H5307" s="21">
        <v>44621</v>
      </c>
      <c r="I5307" s="18" t="s">
        <v>69</v>
      </c>
      <c r="J5307" s="2" t="s">
        <v>21</v>
      </c>
    </row>
    <row r="5308" spans="2:10" hidden="1" x14ac:dyDescent="0.3">
      <c r="B5308" s="5" t="s">
        <v>58</v>
      </c>
      <c r="C5308" t="s">
        <v>56</v>
      </c>
      <c r="D5308" s="2" t="s">
        <v>21</v>
      </c>
      <c r="F5308">
        <v>6.0193577981651378</v>
      </c>
      <c r="G5308" t="s">
        <v>43</v>
      </c>
      <c r="H5308" s="21">
        <v>44621</v>
      </c>
      <c r="I5308" s="18" t="s">
        <v>69</v>
      </c>
      <c r="J5308" s="2" t="s">
        <v>21</v>
      </c>
    </row>
    <row r="5309" spans="2:10" hidden="1" x14ac:dyDescent="0.3">
      <c r="B5309" s="5" t="s">
        <v>58</v>
      </c>
      <c r="C5309" t="s">
        <v>56</v>
      </c>
      <c r="D5309" s="2" t="s">
        <v>21</v>
      </c>
      <c r="F5309">
        <v>6.0238256880733942</v>
      </c>
      <c r="G5309" t="s">
        <v>43</v>
      </c>
      <c r="H5309" s="21">
        <v>44621</v>
      </c>
      <c r="I5309" s="18" t="s">
        <v>69</v>
      </c>
      <c r="J5309" s="2" t="s">
        <v>21</v>
      </c>
    </row>
    <row r="5310" spans="2:10" hidden="1" x14ac:dyDescent="0.3">
      <c r="B5310" s="5" t="s">
        <v>58</v>
      </c>
      <c r="C5310" t="s">
        <v>56</v>
      </c>
      <c r="D5310" s="2" t="s">
        <v>21</v>
      </c>
      <c r="F5310">
        <v>6.70797247706422</v>
      </c>
      <c r="G5310" t="s">
        <v>43</v>
      </c>
      <c r="H5310" s="21">
        <v>44621</v>
      </c>
      <c r="I5310" s="18" t="s">
        <v>69</v>
      </c>
      <c r="J5310" s="2" t="s">
        <v>21</v>
      </c>
    </row>
    <row r="5311" spans="2:10" hidden="1" x14ac:dyDescent="0.3">
      <c r="B5311" s="5" t="s">
        <v>58</v>
      </c>
      <c r="C5311" t="s">
        <v>56</v>
      </c>
      <c r="D5311" s="2" t="s">
        <v>21</v>
      </c>
      <c r="F5311">
        <v>7.2401559633027528</v>
      </c>
      <c r="G5311" t="s">
        <v>43</v>
      </c>
      <c r="H5311" s="21">
        <v>44621</v>
      </c>
      <c r="I5311" s="18" t="s">
        <v>69</v>
      </c>
      <c r="J5311" s="2" t="s">
        <v>21</v>
      </c>
    </row>
    <row r="5312" spans="2:10" hidden="1" x14ac:dyDescent="0.3">
      <c r="B5312" s="5" t="s">
        <v>58</v>
      </c>
      <c r="C5312" t="s">
        <v>56</v>
      </c>
      <c r="D5312" s="2" t="s">
        <v>21</v>
      </c>
      <c r="F5312">
        <v>7.0962477064220186</v>
      </c>
      <c r="G5312" t="s">
        <v>43</v>
      </c>
      <c r="H5312" s="21">
        <v>44621</v>
      </c>
      <c r="I5312" s="18" t="s">
        <v>69</v>
      </c>
      <c r="J5312" s="2" t="s">
        <v>21</v>
      </c>
    </row>
    <row r="5313" spans="2:10" hidden="1" x14ac:dyDescent="0.3">
      <c r="B5313" s="5" t="s">
        <v>58</v>
      </c>
      <c r="C5313" t="s">
        <v>56</v>
      </c>
      <c r="D5313" s="2" t="s">
        <v>21</v>
      </c>
      <c r="F5313">
        <v>6.9382110091743119</v>
      </c>
      <c r="G5313" t="s">
        <v>43</v>
      </c>
      <c r="H5313" s="21">
        <v>44621</v>
      </c>
      <c r="I5313" s="18" t="s">
        <v>69</v>
      </c>
      <c r="J5313" s="2" t="s">
        <v>21</v>
      </c>
    </row>
    <row r="5314" spans="2:10" hidden="1" x14ac:dyDescent="0.3">
      <c r="B5314" s="5" t="s">
        <v>58</v>
      </c>
      <c r="C5314" t="s">
        <v>56</v>
      </c>
      <c r="D5314" s="2" t="s">
        <v>21</v>
      </c>
      <c r="F5314">
        <v>7.2294495412844038</v>
      </c>
      <c r="G5314" t="s">
        <v>43</v>
      </c>
      <c r="H5314" s="21">
        <v>44621</v>
      </c>
      <c r="I5314" s="18" t="s">
        <v>69</v>
      </c>
      <c r="J5314" s="2" t="s">
        <v>21</v>
      </c>
    </row>
    <row r="5315" spans="2:10" hidden="1" x14ac:dyDescent="0.3">
      <c r="B5315" s="5" t="s">
        <v>58</v>
      </c>
      <c r="C5315" t="s">
        <v>56</v>
      </c>
      <c r="D5315" s="2" t="s">
        <v>21</v>
      </c>
      <c r="F5315">
        <v>6.8994770642201839</v>
      </c>
      <c r="G5315" t="s">
        <v>43</v>
      </c>
      <c r="H5315" s="21">
        <v>44621</v>
      </c>
      <c r="I5315" s="18" t="s">
        <v>69</v>
      </c>
      <c r="J5315" s="2" t="s">
        <v>21</v>
      </c>
    </row>
    <row r="5316" spans="2:10" hidden="1" x14ac:dyDescent="0.3">
      <c r="B5316" s="5" t="s">
        <v>58</v>
      </c>
      <c r="C5316" t="s">
        <v>56</v>
      </c>
      <c r="D5316" s="2" t="s">
        <v>21</v>
      </c>
      <c r="F5316">
        <v>6.3120366972477058</v>
      </c>
      <c r="G5316" t="s">
        <v>43</v>
      </c>
      <c r="H5316" s="21">
        <v>44621</v>
      </c>
      <c r="I5316" s="18" t="s">
        <v>69</v>
      </c>
      <c r="J5316" s="2" t="s">
        <v>21</v>
      </c>
    </row>
    <row r="5317" spans="2:10" hidden="1" x14ac:dyDescent="0.3">
      <c r="B5317" s="5" t="s">
        <v>58</v>
      </c>
      <c r="C5317" t="s">
        <v>56</v>
      </c>
      <c r="D5317" s="2" t="s">
        <v>21</v>
      </c>
      <c r="F5317">
        <v>6.8155229357798168</v>
      </c>
      <c r="G5317" t="s">
        <v>43</v>
      </c>
      <c r="H5317" s="21">
        <v>44621</v>
      </c>
      <c r="I5317" s="18" t="s">
        <v>69</v>
      </c>
      <c r="J5317" s="2" t="s">
        <v>21</v>
      </c>
    </row>
    <row r="5318" spans="2:10" hidden="1" x14ac:dyDescent="0.3">
      <c r="B5318" s="5" t="s">
        <v>58</v>
      </c>
      <c r="C5318" t="s">
        <v>56</v>
      </c>
      <c r="D5318" s="2" t="s">
        <v>21</v>
      </c>
      <c r="F5318">
        <v>10.887434826930193</v>
      </c>
      <c r="G5318" t="s">
        <v>42</v>
      </c>
      <c r="H5318" s="21">
        <v>44621</v>
      </c>
      <c r="I5318" s="18" t="s">
        <v>69</v>
      </c>
      <c r="J5318" s="2" t="s">
        <v>21</v>
      </c>
    </row>
    <row r="5319" spans="2:10" hidden="1" x14ac:dyDescent="0.3">
      <c r="B5319" s="5" t="s">
        <v>58</v>
      </c>
      <c r="C5319" t="s">
        <v>56</v>
      </c>
      <c r="D5319" t="s">
        <v>62</v>
      </c>
      <c r="F5319">
        <v>45.666427103569866</v>
      </c>
      <c r="G5319" t="s">
        <v>42</v>
      </c>
      <c r="H5319" s="21">
        <v>44621</v>
      </c>
      <c r="I5319" s="18" t="s">
        <v>69</v>
      </c>
      <c r="J5319" t="s">
        <v>22</v>
      </c>
    </row>
    <row r="5320" spans="2:10" hidden="1" x14ac:dyDescent="0.3">
      <c r="B5320" s="5" t="s">
        <v>58</v>
      </c>
      <c r="C5320" t="s">
        <v>56</v>
      </c>
      <c r="D5320" t="s">
        <v>62</v>
      </c>
      <c r="F5320">
        <v>37.202802325581395</v>
      </c>
      <c r="G5320" t="s">
        <v>42</v>
      </c>
      <c r="H5320" s="21">
        <v>44621</v>
      </c>
      <c r="I5320" s="18" t="s">
        <v>69</v>
      </c>
      <c r="J5320" t="s">
        <v>22</v>
      </c>
    </row>
    <row r="5321" spans="2:10" hidden="1" x14ac:dyDescent="0.3">
      <c r="B5321" s="5" t="s">
        <v>58</v>
      </c>
      <c r="C5321" t="s">
        <v>56</v>
      </c>
      <c r="D5321" t="s">
        <v>62</v>
      </c>
      <c r="F5321">
        <v>35.464104651162792</v>
      </c>
      <c r="G5321" t="s">
        <v>42</v>
      </c>
      <c r="H5321" s="21">
        <v>44621</v>
      </c>
      <c r="I5321" s="18" t="s">
        <v>69</v>
      </c>
      <c r="J5321" t="s">
        <v>22</v>
      </c>
    </row>
    <row r="5322" spans="2:10" hidden="1" x14ac:dyDescent="0.3">
      <c r="B5322" s="5" t="s">
        <v>58</v>
      </c>
      <c r="C5322" t="s">
        <v>56</v>
      </c>
      <c r="D5322" t="s">
        <v>62</v>
      </c>
      <c r="F5322">
        <v>25.283617021276594</v>
      </c>
      <c r="G5322" t="s">
        <v>42</v>
      </c>
      <c r="H5322" s="21">
        <v>44621</v>
      </c>
      <c r="I5322" s="18" t="s">
        <v>69</v>
      </c>
      <c r="J5322" t="s">
        <v>22</v>
      </c>
    </row>
    <row r="5323" spans="2:10" hidden="1" x14ac:dyDescent="0.3">
      <c r="B5323" s="5" t="s">
        <v>58</v>
      </c>
      <c r="C5323" t="s">
        <v>56</v>
      </c>
      <c r="D5323" t="s">
        <v>62</v>
      </c>
      <c r="F5323">
        <v>22.128319148936168</v>
      </c>
      <c r="G5323" t="s">
        <v>42</v>
      </c>
      <c r="H5323" s="21">
        <v>44621</v>
      </c>
      <c r="I5323" s="18" t="s">
        <v>69</v>
      </c>
      <c r="J5323" t="s">
        <v>22</v>
      </c>
    </row>
    <row r="5324" spans="2:10" hidden="1" x14ac:dyDescent="0.3">
      <c r="B5324" s="5" t="s">
        <v>58</v>
      </c>
      <c r="C5324" t="s">
        <v>56</v>
      </c>
      <c r="F5324">
        <v>25.446946808510639</v>
      </c>
      <c r="G5324" t="s">
        <v>42</v>
      </c>
      <c r="H5324" s="21">
        <v>44621</v>
      </c>
      <c r="I5324" s="18" t="s">
        <v>69</v>
      </c>
    </row>
    <row r="5325" spans="2:10" hidden="1" x14ac:dyDescent="0.3">
      <c r="B5325" s="5" t="s">
        <v>58</v>
      </c>
      <c r="C5325" t="s">
        <v>56</v>
      </c>
      <c r="D5325" t="s">
        <v>62</v>
      </c>
      <c r="F5325">
        <v>22.851106382978724</v>
      </c>
      <c r="G5325" t="s">
        <v>42</v>
      </c>
      <c r="H5325" s="21">
        <v>44621</v>
      </c>
      <c r="I5325" s="18" t="s">
        <v>69</v>
      </c>
      <c r="J5325" t="s">
        <v>22</v>
      </c>
    </row>
    <row r="5326" spans="2:10" hidden="1" x14ac:dyDescent="0.3">
      <c r="B5326" s="5" t="s">
        <v>58</v>
      </c>
      <c r="C5326" t="s">
        <v>56</v>
      </c>
      <c r="D5326" t="s">
        <v>62</v>
      </c>
      <c r="F5326">
        <v>21.052648936170215</v>
      </c>
      <c r="G5326" t="s">
        <v>42</v>
      </c>
      <c r="H5326" s="21">
        <v>44621</v>
      </c>
      <c r="I5326" s="18" t="s">
        <v>69</v>
      </c>
      <c r="J5326" t="s">
        <v>22</v>
      </c>
    </row>
    <row r="5327" spans="2:10" hidden="1" x14ac:dyDescent="0.3">
      <c r="B5327" s="5" t="s">
        <v>58</v>
      </c>
      <c r="C5327" t="s">
        <v>56</v>
      </c>
      <c r="D5327" s="2" t="s">
        <v>21</v>
      </c>
      <c r="F5327">
        <v>6.9142717391304354</v>
      </c>
      <c r="G5327" t="s">
        <v>42</v>
      </c>
      <c r="H5327" s="21">
        <v>44621</v>
      </c>
      <c r="I5327" s="18" t="s">
        <v>69</v>
      </c>
      <c r="J5327" s="2" t="s">
        <v>21</v>
      </c>
    </row>
    <row r="5328" spans="2:10" hidden="1" x14ac:dyDescent="0.3">
      <c r="B5328" s="5" t="s">
        <v>58</v>
      </c>
      <c r="C5328" t="s">
        <v>56</v>
      </c>
      <c r="D5328" t="s">
        <v>62</v>
      </c>
      <c r="F5328">
        <v>25.50208695652174</v>
      </c>
      <c r="G5328" t="s">
        <v>42</v>
      </c>
      <c r="H5328" s="21">
        <v>44621</v>
      </c>
      <c r="I5328" s="18" t="s">
        <v>69</v>
      </c>
      <c r="J5328" t="s">
        <v>22</v>
      </c>
    </row>
    <row r="5329" spans="2:10" hidden="1" x14ac:dyDescent="0.3">
      <c r="B5329" s="5" t="s">
        <v>58</v>
      </c>
      <c r="C5329" t="s">
        <v>56</v>
      </c>
      <c r="D5329" t="s">
        <v>62</v>
      </c>
      <c r="F5329">
        <v>21.717489130434782</v>
      </c>
      <c r="G5329" t="s">
        <v>42</v>
      </c>
      <c r="H5329" s="21">
        <v>44621</v>
      </c>
      <c r="I5329" s="18" t="s">
        <v>69</v>
      </c>
      <c r="J5329" t="s">
        <v>22</v>
      </c>
    </row>
    <row r="5330" spans="2:10" hidden="1" x14ac:dyDescent="0.3">
      <c r="B5330" s="5" t="s">
        <v>58</v>
      </c>
      <c r="C5330" t="s">
        <v>56</v>
      </c>
      <c r="D5330" t="s">
        <v>62</v>
      </c>
      <c r="F5330">
        <v>22.957999999999998</v>
      </c>
      <c r="G5330" t="s">
        <v>42</v>
      </c>
      <c r="H5330" s="21">
        <v>44621</v>
      </c>
      <c r="I5330" s="18" t="s">
        <v>69</v>
      </c>
      <c r="J5330" t="s">
        <v>22</v>
      </c>
    </row>
    <row r="5331" spans="2:10" hidden="1" x14ac:dyDescent="0.3">
      <c r="B5331" s="5" t="s">
        <v>58</v>
      </c>
      <c r="C5331" t="s">
        <v>56</v>
      </c>
      <c r="D5331" t="s">
        <v>62</v>
      </c>
      <c r="F5331">
        <v>22.705021739130437</v>
      </c>
      <c r="G5331" t="s">
        <v>42</v>
      </c>
      <c r="H5331" s="21">
        <v>44621</v>
      </c>
      <c r="I5331" s="18" t="s">
        <v>69</v>
      </c>
      <c r="J5331" t="s">
        <v>22</v>
      </c>
    </row>
    <row r="5332" spans="2:10" hidden="1" x14ac:dyDescent="0.3">
      <c r="B5332" s="5" t="s">
        <v>58</v>
      </c>
      <c r="C5332" t="s">
        <v>56</v>
      </c>
      <c r="D5332" t="s">
        <v>62</v>
      </c>
      <c r="F5332">
        <v>21.729239130434781</v>
      </c>
      <c r="G5332" t="s">
        <v>42</v>
      </c>
      <c r="H5332" s="21">
        <v>44621</v>
      </c>
      <c r="I5332" s="18" t="s">
        <v>69</v>
      </c>
      <c r="J5332" t="s">
        <v>22</v>
      </c>
    </row>
    <row r="5333" spans="2:10" hidden="1" x14ac:dyDescent="0.3">
      <c r="B5333" s="5" t="s">
        <v>58</v>
      </c>
      <c r="C5333" t="s">
        <v>56</v>
      </c>
      <c r="D5333" t="s">
        <v>62</v>
      </c>
      <c r="F5333">
        <v>24.055315217391303</v>
      </c>
      <c r="G5333" t="s">
        <v>42</v>
      </c>
      <c r="H5333" s="21">
        <v>44621</v>
      </c>
      <c r="I5333" s="18" t="s">
        <v>69</v>
      </c>
      <c r="J5333" t="s">
        <v>22</v>
      </c>
    </row>
    <row r="5334" spans="2:10" hidden="1" x14ac:dyDescent="0.3">
      <c r="B5334" s="5" t="s">
        <v>58</v>
      </c>
      <c r="C5334" t="s">
        <v>56</v>
      </c>
      <c r="D5334" s="2" t="s">
        <v>21</v>
      </c>
      <c r="F5334">
        <v>5.8679038461538457</v>
      </c>
      <c r="G5334" t="s">
        <v>42</v>
      </c>
      <c r="H5334" s="21">
        <v>44621</v>
      </c>
      <c r="I5334" s="18" t="s">
        <v>69</v>
      </c>
      <c r="J5334" s="2" t="s">
        <v>21</v>
      </c>
    </row>
    <row r="5335" spans="2:10" hidden="1" x14ac:dyDescent="0.3">
      <c r="B5335" s="5" t="s">
        <v>58</v>
      </c>
      <c r="C5335" t="s">
        <v>56</v>
      </c>
      <c r="D5335" s="2" t="s">
        <v>21</v>
      </c>
      <c r="F5335">
        <v>6.1948750000000006</v>
      </c>
      <c r="G5335" t="s">
        <v>42</v>
      </c>
      <c r="H5335" s="21">
        <v>44621</v>
      </c>
      <c r="I5335" s="18" t="s">
        <v>69</v>
      </c>
      <c r="J5335" s="2" t="s">
        <v>21</v>
      </c>
    </row>
    <row r="5336" spans="2:10" hidden="1" x14ac:dyDescent="0.3">
      <c r="B5336" s="5" t="s">
        <v>58</v>
      </c>
      <c r="C5336" t="s">
        <v>56</v>
      </c>
      <c r="D5336" s="2" t="s">
        <v>21</v>
      </c>
      <c r="F5336">
        <v>6.173346153846154</v>
      </c>
      <c r="G5336" t="s">
        <v>42</v>
      </c>
      <c r="H5336" s="21">
        <v>44621</v>
      </c>
      <c r="I5336" s="18" t="s">
        <v>69</v>
      </c>
      <c r="J5336" s="2" t="s">
        <v>21</v>
      </c>
    </row>
    <row r="5337" spans="2:10" hidden="1" x14ac:dyDescent="0.3">
      <c r="B5337" s="5" t="s">
        <v>58</v>
      </c>
      <c r="C5337" t="s">
        <v>56</v>
      </c>
      <c r="D5337" s="2" t="s">
        <v>21</v>
      </c>
      <c r="F5337">
        <v>6.0971250000000001</v>
      </c>
      <c r="G5337" t="s">
        <v>42</v>
      </c>
      <c r="H5337" s="21">
        <v>44621</v>
      </c>
      <c r="I5337" s="18" t="s">
        <v>69</v>
      </c>
      <c r="J5337" s="2" t="s">
        <v>21</v>
      </c>
    </row>
    <row r="5338" spans="2:10" hidden="1" x14ac:dyDescent="0.3">
      <c r="B5338" s="5" t="s">
        <v>58</v>
      </c>
      <c r="C5338" t="s">
        <v>56</v>
      </c>
      <c r="D5338" s="2" t="s">
        <v>21</v>
      </c>
      <c r="F5338">
        <v>6.4041057692307692</v>
      </c>
      <c r="G5338" t="s">
        <v>42</v>
      </c>
      <c r="H5338" s="21">
        <v>44621</v>
      </c>
      <c r="I5338" s="18" t="s">
        <v>69</v>
      </c>
      <c r="J5338" s="2" t="s">
        <v>21</v>
      </c>
    </row>
    <row r="5339" spans="2:10" hidden="1" x14ac:dyDescent="0.3">
      <c r="B5339" s="5" t="s">
        <v>58</v>
      </c>
      <c r="C5339" t="s">
        <v>56</v>
      </c>
      <c r="D5339" s="2" t="s">
        <v>21</v>
      </c>
      <c r="F5339">
        <v>5.8871634615384618</v>
      </c>
      <c r="G5339" t="s">
        <v>42</v>
      </c>
      <c r="H5339" s="21">
        <v>44621</v>
      </c>
      <c r="I5339" s="18" t="s">
        <v>69</v>
      </c>
      <c r="J5339" s="2" t="s">
        <v>21</v>
      </c>
    </row>
    <row r="5340" spans="2:10" hidden="1" x14ac:dyDescent="0.3">
      <c r="B5340" s="5" t="s">
        <v>58</v>
      </c>
      <c r="C5340" t="s">
        <v>56</v>
      </c>
      <c r="D5340" s="2" t="s">
        <v>21</v>
      </c>
      <c r="F5340">
        <v>6.060163461538461</v>
      </c>
      <c r="G5340" t="s">
        <v>42</v>
      </c>
      <c r="H5340" s="21">
        <v>44621</v>
      </c>
      <c r="I5340" s="18" t="s">
        <v>69</v>
      </c>
      <c r="J5340" s="2" t="s">
        <v>21</v>
      </c>
    </row>
    <row r="5341" spans="2:10" hidden="1" x14ac:dyDescent="0.3">
      <c r="B5341" s="5" t="s">
        <v>58</v>
      </c>
      <c r="C5341" t="s">
        <v>56</v>
      </c>
      <c r="D5341" s="2" t="s">
        <v>21</v>
      </c>
      <c r="F5341">
        <v>4.0647500000000001</v>
      </c>
      <c r="G5341" t="s">
        <v>42</v>
      </c>
      <c r="H5341" s="21">
        <v>44621</v>
      </c>
      <c r="I5341" s="18" t="s">
        <v>69</v>
      </c>
      <c r="J5341" s="2" t="s">
        <v>21</v>
      </c>
    </row>
    <row r="5342" spans="2:10" hidden="1" x14ac:dyDescent="0.3">
      <c r="B5342" s="5" t="s">
        <v>58</v>
      </c>
      <c r="C5342" t="s">
        <v>56</v>
      </c>
      <c r="D5342" s="2" t="s">
        <v>21</v>
      </c>
      <c r="F5342">
        <v>5.6776346153846156</v>
      </c>
      <c r="G5342" t="s">
        <v>42</v>
      </c>
      <c r="H5342" s="21">
        <v>44621</v>
      </c>
      <c r="I5342" s="18" t="s">
        <v>69</v>
      </c>
      <c r="J5342" s="2" t="s">
        <v>21</v>
      </c>
    </row>
    <row r="5343" spans="2:10" hidden="1" x14ac:dyDescent="0.3">
      <c r="B5343" s="5" t="s">
        <v>58</v>
      </c>
      <c r="C5343" t="s">
        <v>56</v>
      </c>
      <c r="D5343" s="2" t="s">
        <v>21</v>
      </c>
      <c r="F5343">
        <v>4.3732115384615389</v>
      </c>
      <c r="G5343" t="s">
        <v>42</v>
      </c>
      <c r="H5343" s="21">
        <v>44621</v>
      </c>
      <c r="I5343" s="18" t="s">
        <v>69</v>
      </c>
      <c r="J5343" s="2" t="s">
        <v>21</v>
      </c>
    </row>
    <row r="5344" spans="2:10" hidden="1" x14ac:dyDescent="0.3">
      <c r="B5344" s="5" t="s">
        <v>58</v>
      </c>
      <c r="C5344" t="s">
        <v>56</v>
      </c>
      <c r="D5344" s="2" t="s">
        <v>21</v>
      </c>
      <c r="F5344">
        <v>5.4380961538461543</v>
      </c>
      <c r="G5344" t="s">
        <v>42</v>
      </c>
      <c r="H5344" s="21">
        <v>44621</v>
      </c>
      <c r="I5344" s="18" t="s">
        <v>69</v>
      </c>
      <c r="J5344" s="2" t="s">
        <v>21</v>
      </c>
    </row>
    <row r="5345" spans="2:10" hidden="1" x14ac:dyDescent="0.3">
      <c r="B5345" s="5" t="s">
        <v>58</v>
      </c>
      <c r="C5345" t="s">
        <v>56</v>
      </c>
      <c r="D5345" s="2" t="s">
        <v>21</v>
      </c>
      <c r="F5345">
        <v>6.8233173076923075</v>
      </c>
      <c r="G5345" t="s">
        <v>42</v>
      </c>
      <c r="H5345" s="21">
        <v>44621</v>
      </c>
      <c r="I5345" s="18" t="s">
        <v>69</v>
      </c>
      <c r="J5345" s="2" t="s">
        <v>21</v>
      </c>
    </row>
    <row r="5346" spans="2:10" hidden="1" x14ac:dyDescent="0.3">
      <c r="B5346" s="5" t="s">
        <v>58</v>
      </c>
      <c r="C5346" t="s">
        <v>56</v>
      </c>
      <c r="D5346" s="2" t="s">
        <v>21</v>
      </c>
      <c r="F5346">
        <v>5.5747019230769235</v>
      </c>
      <c r="G5346" t="s">
        <v>42</v>
      </c>
      <c r="H5346" s="21">
        <v>44621</v>
      </c>
      <c r="I5346" s="18" t="s">
        <v>69</v>
      </c>
      <c r="J5346" s="2" t="s">
        <v>21</v>
      </c>
    </row>
    <row r="5347" spans="2:10" hidden="1" x14ac:dyDescent="0.3">
      <c r="B5347" s="5" t="s">
        <v>58</v>
      </c>
      <c r="C5347" t="s">
        <v>56</v>
      </c>
      <c r="D5347" s="2" t="s">
        <v>21</v>
      </c>
      <c r="F5347">
        <v>6.8086730769230766</v>
      </c>
      <c r="G5347" t="s">
        <v>42</v>
      </c>
      <c r="H5347" s="21">
        <v>44621</v>
      </c>
      <c r="I5347" s="18" t="s">
        <v>69</v>
      </c>
      <c r="J5347" s="2" t="s">
        <v>21</v>
      </c>
    </row>
    <row r="5348" spans="2:10" hidden="1" x14ac:dyDescent="0.3">
      <c r="B5348" s="5" t="s">
        <v>58</v>
      </c>
      <c r="C5348" t="s">
        <v>56</v>
      </c>
      <c r="D5348" s="2" t="s">
        <v>21</v>
      </c>
      <c r="F5348">
        <v>7.4458846153846148</v>
      </c>
      <c r="G5348" t="s">
        <v>42</v>
      </c>
      <c r="H5348" s="21">
        <v>44621</v>
      </c>
      <c r="I5348" s="18" t="s">
        <v>69</v>
      </c>
      <c r="J5348" s="2" t="s">
        <v>21</v>
      </c>
    </row>
    <row r="5349" spans="2:10" hidden="1" x14ac:dyDescent="0.3">
      <c r="B5349" s="5" t="s">
        <v>58</v>
      </c>
      <c r="C5349" t="s">
        <v>56</v>
      </c>
      <c r="D5349" s="2" t="s">
        <v>21</v>
      </c>
      <c r="F5349">
        <v>5.7141634615384618</v>
      </c>
      <c r="G5349" t="s">
        <v>42</v>
      </c>
      <c r="H5349" s="21">
        <v>44621</v>
      </c>
      <c r="I5349" s="18" t="s">
        <v>69</v>
      </c>
      <c r="J5349" s="2" t="s">
        <v>21</v>
      </c>
    </row>
    <row r="5350" spans="2:10" hidden="1" x14ac:dyDescent="0.3">
      <c r="B5350" s="5" t="s">
        <v>58</v>
      </c>
      <c r="C5350" t="s">
        <v>56</v>
      </c>
      <c r="D5350" s="2" t="s">
        <v>21</v>
      </c>
      <c r="F5350">
        <v>6.2691153846153851</v>
      </c>
      <c r="G5350" t="s">
        <v>42</v>
      </c>
      <c r="H5350" s="21">
        <v>44621</v>
      </c>
      <c r="I5350" s="18" t="s">
        <v>69</v>
      </c>
      <c r="J5350" s="2" t="s">
        <v>21</v>
      </c>
    </row>
    <row r="5351" spans="2:10" hidden="1" x14ac:dyDescent="0.3">
      <c r="B5351" s="5" t="s">
        <v>58</v>
      </c>
      <c r="C5351" t="s">
        <v>56</v>
      </c>
      <c r="D5351" s="2" t="s">
        <v>21</v>
      </c>
      <c r="F5351">
        <v>6.2926923076923078</v>
      </c>
      <c r="G5351" t="s">
        <v>42</v>
      </c>
      <c r="H5351" s="21">
        <v>44621</v>
      </c>
      <c r="I5351" s="18" t="s">
        <v>69</v>
      </c>
      <c r="J5351" s="2" t="s">
        <v>21</v>
      </c>
    </row>
    <row r="5352" spans="2:10" hidden="1" x14ac:dyDescent="0.3">
      <c r="B5352" s="5" t="s">
        <v>58</v>
      </c>
      <c r="C5352" t="s">
        <v>56</v>
      </c>
      <c r="D5352" s="2" t="s">
        <v>21</v>
      </c>
      <c r="F5352">
        <v>8.0210961538461536</v>
      </c>
      <c r="G5352" t="s">
        <v>42</v>
      </c>
      <c r="H5352" s="21">
        <v>44621</v>
      </c>
      <c r="I5352" s="18" t="s">
        <v>69</v>
      </c>
      <c r="J5352" s="2" t="s">
        <v>21</v>
      </c>
    </row>
    <row r="5353" spans="2:10" hidden="1" x14ac:dyDescent="0.3">
      <c r="B5353" s="5" t="s">
        <v>58</v>
      </c>
      <c r="C5353" t="s">
        <v>56</v>
      </c>
      <c r="D5353" s="2" t="s">
        <v>21</v>
      </c>
      <c r="F5353">
        <v>7.3325961538461542</v>
      </c>
      <c r="G5353" t="s">
        <v>42</v>
      </c>
      <c r="H5353" s="21">
        <v>44621</v>
      </c>
      <c r="I5353" s="18" t="s">
        <v>69</v>
      </c>
      <c r="J5353" s="2" t="s">
        <v>21</v>
      </c>
    </row>
    <row r="5354" spans="2:10" hidden="1" x14ac:dyDescent="0.3">
      <c r="B5354" s="5" t="s">
        <v>58</v>
      </c>
      <c r="C5354" t="s">
        <v>56</v>
      </c>
      <c r="D5354" s="2" t="s">
        <v>21</v>
      </c>
      <c r="F5354">
        <v>7.2117692307692307</v>
      </c>
      <c r="G5354" t="s">
        <v>42</v>
      </c>
      <c r="H5354" s="21">
        <v>44621</v>
      </c>
      <c r="I5354" s="18" t="s">
        <v>69</v>
      </c>
      <c r="J5354" s="2" t="s">
        <v>21</v>
      </c>
    </row>
    <row r="5355" spans="2:10" hidden="1" x14ac:dyDescent="0.3">
      <c r="B5355" s="5" t="s">
        <v>58</v>
      </c>
      <c r="C5355" t="s">
        <v>56</v>
      </c>
      <c r="D5355" s="2" t="s">
        <v>21</v>
      </c>
      <c r="F5355">
        <v>7.6330673076923086</v>
      </c>
      <c r="G5355" t="s">
        <v>42</v>
      </c>
      <c r="H5355" s="21">
        <v>44621</v>
      </c>
      <c r="I5355" s="18" t="s">
        <v>69</v>
      </c>
      <c r="J5355" s="2" t="s">
        <v>21</v>
      </c>
    </row>
    <row r="5356" spans="2:10" hidden="1" x14ac:dyDescent="0.3">
      <c r="B5356" s="5" t="s">
        <v>58</v>
      </c>
      <c r="C5356" t="s">
        <v>56</v>
      </c>
      <c r="D5356" s="2" t="s">
        <v>21</v>
      </c>
      <c r="F5356">
        <v>8.5372884615384628</v>
      </c>
      <c r="G5356" t="s">
        <v>42</v>
      </c>
      <c r="H5356" s="21">
        <v>44621</v>
      </c>
      <c r="I5356" s="18" t="s">
        <v>69</v>
      </c>
      <c r="J5356" s="2" t="s">
        <v>21</v>
      </c>
    </row>
    <row r="5357" spans="2:10" hidden="1" x14ac:dyDescent="0.3">
      <c r="B5357" s="5" t="s">
        <v>58</v>
      </c>
      <c r="C5357" t="s">
        <v>56</v>
      </c>
      <c r="D5357" s="2" t="s">
        <v>21</v>
      </c>
      <c r="F5357">
        <v>5.227442307692308</v>
      </c>
      <c r="G5357" t="s">
        <v>42</v>
      </c>
      <c r="H5357" s="21">
        <v>44621</v>
      </c>
      <c r="I5357" s="18" t="s">
        <v>69</v>
      </c>
      <c r="J5357" s="2" t="s">
        <v>21</v>
      </c>
    </row>
    <row r="5358" spans="2:10" hidden="1" x14ac:dyDescent="0.3">
      <c r="B5358" s="5" t="s">
        <v>58</v>
      </c>
      <c r="C5358" t="s">
        <v>56</v>
      </c>
      <c r="D5358" s="2" t="s">
        <v>21</v>
      </c>
      <c r="F5358">
        <v>12.581153846153846</v>
      </c>
      <c r="G5358" t="s">
        <v>42</v>
      </c>
      <c r="H5358" s="21">
        <v>44621</v>
      </c>
      <c r="I5358" s="18" t="s">
        <v>69</v>
      </c>
      <c r="J5358" s="2" t="s">
        <v>21</v>
      </c>
    </row>
    <row r="5359" spans="2:10" hidden="1" x14ac:dyDescent="0.3">
      <c r="B5359" s="5" t="s">
        <v>58</v>
      </c>
      <c r="C5359" t="s">
        <v>56</v>
      </c>
      <c r="D5359" s="2" t="s">
        <v>21</v>
      </c>
      <c r="F5359">
        <v>5.1935865384615392</v>
      </c>
      <c r="G5359" t="s">
        <v>42</v>
      </c>
      <c r="H5359" s="21">
        <v>44621</v>
      </c>
      <c r="I5359" s="18" t="s">
        <v>69</v>
      </c>
      <c r="J5359" s="2" t="s">
        <v>21</v>
      </c>
    </row>
    <row r="5360" spans="2:10" hidden="1" x14ac:dyDescent="0.3">
      <c r="B5360" s="5" t="s">
        <v>58</v>
      </c>
      <c r="C5360" t="s">
        <v>56</v>
      </c>
      <c r="D5360" s="2" t="s">
        <v>21</v>
      </c>
      <c r="F5360">
        <v>4.1062980769230766</v>
      </c>
      <c r="G5360" t="s">
        <v>42</v>
      </c>
      <c r="H5360" s="21">
        <v>44621</v>
      </c>
      <c r="I5360" s="18" t="s">
        <v>69</v>
      </c>
      <c r="J5360" s="2" t="s">
        <v>21</v>
      </c>
    </row>
    <row r="5361" spans="2:10" hidden="1" x14ac:dyDescent="0.3">
      <c r="B5361" s="5" t="s">
        <v>58</v>
      </c>
      <c r="C5361" t="s">
        <v>56</v>
      </c>
      <c r="D5361" s="2" t="s">
        <v>21</v>
      </c>
      <c r="F5361">
        <v>5.0798750000000004</v>
      </c>
      <c r="G5361" t="s">
        <v>42</v>
      </c>
      <c r="H5361" s="21">
        <v>44621</v>
      </c>
      <c r="I5361" s="18" t="s">
        <v>69</v>
      </c>
      <c r="J5361" s="2" t="s">
        <v>21</v>
      </c>
    </row>
    <row r="5362" spans="2:10" hidden="1" x14ac:dyDescent="0.3">
      <c r="B5362" s="5" t="s">
        <v>58</v>
      </c>
      <c r="C5362" t="s">
        <v>56</v>
      </c>
      <c r="D5362" s="2" t="s">
        <v>21</v>
      </c>
      <c r="F5362">
        <v>5.3389519230769231</v>
      </c>
      <c r="G5362" t="s">
        <v>42</v>
      </c>
      <c r="H5362" s="21">
        <v>44621</v>
      </c>
      <c r="I5362" s="18" t="s">
        <v>69</v>
      </c>
      <c r="J5362" s="2" t="s">
        <v>21</v>
      </c>
    </row>
    <row r="5363" spans="2:10" hidden="1" x14ac:dyDescent="0.3">
      <c r="B5363" s="5" t="s">
        <v>58</v>
      </c>
      <c r="C5363" t="s">
        <v>56</v>
      </c>
      <c r="D5363" s="2" t="s">
        <v>21</v>
      </c>
      <c r="F5363">
        <v>4.6157403846153846</v>
      </c>
      <c r="G5363" t="s">
        <v>42</v>
      </c>
      <c r="H5363" s="21">
        <v>44621</v>
      </c>
      <c r="I5363" s="18" t="s">
        <v>69</v>
      </c>
      <c r="J5363" s="2" t="s">
        <v>21</v>
      </c>
    </row>
    <row r="5364" spans="2:10" hidden="1" x14ac:dyDescent="0.3">
      <c r="B5364" s="5" t="s">
        <v>58</v>
      </c>
      <c r="C5364" t="s">
        <v>56</v>
      </c>
      <c r="D5364" s="2" t="s">
        <v>21</v>
      </c>
      <c r="F5364">
        <v>4.6283461538461541</v>
      </c>
      <c r="G5364" t="s">
        <v>42</v>
      </c>
      <c r="H5364" s="21">
        <v>44621</v>
      </c>
      <c r="I5364" s="18" t="s">
        <v>69</v>
      </c>
      <c r="J5364" s="2" t="s">
        <v>21</v>
      </c>
    </row>
    <row r="5365" spans="2:10" hidden="1" x14ac:dyDescent="0.3">
      <c r="B5365" s="5" t="s">
        <v>58</v>
      </c>
      <c r="C5365" t="s">
        <v>56</v>
      </c>
      <c r="D5365" s="2" t="s">
        <v>21</v>
      </c>
      <c r="F5365">
        <v>5.1974326923076921</v>
      </c>
      <c r="G5365" t="s">
        <v>42</v>
      </c>
      <c r="H5365" s="21">
        <v>44621</v>
      </c>
      <c r="I5365" s="18" t="s">
        <v>69</v>
      </c>
      <c r="J5365" s="2" t="s">
        <v>21</v>
      </c>
    </row>
    <row r="5366" spans="2:10" hidden="1" x14ac:dyDescent="0.3">
      <c r="B5366" s="5" t="s">
        <v>58</v>
      </c>
      <c r="C5366" t="s">
        <v>56</v>
      </c>
      <c r="D5366" s="2" t="s">
        <v>21</v>
      </c>
      <c r="F5366">
        <v>4.9615384615384617</v>
      </c>
      <c r="G5366" t="s">
        <v>42</v>
      </c>
      <c r="H5366" s="21">
        <v>44621</v>
      </c>
      <c r="I5366" s="18" t="s">
        <v>69</v>
      </c>
      <c r="J5366" s="2" t="s">
        <v>21</v>
      </c>
    </row>
    <row r="5367" spans="2:10" hidden="1" x14ac:dyDescent="0.3">
      <c r="B5367" s="5" t="s">
        <v>58</v>
      </c>
      <c r="C5367" t="s">
        <v>56</v>
      </c>
      <c r="D5367" s="2" t="s">
        <v>21</v>
      </c>
      <c r="F5367">
        <v>5.9760961538461537</v>
      </c>
      <c r="G5367" t="s">
        <v>42</v>
      </c>
      <c r="H5367" s="21">
        <v>44621</v>
      </c>
      <c r="I5367" s="18" t="s">
        <v>69</v>
      </c>
      <c r="J5367" s="2" t="s">
        <v>21</v>
      </c>
    </row>
    <row r="5368" spans="2:10" hidden="1" x14ac:dyDescent="0.3">
      <c r="B5368" s="5" t="s">
        <v>58</v>
      </c>
      <c r="C5368" t="s">
        <v>56</v>
      </c>
      <c r="D5368" s="2" t="s">
        <v>21</v>
      </c>
      <c r="F5368">
        <v>4.7018365384615386</v>
      </c>
      <c r="G5368" t="s">
        <v>42</v>
      </c>
      <c r="H5368" s="21">
        <v>44621</v>
      </c>
      <c r="I5368" s="18" t="s">
        <v>69</v>
      </c>
      <c r="J5368" s="2" t="s">
        <v>21</v>
      </c>
    </row>
    <row r="5369" spans="2:10" hidden="1" x14ac:dyDescent="0.3">
      <c r="B5369" s="5" t="s">
        <v>58</v>
      </c>
      <c r="C5369" t="s">
        <v>56</v>
      </c>
      <c r="D5369" s="2" t="s">
        <v>21</v>
      </c>
      <c r="F5369">
        <v>5.3681730769230764</v>
      </c>
      <c r="G5369" t="s">
        <v>42</v>
      </c>
      <c r="H5369" s="21">
        <v>44621</v>
      </c>
      <c r="I5369" s="18" t="s">
        <v>69</v>
      </c>
      <c r="J5369" s="2" t="s">
        <v>21</v>
      </c>
    </row>
    <row r="5370" spans="2:10" hidden="1" x14ac:dyDescent="0.3">
      <c r="B5370" s="5" t="s">
        <v>58</v>
      </c>
      <c r="C5370" t="s">
        <v>56</v>
      </c>
      <c r="D5370" s="2" t="s">
        <v>21</v>
      </c>
      <c r="F5370">
        <v>4.9255192307692308</v>
      </c>
      <c r="G5370" t="s">
        <v>42</v>
      </c>
      <c r="H5370" s="21">
        <v>44621</v>
      </c>
      <c r="I5370" s="18" t="s">
        <v>69</v>
      </c>
      <c r="J5370" s="2" t="s">
        <v>21</v>
      </c>
    </row>
    <row r="5371" spans="2:10" hidden="1" x14ac:dyDescent="0.3">
      <c r="B5371" s="5" t="s">
        <v>58</v>
      </c>
      <c r="C5371" t="s">
        <v>56</v>
      </c>
      <c r="D5371" s="2" t="s">
        <v>21</v>
      </c>
      <c r="F5371">
        <v>3.8233942307692308</v>
      </c>
      <c r="G5371" t="s">
        <v>42</v>
      </c>
      <c r="H5371" s="21">
        <v>44621</v>
      </c>
      <c r="I5371" s="18" t="s">
        <v>69</v>
      </c>
      <c r="J5371" s="2" t="s">
        <v>21</v>
      </c>
    </row>
    <row r="5372" spans="2:10" hidden="1" x14ac:dyDescent="0.3">
      <c r="B5372" s="5" t="s">
        <v>58</v>
      </c>
      <c r="C5372" t="s">
        <v>56</v>
      </c>
      <c r="D5372" s="2" t="s">
        <v>21</v>
      </c>
      <c r="F5372">
        <v>6.5893076923076928</v>
      </c>
      <c r="G5372" t="s">
        <v>42</v>
      </c>
      <c r="H5372" s="21">
        <v>44621</v>
      </c>
      <c r="I5372" s="18" t="s">
        <v>69</v>
      </c>
      <c r="J5372" s="2" t="s">
        <v>21</v>
      </c>
    </row>
    <row r="5373" spans="2:10" hidden="1" x14ac:dyDescent="0.3">
      <c r="B5373" s="5" t="s">
        <v>58</v>
      </c>
      <c r="C5373" t="s">
        <v>56</v>
      </c>
      <c r="D5373" s="2" t="s">
        <v>21</v>
      </c>
      <c r="F5373">
        <v>6.0675769230769232</v>
      </c>
      <c r="G5373" t="s">
        <v>42</v>
      </c>
      <c r="H5373" s="21">
        <v>44621</v>
      </c>
      <c r="I5373" s="18" t="s">
        <v>69</v>
      </c>
      <c r="J5373" s="2" t="s">
        <v>21</v>
      </c>
    </row>
    <row r="5374" spans="2:10" hidden="1" x14ac:dyDescent="0.3">
      <c r="B5374" s="5" t="s">
        <v>58</v>
      </c>
      <c r="C5374" t="s">
        <v>56</v>
      </c>
      <c r="D5374" s="2" t="s">
        <v>21</v>
      </c>
      <c r="F5374">
        <v>5.5486730769230768</v>
      </c>
      <c r="G5374" t="s">
        <v>42</v>
      </c>
      <c r="H5374" s="21">
        <v>44621</v>
      </c>
      <c r="I5374" s="18" t="s">
        <v>69</v>
      </c>
      <c r="J5374" s="2" t="s">
        <v>21</v>
      </c>
    </row>
    <row r="5375" spans="2:10" hidden="1" x14ac:dyDescent="0.3">
      <c r="B5375" s="5" t="s">
        <v>58</v>
      </c>
      <c r="C5375" t="s">
        <v>56</v>
      </c>
      <c r="D5375" s="2" t="s">
        <v>21</v>
      </c>
      <c r="F5375">
        <v>5.8871634615384618</v>
      </c>
      <c r="G5375" t="s">
        <v>42</v>
      </c>
      <c r="H5375" s="21">
        <v>44621</v>
      </c>
      <c r="I5375" s="18" t="s">
        <v>69</v>
      </c>
      <c r="J5375" s="2" t="s">
        <v>21</v>
      </c>
    </row>
    <row r="5376" spans="2:10" hidden="1" x14ac:dyDescent="0.3">
      <c r="B5376" s="5" t="s">
        <v>58</v>
      </c>
      <c r="C5376" t="s">
        <v>57</v>
      </c>
      <c r="D5376" s="2" t="s">
        <v>21</v>
      </c>
      <c r="F5376">
        <v>9.1885294117647067</v>
      </c>
      <c r="G5376" t="s">
        <v>43</v>
      </c>
      <c r="H5376" s="21">
        <v>44621</v>
      </c>
      <c r="I5376" s="18" t="s">
        <v>69</v>
      </c>
      <c r="J5376" s="2" t="s">
        <v>21</v>
      </c>
    </row>
    <row r="5377" spans="2:10" hidden="1" x14ac:dyDescent="0.3">
      <c r="B5377" s="5" t="s">
        <v>58</v>
      </c>
      <c r="C5377" t="s">
        <v>57</v>
      </c>
      <c r="D5377" s="2" t="s">
        <v>21</v>
      </c>
      <c r="F5377">
        <v>9.2540098039215692</v>
      </c>
      <c r="G5377" t="s">
        <v>43</v>
      </c>
      <c r="H5377" s="21">
        <v>44621</v>
      </c>
      <c r="I5377" s="18" t="s">
        <v>69</v>
      </c>
      <c r="J5377" s="2" t="s">
        <v>21</v>
      </c>
    </row>
    <row r="5378" spans="2:10" hidden="1" x14ac:dyDescent="0.3">
      <c r="B5378" s="5" t="s">
        <v>58</v>
      </c>
      <c r="C5378" t="s">
        <v>57</v>
      </c>
      <c r="D5378" s="2" t="s">
        <v>21</v>
      </c>
      <c r="F5378">
        <v>9.0862843137254909</v>
      </c>
      <c r="G5378" t="s">
        <v>43</v>
      </c>
      <c r="H5378" s="21">
        <v>44621</v>
      </c>
      <c r="I5378" s="18" t="s">
        <v>69</v>
      </c>
      <c r="J5378" s="2" t="s">
        <v>21</v>
      </c>
    </row>
    <row r="5379" spans="2:10" hidden="1" x14ac:dyDescent="0.3">
      <c r="B5379" s="5" t="s">
        <v>58</v>
      </c>
      <c r="C5379" t="s">
        <v>57</v>
      </c>
      <c r="D5379" s="2" t="s">
        <v>21</v>
      </c>
      <c r="F5379">
        <v>9.2382941176470599</v>
      </c>
      <c r="G5379" t="s">
        <v>43</v>
      </c>
      <c r="H5379" s="21">
        <v>44621</v>
      </c>
      <c r="I5379" s="18" t="s">
        <v>69</v>
      </c>
      <c r="J5379" s="2" t="s">
        <v>21</v>
      </c>
    </row>
    <row r="5380" spans="2:10" hidden="1" x14ac:dyDescent="0.3">
      <c r="B5380" s="5" t="s">
        <v>58</v>
      </c>
      <c r="C5380" t="s">
        <v>57</v>
      </c>
      <c r="D5380" s="2" t="s">
        <v>21</v>
      </c>
      <c r="F5380">
        <v>8.6712352941176469</v>
      </c>
      <c r="G5380" t="s">
        <v>43</v>
      </c>
      <c r="H5380" s="21">
        <v>44621</v>
      </c>
      <c r="I5380" s="18" t="s">
        <v>69</v>
      </c>
      <c r="J5380" s="2" t="s">
        <v>21</v>
      </c>
    </row>
    <row r="5381" spans="2:10" hidden="1" x14ac:dyDescent="0.3">
      <c r="B5381" s="5" t="s">
        <v>58</v>
      </c>
      <c r="C5381" t="s">
        <v>57</v>
      </c>
      <c r="D5381" s="2" t="s">
        <v>21</v>
      </c>
      <c r="F5381">
        <v>9.1223921568627446</v>
      </c>
      <c r="G5381" t="s">
        <v>43</v>
      </c>
      <c r="H5381" s="21">
        <v>44621</v>
      </c>
      <c r="I5381" s="18" t="s">
        <v>69</v>
      </c>
      <c r="J5381" s="2" t="s">
        <v>21</v>
      </c>
    </row>
    <row r="5382" spans="2:10" hidden="1" x14ac:dyDescent="0.3">
      <c r="B5382" s="5" t="s">
        <v>58</v>
      </c>
      <c r="C5382" t="s">
        <v>57</v>
      </c>
      <c r="D5382" s="2" t="s">
        <v>21</v>
      </c>
      <c r="F5382">
        <v>8.7046862745098039</v>
      </c>
      <c r="G5382" t="s">
        <v>43</v>
      </c>
      <c r="H5382" s="21">
        <v>44621</v>
      </c>
      <c r="I5382" s="18" t="s">
        <v>69</v>
      </c>
      <c r="J5382" s="2" t="s">
        <v>21</v>
      </c>
    </row>
    <row r="5383" spans="2:10" hidden="1" x14ac:dyDescent="0.3">
      <c r="B5383" s="5" t="s">
        <v>58</v>
      </c>
      <c r="C5383" t="s">
        <v>57</v>
      </c>
      <c r="D5383" s="2" t="s">
        <v>21</v>
      </c>
      <c r="F5383">
        <v>7.8244117647058831</v>
      </c>
      <c r="G5383" t="s">
        <v>43</v>
      </c>
      <c r="H5383" s="21">
        <v>44621</v>
      </c>
      <c r="I5383" s="18" t="s">
        <v>69</v>
      </c>
      <c r="J5383" s="2" t="s">
        <v>21</v>
      </c>
    </row>
    <row r="5384" spans="2:10" hidden="1" x14ac:dyDescent="0.3">
      <c r="B5384" s="5" t="s">
        <v>58</v>
      </c>
      <c r="C5384" t="s">
        <v>57</v>
      </c>
      <c r="D5384" s="2" t="s">
        <v>21</v>
      </c>
      <c r="F5384">
        <v>8.2606764705882352</v>
      </c>
      <c r="G5384" t="s">
        <v>43</v>
      </c>
      <c r="H5384" s="21">
        <v>44621</v>
      </c>
      <c r="I5384" s="18" t="s">
        <v>69</v>
      </c>
      <c r="J5384" s="2" t="s">
        <v>21</v>
      </c>
    </row>
    <row r="5385" spans="2:10" hidden="1" x14ac:dyDescent="0.3">
      <c r="B5385" s="5" t="s">
        <v>58</v>
      </c>
      <c r="C5385" t="s">
        <v>57</v>
      </c>
      <c r="D5385" s="2" t="s">
        <v>21</v>
      </c>
      <c r="F5385">
        <v>8.1007941176470588</v>
      </c>
      <c r="G5385" t="s">
        <v>43</v>
      </c>
      <c r="H5385" s="21">
        <v>44621</v>
      </c>
      <c r="I5385" s="18" t="s">
        <v>69</v>
      </c>
      <c r="J5385" s="2" t="s">
        <v>21</v>
      </c>
    </row>
    <row r="5386" spans="2:10" hidden="1" x14ac:dyDescent="0.3">
      <c r="B5386" s="5" t="s">
        <v>58</v>
      </c>
      <c r="C5386" t="s">
        <v>57</v>
      </c>
      <c r="D5386" s="2" t="s">
        <v>21</v>
      </c>
      <c r="F5386">
        <v>8.2941176470588243</v>
      </c>
      <c r="G5386" t="s">
        <v>43</v>
      </c>
      <c r="H5386" s="21">
        <v>44621</v>
      </c>
      <c r="I5386" s="18" t="s">
        <v>69</v>
      </c>
      <c r="J5386" s="2" t="s">
        <v>21</v>
      </c>
    </row>
    <row r="5387" spans="2:10" hidden="1" x14ac:dyDescent="0.3">
      <c r="B5387" s="5" t="s">
        <v>58</v>
      </c>
      <c r="C5387" t="s">
        <v>57</v>
      </c>
      <c r="D5387" s="2" t="s">
        <v>21</v>
      </c>
      <c r="F5387">
        <v>8.8872254901960783</v>
      </c>
      <c r="G5387" t="s">
        <v>43</v>
      </c>
      <c r="H5387" s="21">
        <v>44621</v>
      </c>
      <c r="I5387" s="18" t="s">
        <v>69</v>
      </c>
      <c r="J5387" s="2" t="s">
        <v>21</v>
      </c>
    </row>
    <row r="5388" spans="2:10" hidden="1" x14ac:dyDescent="0.3">
      <c r="B5388" s="5" t="s">
        <v>58</v>
      </c>
      <c r="C5388" t="s">
        <v>57</v>
      </c>
      <c r="D5388" s="2" t="s">
        <v>21</v>
      </c>
      <c r="F5388">
        <v>7.834352941176471</v>
      </c>
      <c r="G5388" t="s">
        <v>43</v>
      </c>
      <c r="H5388" s="21">
        <v>44621</v>
      </c>
      <c r="I5388" s="18" t="s">
        <v>69</v>
      </c>
      <c r="J5388" s="2" t="s">
        <v>21</v>
      </c>
    </row>
    <row r="5389" spans="2:10" hidden="1" x14ac:dyDescent="0.3">
      <c r="B5389" s="5" t="s">
        <v>58</v>
      </c>
      <c r="C5389" t="s">
        <v>57</v>
      </c>
      <c r="D5389" s="2" t="s">
        <v>21</v>
      </c>
      <c r="F5389">
        <v>8.0422745098039226</v>
      </c>
      <c r="G5389" t="s">
        <v>43</v>
      </c>
      <c r="H5389" s="21">
        <v>44621</v>
      </c>
      <c r="I5389" s="18" t="s">
        <v>69</v>
      </c>
      <c r="J5389" s="2" t="s">
        <v>21</v>
      </c>
    </row>
    <row r="5390" spans="2:10" hidden="1" x14ac:dyDescent="0.3">
      <c r="B5390" s="5" t="s">
        <v>58</v>
      </c>
      <c r="C5390" t="s">
        <v>57</v>
      </c>
      <c r="D5390" s="2" t="s">
        <v>21</v>
      </c>
      <c r="F5390">
        <v>8.8394019607843148</v>
      </c>
      <c r="G5390" t="s">
        <v>43</v>
      </c>
      <c r="H5390" s="21">
        <v>44621</v>
      </c>
      <c r="I5390" s="18" t="s">
        <v>69</v>
      </c>
      <c r="J5390" s="2" t="s">
        <v>21</v>
      </c>
    </row>
    <row r="5391" spans="2:10" hidden="1" x14ac:dyDescent="0.3">
      <c r="B5391" s="5" t="s">
        <v>58</v>
      </c>
      <c r="C5391" t="s">
        <v>57</v>
      </c>
      <c r="D5391" s="2" t="s">
        <v>21</v>
      </c>
      <c r="F5391">
        <v>8.6502549019607837</v>
      </c>
      <c r="G5391" t="s">
        <v>43</v>
      </c>
      <c r="H5391" s="21">
        <v>44621</v>
      </c>
      <c r="I5391" s="18" t="s">
        <v>69</v>
      </c>
      <c r="J5391" s="2" t="s">
        <v>21</v>
      </c>
    </row>
    <row r="5392" spans="2:10" hidden="1" x14ac:dyDescent="0.3">
      <c r="B5392" s="5" t="s">
        <v>58</v>
      </c>
      <c r="C5392" t="s">
        <v>57</v>
      </c>
      <c r="D5392" s="2" t="s">
        <v>21</v>
      </c>
      <c r="F5392">
        <v>8.5890392156862738</v>
      </c>
      <c r="G5392" t="s">
        <v>43</v>
      </c>
      <c r="H5392" s="21">
        <v>44621</v>
      </c>
      <c r="I5392" s="18" t="s">
        <v>69</v>
      </c>
      <c r="J5392" s="2" t="s">
        <v>21</v>
      </c>
    </row>
    <row r="5393" spans="2:10" hidden="1" x14ac:dyDescent="0.3">
      <c r="B5393" s="5" t="s">
        <v>58</v>
      </c>
      <c r="C5393" t="s">
        <v>57</v>
      </c>
      <c r="D5393" s="2" t="s">
        <v>21</v>
      </c>
      <c r="F5393">
        <v>8.9738137254901957</v>
      </c>
      <c r="G5393" t="s">
        <v>43</v>
      </c>
      <c r="H5393" s="21">
        <v>44621</v>
      </c>
      <c r="I5393" s="18" t="s">
        <v>69</v>
      </c>
      <c r="J5393" s="2" t="s">
        <v>21</v>
      </c>
    </row>
    <row r="5394" spans="2:10" hidden="1" x14ac:dyDescent="0.3">
      <c r="B5394" s="5" t="s">
        <v>58</v>
      </c>
      <c r="C5394" t="s">
        <v>57</v>
      </c>
      <c r="D5394" s="2" t="s">
        <v>21</v>
      </c>
      <c r="F5394">
        <v>5.7820536193029497</v>
      </c>
      <c r="G5394" t="s">
        <v>43</v>
      </c>
      <c r="H5394" s="21">
        <v>44621</v>
      </c>
      <c r="I5394" s="18" t="s">
        <v>69</v>
      </c>
      <c r="J5394" s="2" t="s">
        <v>21</v>
      </c>
    </row>
    <row r="5395" spans="2:10" hidden="1" x14ac:dyDescent="0.3">
      <c r="B5395" s="5" t="s">
        <v>58</v>
      </c>
      <c r="C5395" t="s">
        <v>57</v>
      </c>
      <c r="D5395" s="2" t="s">
        <v>21</v>
      </c>
      <c r="F5395">
        <v>5.7587345844504014</v>
      </c>
      <c r="G5395" t="s">
        <v>43</v>
      </c>
      <c r="H5395" s="21">
        <v>44621</v>
      </c>
      <c r="I5395" s="18" t="s">
        <v>69</v>
      </c>
      <c r="J5395" s="2" t="s">
        <v>21</v>
      </c>
    </row>
    <row r="5396" spans="2:10" hidden="1" x14ac:dyDescent="0.3">
      <c r="B5396" s="5" t="s">
        <v>58</v>
      </c>
      <c r="C5396" t="s">
        <v>57</v>
      </c>
      <c r="D5396" s="2" t="s">
        <v>21</v>
      </c>
      <c r="F5396">
        <v>6.0660697050938328</v>
      </c>
      <c r="G5396" t="s">
        <v>43</v>
      </c>
      <c r="H5396" s="21">
        <v>44621</v>
      </c>
      <c r="I5396" s="18" t="s">
        <v>69</v>
      </c>
      <c r="J5396" s="2" t="s">
        <v>21</v>
      </c>
    </row>
    <row r="5397" spans="2:10" hidden="1" x14ac:dyDescent="0.3">
      <c r="B5397" s="5" t="s">
        <v>58</v>
      </c>
      <c r="C5397" t="s">
        <v>57</v>
      </c>
      <c r="D5397" s="2" t="s">
        <v>21</v>
      </c>
      <c r="F5397">
        <v>8.24710294117647</v>
      </c>
      <c r="G5397" t="s">
        <v>43</v>
      </c>
      <c r="H5397" s="21">
        <v>44621</v>
      </c>
      <c r="I5397" s="18" t="s">
        <v>69</v>
      </c>
      <c r="J5397" s="2" t="s">
        <v>21</v>
      </c>
    </row>
    <row r="5398" spans="2:10" hidden="1" x14ac:dyDescent="0.3">
      <c r="B5398" s="5" t="s">
        <v>58</v>
      </c>
      <c r="C5398" t="s">
        <v>57</v>
      </c>
      <c r="D5398" s="2" t="s">
        <v>21</v>
      </c>
      <c r="F5398">
        <v>8.4481397058823529</v>
      </c>
      <c r="G5398" t="s">
        <v>43</v>
      </c>
      <c r="H5398" s="21">
        <v>44621</v>
      </c>
      <c r="I5398" s="18" t="s">
        <v>69</v>
      </c>
      <c r="J5398" s="2" t="s">
        <v>21</v>
      </c>
    </row>
    <row r="5399" spans="2:10" hidden="1" x14ac:dyDescent="0.3">
      <c r="B5399" s="5" t="s">
        <v>58</v>
      </c>
      <c r="C5399" t="s">
        <v>57</v>
      </c>
      <c r="D5399" s="2" t="s">
        <v>21</v>
      </c>
      <c r="F5399">
        <v>8.5985514705882355</v>
      </c>
      <c r="G5399" t="s">
        <v>43</v>
      </c>
      <c r="H5399" s="21">
        <v>44621</v>
      </c>
      <c r="I5399" s="18" t="s">
        <v>69</v>
      </c>
      <c r="J5399" s="2" t="s">
        <v>21</v>
      </c>
    </row>
    <row r="5400" spans="2:10" hidden="1" x14ac:dyDescent="0.3">
      <c r="B5400" s="5" t="s">
        <v>58</v>
      </c>
      <c r="C5400" t="s">
        <v>57</v>
      </c>
      <c r="D5400" s="2" t="s">
        <v>21</v>
      </c>
      <c r="F5400">
        <v>8.129624999999999</v>
      </c>
      <c r="G5400" t="s">
        <v>43</v>
      </c>
      <c r="H5400" s="21">
        <v>44621</v>
      </c>
      <c r="I5400" s="18" t="s">
        <v>69</v>
      </c>
      <c r="J5400" s="2" t="s">
        <v>21</v>
      </c>
    </row>
    <row r="5401" spans="2:10" hidden="1" x14ac:dyDescent="0.3">
      <c r="B5401" s="5" t="s">
        <v>58</v>
      </c>
      <c r="C5401" t="s">
        <v>57</v>
      </c>
      <c r="D5401" s="2" t="s">
        <v>21</v>
      </c>
      <c r="F5401">
        <v>8.7384632352941178</v>
      </c>
      <c r="G5401" t="s">
        <v>43</v>
      </c>
      <c r="H5401" s="21">
        <v>44621</v>
      </c>
      <c r="I5401" s="18" t="s">
        <v>69</v>
      </c>
      <c r="J5401" s="2" t="s">
        <v>21</v>
      </c>
    </row>
    <row r="5402" spans="2:10" hidden="1" x14ac:dyDescent="0.3">
      <c r="B5402" s="5" t="s">
        <v>58</v>
      </c>
      <c r="C5402" t="s">
        <v>57</v>
      </c>
      <c r="D5402" s="2" t="s">
        <v>21</v>
      </c>
      <c r="F5402">
        <v>8.1766838235294124</v>
      </c>
      <c r="G5402" t="s">
        <v>43</v>
      </c>
      <c r="H5402" s="21">
        <v>44621</v>
      </c>
      <c r="I5402" s="18" t="s">
        <v>69</v>
      </c>
      <c r="J5402" s="2" t="s">
        <v>21</v>
      </c>
    </row>
    <row r="5403" spans="2:10" hidden="1" x14ac:dyDescent="0.3">
      <c r="B5403" s="5" t="s">
        <v>58</v>
      </c>
      <c r="C5403" t="s">
        <v>57</v>
      </c>
      <c r="D5403" s="2" t="s">
        <v>21</v>
      </c>
      <c r="F5403">
        <v>7.6868897058823524</v>
      </c>
      <c r="G5403" t="s">
        <v>43</v>
      </c>
      <c r="H5403" s="21">
        <v>44621</v>
      </c>
      <c r="I5403" s="18" t="s">
        <v>69</v>
      </c>
      <c r="J5403" s="2" t="s">
        <v>21</v>
      </c>
    </row>
    <row r="5404" spans="2:10" hidden="1" x14ac:dyDescent="0.3">
      <c r="B5404" s="5" t="s">
        <v>58</v>
      </c>
      <c r="C5404" t="s">
        <v>57</v>
      </c>
      <c r="D5404" s="2" t="s">
        <v>21</v>
      </c>
      <c r="F5404">
        <v>8.0653161764705885</v>
      </c>
      <c r="G5404" t="s">
        <v>43</v>
      </c>
      <c r="H5404" s="21">
        <v>44621</v>
      </c>
      <c r="I5404" s="18" t="s">
        <v>69</v>
      </c>
      <c r="J5404" s="2" t="s">
        <v>21</v>
      </c>
    </row>
    <row r="5405" spans="2:10" hidden="1" x14ac:dyDescent="0.3">
      <c r="B5405" s="5" t="s">
        <v>58</v>
      </c>
      <c r="C5405" t="s">
        <v>57</v>
      </c>
      <c r="D5405" s="2" t="s">
        <v>21</v>
      </c>
      <c r="F5405">
        <v>8.0399632352941168</v>
      </c>
      <c r="G5405" t="s">
        <v>43</v>
      </c>
      <c r="H5405" s="21">
        <v>44621</v>
      </c>
      <c r="I5405" s="18" t="s">
        <v>69</v>
      </c>
      <c r="J5405" s="2" t="s">
        <v>21</v>
      </c>
    </row>
    <row r="5406" spans="2:10" hidden="1" x14ac:dyDescent="0.3">
      <c r="B5406" s="5" t="s">
        <v>58</v>
      </c>
      <c r="C5406" t="s">
        <v>57</v>
      </c>
      <c r="D5406" s="2" t="s">
        <v>21</v>
      </c>
      <c r="F5406">
        <v>8.0665514705882355</v>
      </c>
      <c r="G5406" t="s">
        <v>43</v>
      </c>
      <c r="H5406" s="21">
        <v>44621</v>
      </c>
      <c r="I5406" s="18" t="s">
        <v>69</v>
      </c>
      <c r="J5406" s="2" t="s">
        <v>21</v>
      </c>
    </row>
    <row r="5407" spans="2:10" hidden="1" x14ac:dyDescent="0.3">
      <c r="B5407" s="5" t="s">
        <v>58</v>
      </c>
      <c r="C5407" t="s">
        <v>57</v>
      </c>
      <c r="D5407" s="2" t="s">
        <v>21</v>
      </c>
      <c r="F5407">
        <v>7.6658676470588238</v>
      </c>
      <c r="G5407" t="s">
        <v>43</v>
      </c>
      <c r="H5407" s="21">
        <v>44621</v>
      </c>
      <c r="I5407" s="18" t="s">
        <v>69</v>
      </c>
      <c r="J5407" s="2" t="s">
        <v>21</v>
      </c>
    </row>
    <row r="5408" spans="2:10" hidden="1" x14ac:dyDescent="0.3">
      <c r="B5408" s="5" t="s">
        <v>58</v>
      </c>
      <c r="C5408" t="s">
        <v>57</v>
      </c>
      <c r="D5408" s="2" t="s">
        <v>21</v>
      </c>
      <c r="F5408">
        <v>8.5387867647058826</v>
      </c>
      <c r="G5408" t="s">
        <v>43</v>
      </c>
      <c r="H5408" s="21">
        <v>44621</v>
      </c>
      <c r="I5408" s="18" t="s">
        <v>69</v>
      </c>
      <c r="J5408" s="2" t="s">
        <v>21</v>
      </c>
    </row>
    <row r="5409" spans="2:10" hidden="1" x14ac:dyDescent="0.3">
      <c r="B5409" s="5" t="s">
        <v>58</v>
      </c>
      <c r="C5409" t="s">
        <v>57</v>
      </c>
      <c r="D5409" s="2" t="s">
        <v>21</v>
      </c>
      <c r="F5409">
        <v>8.225411764705882</v>
      </c>
      <c r="G5409" t="s">
        <v>43</v>
      </c>
      <c r="H5409" s="21">
        <v>44621</v>
      </c>
      <c r="I5409" s="18" t="s">
        <v>69</v>
      </c>
      <c r="J5409" s="2" t="s">
        <v>21</v>
      </c>
    </row>
    <row r="5410" spans="2:10" hidden="1" x14ac:dyDescent="0.3">
      <c r="B5410" s="5" t="s">
        <v>58</v>
      </c>
      <c r="C5410" t="s">
        <v>57</v>
      </c>
      <c r="D5410" s="2" t="s">
        <v>21</v>
      </c>
      <c r="F5410">
        <v>7.8766985294117644</v>
      </c>
      <c r="G5410" t="s">
        <v>43</v>
      </c>
      <c r="H5410" s="21">
        <v>44621</v>
      </c>
      <c r="I5410" s="18" t="s">
        <v>69</v>
      </c>
      <c r="J5410" s="2" t="s">
        <v>21</v>
      </c>
    </row>
    <row r="5411" spans="2:10" hidden="1" x14ac:dyDescent="0.3">
      <c r="B5411" s="5" t="s">
        <v>58</v>
      </c>
      <c r="C5411" t="s">
        <v>57</v>
      </c>
      <c r="D5411" s="2" t="s">
        <v>21</v>
      </c>
      <c r="F5411">
        <v>7.6949852941176475</v>
      </c>
      <c r="G5411" t="s">
        <v>43</v>
      </c>
      <c r="H5411" s="21">
        <v>44621</v>
      </c>
      <c r="I5411" s="18" t="s">
        <v>69</v>
      </c>
      <c r="J5411" s="2" t="s">
        <v>21</v>
      </c>
    </row>
    <row r="5412" spans="2:10" hidden="1" x14ac:dyDescent="0.3">
      <c r="B5412" s="5" t="s">
        <v>58</v>
      </c>
      <c r="C5412" t="s">
        <v>57</v>
      </c>
      <c r="D5412" s="2" t="s">
        <v>21</v>
      </c>
      <c r="F5412">
        <v>9.1781691176470588</v>
      </c>
      <c r="G5412" t="s">
        <v>43</v>
      </c>
      <c r="H5412" s="21">
        <v>44621</v>
      </c>
      <c r="I5412" s="18" t="s">
        <v>69</v>
      </c>
      <c r="J5412" s="2" t="s">
        <v>21</v>
      </c>
    </row>
    <row r="5413" spans="2:10" hidden="1" x14ac:dyDescent="0.3">
      <c r="B5413" s="5" t="s">
        <v>58</v>
      </c>
      <c r="C5413" t="s">
        <v>57</v>
      </c>
      <c r="D5413" s="2" t="s">
        <v>21</v>
      </c>
      <c r="F5413">
        <v>7.0927835051546388</v>
      </c>
      <c r="G5413" t="s">
        <v>43</v>
      </c>
      <c r="H5413" s="21">
        <v>44621</v>
      </c>
      <c r="I5413" s="18" t="s">
        <v>69</v>
      </c>
      <c r="J5413" s="2" t="s">
        <v>21</v>
      </c>
    </row>
    <row r="5414" spans="2:10" hidden="1" x14ac:dyDescent="0.3">
      <c r="B5414" s="5" t="s">
        <v>58</v>
      </c>
      <c r="C5414" t="s">
        <v>57</v>
      </c>
      <c r="D5414" s="2" t="s">
        <v>21</v>
      </c>
      <c r="F5414">
        <v>7.7246701030927838</v>
      </c>
      <c r="G5414" t="s">
        <v>43</v>
      </c>
      <c r="H5414" s="21">
        <v>44621</v>
      </c>
      <c r="I5414" s="18" t="s">
        <v>69</v>
      </c>
      <c r="J5414" s="2" t="s">
        <v>21</v>
      </c>
    </row>
    <row r="5415" spans="2:10" hidden="1" x14ac:dyDescent="0.3">
      <c r="B5415" s="5" t="s">
        <v>58</v>
      </c>
      <c r="C5415" t="s">
        <v>57</v>
      </c>
      <c r="D5415" s="2" t="s">
        <v>21</v>
      </c>
      <c r="F5415">
        <v>7.6711030927835049</v>
      </c>
      <c r="G5415" t="s">
        <v>43</v>
      </c>
      <c r="H5415" s="21">
        <v>44621</v>
      </c>
      <c r="I5415" s="18" t="s">
        <v>69</v>
      </c>
      <c r="J5415" s="2" t="s">
        <v>21</v>
      </c>
    </row>
    <row r="5416" spans="2:10" hidden="1" x14ac:dyDescent="0.3">
      <c r="B5416" s="5" t="s">
        <v>58</v>
      </c>
      <c r="C5416" t="s">
        <v>57</v>
      </c>
      <c r="D5416" s="2" t="s">
        <v>21</v>
      </c>
      <c r="F5416">
        <v>7.7202680412371132</v>
      </c>
      <c r="G5416" t="s">
        <v>43</v>
      </c>
      <c r="H5416" s="21">
        <v>44621</v>
      </c>
      <c r="I5416" s="18" t="s">
        <v>69</v>
      </c>
      <c r="J5416" s="2" t="s">
        <v>21</v>
      </c>
    </row>
    <row r="5417" spans="2:10" hidden="1" x14ac:dyDescent="0.3">
      <c r="B5417" s="5" t="s">
        <v>58</v>
      </c>
      <c r="C5417" t="s">
        <v>57</v>
      </c>
      <c r="D5417" s="2" t="s">
        <v>21</v>
      </c>
      <c r="F5417">
        <v>8.2478350515463905</v>
      </c>
      <c r="G5417" t="s">
        <v>43</v>
      </c>
      <c r="H5417" s="21">
        <v>44621</v>
      </c>
      <c r="I5417" s="18" t="s">
        <v>69</v>
      </c>
      <c r="J5417" s="2" t="s">
        <v>21</v>
      </c>
    </row>
    <row r="5418" spans="2:10" hidden="1" x14ac:dyDescent="0.3">
      <c r="B5418" s="5" t="s">
        <v>58</v>
      </c>
      <c r="C5418" t="s">
        <v>57</v>
      </c>
      <c r="D5418" s="2" t="s">
        <v>21</v>
      </c>
      <c r="F5418">
        <v>7.5188453608247423</v>
      </c>
      <c r="G5418" t="s">
        <v>43</v>
      </c>
      <c r="H5418" s="21">
        <v>44621</v>
      </c>
      <c r="I5418" s="18" t="s">
        <v>69</v>
      </c>
      <c r="J5418" s="2" t="s">
        <v>21</v>
      </c>
    </row>
    <row r="5419" spans="2:10" hidden="1" x14ac:dyDescent="0.3">
      <c r="B5419" s="5" t="s">
        <v>58</v>
      </c>
      <c r="C5419" t="s">
        <v>57</v>
      </c>
      <c r="D5419" s="2" t="s">
        <v>21</v>
      </c>
      <c r="F5419">
        <v>8.3256082474226805</v>
      </c>
      <c r="G5419" t="s">
        <v>43</v>
      </c>
      <c r="H5419" s="21">
        <v>44621</v>
      </c>
      <c r="I5419" s="18" t="s">
        <v>69</v>
      </c>
      <c r="J5419" s="2" t="s">
        <v>21</v>
      </c>
    </row>
    <row r="5420" spans="2:10" hidden="1" x14ac:dyDescent="0.3">
      <c r="B5420" s="5" t="s">
        <v>58</v>
      </c>
      <c r="C5420" t="s">
        <v>57</v>
      </c>
      <c r="D5420" s="2" t="s">
        <v>21</v>
      </c>
      <c r="F5420">
        <v>8.3117113402061857</v>
      </c>
      <c r="G5420" t="s">
        <v>43</v>
      </c>
      <c r="H5420" s="21">
        <v>44621</v>
      </c>
      <c r="I5420" s="18" t="s">
        <v>69</v>
      </c>
      <c r="J5420" s="2" t="s">
        <v>21</v>
      </c>
    </row>
    <row r="5421" spans="2:10" hidden="1" x14ac:dyDescent="0.3">
      <c r="B5421" s="5" t="s">
        <v>58</v>
      </c>
      <c r="C5421" t="s">
        <v>57</v>
      </c>
      <c r="D5421" s="2" t="s">
        <v>21</v>
      </c>
      <c r="F5421">
        <v>7.6306494845360824</v>
      </c>
      <c r="G5421" t="s">
        <v>43</v>
      </c>
      <c r="H5421" s="21">
        <v>44621</v>
      </c>
      <c r="I5421" s="18" t="s">
        <v>69</v>
      </c>
      <c r="J5421" s="2" t="s">
        <v>21</v>
      </c>
    </row>
    <row r="5422" spans="2:10" hidden="1" x14ac:dyDescent="0.3">
      <c r="B5422" s="5" t="s">
        <v>58</v>
      </c>
      <c r="C5422" t="s">
        <v>57</v>
      </c>
      <c r="D5422" s="2" t="s">
        <v>21</v>
      </c>
      <c r="F5422">
        <v>7.7855154639175259</v>
      </c>
      <c r="G5422" t="s">
        <v>43</v>
      </c>
      <c r="H5422" s="21">
        <v>44621</v>
      </c>
      <c r="I5422" s="18" t="s">
        <v>69</v>
      </c>
      <c r="J5422" s="2" t="s">
        <v>21</v>
      </c>
    </row>
    <row r="5423" spans="2:10" hidden="1" x14ac:dyDescent="0.3">
      <c r="B5423" s="5" t="s">
        <v>58</v>
      </c>
      <c r="C5423" t="s">
        <v>57</v>
      </c>
      <c r="D5423" s="2" t="s">
        <v>21</v>
      </c>
      <c r="F5423">
        <v>6.972123711340207</v>
      </c>
      <c r="G5423" t="s">
        <v>43</v>
      </c>
      <c r="H5423" s="21">
        <v>44621</v>
      </c>
      <c r="I5423" s="18" t="s">
        <v>69</v>
      </c>
      <c r="J5423" s="2" t="s">
        <v>21</v>
      </c>
    </row>
    <row r="5424" spans="2:10" hidden="1" x14ac:dyDescent="0.3">
      <c r="B5424" s="5" t="s">
        <v>58</v>
      </c>
      <c r="C5424" t="s">
        <v>57</v>
      </c>
      <c r="D5424" s="2" t="s">
        <v>21</v>
      </c>
      <c r="F5424">
        <v>7.075144329896907</v>
      </c>
      <c r="G5424" t="s">
        <v>43</v>
      </c>
      <c r="H5424" s="21">
        <v>44621</v>
      </c>
      <c r="I5424" s="18" t="s">
        <v>69</v>
      </c>
      <c r="J5424" s="2" t="s">
        <v>21</v>
      </c>
    </row>
    <row r="5425" spans="2:10" hidden="1" x14ac:dyDescent="0.3">
      <c r="B5425" s="5" t="s">
        <v>58</v>
      </c>
      <c r="C5425" t="s">
        <v>57</v>
      </c>
      <c r="D5425" s="2" t="s">
        <v>21</v>
      </c>
      <c r="F5425">
        <v>7.3420618556701029</v>
      </c>
      <c r="G5425" t="s">
        <v>43</v>
      </c>
      <c r="H5425" s="21">
        <v>44621</v>
      </c>
      <c r="I5425" s="18" t="s">
        <v>69</v>
      </c>
      <c r="J5425" s="2" t="s">
        <v>21</v>
      </c>
    </row>
    <row r="5426" spans="2:10" hidden="1" x14ac:dyDescent="0.3">
      <c r="B5426" s="5" t="s">
        <v>58</v>
      </c>
      <c r="C5426" t="s">
        <v>57</v>
      </c>
      <c r="D5426" s="2" t="s">
        <v>21</v>
      </c>
      <c r="F5426">
        <v>7.0390000000000006</v>
      </c>
      <c r="G5426" t="s">
        <v>43</v>
      </c>
      <c r="H5426" s="21">
        <v>44621</v>
      </c>
      <c r="I5426" s="18" t="s">
        <v>69</v>
      </c>
      <c r="J5426" s="2" t="s">
        <v>21</v>
      </c>
    </row>
    <row r="5427" spans="2:10" hidden="1" x14ac:dyDescent="0.3">
      <c r="B5427" s="5" t="s">
        <v>58</v>
      </c>
      <c r="C5427" t="s">
        <v>57</v>
      </c>
      <c r="D5427" s="2" t="s">
        <v>21</v>
      </c>
      <c r="F5427">
        <v>7.8789896907216486</v>
      </c>
      <c r="G5427" t="s">
        <v>43</v>
      </c>
      <c r="H5427" s="21">
        <v>44621</v>
      </c>
      <c r="I5427" s="18" t="s">
        <v>69</v>
      </c>
      <c r="J5427" s="2" t="s">
        <v>21</v>
      </c>
    </row>
    <row r="5428" spans="2:10" hidden="1" x14ac:dyDescent="0.3">
      <c r="B5428" s="5" t="s">
        <v>58</v>
      </c>
      <c r="C5428" t="s">
        <v>57</v>
      </c>
      <c r="D5428" s="2" t="s">
        <v>21</v>
      </c>
      <c r="F5428">
        <v>7.8367835051546395</v>
      </c>
      <c r="G5428" t="s">
        <v>43</v>
      </c>
      <c r="H5428" s="21">
        <v>44621</v>
      </c>
      <c r="I5428" s="18" t="s">
        <v>69</v>
      </c>
      <c r="J5428" s="2" t="s">
        <v>21</v>
      </c>
    </row>
    <row r="5429" spans="2:10" hidden="1" x14ac:dyDescent="0.3">
      <c r="B5429" s="5" t="s">
        <v>58</v>
      </c>
      <c r="C5429" t="s">
        <v>57</v>
      </c>
      <c r="D5429" s="2" t="s">
        <v>21</v>
      </c>
      <c r="F5429">
        <v>7.8321237113402065</v>
      </c>
      <c r="G5429" t="s">
        <v>43</v>
      </c>
      <c r="H5429" s="21">
        <v>44621</v>
      </c>
      <c r="I5429" s="18" t="s">
        <v>69</v>
      </c>
      <c r="J5429" s="2" t="s">
        <v>21</v>
      </c>
    </row>
    <row r="5430" spans="2:10" hidden="1" x14ac:dyDescent="0.3">
      <c r="B5430" s="5" t="s">
        <v>58</v>
      </c>
      <c r="C5430" t="s">
        <v>57</v>
      </c>
      <c r="D5430" s="2" t="s">
        <v>21</v>
      </c>
      <c r="F5430">
        <v>8.0429278350515467</v>
      </c>
      <c r="G5430" t="s">
        <v>43</v>
      </c>
      <c r="H5430" s="21">
        <v>44621</v>
      </c>
      <c r="I5430" s="18" t="s">
        <v>69</v>
      </c>
      <c r="J5430" s="2" t="s">
        <v>21</v>
      </c>
    </row>
    <row r="5431" spans="2:10" hidden="1" x14ac:dyDescent="0.3">
      <c r="B5431" s="5" t="s">
        <v>58</v>
      </c>
      <c r="C5431" t="s">
        <v>57</v>
      </c>
      <c r="D5431" s="2" t="s">
        <v>21</v>
      </c>
      <c r="F5431">
        <v>6.8061237113402058</v>
      </c>
      <c r="G5431" t="s">
        <v>43</v>
      </c>
      <c r="H5431" s="21">
        <v>44621</v>
      </c>
      <c r="I5431" s="18" t="s">
        <v>69</v>
      </c>
      <c r="J5431" s="2" t="s">
        <v>21</v>
      </c>
    </row>
    <row r="5432" spans="2:10" hidden="1" x14ac:dyDescent="0.3">
      <c r="B5432" s="5" t="s">
        <v>58</v>
      </c>
      <c r="C5432" t="s">
        <v>57</v>
      </c>
      <c r="D5432" s="2" t="s">
        <v>21</v>
      </c>
      <c r="F5432">
        <v>6.7825979381443302</v>
      </c>
      <c r="G5432" t="s">
        <v>43</v>
      </c>
      <c r="H5432" s="21">
        <v>44621</v>
      </c>
      <c r="I5432" s="18" t="s">
        <v>69</v>
      </c>
      <c r="J5432" s="2" t="s">
        <v>21</v>
      </c>
    </row>
    <row r="5433" spans="2:10" hidden="1" x14ac:dyDescent="0.3">
      <c r="B5433" s="5" t="s">
        <v>58</v>
      </c>
      <c r="C5433" t="s">
        <v>57</v>
      </c>
      <c r="D5433" s="2" t="s">
        <v>21</v>
      </c>
      <c r="F5433">
        <v>6.9710206185567003</v>
      </c>
      <c r="G5433" t="s">
        <v>43</v>
      </c>
      <c r="H5433" s="21">
        <v>44621</v>
      </c>
      <c r="I5433" s="18" t="s">
        <v>69</v>
      </c>
      <c r="J5433" s="2" t="s">
        <v>21</v>
      </c>
    </row>
    <row r="5434" spans="2:10" hidden="1" x14ac:dyDescent="0.3">
      <c r="B5434" s="5" t="s">
        <v>58</v>
      </c>
      <c r="C5434" t="s">
        <v>57</v>
      </c>
      <c r="D5434" s="2" t="s">
        <v>21</v>
      </c>
      <c r="F5434">
        <v>7.3412474226804125</v>
      </c>
      <c r="G5434" t="s">
        <v>43</v>
      </c>
      <c r="H5434" s="21">
        <v>44621</v>
      </c>
      <c r="I5434" s="18" t="s">
        <v>69</v>
      </c>
      <c r="J5434" s="2" t="s">
        <v>21</v>
      </c>
    </row>
    <row r="5435" spans="2:10" hidden="1" x14ac:dyDescent="0.3">
      <c r="B5435" s="5" t="s">
        <v>58</v>
      </c>
      <c r="C5435" t="s">
        <v>57</v>
      </c>
      <c r="D5435" s="2" t="s">
        <v>21</v>
      </c>
      <c r="F5435">
        <v>6.8484639175257733</v>
      </c>
      <c r="G5435" t="s">
        <v>43</v>
      </c>
      <c r="H5435" s="21">
        <v>44621</v>
      </c>
      <c r="I5435" s="18" t="s">
        <v>69</v>
      </c>
      <c r="J5435" s="2" t="s">
        <v>21</v>
      </c>
    </row>
    <row r="5436" spans="2:10" hidden="1" x14ac:dyDescent="0.3">
      <c r="B5436" s="5" t="s">
        <v>58</v>
      </c>
      <c r="C5436" t="s">
        <v>57</v>
      </c>
      <c r="D5436" s="2" t="s">
        <v>21</v>
      </c>
      <c r="F5436">
        <v>7.2429587628865981</v>
      </c>
      <c r="G5436" t="s">
        <v>43</v>
      </c>
      <c r="H5436" s="21">
        <v>44621</v>
      </c>
      <c r="I5436" s="18" t="s">
        <v>69</v>
      </c>
      <c r="J5436" s="2" t="s">
        <v>21</v>
      </c>
    </row>
    <row r="5437" spans="2:10" hidden="1" x14ac:dyDescent="0.3">
      <c r="B5437" s="5" t="s">
        <v>58</v>
      </c>
      <c r="C5437" t="s">
        <v>57</v>
      </c>
      <c r="D5437" s="2" t="s">
        <v>21</v>
      </c>
      <c r="F5437">
        <v>7.0932680412371134</v>
      </c>
      <c r="G5437" t="s">
        <v>43</v>
      </c>
      <c r="H5437" s="21">
        <v>44621</v>
      </c>
      <c r="I5437" s="18" t="s">
        <v>69</v>
      </c>
      <c r="J5437" s="2" t="s">
        <v>21</v>
      </c>
    </row>
    <row r="5438" spans="2:10" hidden="1" x14ac:dyDescent="0.3">
      <c r="B5438" s="5" t="s">
        <v>58</v>
      </c>
      <c r="C5438" t="s">
        <v>57</v>
      </c>
      <c r="D5438" s="2" t="s">
        <v>21</v>
      </c>
      <c r="F5438">
        <v>8.0343608247422669</v>
      </c>
      <c r="G5438" t="s">
        <v>43</v>
      </c>
      <c r="H5438" s="21">
        <v>44621</v>
      </c>
      <c r="I5438" s="18" t="s">
        <v>69</v>
      </c>
      <c r="J5438" s="2" t="s">
        <v>21</v>
      </c>
    </row>
    <row r="5439" spans="2:10" hidden="1" x14ac:dyDescent="0.3">
      <c r="B5439" s="5" t="s">
        <v>58</v>
      </c>
      <c r="C5439" t="s">
        <v>57</v>
      </c>
      <c r="D5439" s="2" t="s">
        <v>21</v>
      </c>
      <c r="F5439">
        <v>6.8877113402061854</v>
      </c>
      <c r="G5439" t="s">
        <v>43</v>
      </c>
      <c r="H5439" s="21">
        <v>44621</v>
      </c>
      <c r="I5439" s="18" t="s">
        <v>69</v>
      </c>
      <c r="J5439" s="2" t="s">
        <v>21</v>
      </c>
    </row>
    <row r="5440" spans="2:10" hidden="1" x14ac:dyDescent="0.3">
      <c r="B5440" s="5" t="s">
        <v>58</v>
      </c>
      <c r="C5440" t="s">
        <v>57</v>
      </c>
      <c r="D5440" s="2" t="s">
        <v>21</v>
      </c>
      <c r="F5440">
        <v>7.4731340206185566</v>
      </c>
      <c r="G5440" t="s">
        <v>43</v>
      </c>
      <c r="H5440" s="21">
        <v>44621</v>
      </c>
      <c r="I5440" s="18" t="s">
        <v>69</v>
      </c>
      <c r="J5440" s="2" t="s">
        <v>21</v>
      </c>
    </row>
    <row r="5441" spans="2:10" hidden="1" x14ac:dyDescent="0.3">
      <c r="B5441" s="5" t="s">
        <v>58</v>
      </c>
      <c r="C5441" t="s">
        <v>57</v>
      </c>
      <c r="D5441" s="2" t="s">
        <v>21</v>
      </c>
      <c r="F5441">
        <v>7.0114020618556703</v>
      </c>
      <c r="G5441" t="s">
        <v>43</v>
      </c>
      <c r="H5441" s="21">
        <v>44621</v>
      </c>
      <c r="I5441" s="18" t="s">
        <v>69</v>
      </c>
      <c r="J5441" s="2" t="s">
        <v>21</v>
      </c>
    </row>
    <row r="5442" spans="2:10" hidden="1" x14ac:dyDescent="0.3">
      <c r="B5442" s="5" t="s">
        <v>58</v>
      </c>
      <c r="C5442" t="s">
        <v>57</v>
      </c>
      <c r="D5442" s="2" t="s">
        <v>21</v>
      </c>
      <c r="F5442">
        <v>7.0534742268041235</v>
      </c>
      <c r="G5442" t="s">
        <v>43</v>
      </c>
      <c r="H5442" s="21">
        <v>44621</v>
      </c>
      <c r="I5442" s="18" t="s">
        <v>69</v>
      </c>
      <c r="J5442" s="2" t="s">
        <v>21</v>
      </c>
    </row>
    <row r="5443" spans="2:10" hidden="1" x14ac:dyDescent="0.3">
      <c r="B5443" s="5" t="s">
        <v>58</v>
      </c>
      <c r="C5443" t="s">
        <v>57</v>
      </c>
      <c r="D5443" s="2" t="s">
        <v>21</v>
      </c>
      <c r="F5443">
        <v>8.3059793814432989</v>
      </c>
      <c r="G5443" t="s">
        <v>43</v>
      </c>
      <c r="H5443" s="21">
        <v>44621</v>
      </c>
      <c r="I5443" s="18" t="s">
        <v>69</v>
      </c>
      <c r="J5443" s="2" t="s">
        <v>21</v>
      </c>
    </row>
    <row r="5444" spans="2:10" hidden="1" x14ac:dyDescent="0.3">
      <c r="B5444" s="5" t="s">
        <v>58</v>
      </c>
      <c r="C5444" t="s">
        <v>57</v>
      </c>
      <c r="D5444" s="2" t="s">
        <v>21</v>
      </c>
      <c r="F5444">
        <v>6.6011546391752578</v>
      </c>
      <c r="G5444" t="s">
        <v>43</v>
      </c>
      <c r="H5444" s="21">
        <v>44621</v>
      </c>
      <c r="I5444" s="18" t="s">
        <v>69</v>
      </c>
      <c r="J5444" s="2" t="s">
        <v>21</v>
      </c>
    </row>
    <row r="5445" spans="2:10" hidden="1" x14ac:dyDescent="0.3">
      <c r="B5445" s="5" t="s">
        <v>58</v>
      </c>
      <c r="C5445" t="s">
        <v>57</v>
      </c>
      <c r="D5445" s="2" t="s">
        <v>21</v>
      </c>
      <c r="F5445">
        <v>7.1383092783505164</v>
      </c>
      <c r="G5445" t="s">
        <v>43</v>
      </c>
      <c r="H5445" s="21">
        <v>44621</v>
      </c>
      <c r="I5445" s="18" t="s">
        <v>69</v>
      </c>
      <c r="J5445" s="2" t="s">
        <v>21</v>
      </c>
    </row>
    <row r="5446" spans="2:10" hidden="1" x14ac:dyDescent="0.3">
      <c r="B5446" s="5" t="s">
        <v>58</v>
      </c>
      <c r="C5446" t="s">
        <v>57</v>
      </c>
      <c r="D5446" s="2" t="s">
        <v>21</v>
      </c>
      <c r="F5446">
        <v>7.2323814432989693</v>
      </c>
      <c r="G5446" t="s">
        <v>43</v>
      </c>
      <c r="H5446" s="21">
        <v>44621</v>
      </c>
      <c r="I5446" s="18" t="s">
        <v>69</v>
      </c>
      <c r="J5446" s="2" t="s">
        <v>21</v>
      </c>
    </row>
    <row r="5447" spans="2:10" hidden="1" x14ac:dyDescent="0.3">
      <c r="B5447" s="5" t="s">
        <v>58</v>
      </c>
      <c r="C5447" t="s">
        <v>57</v>
      </c>
      <c r="D5447" s="2" t="s">
        <v>21</v>
      </c>
      <c r="F5447">
        <v>6.8464742268041228</v>
      </c>
      <c r="G5447" t="s">
        <v>43</v>
      </c>
      <c r="H5447" s="21">
        <v>44621</v>
      </c>
      <c r="I5447" s="18" t="s">
        <v>69</v>
      </c>
      <c r="J5447" s="2" t="s">
        <v>21</v>
      </c>
    </row>
    <row r="5448" spans="2:10" hidden="1" x14ac:dyDescent="0.3">
      <c r="B5448" s="5" t="s">
        <v>58</v>
      </c>
      <c r="C5448" t="s">
        <v>57</v>
      </c>
      <c r="D5448" s="2" t="s">
        <v>21</v>
      </c>
      <c r="F5448">
        <v>6.8086185567010311</v>
      </c>
      <c r="G5448" t="s">
        <v>43</v>
      </c>
      <c r="H5448" s="21">
        <v>44621</v>
      </c>
      <c r="I5448" s="18" t="s">
        <v>69</v>
      </c>
      <c r="J5448" s="2" t="s">
        <v>21</v>
      </c>
    </row>
    <row r="5449" spans="2:10" hidden="1" x14ac:dyDescent="0.3">
      <c r="B5449" s="5" t="s">
        <v>58</v>
      </c>
      <c r="C5449" t="s">
        <v>57</v>
      </c>
      <c r="D5449" s="2" t="s">
        <v>21</v>
      </c>
      <c r="F5449">
        <v>7.3251340206185569</v>
      </c>
      <c r="G5449" t="s">
        <v>43</v>
      </c>
      <c r="H5449" s="21">
        <v>44621</v>
      </c>
      <c r="I5449" s="18" t="s">
        <v>69</v>
      </c>
      <c r="J5449" s="2" t="s">
        <v>21</v>
      </c>
    </row>
    <row r="5450" spans="2:10" hidden="1" x14ac:dyDescent="0.3">
      <c r="B5450" s="5" t="s">
        <v>58</v>
      </c>
      <c r="C5450" t="s">
        <v>57</v>
      </c>
      <c r="D5450" s="2" t="s">
        <v>21</v>
      </c>
      <c r="F5450">
        <v>7.2429587628865981</v>
      </c>
      <c r="G5450" t="s">
        <v>43</v>
      </c>
      <c r="H5450" s="21">
        <v>44621</v>
      </c>
      <c r="I5450" s="18" t="s">
        <v>69</v>
      </c>
      <c r="J5450" s="2" t="s">
        <v>21</v>
      </c>
    </row>
    <row r="5451" spans="2:10" hidden="1" x14ac:dyDescent="0.3">
      <c r="B5451" s="5" t="s">
        <v>58</v>
      </c>
      <c r="C5451" t="s">
        <v>57</v>
      </c>
      <c r="D5451" s="2" t="s">
        <v>21</v>
      </c>
      <c r="F5451">
        <v>7.4474948453608247</v>
      </c>
      <c r="G5451" t="s">
        <v>43</v>
      </c>
      <c r="H5451" s="21">
        <v>44621</v>
      </c>
      <c r="I5451" s="18" t="s">
        <v>69</v>
      </c>
      <c r="J5451" s="2" t="s">
        <v>21</v>
      </c>
    </row>
    <row r="5452" spans="2:10" hidden="1" x14ac:dyDescent="0.3">
      <c r="B5452" s="5" t="s">
        <v>58</v>
      </c>
      <c r="C5452" t="s">
        <v>57</v>
      </c>
      <c r="D5452" s="2" t="s">
        <v>21</v>
      </c>
      <c r="F5452">
        <v>7.4752989690721652</v>
      </c>
      <c r="G5452" t="s">
        <v>43</v>
      </c>
      <c r="H5452" s="21">
        <v>44621</v>
      </c>
      <c r="I5452" s="18" t="s">
        <v>69</v>
      </c>
      <c r="J5452" s="2" t="s">
        <v>21</v>
      </c>
    </row>
    <row r="5453" spans="2:10" hidden="1" x14ac:dyDescent="0.3">
      <c r="B5453" s="5" t="s">
        <v>58</v>
      </c>
      <c r="C5453" t="s">
        <v>57</v>
      </c>
      <c r="D5453" s="2" t="s">
        <v>21</v>
      </c>
      <c r="F5453">
        <v>7.0375463917525778</v>
      </c>
      <c r="G5453" t="s">
        <v>43</v>
      </c>
      <c r="H5453" s="21">
        <v>44621</v>
      </c>
      <c r="I5453" s="18" t="s">
        <v>69</v>
      </c>
      <c r="J5453" s="2" t="s">
        <v>21</v>
      </c>
    </row>
    <row r="5454" spans="2:10" hidden="1" x14ac:dyDescent="0.3">
      <c r="B5454" s="5" t="s">
        <v>58</v>
      </c>
      <c r="C5454" t="s">
        <v>57</v>
      </c>
      <c r="D5454" s="2" t="s">
        <v>21</v>
      </c>
      <c r="F5454">
        <v>7.2619484536082473</v>
      </c>
      <c r="G5454" t="s">
        <v>43</v>
      </c>
      <c r="H5454" s="21">
        <v>44621</v>
      </c>
      <c r="I5454" s="18" t="s">
        <v>69</v>
      </c>
      <c r="J5454" s="2" t="s">
        <v>21</v>
      </c>
    </row>
    <row r="5455" spans="2:10" hidden="1" x14ac:dyDescent="0.3">
      <c r="B5455" s="5" t="s">
        <v>58</v>
      </c>
      <c r="C5455" t="s">
        <v>57</v>
      </c>
      <c r="D5455" s="2" t="s">
        <v>21</v>
      </c>
      <c r="F5455">
        <v>7.2018659793814432</v>
      </c>
      <c r="G5455" t="s">
        <v>43</v>
      </c>
      <c r="H5455" s="21">
        <v>44621</v>
      </c>
      <c r="I5455" s="18" t="s">
        <v>69</v>
      </c>
      <c r="J5455" s="2" t="s">
        <v>21</v>
      </c>
    </row>
    <row r="5456" spans="2:10" hidden="1" x14ac:dyDescent="0.3">
      <c r="B5456" s="5" t="s">
        <v>58</v>
      </c>
      <c r="C5456" t="s">
        <v>57</v>
      </c>
      <c r="D5456" s="2" t="s">
        <v>21</v>
      </c>
      <c r="F5456">
        <v>7.7991546391752582</v>
      </c>
      <c r="G5456" t="s">
        <v>43</v>
      </c>
      <c r="H5456" s="21">
        <v>44621</v>
      </c>
      <c r="I5456" s="18" t="s">
        <v>69</v>
      </c>
      <c r="J5456" s="2" t="s">
        <v>21</v>
      </c>
    </row>
    <row r="5457" spans="2:10" hidden="1" x14ac:dyDescent="0.3">
      <c r="B5457" s="5" t="s">
        <v>58</v>
      </c>
      <c r="C5457" t="s">
        <v>57</v>
      </c>
      <c r="D5457" s="2" t="s">
        <v>21</v>
      </c>
      <c r="F5457">
        <v>6.2729175257731953</v>
      </c>
      <c r="G5457" t="s">
        <v>43</v>
      </c>
      <c r="H5457" s="21">
        <v>44621</v>
      </c>
      <c r="I5457" s="18" t="s">
        <v>69</v>
      </c>
      <c r="J5457" s="2" t="s">
        <v>21</v>
      </c>
    </row>
    <row r="5458" spans="2:10" hidden="1" x14ac:dyDescent="0.3">
      <c r="B5458" s="5" t="s">
        <v>58</v>
      </c>
      <c r="C5458" t="s">
        <v>57</v>
      </c>
      <c r="D5458" s="2" t="s">
        <v>21</v>
      </c>
      <c r="F5458">
        <v>7.0613092783505156</v>
      </c>
      <c r="G5458" t="s">
        <v>43</v>
      </c>
      <c r="H5458" s="21">
        <v>44621</v>
      </c>
      <c r="I5458" s="18" t="s">
        <v>69</v>
      </c>
      <c r="J5458" s="2" t="s">
        <v>21</v>
      </c>
    </row>
    <row r="5459" spans="2:10" hidden="1" x14ac:dyDescent="0.3">
      <c r="B5459" s="5" t="s">
        <v>58</v>
      </c>
      <c r="C5459" t="s">
        <v>57</v>
      </c>
      <c r="D5459" s="2" t="s">
        <v>21</v>
      </c>
      <c r="F5459">
        <v>12.676801369863014</v>
      </c>
      <c r="G5459" t="s">
        <v>43</v>
      </c>
      <c r="H5459" s="21">
        <v>44621</v>
      </c>
      <c r="I5459" s="18" t="s">
        <v>69</v>
      </c>
      <c r="J5459" s="2" t="s">
        <v>21</v>
      </c>
    </row>
    <row r="5460" spans="2:10" hidden="1" x14ac:dyDescent="0.3">
      <c r="B5460" s="5" t="s">
        <v>58</v>
      </c>
      <c r="C5460" t="s">
        <v>57</v>
      </c>
      <c r="D5460" s="2" t="s">
        <v>21</v>
      </c>
      <c r="F5460">
        <v>11.347972602739727</v>
      </c>
      <c r="G5460" t="s">
        <v>43</v>
      </c>
      <c r="H5460" s="21">
        <v>44621</v>
      </c>
      <c r="I5460" s="18" t="s">
        <v>69</v>
      </c>
      <c r="J5460" s="2" t="s">
        <v>21</v>
      </c>
    </row>
    <row r="5461" spans="2:10" hidden="1" x14ac:dyDescent="0.3">
      <c r="B5461" s="5" t="s">
        <v>58</v>
      </c>
      <c r="C5461" t="s">
        <v>57</v>
      </c>
      <c r="D5461" s="2" t="s">
        <v>21</v>
      </c>
      <c r="F5461">
        <v>12.102376712328766</v>
      </c>
      <c r="G5461" t="s">
        <v>43</v>
      </c>
      <c r="H5461" s="21">
        <v>44621</v>
      </c>
      <c r="I5461" s="18" t="s">
        <v>69</v>
      </c>
      <c r="J5461" s="2" t="s">
        <v>21</v>
      </c>
    </row>
    <row r="5462" spans="2:10" hidden="1" x14ac:dyDescent="0.3">
      <c r="B5462" s="5" t="s">
        <v>58</v>
      </c>
      <c r="C5462" t="s">
        <v>57</v>
      </c>
      <c r="D5462" s="2" t="s">
        <v>21</v>
      </c>
      <c r="F5462">
        <v>11.877349315068493</v>
      </c>
      <c r="G5462" t="s">
        <v>43</v>
      </c>
      <c r="H5462" s="21">
        <v>44621</v>
      </c>
      <c r="I5462" s="18" t="s">
        <v>69</v>
      </c>
      <c r="J5462" s="2" t="s">
        <v>21</v>
      </c>
    </row>
    <row r="5463" spans="2:10" hidden="1" x14ac:dyDescent="0.3">
      <c r="B5463" s="5" t="s">
        <v>58</v>
      </c>
      <c r="C5463" t="s">
        <v>57</v>
      </c>
      <c r="D5463" s="2" t="s">
        <v>21</v>
      </c>
      <c r="F5463">
        <v>13.422452054794521</v>
      </c>
      <c r="G5463" t="s">
        <v>43</v>
      </c>
      <c r="H5463" s="21">
        <v>44621</v>
      </c>
      <c r="I5463" s="18" t="s">
        <v>69</v>
      </c>
      <c r="J5463" s="2" t="s">
        <v>21</v>
      </c>
    </row>
    <row r="5464" spans="2:10" hidden="1" x14ac:dyDescent="0.3">
      <c r="B5464" s="5" t="s">
        <v>58</v>
      </c>
      <c r="C5464" t="s">
        <v>57</v>
      </c>
      <c r="D5464" s="2" t="s">
        <v>21</v>
      </c>
      <c r="F5464">
        <v>9.940514814814815</v>
      </c>
      <c r="G5464" t="s">
        <v>43</v>
      </c>
      <c r="H5464" s="21">
        <v>44621</v>
      </c>
      <c r="I5464" s="18" t="s">
        <v>69</v>
      </c>
      <c r="J5464" s="2" t="s">
        <v>21</v>
      </c>
    </row>
    <row r="5465" spans="2:10" hidden="1" x14ac:dyDescent="0.3">
      <c r="B5465" s="5" t="s">
        <v>58</v>
      </c>
      <c r="C5465" t="s">
        <v>57</v>
      </c>
      <c r="D5465" s="2" t="s">
        <v>21</v>
      </c>
      <c r="F5465">
        <v>11.0961</v>
      </c>
      <c r="G5465" t="s">
        <v>43</v>
      </c>
      <c r="H5465" s="21">
        <v>44621</v>
      </c>
      <c r="I5465" s="18" t="s">
        <v>69</v>
      </c>
      <c r="J5465" s="2" t="s">
        <v>21</v>
      </c>
    </row>
    <row r="5466" spans="2:10" hidden="1" x14ac:dyDescent="0.3">
      <c r="B5466" s="5" t="s">
        <v>58</v>
      </c>
      <c r="C5466" t="s">
        <v>57</v>
      </c>
      <c r="D5466" s="2" t="s">
        <v>21</v>
      </c>
      <c r="F5466">
        <v>5.2610507246376814</v>
      </c>
      <c r="G5466" t="s">
        <v>43</v>
      </c>
      <c r="H5466" s="21">
        <v>44621</v>
      </c>
      <c r="I5466" s="18" t="s">
        <v>69</v>
      </c>
      <c r="J5466" s="2" t="s">
        <v>21</v>
      </c>
    </row>
    <row r="5467" spans="2:10" hidden="1" x14ac:dyDescent="0.3">
      <c r="B5467" s="5" t="s">
        <v>58</v>
      </c>
      <c r="C5467" t="s">
        <v>57</v>
      </c>
      <c r="D5467" s="2" t="s">
        <v>21</v>
      </c>
      <c r="F5467">
        <v>4.9506050724637678</v>
      </c>
      <c r="G5467" t="s">
        <v>43</v>
      </c>
      <c r="H5467" s="21">
        <v>44621</v>
      </c>
      <c r="I5467" s="18" t="s">
        <v>69</v>
      </c>
      <c r="J5467" s="2" t="s">
        <v>21</v>
      </c>
    </row>
    <row r="5468" spans="2:10" hidden="1" x14ac:dyDescent="0.3">
      <c r="B5468" s="5" t="s">
        <v>58</v>
      </c>
      <c r="C5468" t="s">
        <v>57</v>
      </c>
      <c r="D5468" s="2" t="s">
        <v>21</v>
      </c>
      <c r="F5468">
        <v>5.9156014492753624</v>
      </c>
      <c r="G5468" t="s">
        <v>43</v>
      </c>
      <c r="H5468" s="21">
        <v>44621</v>
      </c>
      <c r="I5468" s="18" t="s">
        <v>69</v>
      </c>
      <c r="J5468" s="2" t="s">
        <v>21</v>
      </c>
    </row>
    <row r="5469" spans="2:10" hidden="1" x14ac:dyDescent="0.3">
      <c r="B5469" s="5" t="s">
        <v>58</v>
      </c>
      <c r="C5469" t="s">
        <v>57</v>
      </c>
      <c r="D5469" s="2" t="s">
        <v>21</v>
      </c>
      <c r="F5469">
        <v>12.321167586127793</v>
      </c>
      <c r="G5469" t="s">
        <v>43</v>
      </c>
      <c r="H5469" s="21">
        <v>44621</v>
      </c>
      <c r="I5469" s="18" t="s">
        <v>69</v>
      </c>
      <c r="J5469" s="2" t="s">
        <v>21</v>
      </c>
    </row>
    <row r="5470" spans="2:10" hidden="1" x14ac:dyDescent="0.3">
      <c r="B5470" s="5" t="s">
        <v>58</v>
      </c>
      <c r="C5470" t="s">
        <v>57</v>
      </c>
      <c r="D5470" s="2" t="s">
        <v>21</v>
      </c>
      <c r="F5470">
        <v>11.331425586688058</v>
      </c>
      <c r="G5470" t="s">
        <v>43</v>
      </c>
      <c r="H5470" s="21">
        <v>44621</v>
      </c>
      <c r="I5470" s="18" t="s">
        <v>69</v>
      </c>
      <c r="J5470" s="2" t="s">
        <v>21</v>
      </c>
    </row>
    <row r="5471" spans="2:10" hidden="1" x14ac:dyDescent="0.3">
      <c r="B5471" s="5" t="s">
        <v>58</v>
      </c>
      <c r="C5471" t="s">
        <v>57</v>
      </c>
      <c r="D5471" s="2" t="s">
        <v>21</v>
      </c>
      <c r="F5471">
        <v>12.663619075217794</v>
      </c>
      <c r="G5471" t="s">
        <v>43</v>
      </c>
      <c r="H5471" s="21">
        <v>44621</v>
      </c>
      <c r="I5471" s="18" t="s">
        <v>69</v>
      </c>
      <c r="J5471" s="2" t="s">
        <v>21</v>
      </c>
    </row>
    <row r="5472" spans="2:10" hidden="1" x14ac:dyDescent="0.3">
      <c r="B5472" s="5" t="s">
        <v>58</v>
      </c>
      <c r="C5472" t="s">
        <v>57</v>
      </c>
      <c r="D5472" s="2" t="s">
        <v>21</v>
      </c>
      <c r="F5472">
        <v>11.359446176955606</v>
      </c>
      <c r="G5472" t="s">
        <v>43</v>
      </c>
      <c r="H5472" s="21">
        <v>44621</v>
      </c>
      <c r="I5472" s="18" t="s">
        <v>69</v>
      </c>
      <c r="J5472" s="2" t="s">
        <v>21</v>
      </c>
    </row>
    <row r="5473" spans="2:10" hidden="1" x14ac:dyDescent="0.3">
      <c r="B5473" s="5" t="s">
        <v>58</v>
      </c>
      <c r="C5473" t="s">
        <v>57</v>
      </c>
      <c r="D5473" s="2" t="s">
        <v>21</v>
      </c>
      <c r="F5473">
        <v>10.177147058823529</v>
      </c>
      <c r="G5473" t="s">
        <v>43</v>
      </c>
      <c r="H5473" s="21">
        <v>44621</v>
      </c>
      <c r="I5473" s="18" t="s">
        <v>69</v>
      </c>
      <c r="J5473" s="2" t="s">
        <v>21</v>
      </c>
    </row>
    <row r="5474" spans="2:10" hidden="1" x14ac:dyDescent="0.3">
      <c r="B5474" s="5" t="s">
        <v>58</v>
      </c>
      <c r="C5474" t="s">
        <v>57</v>
      </c>
      <c r="D5474" s="2" t="s">
        <v>21</v>
      </c>
      <c r="F5474">
        <v>10.895225490196079</v>
      </c>
      <c r="G5474" t="s">
        <v>43</v>
      </c>
      <c r="H5474" s="21">
        <v>44621</v>
      </c>
      <c r="I5474" s="18" t="s">
        <v>69</v>
      </c>
      <c r="J5474" s="2" t="s">
        <v>21</v>
      </c>
    </row>
    <row r="5475" spans="2:10" hidden="1" x14ac:dyDescent="0.3">
      <c r="B5475" s="5" t="s">
        <v>58</v>
      </c>
      <c r="C5475" t="s">
        <v>57</v>
      </c>
      <c r="D5475" s="2" t="s">
        <v>21</v>
      </c>
      <c r="F5475">
        <v>10.674490196078432</v>
      </c>
      <c r="G5475" t="s">
        <v>43</v>
      </c>
      <c r="H5475" s="21">
        <v>44621</v>
      </c>
      <c r="I5475" s="18" t="s">
        <v>69</v>
      </c>
      <c r="J5475" s="2" t="s">
        <v>21</v>
      </c>
    </row>
    <row r="5476" spans="2:10" hidden="1" x14ac:dyDescent="0.3">
      <c r="B5476" s="5" t="s">
        <v>58</v>
      </c>
      <c r="C5476" t="s">
        <v>57</v>
      </c>
      <c r="D5476" s="2" t="s">
        <v>21</v>
      </c>
      <c r="F5476">
        <v>10.869627450980392</v>
      </c>
      <c r="G5476" t="s">
        <v>43</v>
      </c>
      <c r="H5476" s="21">
        <v>44621</v>
      </c>
      <c r="I5476" s="18" t="s">
        <v>69</v>
      </c>
      <c r="J5476" s="2" t="s">
        <v>21</v>
      </c>
    </row>
    <row r="5477" spans="2:10" hidden="1" x14ac:dyDescent="0.3">
      <c r="B5477" s="5" t="s">
        <v>58</v>
      </c>
      <c r="C5477" t="s">
        <v>57</v>
      </c>
      <c r="D5477" s="2" t="s">
        <v>21</v>
      </c>
      <c r="F5477">
        <v>11.414186274509804</v>
      </c>
      <c r="G5477" t="s">
        <v>43</v>
      </c>
      <c r="H5477" s="21">
        <v>44621</v>
      </c>
      <c r="I5477" s="18" t="s">
        <v>69</v>
      </c>
      <c r="J5477" s="2" t="s">
        <v>21</v>
      </c>
    </row>
    <row r="5478" spans="2:10" hidden="1" x14ac:dyDescent="0.3">
      <c r="B5478" s="5" t="s">
        <v>58</v>
      </c>
      <c r="C5478" t="s">
        <v>57</v>
      </c>
      <c r="D5478" s="2" t="s">
        <v>21</v>
      </c>
      <c r="F5478">
        <v>10.298313725490198</v>
      </c>
      <c r="G5478" t="s">
        <v>43</v>
      </c>
      <c r="H5478" s="21">
        <v>44621</v>
      </c>
      <c r="I5478" s="18" t="s">
        <v>69</v>
      </c>
      <c r="J5478" s="2" t="s">
        <v>21</v>
      </c>
    </row>
    <row r="5479" spans="2:10" hidden="1" x14ac:dyDescent="0.3">
      <c r="B5479" s="5" t="s">
        <v>58</v>
      </c>
      <c r="C5479" t="s">
        <v>57</v>
      </c>
      <c r="D5479" s="2" t="s">
        <v>21</v>
      </c>
      <c r="F5479">
        <v>10.733156862745098</v>
      </c>
      <c r="G5479" t="s">
        <v>43</v>
      </c>
      <c r="H5479" s="21">
        <v>44621</v>
      </c>
      <c r="I5479" s="18" t="s">
        <v>69</v>
      </c>
      <c r="J5479" s="2" t="s">
        <v>21</v>
      </c>
    </row>
    <row r="5480" spans="2:10" hidden="1" x14ac:dyDescent="0.3">
      <c r="B5480" s="5" t="s">
        <v>58</v>
      </c>
      <c r="C5480" t="s">
        <v>57</v>
      </c>
      <c r="D5480" s="2" t="s">
        <v>21</v>
      </c>
      <c r="F5480">
        <v>10.913470588235294</v>
      </c>
      <c r="G5480" t="s">
        <v>43</v>
      </c>
      <c r="H5480" s="21">
        <v>44621</v>
      </c>
      <c r="I5480" s="18" t="s">
        <v>69</v>
      </c>
      <c r="J5480" s="2" t="s">
        <v>21</v>
      </c>
    </row>
    <row r="5481" spans="2:10" hidden="1" x14ac:dyDescent="0.3">
      <c r="B5481" s="5" t="s">
        <v>58</v>
      </c>
      <c r="C5481" t="s">
        <v>57</v>
      </c>
      <c r="D5481" s="2" t="s">
        <v>21</v>
      </c>
      <c r="F5481">
        <v>11.133196078431373</v>
      </c>
      <c r="G5481" t="s">
        <v>43</v>
      </c>
      <c r="H5481" s="21">
        <v>44621</v>
      </c>
      <c r="I5481" s="18" t="s">
        <v>69</v>
      </c>
      <c r="J5481" s="2" t="s">
        <v>21</v>
      </c>
    </row>
    <row r="5482" spans="2:10" hidden="1" x14ac:dyDescent="0.3">
      <c r="B5482" s="5" t="s">
        <v>58</v>
      </c>
      <c r="C5482" t="s">
        <v>57</v>
      </c>
      <c r="D5482" s="2" t="s">
        <v>21</v>
      </c>
      <c r="F5482">
        <v>10.241382352941178</v>
      </c>
      <c r="G5482" t="s">
        <v>43</v>
      </c>
      <c r="H5482" s="21">
        <v>44621</v>
      </c>
      <c r="I5482" s="18" t="s">
        <v>69</v>
      </c>
      <c r="J5482" s="2" t="s">
        <v>21</v>
      </c>
    </row>
    <row r="5483" spans="2:10" hidden="1" x14ac:dyDescent="0.3">
      <c r="B5483" s="5" t="s">
        <v>58</v>
      </c>
      <c r="C5483" t="s">
        <v>57</v>
      </c>
      <c r="D5483" s="2" t="s">
        <v>21</v>
      </c>
      <c r="F5483">
        <v>10.386313725490195</v>
      </c>
      <c r="G5483" t="s">
        <v>43</v>
      </c>
      <c r="H5483" s="21">
        <v>44621</v>
      </c>
      <c r="I5483" s="18" t="s">
        <v>69</v>
      </c>
      <c r="J5483" s="2" t="s">
        <v>21</v>
      </c>
    </row>
    <row r="5484" spans="2:10" hidden="1" x14ac:dyDescent="0.3">
      <c r="B5484" s="5" t="s">
        <v>58</v>
      </c>
      <c r="C5484" t="s">
        <v>57</v>
      </c>
      <c r="D5484" s="2" t="s">
        <v>21</v>
      </c>
      <c r="F5484">
        <v>10.069823529411766</v>
      </c>
      <c r="G5484" t="s">
        <v>43</v>
      </c>
      <c r="H5484" s="21">
        <v>44621</v>
      </c>
      <c r="I5484" s="18" t="s">
        <v>69</v>
      </c>
      <c r="J5484" s="2" t="s">
        <v>21</v>
      </c>
    </row>
    <row r="5485" spans="2:10" hidden="1" x14ac:dyDescent="0.3">
      <c r="B5485" s="5" t="s">
        <v>58</v>
      </c>
      <c r="C5485" t="s">
        <v>57</v>
      </c>
      <c r="D5485" s="2" t="s">
        <v>21</v>
      </c>
      <c r="F5485">
        <v>9.764705882352942</v>
      </c>
      <c r="G5485" t="s">
        <v>43</v>
      </c>
      <c r="H5485" s="21">
        <v>44621</v>
      </c>
      <c r="I5485" s="18" t="s">
        <v>69</v>
      </c>
      <c r="J5485" s="2" t="s">
        <v>21</v>
      </c>
    </row>
    <row r="5486" spans="2:10" hidden="1" x14ac:dyDescent="0.3">
      <c r="B5486" s="5" t="s">
        <v>58</v>
      </c>
      <c r="C5486" t="s">
        <v>57</v>
      </c>
      <c r="D5486" s="2" t="s">
        <v>21</v>
      </c>
      <c r="F5486">
        <v>11.121539215686274</v>
      </c>
      <c r="G5486" t="s">
        <v>43</v>
      </c>
      <c r="H5486" s="21">
        <v>44621</v>
      </c>
      <c r="I5486" s="18" t="s">
        <v>69</v>
      </c>
      <c r="J5486" s="2" t="s">
        <v>21</v>
      </c>
    </row>
    <row r="5487" spans="2:10" hidden="1" x14ac:dyDescent="0.3">
      <c r="B5487" s="5" t="s">
        <v>58</v>
      </c>
      <c r="C5487" t="s">
        <v>57</v>
      </c>
      <c r="D5487" s="2" t="s">
        <v>21</v>
      </c>
      <c r="F5487">
        <v>10.607990196078433</v>
      </c>
      <c r="G5487" t="s">
        <v>43</v>
      </c>
      <c r="H5487" s="21">
        <v>44621</v>
      </c>
      <c r="I5487" s="18" t="s">
        <v>69</v>
      </c>
      <c r="J5487" s="2" t="s">
        <v>21</v>
      </c>
    </row>
    <row r="5488" spans="2:10" hidden="1" x14ac:dyDescent="0.3">
      <c r="B5488" s="5" t="s">
        <v>58</v>
      </c>
      <c r="C5488" t="s">
        <v>57</v>
      </c>
      <c r="D5488" s="2" t="s">
        <v>21</v>
      </c>
      <c r="F5488">
        <v>10.882352941176471</v>
      </c>
      <c r="G5488" t="s">
        <v>43</v>
      </c>
      <c r="H5488" s="21">
        <v>44621</v>
      </c>
      <c r="I5488" s="18" t="s">
        <v>69</v>
      </c>
      <c r="J5488" s="2" t="s">
        <v>21</v>
      </c>
    </row>
    <row r="5489" spans="2:10" hidden="1" x14ac:dyDescent="0.3">
      <c r="B5489" s="5" t="s">
        <v>58</v>
      </c>
      <c r="C5489" t="s">
        <v>57</v>
      </c>
      <c r="D5489" s="2" t="s">
        <v>21</v>
      </c>
      <c r="F5489">
        <v>10.826088235294117</v>
      </c>
      <c r="G5489" t="s">
        <v>43</v>
      </c>
      <c r="H5489" s="21">
        <v>44621</v>
      </c>
      <c r="I5489" s="18" t="s">
        <v>69</v>
      </c>
      <c r="J5489" s="2" t="s">
        <v>21</v>
      </c>
    </row>
    <row r="5490" spans="2:10" hidden="1" x14ac:dyDescent="0.3">
      <c r="B5490" s="5" t="s">
        <v>58</v>
      </c>
      <c r="C5490" t="s">
        <v>57</v>
      </c>
      <c r="D5490" s="2" t="s">
        <v>21</v>
      </c>
      <c r="F5490">
        <v>10.966127450980393</v>
      </c>
      <c r="G5490" t="s">
        <v>43</v>
      </c>
      <c r="H5490" s="21">
        <v>44621</v>
      </c>
      <c r="I5490" s="18" t="s">
        <v>69</v>
      </c>
      <c r="J5490" s="2" t="s">
        <v>21</v>
      </c>
    </row>
    <row r="5491" spans="2:10" hidden="1" x14ac:dyDescent="0.3">
      <c r="B5491" s="5" t="s">
        <v>58</v>
      </c>
      <c r="C5491" t="s">
        <v>57</v>
      </c>
      <c r="D5491" s="2" t="s">
        <v>21</v>
      </c>
      <c r="F5491">
        <v>11.541558823529412</v>
      </c>
      <c r="G5491" t="s">
        <v>43</v>
      </c>
      <c r="H5491" s="21">
        <v>44621</v>
      </c>
      <c r="I5491" s="18" t="s">
        <v>69</v>
      </c>
      <c r="J5491" s="2" t="s">
        <v>21</v>
      </c>
    </row>
    <row r="5492" spans="2:10" hidden="1" x14ac:dyDescent="0.3">
      <c r="B5492" s="5" t="s">
        <v>58</v>
      </c>
      <c r="C5492" t="s">
        <v>19</v>
      </c>
      <c r="D5492" s="2" t="s">
        <v>21</v>
      </c>
      <c r="F5492">
        <v>8.3704074074074075</v>
      </c>
      <c r="G5492" t="s">
        <v>43</v>
      </c>
      <c r="H5492" s="21">
        <v>44621</v>
      </c>
      <c r="I5492" s="18" t="s">
        <v>69</v>
      </c>
      <c r="J5492" s="2" t="s">
        <v>21</v>
      </c>
    </row>
    <row r="5493" spans="2:10" hidden="1" x14ac:dyDescent="0.3">
      <c r="B5493" s="5" t="s">
        <v>58</v>
      </c>
      <c r="C5493" t="s">
        <v>19</v>
      </c>
      <c r="D5493" s="2" t="s">
        <v>21</v>
      </c>
      <c r="F5493">
        <v>8.4447716049382731</v>
      </c>
      <c r="G5493" t="s">
        <v>43</v>
      </c>
      <c r="H5493" s="21">
        <v>44621</v>
      </c>
      <c r="I5493" s="18" t="s">
        <v>69</v>
      </c>
      <c r="J5493" s="2" t="s">
        <v>21</v>
      </c>
    </row>
    <row r="5494" spans="2:10" hidden="1" x14ac:dyDescent="0.3">
      <c r="B5494" s="5" t="s">
        <v>58</v>
      </c>
      <c r="C5494" t="s">
        <v>19</v>
      </c>
      <c r="D5494" s="2" t="s">
        <v>21</v>
      </c>
      <c r="F5494">
        <v>7.6553148148148153</v>
      </c>
      <c r="G5494" t="s">
        <v>43</v>
      </c>
      <c r="H5494" s="21">
        <v>44621</v>
      </c>
      <c r="I5494" s="18" t="s">
        <v>69</v>
      </c>
      <c r="J5494" s="2" t="s">
        <v>21</v>
      </c>
    </row>
    <row r="5495" spans="2:10" hidden="1" x14ac:dyDescent="0.3">
      <c r="B5495" s="5" t="s">
        <v>58</v>
      </c>
      <c r="C5495" t="s">
        <v>19</v>
      </c>
      <c r="D5495" s="2" t="s">
        <v>21</v>
      </c>
      <c r="F5495">
        <v>10.794388888888889</v>
      </c>
      <c r="G5495" t="s">
        <v>43</v>
      </c>
      <c r="H5495" s="21">
        <v>44621</v>
      </c>
      <c r="I5495" s="18" t="s">
        <v>69</v>
      </c>
      <c r="J5495" s="2" t="s">
        <v>21</v>
      </c>
    </row>
    <row r="5496" spans="2:10" hidden="1" x14ac:dyDescent="0.3">
      <c r="B5496" s="5" t="s">
        <v>58</v>
      </c>
      <c r="C5496" t="s">
        <v>19</v>
      </c>
      <c r="D5496" s="2" t="s">
        <v>21</v>
      </c>
      <c r="F5496">
        <v>11.571006172839505</v>
      </c>
      <c r="G5496" t="s">
        <v>43</v>
      </c>
      <c r="H5496" s="21">
        <v>44621</v>
      </c>
      <c r="I5496" s="18" t="s">
        <v>69</v>
      </c>
      <c r="J5496" s="2" t="s">
        <v>21</v>
      </c>
    </row>
    <row r="5497" spans="2:10" hidden="1" x14ac:dyDescent="0.3">
      <c r="B5497" s="5" t="s">
        <v>58</v>
      </c>
      <c r="C5497" t="s">
        <v>19</v>
      </c>
      <c r="D5497" s="2" t="s">
        <v>21</v>
      </c>
      <c r="F5497">
        <v>13.846413580246914</v>
      </c>
      <c r="G5497" t="s">
        <v>43</v>
      </c>
      <c r="H5497" s="21">
        <v>44621</v>
      </c>
      <c r="I5497" s="18" t="s">
        <v>69</v>
      </c>
      <c r="J5497" s="2" t="s">
        <v>21</v>
      </c>
    </row>
    <row r="5498" spans="2:10" hidden="1" x14ac:dyDescent="0.3">
      <c r="B5498" s="5" t="s">
        <v>58</v>
      </c>
      <c r="C5498" t="s">
        <v>19</v>
      </c>
      <c r="D5498" s="2" t="s">
        <v>21</v>
      </c>
      <c r="F5498">
        <v>10.753235310137999</v>
      </c>
      <c r="G5498" t="s">
        <v>43</v>
      </c>
      <c r="H5498" s="21">
        <v>44621</v>
      </c>
      <c r="I5498" s="18" t="s">
        <v>69</v>
      </c>
      <c r="J5498" s="2" t="s">
        <v>21</v>
      </c>
    </row>
    <row r="5499" spans="2:10" hidden="1" x14ac:dyDescent="0.3">
      <c r="B5499" s="5" t="s">
        <v>58</v>
      </c>
      <c r="C5499" t="s">
        <v>19</v>
      </c>
      <c r="D5499" s="2" t="s">
        <v>21</v>
      </c>
      <c r="F5499">
        <v>10.33936253234047</v>
      </c>
      <c r="G5499" t="s">
        <v>43</v>
      </c>
      <c r="H5499" s="21">
        <v>44621</v>
      </c>
      <c r="I5499" s="18" t="s">
        <v>69</v>
      </c>
      <c r="J5499" s="2" t="s">
        <v>21</v>
      </c>
    </row>
    <row r="5500" spans="2:10" hidden="1" x14ac:dyDescent="0.3">
      <c r="B5500" s="5" t="s">
        <v>58</v>
      </c>
      <c r="C5500" t="s">
        <v>19</v>
      </c>
      <c r="D5500" t="s">
        <v>49</v>
      </c>
      <c r="F5500">
        <v>15.447929824561404</v>
      </c>
      <c r="G5500" t="s">
        <v>43</v>
      </c>
      <c r="H5500" s="21">
        <v>44621</v>
      </c>
      <c r="I5500" s="18" t="s">
        <v>69</v>
      </c>
      <c r="J5500" s="2" t="s">
        <v>94</v>
      </c>
    </row>
    <row r="5501" spans="2:10" hidden="1" x14ac:dyDescent="0.3">
      <c r="B5501" s="5" t="s">
        <v>58</v>
      </c>
      <c r="C5501" t="s">
        <v>19</v>
      </c>
      <c r="D5501" s="2" t="s">
        <v>21</v>
      </c>
      <c r="F5501">
        <v>6.280795454545455</v>
      </c>
      <c r="G5501" t="s">
        <v>43</v>
      </c>
      <c r="H5501" s="21">
        <v>44621</v>
      </c>
      <c r="I5501" s="18" t="s">
        <v>69</v>
      </c>
      <c r="J5501" s="2" t="s">
        <v>21</v>
      </c>
    </row>
    <row r="5502" spans="2:10" hidden="1" x14ac:dyDescent="0.3">
      <c r="B5502" s="5" t="s">
        <v>58</v>
      </c>
      <c r="C5502" t="s">
        <v>19</v>
      </c>
      <c r="D5502" s="2" t="s">
        <v>21</v>
      </c>
      <c r="F5502">
        <v>5.7943409090909084</v>
      </c>
      <c r="G5502" t="s">
        <v>43</v>
      </c>
      <c r="H5502" s="21">
        <v>44621</v>
      </c>
      <c r="I5502" s="18" t="s">
        <v>69</v>
      </c>
      <c r="J5502" s="2" t="s">
        <v>21</v>
      </c>
    </row>
    <row r="5503" spans="2:10" hidden="1" x14ac:dyDescent="0.3">
      <c r="B5503" s="5" t="s">
        <v>58</v>
      </c>
      <c r="C5503" t="s">
        <v>19</v>
      </c>
      <c r="D5503" s="2" t="s">
        <v>21</v>
      </c>
      <c r="F5503">
        <v>6.6856818181818181</v>
      </c>
      <c r="G5503" t="s">
        <v>43</v>
      </c>
      <c r="H5503" s="21">
        <v>44621</v>
      </c>
      <c r="I5503" s="18" t="s">
        <v>69</v>
      </c>
      <c r="J5503" s="2" t="s">
        <v>21</v>
      </c>
    </row>
    <row r="5504" spans="2:10" hidden="1" x14ac:dyDescent="0.3">
      <c r="B5504" s="5" t="s">
        <v>58</v>
      </c>
      <c r="C5504" t="s">
        <v>19</v>
      </c>
      <c r="D5504" s="2" t="s">
        <v>21</v>
      </c>
      <c r="F5504">
        <v>6.3188333333333331</v>
      </c>
      <c r="G5504" t="s">
        <v>43</v>
      </c>
      <c r="H5504" s="21">
        <v>44621</v>
      </c>
      <c r="I5504" s="18" t="s">
        <v>69</v>
      </c>
      <c r="J5504" s="2" t="s">
        <v>21</v>
      </c>
    </row>
    <row r="5505" spans="2:10" hidden="1" x14ac:dyDescent="0.3">
      <c r="B5505" s="5" t="s">
        <v>58</v>
      </c>
      <c r="C5505" t="s">
        <v>19</v>
      </c>
      <c r="D5505" s="2" t="s">
        <v>21</v>
      </c>
      <c r="F5505">
        <v>5.9265454545454546</v>
      </c>
      <c r="G5505" t="s">
        <v>43</v>
      </c>
      <c r="H5505" s="21">
        <v>44621</v>
      </c>
      <c r="I5505" s="18" t="s">
        <v>69</v>
      </c>
      <c r="J5505" s="2" t="s">
        <v>21</v>
      </c>
    </row>
    <row r="5506" spans="2:10" hidden="1" x14ac:dyDescent="0.3">
      <c r="B5506" s="5" t="s">
        <v>58</v>
      </c>
      <c r="C5506" t="s">
        <v>19</v>
      </c>
      <c r="D5506" s="2" t="s">
        <v>21</v>
      </c>
      <c r="F5506">
        <v>6.6173484848484847</v>
      </c>
      <c r="G5506" t="s">
        <v>43</v>
      </c>
      <c r="H5506" s="21">
        <v>44621</v>
      </c>
      <c r="I5506" s="18" t="s">
        <v>69</v>
      </c>
      <c r="J5506" s="2" t="s">
        <v>21</v>
      </c>
    </row>
    <row r="5507" spans="2:10" hidden="1" x14ac:dyDescent="0.3">
      <c r="B5507" s="5" t="s">
        <v>58</v>
      </c>
      <c r="C5507" t="s">
        <v>19</v>
      </c>
      <c r="D5507" s="2" t="s">
        <v>21</v>
      </c>
      <c r="F5507">
        <v>6.0461363636363643</v>
      </c>
      <c r="G5507" t="s">
        <v>43</v>
      </c>
      <c r="H5507" s="21">
        <v>44621</v>
      </c>
      <c r="I5507" s="18" t="s">
        <v>69</v>
      </c>
      <c r="J5507" s="2" t="s">
        <v>21</v>
      </c>
    </row>
    <row r="5508" spans="2:10" hidden="1" x14ac:dyDescent="0.3">
      <c r="B5508" s="5" t="s">
        <v>58</v>
      </c>
      <c r="C5508" t="s">
        <v>19</v>
      </c>
      <c r="D5508" s="2" t="s">
        <v>21</v>
      </c>
      <c r="F5508">
        <v>6.5456136363636359</v>
      </c>
      <c r="G5508" t="s">
        <v>43</v>
      </c>
      <c r="H5508" s="21">
        <v>44621</v>
      </c>
      <c r="I5508" s="18" t="s">
        <v>69</v>
      </c>
      <c r="J5508" s="2" t="s">
        <v>21</v>
      </c>
    </row>
    <row r="5509" spans="2:10" hidden="1" x14ac:dyDescent="0.3">
      <c r="B5509" s="5" t="s">
        <v>58</v>
      </c>
      <c r="C5509" t="s">
        <v>19</v>
      </c>
      <c r="D5509" s="2" t="s">
        <v>21</v>
      </c>
      <c r="F5509">
        <v>6.231416666666667</v>
      </c>
      <c r="G5509" t="s">
        <v>43</v>
      </c>
      <c r="H5509" s="21">
        <v>44621</v>
      </c>
      <c r="I5509" s="18" t="s">
        <v>69</v>
      </c>
      <c r="J5509" s="2" t="s">
        <v>21</v>
      </c>
    </row>
    <row r="5510" spans="2:10" hidden="1" x14ac:dyDescent="0.3">
      <c r="B5510" s="5" t="s">
        <v>58</v>
      </c>
      <c r="C5510" t="s">
        <v>19</v>
      </c>
      <c r="D5510" s="2" t="s">
        <v>21</v>
      </c>
      <c r="F5510">
        <v>6.4547045454545451</v>
      </c>
      <c r="G5510" t="s">
        <v>43</v>
      </c>
      <c r="H5510" s="21">
        <v>44621</v>
      </c>
      <c r="I5510" s="18" t="s">
        <v>69</v>
      </c>
      <c r="J5510" s="2" t="s">
        <v>21</v>
      </c>
    </row>
    <row r="5511" spans="2:10" hidden="1" x14ac:dyDescent="0.3">
      <c r="B5511" s="5" t="s">
        <v>58</v>
      </c>
      <c r="C5511" t="s">
        <v>19</v>
      </c>
      <c r="D5511" s="2" t="s">
        <v>21</v>
      </c>
      <c r="F5511">
        <v>6.1583787878787879</v>
      </c>
      <c r="G5511" t="s">
        <v>43</v>
      </c>
      <c r="H5511" s="21">
        <v>44621</v>
      </c>
      <c r="I5511" s="18" t="s">
        <v>69</v>
      </c>
      <c r="J5511" s="2" t="s">
        <v>21</v>
      </c>
    </row>
    <row r="5512" spans="2:10" hidden="1" x14ac:dyDescent="0.3">
      <c r="B5512" s="5" t="s">
        <v>58</v>
      </c>
      <c r="C5512" t="s">
        <v>19</v>
      </c>
      <c r="D5512" s="2" t="s">
        <v>21</v>
      </c>
      <c r="F5512">
        <v>5.7388030303030311</v>
      </c>
      <c r="G5512" t="s">
        <v>43</v>
      </c>
      <c r="H5512" s="21">
        <v>44621</v>
      </c>
      <c r="I5512" s="18" t="s">
        <v>69</v>
      </c>
      <c r="J5512" s="2" t="s">
        <v>21</v>
      </c>
    </row>
    <row r="5513" spans="2:10" hidden="1" x14ac:dyDescent="0.3">
      <c r="B5513" s="5" t="s">
        <v>58</v>
      </c>
      <c r="C5513" t="s">
        <v>19</v>
      </c>
      <c r="D5513" s="2" t="s">
        <v>21</v>
      </c>
      <c r="F5513">
        <v>6.0461363636363643</v>
      </c>
      <c r="G5513" t="s">
        <v>43</v>
      </c>
      <c r="H5513" s="21">
        <v>44621</v>
      </c>
      <c r="I5513" s="18" t="s">
        <v>69</v>
      </c>
      <c r="J5513" s="2" t="s">
        <v>21</v>
      </c>
    </row>
    <row r="5514" spans="2:10" hidden="1" x14ac:dyDescent="0.3">
      <c r="B5514" s="5" t="s">
        <v>58</v>
      </c>
      <c r="C5514" t="s">
        <v>19</v>
      </c>
      <c r="D5514" s="2" t="s">
        <v>21</v>
      </c>
      <c r="F5514">
        <v>7.1399848484848478</v>
      </c>
      <c r="G5514" t="s">
        <v>43</v>
      </c>
      <c r="H5514" s="21">
        <v>44621</v>
      </c>
      <c r="I5514" s="18" t="s">
        <v>69</v>
      </c>
      <c r="J5514" s="2" t="s">
        <v>21</v>
      </c>
    </row>
    <row r="5515" spans="2:10" hidden="1" x14ac:dyDescent="0.3">
      <c r="B5515" s="5" t="s">
        <v>58</v>
      </c>
      <c r="C5515" t="s">
        <v>19</v>
      </c>
      <c r="D5515" s="2" t="s">
        <v>21</v>
      </c>
      <c r="F5515">
        <v>6.5681439393939396</v>
      </c>
      <c r="G5515" t="s">
        <v>43</v>
      </c>
      <c r="H5515" s="21">
        <v>44621</v>
      </c>
      <c r="I5515" s="18" t="s">
        <v>69</v>
      </c>
      <c r="J5515" s="2" t="s">
        <v>21</v>
      </c>
    </row>
    <row r="5516" spans="2:10" hidden="1" x14ac:dyDescent="0.3">
      <c r="B5516" s="5" t="s">
        <v>58</v>
      </c>
      <c r="C5516" t="s">
        <v>19</v>
      </c>
      <c r="D5516" s="2" t="s">
        <v>21</v>
      </c>
      <c r="F5516">
        <v>5.8268787878787878</v>
      </c>
      <c r="G5516" t="s">
        <v>43</v>
      </c>
      <c r="H5516" s="21">
        <v>44621</v>
      </c>
      <c r="I5516" s="18" t="s">
        <v>69</v>
      </c>
      <c r="J5516" s="2" t="s">
        <v>21</v>
      </c>
    </row>
    <row r="5517" spans="2:10" hidden="1" x14ac:dyDescent="0.3">
      <c r="B5517" s="5" t="s">
        <v>58</v>
      </c>
      <c r="C5517" t="s">
        <v>19</v>
      </c>
      <c r="D5517" s="2" t="s">
        <v>21</v>
      </c>
      <c r="F5517">
        <v>5.9482954545454545</v>
      </c>
      <c r="G5517" t="s">
        <v>43</v>
      </c>
      <c r="H5517" s="21">
        <v>44621</v>
      </c>
      <c r="I5517" s="18" t="s">
        <v>69</v>
      </c>
      <c r="J5517" s="2" t="s">
        <v>21</v>
      </c>
    </row>
    <row r="5518" spans="2:10" hidden="1" x14ac:dyDescent="0.3">
      <c r="B5518" s="5" t="s">
        <v>58</v>
      </c>
      <c r="C5518" t="s">
        <v>19</v>
      </c>
      <c r="D5518" s="2" t="s">
        <v>21</v>
      </c>
      <c r="F5518">
        <v>6.4675000000000002</v>
      </c>
      <c r="G5518" t="s">
        <v>43</v>
      </c>
      <c r="H5518" s="21">
        <v>44621</v>
      </c>
      <c r="I5518" s="18" t="s">
        <v>69</v>
      </c>
      <c r="J5518" s="2" t="s">
        <v>21</v>
      </c>
    </row>
    <row r="5519" spans="2:10" hidden="1" x14ac:dyDescent="0.3">
      <c r="B5519" s="5" t="s">
        <v>58</v>
      </c>
      <c r="C5519" t="s">
        <v>19</v>
      </c>
      <c r="D5519" s="2" t="s">
        <v>21</v>
      </c>
      <c r="F5519">
        <v>6.2763484848484845</v>
      </c>
      <c r="G5519" t="s">
        <v>43</v>
      </c>
      <c r="H5519" s="21">
        <v>44621</v>
      </c>
      <c r="I5519" s="18" t="s">
        <v>69</v>
      </c>
      <c r="J5519" s="2" t="s">
        <v>21</v>
      </c>
    </row>
    <row r="5520" spans="2:10" hidden="1" x14ac:dyDescent="0.3">
      <c r="B5520" s="5" t="s">
        <v>58</v>
      </c>
      <c r="C5520" t="s">
        <v>19</v>
      </c>
      <c r="D5520" s="2" t="s">
        <v>21</v>
      </c>
      <c r="F5520">
        <v>6.0139318181818187</v>
      </c>
      <c r="G5520" t="s">
        <v>43</v>
      </c>
      <c r="H5520" s="21">
        <v>44621</v>
      </c>
      <c r="I5520" s="18" t="s">
        <v>69</v>
      </c>
      <c r="J5520" s="2" t="s">
        <v>21</v>
      </c>
    </row>
    <row r="5521" spans="2:10" hidden="1" x14ac:dyDescent="0.3">
      <c r="B5521" s="5" t="s">
        <v>58</v>
      </c>
      <c r="C5521" t="s">
        <v>19</v>
      </c>
      <c r="D5521" s="2" t="s">
        <v>21</v>
      </c>
      <c r="F5521">
        <v>6.5555454545454541</v>
      </c>
      <c r="G5521" t="s">
        <v>43</v>
      </c>
      <c r="H5521" s="21">
        <v>44621</v>
      </c>
      <c r="I5521" s="18" t="s">
        <v>69</v>
      </c>
      <c r="J5521" s="2" t="s">
        <v>21</v>
      </c>
    </row>
    <row r="5522" spans="2:10" hidden="1" x14ac:dyDescent="0.3">
      <c r="B5522" s="5" t="s">
        <v>58</v>
      </c>
      <c r="C5522" t="s">
        <v>19</v>
      </c>
      <c r="D5522" s="2" t="s">
        <v>21</v>
      </c>
      <c r="F5522">
        <v>5.7814924242424244</v>
      </c>
      <c r="G5522" t="s">
        <v>43</v>
      </c>
      <c r="H5522" s="21">
        <v>44621</v>
      </c>
      <c r="I5522" s="18" t="s">
        <v>69</v>
      </c>
      <c r="J5522" s="2" t="s">
        <v>21</v>
      </c>
    </row>
    <row r="5523" spans="2:10" hidden="1" x14ac:dyDescent="0.3">
      <c r="B5523" s="5" t="s">
        <v>58</v>
      </c>
      <c r="C5523" t="s">
        <v>19</v>
      </c>
      <c r="D5523" s="2" t="s">
        <v>21</v>
      </c>
      <c r="F5523">
        <v>6.2552424242424243</v>
      </c>
      <c r="G5523" t="s">
        <v>43</v>
      </c>
      <c r="H5523" s="21">
        <v>44621</v>
      </c>
      <c r="I5523" s="18" t="s">
        <v>69</v>
      </c>
      <c r="J5523" s="2" t="s">
        <v>21</v>
      </c>
    </row>
    <row r="5524" spans="2:10" hidden="1" x14ac:dyDescent="0.3">
      <c r="B5524" s="5" t="s">
        <v>58</v>
      </c>
      <c r="C5524" t="s">
        <v>19</v>
      </c>
      <c r="D5524" s="2" t="s">
        <v>21</v>
      </c>
      <c r="F5524">
        <v>6.2964015151515156</v>
      </c>
      <c r="G5524" t="s">
        <v>43</v>
      </c>
      <c r="H5524" s="21">
        <v>44621</v>
      </c>
      <c r="I5524" s="18" t="s">
        <v>69</v>
      </c>
      <c r="J5524" s="2" t="s">
        <v>21</v>
      </c>
    </row>
    <row r="5525" spans="2:10" hidden="1" x14ac:dyDescent="0.3">
      <c r="B5525" s="5" t="s">
        <v>58</v>
      </c>
      <c r="C5525" t="s">
        <v>19</v>
      </c>
      <c r="D5525" s="2" t="s">
        <v>21</v>
      </c>
      <c r="F5525">
        <v>6.0043030303030305</v>
      </c>
      <c r="G5525" t="s">
        <v>43</v>
      </c>
      <c r="H5525" s="21">
        <v>44621</v>
      </c>
      <c r="I5525" s="18" t="s">
        <v>69</v>
      </c>
      <c r="J5525" s="2" t="s">
        <v>21</v>
      </c>
    </row>
    <row r="5526" spans="2:10" hidden="1" x14ac:dyDescent="0.3">
      <c r="B5526" s="5" t="s">
        <v>58</v>
      </c>
      <c r="C5526" t="s">
        <v>19</v>
      </c>
      <c r="D5526" s="2" t="s">
        <v>21</v>
      </c>
      <c r="F5526">
        <v>5.8887727272727268</v>
      </c>
      <c r="G5526" t="s">
        <v>43</v>
      </c>
      <c r="H5526" s="21">
        <v>44621</v>
      </c>
      <c r="I5526" s="18" t="s">
        <v>69</v>
      </c>
      <c r="J5526" s="2" t="s">
        <v>21</v>
      </c>
    </row>
    <row r="5527" spans="2:10" hidden="1" x14ac:dyDescent="0.3">
      <c r="B5527" s="5" t="s">
        <v>58</v>
      </c>
      <c r="C5527" t="s">
        <v>19</v>
      </c>
      <c r="D5527" s="2" t="s">
        <v>21</v>
      </c>
      <c r="F5527">
        <v>6.5120681818181811</v>
      </c>
      <c r="G5527" t="s">
        <v>43</v>
      </c>
      <c r="H5527" s="21">
        <v>44621</v>
      </c>
      <c r="I5527" s="18" t="s">
        <v>69</v>
      </c>
      <c r="J5527" s="2" t="s">
        <v>21</v>
      </c>
    </row>
    <row r="5528" spans="2:10" hidden="1" x14ac:dyDescent="0.3">
      <c r="B5528" s="5" t="s">
        <v>58</v>
      </c>
      <c r="C5528" t="s">
        <v>19</v>
      </c>
      <c r="D5528" s="2" t="s">
        <v>21</v>
      </c>
      <c r="F5528">
        <v>6.2832575757575757</v>
      </c>
      <c r="G5528" t="s">
        <v>43</v>
      </c>
      <c r="H5528" s="21">
        <v>44621</v>
      </c>
      <c r="I5528" s="18" t="s">
        <v>69</v>
      </c>
      <c r="J5528" s="2" t="s">
        <v>21</v>
      </c>
    </row>
    <row r="5529" spans="2:10" hidden="1" x14ac:dyDescent="0.3">
      <c r="B5529" s="5" t="s">
        <v>58</v>
      </c>
      <c r="C5529" t="s">
        <v>19</v>
      </c>
      <c r="D5529" s="2" t="s">
        <v>21</v>
      </c>
      <c r="F5529">
        <v>9.2867094535993058</v>
      </c>
      <c r="G5529" t="s">
        <v>43</v>
      </c>
      <c r="H5529" s="21">
        <v>44621</v>
      </c>
      <c r="I5529" s="18" t="s">
        <v>69</v>
      </c>
      <c r="J5529" s="2" t="s">
        <v>21</v>
      </c>
    </row>
    <row r="5530" spans="2:10" hidden="1" x14ac:dyDescent="0.3">
      <c r="B5530" s="5" t="s">
        <v>58</v>
      </c>
      <c r="C5530" t="s">
        <v>19</v>
      </c>
      <c r="D5530" s="2" t="s">
        <v>21</v>
      </c>
      <c r="F5530">
        <v>9.2166702127659583</v>
      </c>
      <c r="G5530" t="s">
        <v>43</v>
      </c>
      <c r="H5530" s="21">
        <v>44621</v>
      </c>
      <c r="I5530" s="18" t="s">
        <v>69</v>
      </c>
      <c r="J5530" s="2" t="s">
        <v>21</v>
      </c>
    </row>
    <row r="5531" spans="2:10" hidden="1" x14ac:dyDescent="0.3">
      <c r="B5531" s="5" t="s">
        <v>58</v>
      </c>
      <c r="C5531" t="s">
        <v>19</v>
      </c>
      <c r="D5531" s="2" t="s">
        <v>21</v>
      </c>
      <c r="F5531">
        <v>10.445301711294029</v>
      </c>
      <c r="G5531" t="s">
        <v>43</v>
      </c>
      <c r="H5531" s="21">
        <v>44621</v>
      </c>
      <c r="I5531" s="18" t="s">
        <v>69</v>
      </c>
      <c r="J5531" s="2" t="s">
        <v>21</v>
      </c>
    </row>
    <row r="5532" spans="2:10" hidden="1" x14ac:dyDescent="0.3">
      <c r="B5532" s="5" t="s">
        <v>58</v>
      </c>
      <c r="C5532" t="s">
        <v>19</v>
      </c>
      <c r="D5532" s="2" t="s">
        <v>21</v>
      </c>
      <c r="F5532">
        <v>9.9191837213321161</v>
      </c>
      <c r="G5532" t="s">
        <v>43</v>
      </c>
      <c r="H5532" s="21">
        <v>44621</v>
      </c>
      <c r="I5532" s="18" t="s">
        <v>69</v>
      </c>
      <c r="J5532" s="2" t="s">
        <v>21</v>
      </c>
    </row>
    <row r="5533" spans="2:10" hidden="1" x14ac:dyDescent="0.3">
      <c r="B5533" s="5" t="s">
        <v>58</v>
      </c>
      <c r="C5533" t="s">
        <v>19</v>
      </c>
      <c r="D5533" s="2" t="s">
        <v>21</v>
      </c>
      <c r="F5533">
        <v>10.918177029546509</v>
      </c>
      <c r="G5533" t="s">
        <v>43</v>
      </c>
      <c r="H5533" s="21">
        <v>44621</v>
      </c>
      <c r="I5533" s="18" t="s">
        <v>69</v>
      </c>
      <c r="J5533" s="2" t="s">
        <v>21</v>
      </c>
    </row>
    <row r="5534" spans="2:10" hidden="1" x14ac:dyDescent="0.3">
      <c r="B5534" s="5" t="s">
        <v>58</v>
      </c>
      <c r="C5534" t="s">
        <v>19</v>
      </c>
      <c r="D5534" s="2" t="s">
        <v>21</v>
      </c>
      <c r="F5534">
        <v>7.1837891156462588</v>
      </c>
      <c r="G5534" t="s">
        <v>43</v>
      </c>
      <c r="H5534" s="21">
        <v>44621</v>
      </c>
      <c r="I5534" s="18" t="s">
        <v>69</v>
      </c>
      <c r="J5534" s="2" t="s">
        <v>21</v>
      </c>
    </row>
    <row r="5535" spans="2:10" hidden="1" x14ac:dyDescent="0.3">
      <c r="B5535" s="5" t="s">
        <v>58</v>
      </c>
      <c r="C5535" t="s">
        <v>19</v>
      </c>
      <c r="D5535" s="2" t="s">
        <v>21</v>
      </c>
      <c r="F5535">
        <v>7.3632482993197286</v>
      </c>
      <c r="G5535" t="s">
        <v>43</v>
      </c>
      <c r="H5535" s="21">
        <v>44621</v>
      </c>
      <c r="I5535" s="18" t="s">
        <v>69</v>
      </c>
      <c r="J5535" s="2" t="s">
        <v>21</v>
      </c>
    </row>
    <row r="5536" spans="2:10" hidden="1" x14ac:dyDescent="0.3">
      <c r="B5536" s="5" t="s">
        <v>58</v>
      </c>
      <c r="C5536" t="s">
        <v>19</v>
      </c>
      <c r="D5536" s="2" t="s">
        <v>21</v>
      </c>
      <c r="F5536">
        <v>8.8919587628865973</v>
      </c>
      <c r="G5536" t="s">
        <v>43</v>
      </c>
      <c r="H5536" s="21">
        <v>44621</v>
      </c>
      <c r="I5536" s="18" t="s">
        <v>69</v>
      </c>
      <c r="J5536" s="2" t="s">
        <v>21</v>
      </c>
    </row>
    <row r="5537" spans="2:10" hidden="1" x14ac:dyDescent="0.3">
      <c r="B5537" s="5" t="s">
        <v>58</v>
      </c>
      <c r="C5537" t="s">
        <v>19</v>
      </c>
      <c r="D5537" s="2" t="s">
        <v>21</v>
      </c>
      <c r="F5537">
        <v>9.0815360824742264</v>
      </c>
      <c r="G5537" t="s">
        <v>43</v>
      </c>
      <c r="H5537" s="21">
        <v>44621</v>
      </c>
      <c r="I5537" s="18" t="s">
        <v>69</v>
      </c>
      <c r="J5537" s="2" t="s">
        <v>21</v>
      </c>
    </row>
    <row r="5538" spans="2:10" hidden="1" x14ac:dyDescent="0.3">
      <c r="B5538" s="5" t="s">
        <v>58</v>
      </c>
      <c r="C5538" t="s">
        <v>19</v>
      </c>
      <c r="D5538" s="2" t="s">
        <v>21</v>
      </c>
      <c r="F5538">
        <v>8.3882783505154634</v>
      </c>
      <c r="G5538" t="s">
        <v>43</v>
      </c>
      <c r="H5538" s="21">
        <v>44621</v>
      </c>
      <c r="I5538" s="18" t="s">
        <v>69</v>
      </c>
      <c r="J5538" s="2" t="s">
        <v>21</v>
      </c>
    </row>
    <row r="5539" spans="2:10" hidden="1" x14ac:dyDescent="0.3">
      <c r="B5539" s="5" t="s">
        <v>58</v>
      </c>
      <c r="C5539" t="s">
        <v>19</v>
      </c>
      <c r="D5539" s="2" t="s">
        <v>21</v>
      </c>
      <c r="F5539">
        <v>9.4845360824742269</v>
      </c>
      <c r="G5539" t="s">
        <v>43</v>
      </c>
      <c r="H5539" s="21">
        <v>44621</v>
      </c>
      <c r="I5539" s="18" t="s">
        <v>69</v>
      </c>
      <c r="J5539" s="2" t="s">
        <v>21</v>
      </c>
    </row>
    <row r="5540" spans="2:10" hidden="1" x14ac:dyDescent="0.3">
      <c r="B5540" s="5" t="s">
        <v>58</v>
      </c>
      <c r="C5540" t="s">
        <v>19</v>
      </c>
      <c r="D5540" s="2" t="s">
        <v>21</v>
      </c>
      <c r="F5540">
        <v>8.9991443298969074</v>
      </c>
      <c r="G5540" t="s">
        <v>43</v>
      </c>
      <c r="H5540" s="21">
        <v>44621</v>
      </c>
      <c r="I5540" s="18" t="s">
        <v>69</v>
      </c>
      <c r="J5540" s="2" t="s">
        <v>21</v>
      </c>
    </row>
    <row r="5541" spans="2:10" hidden="1" x14ac:dyDescent="0.3">
      <c r="B5541" s="5" t="s">
        <v>58</v>
      </c>
      <c r="C5541" t="s">
        <v>19</v>
      </c>
      <c r="D5541" s="2" t="s">
        <v>21</v>
      </c>
      <c r="F5541">
        <v>8.9485463917525774</v>
      </c>
      <c r="G5541" t="s">
        <v>43</v>
      </c>
      <c r="H5541" s="21">
        <v>44621</v>
      </c>
      <c r="I5541" s="18" t="s">
        <v>69</v>
      </c>
      <c r="J5541" s="2" t="s">
        <v>21</v>
      </c>
    </row>
    <row r="5542" spans="2:10" hidden="1" x14ac:dyDescent="0.3">
      <c r="B5542" s="5" t="s">
        <v>58</v>
      </c>
      <c r="C5542" t="s">
        <v>19</v>
      </c>
      <c r="D5542" s="2" t="s">
        <v>21</v>
      </c>
      <c r="F5542">
        <v>10.086247422680412</v>
      </c>
      <c r="G5542" t="s">
        <v>43</v>
      </c>
      <c r="H5542" s="21">
        <v>44621</v>
      </c>
      <c r="I5542" s="18" t="s">
        <v>69</v>
      </c>
      <c r="J5542" s="2" t="s">
        <v>21</v>
      </c>
    </row>
    <row r="5543" spans="2:10" hidden="1" x14ac:dyDescent="0.3">
      <c r="B5543" s="5" t="s">
        <v>58</v>
      </c>
      <c r="C5543" t="s">
        <v>19</v>
      </c>
      <c r="D5543" s="2" t="s">
        <v>21</v>
      </c>
      <c r="F5543">
        <v>8.8410103092783494</v>
      </c>
      <c r="G5543" t="s">
        <v>43</v>
      </c>
      <c r="H5543" s="21">
        <v>44621</v>
      </c>
      <c r="I5543" s="18" t="s">
        <v>69</v>
      </c>
      <c r="J5543" s="2" t="s">
        <v>21</v>
      </c>
    </row>
    <row r="5544" spans="2:10" hidden="1" x14ac:dyDescent="0.3">
      <c r="B5544" s="5" t="s">
        <v>58</v>
      </c>
      <c r="C5544" t="s">
        <v>19</v>
      </c>
      <c r="D5544" s="2" t="s">
        <v>21</v>
      </c>
      <c r="F5544">
        <v>9.1044432989690716</v>
      </c>
      <c r="G5544" t="s">
        <v>43</v>
      </c>
      <c r="H5544" s="21">
        <v>44621</v>
      </c>
      <c r="I5544" s="18" t="s">
        <v>69</v>
      </c>
      <c r="J5544" s="2" t="s">
        <v>21</v>
      </c>
    </row>
    <row r="5545" spans="2:10" hidden="1" x14ac:dyDescent="0.3">
      <c r="B5545" s="5" t="s">
        <v>58</v>
      </c>
      <c r="C5545" t="s">
        <v>19</v>
      </c>
      <c r="D5545" s="2" t="s">
        <v>21</v>
      </c>
      <c r="F5545">
        <v>6.5238144329896901</v>
      </c>
      <c r="G5545" t="s">
        <v>43</v>
      </c>
      <c r="H5545" s="21">
        <v>44621</v>
      </c>
      <c r="I5545" s="18" t="s">
        <v>69</v>
      </c>
      <c r="J5545" s="2" t="s">
        <v>21</v>
      </c>
    </row>
    <row r="5546" spans="2:10" hidden="1" x14ac:dyDescent="0.3">
      <c r="B5546" s="5" t="s">
        <v>58</v>
      </c>
      <c r="C5546" t="s">
        <v>19</v>
      </c>
      <c r="D5546" s="2" t="s">
        <v>21</v>
      </c>
      <c r="F5546">
        <v>7.4895051546391747</v>
      </c>
      <c r="G5546" t="s">
        <v>43</v>
      </c>
      <c r="H5546" s="21">
        <v>44621</v>
      </c>
      <c r="I5546" s="18" t="s">
        <v>69</v>
      </c>
      <c r="J5546" s="2" t="s">
        <v>21</v>
      </c>
    </row>
    <row r="5547" spans="2:10" hidden="1" x14ac:dyDescent="0.3">
      <c r="B5547" s="5" t="s">
        <v>58</v>
      </c>
      <c r="C5547" t="s">
        <v>19</v>
      </c>
      <c r="D5547" s="2" t="s">
        <v>21</v>
      </c>
      <c r="F5547">
        <v>9.2552268041237102</v>
      </c>
      <c r="G5547" t="s">
        <v>43</v>
      </c>
      <c r="H5547" s="21">
        <v>44621</v>
      </c>
      <c r="I5547" s="18" t="s">
        <v>69</v>
      </c>
      <c r="J5547" s="2" t="s">
        <v>21</v>
      </c>
    </row>
    <row r="5548" spans="2:10" hidden="1" x14ac:dyDescent="0.3">
      <c r="B5548" s="5" t="s">
        <v>58</v>
      </c>
      <c r="C5548" t="s">
        <v>19</v>
      </c>
      <c r="D5548" s="2" t="s">
        <v>21</v>
      </c>
      <c r="F5548">
        <v>8.0102989690721653</v>
      </c>
      <c r="G5548" t="s">
        <v>43</v>
      </c>
      <c r="H5548" s="21">
        <v>44621</v>
      </c>
      <c r="I5548" s="18" t="s">
        <v>69</v>
      </c>
      <c r="J5548" s="2" t="s">
        <v>21</v>
      </c>
    </row>
    <row r="5549" spans="2:10" hidden="1" x14ac:dyDescent="0.3">
      <c r="B5549" s="5" t="s">
        <v>58</v>
      </c>
      <c r="C5549" t="s">
        <v>19</v>
      </c>
      <c r="D5549" s="2" t="s">
        <v>21</v>
      </c>
      <c r="F5549">
        <v>7.0996082474226805</v>
      </c>
      <c r="G5549" t="s">
        <v>43</v>
      </c>
      <c r="H5549" s="21">
        <v>44621</v>
      </c>
      <c r="I5549" s="18" t="s">
        <v>69</v>
      </c>
      <c r="J5549" s="2" t="s">
        <v>21</v>
      </c>
    </row>
    <row r="5550" spans="2:10" hidden="1" x14ac:dyDescent="0.3">
      <c r="B5550" s="5" t="s">
        <v>58</v>
      </c>
      <c r="C5550" t="s">
        <v>19</v>
      </c>
      <c r="D5550" s="2" t="s">
        <v>21</v>
      </c>
      <c r="F5550">
        <v>8.2517525773195874</v>
      </c>
      <c r="G5550" t="s">
        <v>43</v>
      </c>
      <c r="H5550" s="21">
        <v>44621</v>
      </c>
      <c r="I5550" s="18" t="s">
        <v>69</v>
      </c>
      <c r="J5550" s="2" t="s">
        <v>21</v>
      </c>
    </row>
    <row r="5551" spans="2:10" hidden="1" x14ac:dyDescent="0.3">
      <c r="B5551" s="5" t="s">
        <v>58</v>
      </c>
      <c r="C5551" t="s">
        <v>19</v>
      </c>
      <c r="D5551" s="2" t="s">
        <v>21</v>
      </c>
      <c r="F5551">
        <v>8.4657731958762881</v>
      </c>
      <c r="G5551" t="s">
        <v>43</v>
      </c>
      <c r="H5551" s="21">
        <v>44621</v>
      </c>
      <c r="I5551" s="18" t="s">
        <v>69</v>
      </c>
      <c r="J5551" s="2" t="s">
        <v>21</v>
      </c>
    </row>
    <row r="5552" spans="2:10" hidden="1" x14ac:dyDescent="0.3">
      <c r="B5552" s="5" t="s">
        <v>58</v>
      </c>
      <c r="C5552" t="s">
        <v>19</v>
      </c>
      <c r="D5552" s="2" t="s">
        <v>21</v>
      </c>
      <c r="F5552">
        <v>9.892092783505154</v>
      </c>
      <c r="G5552" t="s">
        <v>43</v>
      </c>
      <c r="H5552" s="21">
        <v>44621</v>
      </c>
      <c r="I5552" s="18" t="s">
        <v>69</v>
      </c>
      <c r="J5552" s="2" t="s">
        <v>21</v>
      </c>
    </row>
    <row r="5553" spans="2:10" hidden="1" x14ac:dyDescent="0.3">
      <c r="B5553" s="5" t="s">
        <v>58</v>
      </c>
      <c r="C5553" t="s">
        <v>19</v>
      </c>
      <c r="D5553" s="2" t="s">
        <v>21</v>
      </c>
      <c r="F5553">
        <v>9.0493608247422674</v>
      </c>
      <c r="G5553" t="s">
        <v>43</v>
      </c>
      <c r="H5553" s="21">
        <v>44621</v>
      </c>
      <c r="I5553" s="18" t="s">
        <v>69</v>
      </c>
      <c r="J5553" s="2" t="s">
        <v>21</v>
      </c>
    </row>
    <row r="5554" spans="2:10" hidden="1" x14ac:dyDescent="0.3">
      <c r="B5554" s="5" t="s">
        <v>58</v>
      </c>
      <c r="C5554" t="s">
        <v>19</v>
      </c>
      <c r="D5554" s="2" t="s">
        <v>21</v>
      </c>
      <c r="F5554">
        <v>7.1459278350515465</v>
      </c>
      <c r="G5554" t="s">
        <v>43</v>
      </c>
      <c r="H5554" s="21">
        <v>44621</v>
      </c>
      <c r="I5554" s="18" t="s">
        <v>69</v>
      </c>
      <c r="J5554" s="2" t="s">
        <v>21</v>
      </c>
    </row>
    <row r="5555" spans="2:10" hidden="1" x14ac:dyDescent="0.3">
      <c r="B5555" s="5" t="s">
        <v>58</v>
      </c>
      <c r="C5555" t="s">
        <v>19</v>
      </c>
      <c r="D5555" s="2" t="s">
        <v>21</v>
      </c>
      <c r="F5555">
        <v>6.3141237113402067</v>
      </c>
      <c r="G5555" t="s">
        <v>43</v>
      </c>
      <c r="H5555" s="21">
        <v>44621</v>
      </c>
      <c r="I5555" s="18" t="s">
        <v>69</v>
      </c>
      <c r="J5555" s="2" t="s">
        <v>21</v>
      </c>
    </row>
    <row r="5556" spans="2:10" hidden="1" x14ac:dyDescent="0.3">
      <c r="B5556" s="5" t="s">
        <v>58</v>
      </c>
      <c r="C5556" t="s">
        <v>19</v>
      </c>
      <c r="D5556" s="2" t="s">
        <v>21</v>
      </c>
      <c r="F5556">
        <v>7.4226804123711343</v>
      </c>
      <c r="G5556" t="s">
        <v>43</v>
      </c>
      <c r="H5556" s="21">
        <v>44621</v>
      </c>
      <c r="I5556" s="18" t="s">
        <v>69</v>
      </c>
      <c r="J5556" s="2" t="s">
        <v>21</v>
      </c>
    </row>
    <row r="5557" spans="2:10" hidden="1" x14ac:dyDescent="0.3">
      <c r="B5557" s="5" t="s">
        <v>58</v>
      </c>
      <c r="C5557" t="s">
        <v>19</v>
      </c>
      <c r="D5557" s="2" t="s">
        <v>21</v>
      </c>
      <c r="F5557">
        <v>6.4856391752577318</v>
      </c>
      <c r="G5557" t="s">
        <v>43</v>
      </c>
      <c r="H5557" s="21">
        <v>44621</v>
      </c>
      <c r="I5557" s="18" t="s">
        <v>69</v>
      </c>
      <c r="J5557" s="2" t="s">
        <v>21</v>
      </c>
    </row>
    <row r="5558" spans="2:10" hidden="1" x14ac:dyDescent="0.3">
      <c r="B5558" s="5" t="s">
        <v>58</v>
      </c>
      <c r="C5558" t="s">
        <v>19</v>
      </c>
      <c r="D5558" s="2" t="s">
        <v>21</v>
      </c>
      <c r="F5558">
        <v>7.2221443298969072</v>
      </c>
      <c r="G5558" t="s">
        <v>43</v>
      </c>
      <c r="H5558" s="21">
        <v>44621</v>
      </c>
      <c r="I5558" s="18" t="s">
        <v>69</v>
      </c>
      <c r="J5558" s="2" t="s">
        <v>21</v>
      </c>
    </row>
    <row r="5559" spans="2:10" hidden="1" x14ac:dyDescent="0.3">
      <c r="B5559" s="5" t="s">
        <v>58</v>
      </c>
      <c r="C5559" t="s">
        <v>19</v>
      </c>
      <c r="D5559" s="2" t="s">
        <v>21</v>
      </c>
      <c r="F5559">
        <v>6.5342268041237119</v>
      </c>
      <c r="G5559" t="s">
        <v>43</v>
      </c>
      <c r="H5559" s="21">
        <v>44621</v>
      </c>
      <c r="I5559" s="18" t="s">
        <v>69</v>
      </c>
      <c r="J5559" s="2" t="s">
        <v>21</v>
      </c>
    </row>
    <row r="5560" spans="2:10" hidden="1" x14ac:dyDescent="0.3">
      <c r="B5560" s="5" t="s">
        <v>58</v>
      </c>
      <c r="C5560" t="s">
        <v>19</v>
      </c>
      <c r="D5560" s="2" t="s">
        <v>21</v>
      </c>
      <c r="F5560">
        <v>7.8373298969072165</v>
      </c>
      <c r="G5560" t="s">
        <v>43</v>
      </c>
      <c r="H5560" s="21">
        <v>44621</v>
      </c>
      <c r="I5560" s="18" t="s">
        <v>69</v>
      </c>
      <c r="J5560" s="2" t="s">
        <v>21</v>
      </c>
    </row>
    <row r="5561" spans="2:10" hidden="1" x14ac:dyDescent="0.3">
      <c r="B5561" s="5" t="s">
        <v>58</v>
      </c>
      <c r="C5561" t="s">
        <v>19</v>
      </c>
      <c r="D5561" s="2" t="s">
        <v>21</v>
      </c>
      <c r="F5561">
        <v>6.9297938144329905</v>
      </c>
      <c r="G5561" t="s">
        <v>43</v>
      </c>
      <c r="H5561" s="21">
        <v>44621</v>
      </c>
      <c r="I5561" s="18" t="s">
        <v>69</v>
      </c>
      <c r="J5561" s="2" t="s">
        <v>21</v>
      </c>
    </row>
    <row r="5562" spans="2:10" hidden="1" x14ac:dyDescent="0.3">
      <c r="B5562" s="5" t="s">
        <v>58</v>
      </c>
      <c r="C5562" t="s">
        <v>19</v>
      </c>
      <c r="D5562" s="2" t="s">
        <v>21</v>
      </c>
      <c r="F5562">
        <v>8.538865979381443</v>
      </c>
      <c r="G5562" t="s">
        <v>43</v>
      </c>
      <c r="H5562" s="21">
        <v>44621</v>
      </c>
      <c r="I5562" s="18" t="s">
        <v>69</v>
      </c>
      <c r="J5562" s="2" t="s">
        <v>21</v>
      </c>
    </row>
    <row r="5563" spans="2:10" hidden="1" x14ac:dyDescent="0.3">
      <c r="B5563" s="5" t="s">
        <v>58</v>
      </c>
      <c r="C5563" t="s">
        <v>19</v>
      </c>
      <c r="D5563" s="2" t="s">
        <v>21</v>
      </c>
      <c r="F5563">
        <v>7.9434742268041241</v>
      </c>
      <c r="G5563" t="s">
        <v>43</v>
      </c>
      <c r="H5563" s="21">
        <v>44621</v>
      </c>
      <c r="I5563" s="18" t="s">
        <v>69</v>
      </c>
      <c r="J5563" s="2" t="s">
        <v>21</v>
      </c>
    </row>
    <row r="5564" spans="2:10" hidden="1" x14ac:dyDescent="0.3">
      <c r="B5564" s="5" t="s">
        <v>58</v>
      </c>
      <c r="C5564" t="s">
        <v>19</v>
      </c>
      <c r="D5564" s="2" t="s">
        <v>21</v>
      </c>
      <c r="F5564">
        <v>7.6476804123711348</v>
      </c>
      <c r="G5564" t="s">
        <v>43</v>
      </c>
      <c r="H5564" s="21">
        <v>44621</v>
      </c>
      <c r="I5564" s="18" t="s">
        <v>69</v>
      </c>
      <c r="J5564" s="2" t="s">
        <v>21</v>
      </c>
    </row>
    <row r="5565" spans="2:10" hidden="1" x14ac:dyDescent="0.3">
      <c r="B5565" s="5" t="s">
        <v>58</v>
      </c>
      <c r="C5565" t="s">
        <v>19</v>
      </c>
      <c r="D5565" s="2" t="s">
        <v>21</v>
      </c>
      <c r="F5565">
        <v>6.2759072164948453</v>
      </c>
      <c r="G5565" t="s">
        <v>43</v>
      </c>
      <c r="H5565" s="21">
        <v>44621</v>
      </c>
      <c r="I5565" s="18" t="s">
        <v>69</v>
      </c>
      <c r="J5565" s="2" t="s">
        <v>21</v>
      </c>
    </row>
    <row r="5566" spans="2:10" hidden="1" x14ac:dyDescent="0.3">
      <c r="B5566" s="5" t="s">
        <v>58</v>
      </c>
      <c r="C5566" t="s">
        <v>19</v>
      </c>
      <c r="D5566" s="2" t="s">
        <v>21</v>
      </c>
      <c r="F5566">
        <v>7.0162474226804123</v>
      </c>
      <c r="G5566" t="s">
        <v>43</v>
      </c>
      <c r="H5566" s="21">
        <v>44621</v>
      </c>
      <c r="I5566" s="18" t="s">
        <v>69</v>
      </c>
      <c r="J5566" s="2" t="s">
        <v>21</v>
      </c>
    </row>
    <row r="5567" spans="2:10" hidden="1" x14ac:dyDescent="0.3">
      <c r="B5567" s="5" t="s">
        <v>58</v>
      </c>
      <c r="C5567" t="s">
        <v>19</v>
      </c>
      <c r="D5567" s="2" t="s">
        <v>21</v>
      </c>
      <c r="F5567">
        <v>3.5973298969072163</v>
      </c>
      <c r="G5567" t="s">
        <v>43</v>
      </c>
      <c r="H5567" s="21">
        <v>44621</v>
      </c>
      <c r="I5567" s="18" t="s">
        <v>69</v>
      </c>
      <c r="J5567" s="2" t="s">
        <v>21</v>
      </c>
    </row>
    <row r="5568" spans="2:10" hidden="1" x14ac:dyDescent="0.3">
      <c r="B5568" s="5" t="s">
        <v>58</v>
      </c>
      <c r="C5568" t="s">
        <v>19</v>
      </c>
      <c r="D5568" s="2" t="s">
        <v>21</v>
      </c>
      <c r="F5568">
        <v>6.8926494845360819</v>
      </c>
      <c r="G5568" t="s">
        <v>43</v>
      </c>
      <c r="H5568" s="21">
        <v>44621</v>
      </c>
      <c r="I5568" s="18" t="s">
        <v>69</v>
      </c>
      <c r="J5568" s="2" t="s">
        <v>21</v>
      </c>
    </row>
    <row r="5569" spans="2:10" hidden="1" x14ac:dyDescent="0.3">
      <c r="B5569" s="5" t="s">
        <v>58</v>
      </c>
      <c r="C5569" t="s">
        <v>19</v>
      </c>
      <c r="D5569" s="2" t="s">
        <v>21</v>
      </c>
      <c r="F5569">
        <v>7.5481958762886592</v>
      </c>
      <c r="G5569" t="s">
        <v>43</v>
      </c>
      <c r="H5569" s="21">
        <v>44621</v>
      </c>
      <c r="I5569" s="18" t="s">
        <v>69</v>
      </c>
      <c r="J5569" s="2" t="s">
        <v>21</v>
      </c>
    </row>
    <row r="5570" spans="2:10" hidden="1" x14ac:dyDescent="0.3">
      <c r="B5570" s="5" t="s">
        <v>58</v>
      </c>
      <c r="C5570" t="s">
        <v>19</v>
      </c>
      <c r="D5570" s="2" t="s">
        <v>21</v>
      </c>
      <c r="F5570">
        <v>8.4810206185567001</v>
      </c>
      <c r="G5570" t="s">
        <v>43</v>
      </c>
      <c r="H5570" s="21">
        <v>44621</v>
      </c>
      <c r="I5570" s="18" t="s">
        <v>69</v>
      </c>
      <c r="J5570" s="2" t="s">
        <v>21</v>
      </c>
    </row>
    <row r="5571" spans="2:10" hidden="1" x14ac:dyDescent="0.3">
      <c r="B5571" s="5" t="s">
        <v>58</v>
      </c>
      <c r="C5571" t="s">
        <v>19</v>
      </c>
      <c r="D5571" s="2" t="s">
        <v>21</v>
      </c>
      <c r="F5571">
        <v>7.993298969072165</v>
      </c>
      <c r="G5571" t="s">
        <v>43</v>
      </c>
      <c r="H5571" s="21">
        <v>44621</v>
      </c>
      <c r="I5571" s="18" t="s">
        <v>69</v>
      </c>
      <c r="J5571" s="2" t="s">
        <v>21</v>
      </c>
    </row>
    <row r="5572" spans="2:10" hidden="1" x14ac:dyDescent="0.3">
      <c r="B5572" s="5" t="s">
        <v>58</v>
      </c>
      <c r="C5572" t="s">
        <v>19</v>
      </c>
      <c r="D5572" s="2" t="s">
        <v>21</v>
      </c>
      <c r="F5572">
        <v>8.0793195876288664</v>
      </c>
      <c r="G5572" t="s">
        <v>43</v>
      </c>
      <c r="H5572" s="21">
        <v>44621</v>
      </c>
      <c r="I5572" s="18" t="s">
        <v>69</v>
      </c>
      <c r="J5572" s="2" t="s">
        <v>21</v>
      </c>
    </row>
    <row r="5573" spans="2:10" hidden="1" x14ac:dyDescent="0.3">
      <c r="B5573" s="5" t="s">
        <v>58</v>
      </c>
      <c r="C5573" t="s">
        <v>19</v>
      </c>
      <c r="D5573" s="2" t="s">
        <v>21</v>
      </c>
      <c r="F5573">
        <v>9.1167628865979378</v>
      </c>
      <c r="G5573" t="s">
        <v>43</v>
      </c>
      <c r="H5573" s="21">
        <v>44621</v>
      </c>
      <c r="I5573" s="18" t="s">
        <v>69</v>
      </c>
      <c r="J5573" s="2" t="s">
        <v>21</v>
      </c>
    </row>
    <row r="5574" spans="2:10" hidden="1" x14ac:dyDescent="0.3">
      <c r="B5574" s="5" t="s">
        <v>58</v>
      </c>
      <c r="C5574" t="s">
        <v>19</v>
      </c>
      <c r="D5574" s="2" t="s">
        <v>21</v>
      </c>
      <c r="F5574">
        <v>7.4567422680412365</v>
      </c>
      <c r="G5574" t="s">
        <v>43</v>
      </c>
      <c r="H5574" s="21">
        <v>44621</v>
      </c>
      <c r="I5574" s="18" t="s">
        <v>69</v>
      </c>
      <c r="J5574" s="2" t="s">
        <v>21</v>
      </c>
    </row>
    <row r="5575" spans="2:10" hidden="1" x14ac:dyDescent="0.3">
      <c r="B5575" s="5" t="s">
        <v>58</v>
      </c>
      <c r="C5575" t="s">
        <v>19</v>
      </c>
      <c r="D5575" s="2" t="s">
        <v>21</v>
      </c>
      <c r="F5575">
        <v>7.9093608247422678</v>
      </c>
      <c r="G5575" t="s">
        <v>43</v>
      </c>
      <c r="H5575" s="21">
        <v>44621</v>
      </c>
      <c r="I5575" s="18" t="s">
        <v>69</v>
      </c>
      <c r="J5575" s="2" t="s">
        <v>21</v>
      </c>
    </row>
    <row r="5576" spans="2:10" hidden="1" x14ac:dyDescent="0.3">
      <c r="B5576" s="5" t="s">
        <v>58</v>
      </c>
      <c r="C5576" t="s">
        <v>19</v>
      </c>
      <c r="D5576" s="2" t="s">
        <v>21</v>
      </c>
      <c r="F5576">
        <v>8.0518041237113405</v>
      </c>
      <c r="G5576" t="s">
        <v>43</v>
      </c>
      <c r="H5576" s="21">
        <v>44621</v>
      </c>
      <c r="I5576" s="18" t="s">
        <v>69</v>
      </c>
      <c r="J5576" s="2" t="s">
        <v>21</v>
      </c>
    </row>
    <row r="5577" spans="2:10" hidden="1" x14ac:dyDescent="0.3">
      <c r="B5577" s="5" t="s">
        <v>58</v>
      </c>
      <c r="C5577" t="s">
        <v>19</v>
      </c>
      <c r="D5577" s="2" t="s">
        <v>21</v>
      </c>
      <c r="F5577">
        <v>5.5675051546391749</v>
      </c>
      <c r="G5577" t="s">
        <v>43</v>
      </c>
      <c r="H5577" s="21">
        <v>44621</v>
      </c>
      <c r="I5577" s="18" t="s">
        <v>69</v>
      </c>
      <c r="J5577" s="2" t="s">
        <v>21</v>
      </c>
    </row>
    <row r="5578" spans="2:10" hidden="1" x14ac:dyDescent="0.3">
      <c r="B5578" s="5" t="s">
        <v>58</v>
      </c>
      <c r="C5578" t="s">
        <v>19</v>
      </c>
      <c r="D5578" s="2" t="s">
        <v>21</v>
      </c>
      <c r="F5578">
        <v>5.6094948453608247</v>
      </c>
      <c r="G5578" t="s">
        <v>43</v>
      </c>
      <c r="H5578" s="21">
        <v>44621</v>
      </c>
      <c r="I5578" s="18" t="s">
        <v>69</v>
      </c>
      <c r="J5578" s="2" t="s">
        <v>21</v>
      </c>
    </row>
    <row r="5579" spans="2:10" hidden="1" x14ac:dyDescent="0.3">
      <c r="B5579" s="5" t="s">
        <v>58</v>
      </c>
      <c r="C5579" t="s">
        <v>19</v>
      </c>
      <c r="D5579" s="2" t="s">
        <v>21</v>
      </c>
      <c r="F5579">
        <v>5.7525773195876289</v>
      </c>
      <c r="G5579" t="s">
        <v>43</v>
      </c>
      <c r="H5579" s="21">
        <v>44621</v>
      </c>
      <c r="I5579" s="18" t="s">
        <v>69</v>
      </c>
      <c r="J5579" s="2" t="s">
        <v>21</v>
      </c>
    </row>
    <row r="5580" spans="2:10" hidden="1" x14ac:dyDescent="0.3">
      <c r="B5580" s="5" t="s">
        <v>58</v>
      </c>
      <c r="C5580" t="s">
        <v>19</v>
      </c>
      <c r="D5580" s="2" t="s">
        <v>21</v>
      </c>
      <c r="F5580">
        <v>5.4726597938144321</v>
      </c>
      <c r="G5580" t="s">
        <v>43</v>
      </c>
      <c r="H5580" s="21">
        <v>44621</v>
      </c>
      <c r="I5580" s="18" t="s">
        <v>69</v>
      </c>
      <c r="J5580" s="2" t="s">
        <v>21</v>
      </c>
    </row>
    <row r="5581" spans="2:10" hidden="1" x14ac:dyDescent="0.3">
      <c r="B5581" s="5" t="s">
        <v>58</v>
      </c>
      <c r="C5581" t="s">
        <v>19</v>
      </c>
      <c r="D5581" s="2" t="s">
        <v>21</v>
      </c>
      <c r="F5581">
        <v>4.6428865979381442</v>
      </c>
      <c r="G5581" t="s">
        <v>43</v>
      </c>
      <c r="H5581" s="21">
        <v>44621</v>
      </c>
      <c r="I5581" s="18" t="s">
        <v>69</v>
      </c>
      <c r="J5581" s="2" t="s">
        <v>21</v>
      </c>
    </row>
    <row r="5582" spans="2:10" hidden="1" x14ac:dyDescent="0.3">
      <c r="B5582" s="5" t="s">
        <v>58</v>
      </c>
      <c r="C5582" t="s">
        <v>19</v>
      </c>
      <c r="D5582" s="2" t="s">
        <v>21</v>
      </c>
      <c r="F5582">
        <v>3.5187113402061856</v>
      </c>
      <c r="G5582" t="s">
        <v>43</v>
      </c>
      <c r="H5582" s="21">
        <v>44621</v>
      </c>
      <c r="I5582" s="18" t="s">
        <v>69</v>
      </c>
      <c r="J5582" s="2" t="s">
        <v>21</v>
      </c>
    </row>
    <row r="5583" spans="2:10" hidden="1" x14ac:dyDescent="0.3">
      <c r="B5583" s="5" t="s">
        <v>58</v>
      </c>
      <c r="C5583" t="s">
        <v>19</v>
      </c>
      <c r="D5583" s="2" t="s">
        <v>21</v>
      </c>
      <c r="F5583">
        <v>4.3171134020618558</v>
      </c>
      <c r="G5583" t="s">
        <v>43</v>
      </c>
      <c r="H5583" s="21">
        <v>44621</v>
      </c>
      <c r="I5583" s="18" t="s">
        <v>69</v>
      </c>
      <c r="J5583" s="2" t="s">
        <v>21</v>
      </c>
    </row>
    <row r="5584" spans="2:10" hidden="1" x14ac:dyDescent="0.3">
      <c r="B5584" s="5" t="s">
        <v>58</v>
      </c>
      <c r="C5584" t="s">
        <v>19</v>
      </c>
      <c r="D5584" s="2" t="s">
        <v>21</v>
      </c>
      <c r="F5584">
        <v>3.429505154639175</v>
      </c>
      <c r="G5584" t="s">
        <v>43</v>
      </c>
      <c r="H5584" s="21">
        <v>44621</v>
      </c>
      <c r="I5584" s="18" t="s">
        <v>69</v>
      </c>
      <c r="J5584" s="2" t="s">
        <v>21</v>
      </c>
    </row>
    <row r="5585" spans="2:10" hidden="1" x14ac:dyDescent="0.3">
      <c r="B5585" s="5" t="s">
        <v>58</v>
      </c>
      <c r="C5585" t="s">
        <v>19</v>
      </c>
      <c r="D5585" s="2" t="s">
        <v>21</v>
      </c>
      <c r="F5585">
        <v>3.3482164948453605</v>
      </c>
      <c r="G5585" t="s">
        <v>43</v>
      </c>
      <c r="H5585" s="21">
        <v>44621</v>
      </c>
      <c r="I5585" s="18" t="s">
        <v>69</v>
      </c>
      <c r="J5585" s="2" t="s">
        <v>21</v>
      </c>
    </row>
    <row r="5586" spans="2:10" hidden="1" x14ac:dyDescent="0.3">
      <c r="B5586" s="5" t="s">
        <v>58</v>
      </c>
      <c r="C5586" t="s">
        <v>19</v>
      </c>
      <c r="D5586" s="2" t="s">
        <v>21</v>
      </c>
      <c r="F5586">
        <v>3.4694329896907221</v>
      </c>
      <c r="G5586" t="s">
        <v>43</v>
      </c>
      <c r="H5586" s="21">
        <v>44621</v>
      </c>
      <c r="I5586" s="18" t="s">
        <v>69</v>
      </c>
      <c r="J5586" s="2" t="s">
        <v>21</v>
      </c>
    </row>
    <row r="5587" spans="2:10" hidden="1" x14ac:dyDescent="0.3">
      <c r="B5587" s="5" t="s">
        <v>58</v>
      </c>
      <c r="C5587" t="s">
        <v>19</v>
      </c>
      <c r="D5587" s="2" t="s">
        <v>21</v>
      </c>
      <c r="F5587">
        <v>3.3653092783505154</v>
      </c>
      <c r="G5587" t="s">
        <v>43</v>
      </c>
      <c r="H5587" s="21">
        <v>44621</v>
      </c>
      <c r="I5587" s="18" t="s">
        <v>69</v>
      </c>
      <c r="J5587" s="2" t="s">
        <v>21</v>
      </c>
    </row>
    <row r="5588" spans="2:10" hidden="1" x14ac:dyDescent="0.3">
      <c r="B5588" s="5" t="s">
        <v>58</v>
      </c>
      <c r="C5588" t="s">
        <v>19</v>
      </c>
      <c r="D5588" s="2" t="s">
        <v>21</v>
      </c>
      <c r="F5588">
        <v>3.2783505154639174</v>
      </c>
      <c r="G5588" t="s">
        <v>43</v>
      </c>
      <c r="H5588" s="21">
        <v>44621</v>
      </c>
      <c r="I5588" s="18" t="s">
        <v>69</v>
      </c>
      <c r="J5588" s="2" t="s">
        <v>21</v>
      </c>
    </row>
    <row r="5589" spans="2:10" hidden="1" x14ac:dyDescent="0.3">
      <c r="B5589" s="5" t="s">
        <v>58</v>
      </c>
      <c r="C5589" t="s">
        <v>19</v>
      </c>
      <c r="D5589" s="2" t="s">
        <v>21</v>
      </c>
      <c r="F5589">
        <v>2.8694639175257732</v>
      </c>
      <c r="G5589" t="s">
        <v>43</v>
      </c>
      <c r="H5589" s="21">
        <v>44621</v>
      </c>
      <c r="I5589" s="18" t="s">
        <v>69</v>
      </c>
      <c r="J5589" s="2" t="s">
        <v>21</v>
      </c>
    </row>
    <row r="5590" spans="2:10" hidden="1" x14ac:dyDescent="0.3">
      <c r="B5590" s="5" t="s">
        <v>58</v>
      </c>
      <c r="C5590" t="s">
        <v>19</v>
      </c>
      <c r="D5590" s="2" t="s">
        <v>21</v>
      </c>
      <c r="F5590">
        <v>5.0133608247422679</v>
      </c>
      <c r="G5590" t="s">
        <v>43</v>
      </c>
      <c r="H5590" s="21">
        <v>44621</v>
      </c>
      <c r="I5590" s="18" t="s">
        <v>69</v>
      </c>
      <c r="J5590" s="2" t="s">
        <v>21</v>
      </c>
    </row>
    <row r="5591" spans="2:10" hidden="1" x14ac:dyDescent="0.3">
      <c r="B5591" s="5" t="s">
        <v>58</v>
      </c>
      <c r="C5591" t="s">
        <v>33</v>
      </c>
      <c r="D5591" t="s">
        <v>49</v>
      </c>
      <c r="F5591">
        <v>21.211917407481042</v>
      </c>
      <c r="G5591" t="s">
        <v>43</v>
      </c>
      <c r="H5591" s="21">
        <v>44621</v>
      </c>
      <c r="I5591" s="18" t="s">
        <v>69</v>
      </c>
      <c r="J5591" s="2" t="s">
        <v>94</v>
      </c>
    </row>
    <row r="5592" spans="2:10" hidden="1" x14ac:dyDescent="0.3">
      <c r="B5592" s="5" t="s">
        <v>58</v>
      </c>
      <c r="C5592" t="s">
        <v>33</v>
      </c>
      <c r="D5592" s="2" t="s">
        <v>21</v>
      </c>
      <c r="F5592">
        <v>8.8572380952380954</v>
      </c>
      <c r="G5592" t="s">
        <v>43</v>
      </c>
      <c r="H5592" s="21">
        <v>44621</v>
      </c>
      <c r="I5592" s="18" t="s">
        <v>69</v>
      </c>
      <c r="J5592" s="2" t="s">
        <v>21</v>
      </c>
    </row>
    <row r="5593" spans="2:10" hidden="1" x14ac:dyDescent="0.3">
      <c r="B5593" s="5" t="s">
        <v>58</v>
      </c>
      <c r="C5593" t="s">
        <v>33</v>
      </c>
      <c r="D5593" s="2" t="s">
        <v>21</v>
      </c>
      <c r="F5593">
        <v>8.4901904761904756</v>
      </c>
      <c r="G5593" t="s">
        <v>43</v>
      </c>
      <c r="H5593" s="21">
        <v>44621</v>
      </c>
      <c r="I5593" s="18" t="s">
        <v>69</v>
      </c>
      <c r="J5593" s="2" t="s">
        <v>21</v>
      </c>
    </row>
    <row r="5594" spans="2:10" hidden="1" x14ac:dyDescent="0.3">
      <c r="B5594" s="5" t="s">
        <v>58</v>
      </c>
      <c r="C5594" t="s">
        <v>33</v>
      </c>
      <c r="D5594" t="s">
        <v>49</v>
      </c>
      <c r="F5594">
        <v>13.972129251700679</v>
      </c>
      <c r="G5594" t="s">
        <v>43</v>
      </c>
      <c r="H5594" s="21">
        <v>44621</v>
      </c>
      <c r="I5594" s="18" t="s">
        <v>69</v>
      </c>
      <c r="J5594" s="2" t="s">
        <v>94</v>
      </c>
    </row>
    <row r="5595" spans="2:10" hidden="1" x14ac:dyDescent="0.3">
      <c r="B5595" s="5" t="s">
        <v>58</v>
      </c>
      <c r="C5595" t="s">
        <v>33</v>
      </c>
      <c r="D5595" t="s">
        <v>49</v>
      </c>
      <c r="F5595">
        <v>13.420625850340137</v>
      </c>
      <c r="G5595" t="s">
        <v>43</v>
      </c>
      <c r="H5595" s="21">
        <v>44621</v>
      </c>
      <c r="I5595" s="18" t="s">
        <v>69</v>
      </c>
      <c r="J5595" s="2" t="s">
        <v>94</v>
      </c>
    </row>
    <row r="5596" spans="2:10" hidden="1" x14ac:dyDescent="0.3">
      <c r="B5596" s="5" t="s">
        <v>58</v>
      </c>
      <c r="C5596" t="s">
        <v>33</v>
      </c>
      <c r="D5596" t="s">
        <v>49</v>
      </c>
      <c r="F5596">
        <v>14.942346938775511</v>
      </c>
      <c r="G5596" t="s">
        <v>43</v>
      </c>
      <c r="H5596" s="21">
        <v>44621</v>
      </c>
      <c r="I5596" s="18" t="s">
        <v>69</v>
      </c>
      <c r="J5596" s="2" t="s">
        <v>94</v>
      </c>
    </row>
    <row r="5597" spans="2:10" hidden="1" x14ac:dyDescent="0.3">
      <c r="B5597" s="5" t="s">
        <v>58</v>
      </c>
      <c r="C5597" t="s">
        <v>33</v>
      </c>
      <c r="D5597" s="2" t="s">
        <v>21</v>
      </c>
      <c r="F5597">
        <v>9.4444625850340138</v>
      </c>
      <c r="G5597" t="s">
        <v>43</v>
      </c>
      <c r="H5597" s="21">
        <v>44621</v>
      </c>
      <c r="I5597" s="18" t="s">
        <v>69</v>
      </c>
      <c r="J5597" s="2" t="s">
        <v>21</v>
      </c>
    </row>
    <row r="5598" spans="2:10" hidden="1" x14ac:dyDescent="0.3">
      <c r="B5598" s="5" t="s">
        <v>58</v>
      </c>
      <c r="C5598" t="s">
        <v>33</v>
      </c>
      <c r="D5598" s="2" t="s">
        <v>21</v>
      </c>
      <c r="F5598">
        <v>12.497905797101449</v>
      </c>
      <c r="G5598" t="s">
        <v>43</v>
      </c>
      <c r="H5598" s="21">
        <v>44621</v>
      </c>
      <c r="I5598" s="18" t="s">
        <v>69</v>
      </c>
      <c r="J5598" s="2" t="s">
        <v>21</v>
      </c>
    </row>
    <row r="5599" spans="2:10" hidden="1" x14ac:dyDescent="0.3">
      <c r="B5599" s="5" t="s">
        <v>58</v>
      </c>
      <c r="C5599" t="s">
        <v>33</v>
      </c>
      <c r="D5599" s="2" t="s">
        <v>21</v>
      </c>
      <c r="F5599">
        <v>12.064930147058824</v>
      </c>
      <c r="G5599" t="s">
        <v>43</v>
      </c>
      <c r="H5599" s="21">
        <v>44621</v>
      </c>
      <c r="I5599" s="18" t="s">
        <v>69</v>
      </c>
      <c r="J5599" s="2" t="s">
        <v>21</v>
      </c>
    </row>
    <row r="5600" spans="2:10" hidden="1" x14ac:dyDescent="0.3">
      <c r="B5600" s="5" t="s">
        <v>58</v>
      </c>
      <c r="C5600" t="s">
        <v>33</v>
      </c>
      <c r="D5600" s="2" t="s">
        <v>21</v>
      </c>
      <c r="F5600">
        <v>9.6675720338983044</v>
      </c>
      <c r="G5600" t="s">
        <v>43</v>
      </c>
      <c r="H5600" s="21">
        <v>44621</v>
      </c>
      <c r="I5600" s="18" t="s">
        <v>69</v>
      </c>
      <c r="J5600" s="2" t="s">
        <v>21</v>
      </c>
    </row>
    <row r="5601" spans="2:10" hidden="1" x14ac:dyDescent="0.3">
      <c r="B5601" s="5" t="s">
        <v>58</v>
      </c>
      <c r="C5601" t="s">
        <v>33</v>
      </c>
      <c r="D5601" s="2" t="s">
        <v>21</v>
      </c>
      <c r="F5601">
        <v>10.780991525423728</v>
      </c>
      <c r="G5601" t="s">
        <v>43</v>
      </c>
      <c r="H5601" s="21">
        <v>44621</v>
      </c>
      <c r="I5601" s="18" t="s">
        <v>69</v>
      </c>
      <c r="J5601" s="2" t="s">
        <v>21</v>
      </c>
    </row>
    <row r="5602" spans="2:10" hidden="1" x14ac:dyDescent="0.3">
      <c r="B5602" s="5" t="s">
        <v>58</v>
      </c>
      <c r="C5602" t="s">
        <v>33</v>
      </c>
      <c r="D5602" s="2" t="s">
        <v>21</v>
      </c>
      <c r="F5602">
        <v>9.7082415254237286</v>
      </c>
      <c r="G5602" t="s">
        <v>43</v>
      </c>
      <c r="H5602" s="21">
        <v>44621</v>
      </c>
      <c r="I5602" s="18" t="s">
        <v>69</v>
      </c>
      <c r="J5602" s="2" t="s">
        <v>21</v>
      </c>
    </row>
    <row r="5603" spans="2:10" hidden="1" x14ac:dyDescent="0.3">
      <c r="B5603" s="5" t="s">
        <v>58</v>
      </c>
      <c r="C5603" t="s">
        <v>33</v>
      </c>
      <c r="D5603" s="2" t="s">
        <v>21</v>
      </c>
      <c r="F5603">
        <v>10.055574074074073</v>
      </c>
      <c r="G5603" t="s">
        <v>43</v>
      </c>
      <c r="H5603" s="21">
        <v>44621</v>
      </c>
      <c r="I5603" s="18" t="s">
        <v>69</v>
      </c>
      <c r="J5603" s="2" t="s">
        <v>21</v>
      </c>
    </row>
    <row r="5604" spans="2:10" hidden="1" x14ac:dyDescent="0.3">
      <c r="B5604" s="5" t="s">
        <v>58</v>
      </c>
      <c r="C5604" t="s">
        <v>33</v>
      </c>
      <c r="D5604" s="2" t="s">
        <v>21</v>
      </c>
      <c r="F5604">
        <v>0.9446265432098766</v>
      </c>
      <c r="G5604" t="s">
        <v>43</v>
      </c>
      <c r="H5604" s="21">
        <v>44621</v>
      </c>
      <c r="I5604" s="18" t="s">
        <v>69</v>
      </c>
      <c r="J5604" s="2" t="s">
        <v>21</v>
      </c>
    </row>
    <row r="5605" spans="2:10" hidden="1" x14ac:dyDescent="0.3">
      <c r="B5605" s="5" t="s">
        <v>58</v>
      </c>
      <c r="C5605" t="s">
        <v>33</v>
      </c>
      <c r="D5605" s="2" t="s">
        <v>21</v>
      </c>
      <c r="F5605">
        <v>10.076132716049383</v>
      </c>
      <c r="G5605" t="s">
        <v>43</v>
      </c>
      <c r="H5605" s="21">
        <v>44621</v>
      </c>
      <c r="I5605" s="18" t="s">
        <v>69</v>
      </c>
      <c r="J5605" s="2" t="s">
        <v>21</v>
      </c>
    </row>
    <row r="5606" spans="2:10" hidden="1" x14ac:dyDescent="0.3">
      <c r="B5606" s="5" t="s">
        <v>58</v>
      </c>
      <c r="C5606" t="s">
        <v>33</v>
      </c>
      <c r="D5606" s="2" t="s">
        <v>21</v>
      </c>
      <c r="F5606">
        <v>10.593246666666667</v>
      </c>
      <c r="G5606" t="s">
        <v>43</v>
      </c>
      <c r="H5606" s="21">
        <v>44621</v>
      </c>
      <c r="I5606" s="18" t="s">
        <v>69</v>
      </c>
      <c r="J5606" s="2" t="s">
        <v>21</v>
      </c>
    </row>
    <row r="5607" spans="2:10" hidden="1" x14ac:dyDescent="0.3">
      <c r="B5607" s="5" t="s">
        <v>58</v>
      </c>
      <c r="C5607" t="s">
        <v>33</v>
      </c>
      <c r="D5607" s="2" t="s">
        <v>21</v>
      </c>
      <c r="F5607">
        <v>9.3643809523809516</v>
      </c>
      <c r="G5607" t="s">
        <v>43</v>
      </c>
      <c r="H5607" s="21">
        <v>44621</v>
      </c>
      <c r="I5607" s="18" t="s">
        <v>69</v>
      </c>
      <c r="J5607" s="2" t="s">
        <v>21</v>
      </c>
    </row>
    <row r="5608" spans="2:10" hidden="1" x14ac:dyDescent="0.3">
      <c r="B5608" s="5" t="s">
        <v>58</v>
      </c>
      <c r="C5608" t="s">
        <v>33</v>
      </c>
      <c r="D5608" s="2" t="s">
        <v>21</v>
      </c>
      <c r="F5608">
        <v>8.2483904761904761</v>
      </c>
      <c r="G5608" t="s">
        <v>43</v>
      </c>
      <c r="H5608" s="21">
        <v>44621</v>
      </c>
      <c r="I5608" s="18" t="s">
        <v>69</v>
      </c>
      <c r="J5608" s="2" t="s">
        <v>21</v>
      </c>
    </row>
    <row r="5609" spans="2:10" hidden="1" x14ac:dyDescent="0.3">
      <c r="B5609" s="5" t="s">
        <v>58</v>
      </c>
      <c r="C5609" t="s">
        <v>33</v>
      </c>
      <c r="D5609" s="2" t="s">
        <v>21</v>
      </c>
      <c r="F5609">
        <v>9.4967238095238091</v>
      </c>
      <c r="G5609" t="s">
        <v>43</v>
      </c>
      <c r="H5609" s="21">
        <v>44621</v>
      </c>
      <c r="I5609" s="18" t="s">
        <v>69</v>
      </c>
      <c r="J5609" s="2" t="s">
        <v>21</v>
      </c>
    </row>
    <row r="5610" spans="2:10" hidden="1" x14ac:dyDescent="0.3">
      <c r="B5610" s="5" t="s">
        <v>58</v>
      </c>
      <c r="C5610" t="s">
        <v>33</v>
      </c>
      <c r="D5610" s="2" t="s">
        <v>21</v>
      </c>
      <c r="F5610">
        <v>8.5374952380952376</v>
      </c>
      <c r="G5610" t="s">
        <v>43</v>
      </c>
      <c r="H5610" s="21">
        <v>44621</v>
      </c>
      <c r="I5610" s="18" t="s">
        <v>69</v>
      </c>
      <c r="J5610" s="2" t="s">
        <v>21</v>
      </c>
    </row>
    <row r="5611" spans="2:10" hidden="1" x14ac:dyDescent="0.3">
      <c r="B5611" s="5" t="s">
        <v>58</v>
      </c>
      <c r="C5611" t="s">
        <v>33</v>
      </c>
      <c r="D5611" s="2" t="s">
        <v>21</v>
      </c>
      <c r="F5611">
        <v>8.6179523809523815</v>
      </c>
      <c r="G5611" t="s">
        <v>43</v>
      </c>
      <c r="H5611" s="21">
        <v>44621</v>
      </c>
      <c r="I5611" s="18" t="s">
        <v>69</v>
      </c>
      <c r="J5611" s="2" t="s">
        <v>21</v>
      </c>
    </row>
    <row r="5612" spans="2:10" hidden="1" x14ac:dyDescent="0.3">
      <c r="B5612" s="5" t="s">
        <v>58</v>
      </c>
      <c r="C5612" t="s">
        <v>33</v>
      </c>
      <c r="D5612" s="2" t="s">
        <v>21</v>
      </c>
      <c r="F5612">
        <v>8.5374952380952376</v>
      </c>
      <c r="G5612" t="s">
        <v>43</v>
      </c>
      <c r="H5612" s="21">
        <v>44621</v>
      </c>
      <c r="I5612" s="18" t="s">
        <v>69</v>
      </c>
      <c r="J5612" s="2" t="s">
        <v>21</v>
      </c>
    </row>
    <row r="5613" spans="2:10" hidden="1" x14ac:dyDescent="0.3">
      <c r="B5613" s="5" t="s">
        <v>58</v>
      </c>
      <c r="C5613" t="s">
        <v>33</v>
      </c>
      <c r="D5613" s="2" t="s">
        <v>21</v>
      </c>
      <c r="F5613">
        <v>8.8761904761904766</v>
      </c>
      <c r="G5613" t="s">
        <v>43</v>
      </c>
      <c r="H5613" s="21">
        <v>44621</v>
      </c>
      <c r="I5613" s="18" t="s">
        <v>69</v>
      </c>
      <c r="J5613" s="2" t="s">
        <v>21</v>
      </c>
    </row>
    <row r="5614" spans="2:10" hidden="1" x14ac:dyDescent="0.3">
      <c r="B5614" s="5" t="s">
        <v>58</v>
      </c>
      <c r="C5614" t="s">
        <v>33</v>
      </c>
      <c r="D5614" s="2" t="s">
        <v>21</v>
      </c>
      <c r="F5614">
        <v>8.6197142857142861</v>
      </c>
      <c r="G5614" t="s">
        <v>43</v>
      </c>
      <c r="H5614" s="21">
        <v>44621</v>
      </c>
      <c r="I5614" s="18" t="s">
        <v>69</v>
      </c>
      <c r="J5614" s="2" t="s">
        <v>21</v>
      </c>
    </row>
    <row r="5615" spans="2:10" hidden="1" x14ac:dyDescent="0.3">
      <c r="B5615" s="5" t="s">
        <v>58</v>
      </c>
      <c r="C5615" t="s">
        <v>33</v>
      </c>
      <c r="D5615" s="2" t="s">
        <v>21</v>
      </c>
      <c r="F5615">
        <v>7.7747904761904758</v>
      </c>
      <c r="G5615" t="s">
        <v>43</v>
      </c>
      <c r="H5615" s="21">
        <v>44621</v>
      </c>
      <c r="I5615" s="18" t="s">
        <v>69</v>
      </c>
      <c r="J5615" s="2" t="s">
        <v>21</v>
      </c>
    </row>
    <row r="5616" spans="2:10" hidden="1" x14ac:dyDescent="0.3">
      <c r="B5616" s="5" t="s">
        <v>58</v>
      </c>
      <c r="C5616" t="s">
        <v>33</v>
      </c>
      <c r="D5616" s="2" t="s">
        <v>21</v>
      </c>
      <c r="F5616">
        <v>7.9663714285714287</v>
      </c>
      <c r="G5616" t="s">
        <v>43</v>
      </c>
      <c r="H5616" s="21">
        <v>44621</v>
      </c>
      <c r="I5616" s="18" t="s">
        <v>69</v>
      </c>
      <c r="J5616" s="2" t="s">
        <v>21</v>
      </c>
    </row>
    <row r="5617" spans="2:10" hidden="1" x14ac:dyDescent="0.3">
      <c r="B5617" s="5" t="s">
        <v>58</v>
      </c>
      <c r="C5617" t="s">
        <v>33</v>
      </c>
      <c r="D5617" s="2" t="s">
        <v>21</v>
      </c>
      <c r="F5617">
        <v>8.0326761904761916</v>
      </c>
      <c r="G5617" t="s">
        <v>43</v>
      </c>
      <c r="H5617" s="21">
        <v>44621</v>
      </c>
      <c r="I5617" s="18" t="s">
        <v>69</v>
      </c>
      <c r="J5617" s="2" t="s">
        <v>21</v>
      </c>
    </row>
    <row r="5618" spans="2:10" hidden="1" x14ac:dyDescent="0.3">
      <c r="B5618" s="5" t="s">
        <v>58</v>
      </c>
      <c r="C5618" t="s">
        <v>33</v>
      </c>
      <c r="D5618" s="2" t="s">
        <v>21</v>
      </c>
      <c r="F5618">
        <v>9.2621619047619053</v>
      </c>
      <c r="G5618" t="s">
        <v>43</v>
      </c>
      <c r="H5618" s="21">
        <v>44621</v>
      </c>
      <c r="I5618" s="18" t="s">
        <v>69</v>
      </c>
      <c r="J5618" s="2" t="s">
        <v>21</v>
      </c>
    </row>
    <row r="5619" spans="2:10" hidden="1" x14ac:dyDescent="0.3">
      <c r="B5619" s="5" t="s">
        <v>58</v>
      </c>
      <c r="C5619" t="s">
        <v>33</v>
      </c>
      <c r="D5619" s="2" t="s">
        <v>21</v>
      </c>
      <c r="F5619">
        <v>8.811866666666667</v>
      </c>
      <c r="G5619" t="s">
        <v>43</v>
      </c>
      <c r="H5619" s="21">
        <v>44621</v>
      </c>
      <c r="I5619" s="18" t="s">
        <v>69</v>
      </c>
      <c r="J5619" s="2" t="s">
        <v>21</v>
      </c>
    </row>
    <row r="5620" spans="2:10" hidden="1" x14ac:dyDescent="0.3">
      <c r="B5620" s="5" t="s">
        <v>58</v>
      </c>
      <c r="C5620" t="s">
        <v>33</v>
      </c>
      <c r="D5620" s="2" t="s">
        <v>21</v>
      </c>
      <c r="F5620">
        <v>8.4089619047619042</v>
      </c>
      <c r="G5620" t="s">
        <v>43</v>
      </c>
      <c r="H5620" s="21">
        <v>44621</v>
      </c>
      <c r="I5620" s="18" t="s">
        <v>69</v>
      </c>
      <c r="J5620" s="2" t="s">
        <v>21</v>
      </c>
    </row>
    <row r="5621" spans="2:10" hidden="1" x14ac:dyDescent="0.3">
      <c r="B5621" s="5" t="s">
        <v>58</v>
      </c>
      <c r="C5621" t="s">
        <v>33</v>
      </c>
      <c r="D5621" s="2" t="s">
        <v>21</v>
      </c>
      <c r="F5621">
        <v>8.6864666666666661</v>
      </c>
      <c r="G5621" t="s">
        <v>43</v>
      </c>
      <c r="H5621" s="21">
        <v>44621</v>
      </c>
      <c r="I5621" s="18" t="s">
        <v>69</v>
      </c>
      <c r="J5621" s="2" t="s">
        <v>21</v>
      </c>
    </row>
    <row r="5622" spans="2:10" hidden="1" x14ac:dyDescent="0.3">
      <c r="B5622" s="5" t="s">
        <v>58</v>
      </c>
      <c r="C5622" t="s">
        <v>33</v>
      </c>
      <c r="D5622" s="2" t="s">
        <v>21</v>
      </c>
      <c r="F5622">
        <v>8.1157142857142848</v>
      </c>
      <c r="G5622" t="s">
        <v>43</v>
      </c>
      <c r="H5622" s="21">
        <v>44621</v>
      </c>
      <c r="I5622" s="18" t="s">
        <v>69</v>
      </c>
      <c r="J5622" s="2" t="s">
        <v>21</v>
      </c>
    </row>
    <row r="5623" spans="2:10" hidden="1" x14ac:dyDescent="0.3">
      <c r="B5623" s="5" t="s">
        <v>58</v>
      </c>
      <c r="C5623" t="s">
        <v>33</v>
      </c>
      <c r="D5623" s="2" t="s">
        <v>21</v>
      </c>
      <c r="F5623">
        <v>7.8484476190476187</v>
      </c>
      <c r="G5623" t="s">
        <v>43</v>
      </c>
      <c r="H5623" s="21">
        <v>44621</v>
      </c>
      <c r="I5623" s="18" t="s">
        <v>69</v>
      </c>
      <c r="J5623" s="2" t="s">
        <v>21</v>
      </c>
    </row>
    <row r="5624" spans="2:10" hidden="1" x14ac:dyDescent="0.3">
      <c r="B5624" s="5" t="s">
        <v>58</v>
      </c>
      <c r="C5624" t="s">
        <v>33</v>
      </c>
      <c r="D5624" s="2" t="s">
        <v>21</v>
      </c>
      <c r="F5624">
        <v>7.3559333333333337</v>
      </c>
      <c r="G5624" t="s">
        <v>43</v>
      </c>
      <c r="H5624" s="21">
        <v>44621</v>
      </c>
      <c r="I5624" s="18" t="s">
        <v>69</v>
      </c>
      <c r="J5624" s="2" t="s">
        <v>21</v>
      </c>
    </row>
    <row r="5625" spans="2:10" hidden="1" x14ac:dyDescent="0.3">
      <c r="B5625" s="5" t="s">
        <v>58</v>
      </c>
      <c r="C5625" t="s">
        <v>33</v>
      </c>
      <c r="D5625" s="2" t="s">
        <v>21</v>
      </c>
      <c r="F5625">
        <v>8.2835047619047621</v>
      </c>
      <c r="G5625" t="s">
        <v>43</v>
      </c>
      <c r="H5625" s="21">
        <v>44621</v>
      </c>
      <c r="I5625" s="18" t="s">
        <v>69</v>
      </c>
      <c r="J5625" s="2" t="s">
        <v>21</v>
      </c>
    </row>
    <row r="5626" spans="2:10" hidden="1" x14ac:dyDescent="0.3">
      <c r="B5626" s="5" t="s">
        <v>58</v>
      </c>
      <c r="C5626" t="s">
        <v>33</v>
      </c>
      <c r="D5626" s="2" t="s">
        <v>21</v>
      </c>
      <c r="F5626">
        <v>8.7858095238095242</v>
      </c>
      <c r="G5626" t="s">
        <v>43</v>
      </c>
      <c r="H5626" s="21">
        <v>44621</v>
      </c>
      <c r="I5626" s="18" t="s">
        <v>69</v>
      </c>
      <c r="J5626" s="2" t="s">
        <v>21</v>
      </c>
    </row>
    <row r="5627" spans="2:10" hidden="1" x14ac:dyDescent="0.3">
      <c r="B5627" s="5" t="s">
        <v>58</v>
      </c>
      <c r="C5627" t="s">
        <v>33</v>
      </c>
      <c r="D5627" s="2" t="s">
        <v>21</v>
      </c>
      <c r="F5627">
        <v>7.6737047619047623</v>
      </c>
      <c r="G5627" t="s">
        <v>43</v>
      </c>
      <c r="H5627" s="21">
        <v>44621</v>
      </c>
      <c r="I5627" s="18" t="s">
        <v>69</v>
      </c>
      <c r="J5627" s="2" t="s">
        <v>21</v>
      </c>
    </row>
    <row r="5628" spans="2:10" hidden="1" x14ac:dyDescent="0.3">
      <c r="B5628" s="5" t="s">
        <v>58</v>
      </c>
      <c r="C5628" t="s">
        <v>33</v>
      </c>
      <c r="D5628" s="2" t="s">
        <v>21</v>
      </c>
      <c r="F5628">
        <v>7.8499333333333334</v>
      </c>
      <c r="G5628" t="s">
        <v>43</v>
      </c>
      <c r="H5628" s="21">
        <v>44621</v>
      </c>
      <c r="I5628" s="18" t="s">
        <v>69</v>
      </c>
      <c r="J5628" s="2" t="s">
        <v>21</v>
      </c>
    </row>
    <row r="5629" spans="2:10" hidden="1" x14ac:dyDescent="0.3">
      <c r="B5629" s="5" t="s">
        <v>58</v>
      </c>
      <c r="C5629" t="s">
        <v>33</v>
      </c>
      <c r="D5629" s="2" t="s">
        <v>21</v>
      </c>
      <c r="F5629">
        <v>8.3624000000000009</v>
      </c>
      <c r="G5629" t="s">
        <v>43</v>
      </c>
      <c r="H5629" s="21">
        <v>44621</v>
      </c>
      <c r="I5629" s="18" t="s">
        <v>69</v>
      </c>
      <c r="J5629" s="2" t="s">
        <v>21</v>
      </c>
    </row>
    <row r="5630" spans="2:10" hidden="1" x14ac:dyDescent="0.3">
      <c r="B5630" s="5" t="s">
        <v>58</v>
      </c>
      <c r="C5630" t="s">
        <v>33</v>
      </c>
      <c r="D5630" s="2" t="s">
        <v>21</v>
      </c>
      <c r="F5630">
        <v>8.2698285714285706</v>
      </c>
      <c r="G5630" t="s">
        <v>43</v>
      </c>
      <c r="H5630" s="21">
        <v>44621</v>
      </c>
      <c r="I5630" s="18" t="s">
        <v>69</v>
      </c>
      <c r="J5630" s="2" t="s">
        <v>21</v>
      </c>
    </row>
    <row r="5631" spans="2:10" hidden="1" x14ac:dyDescent="0.3">
      <c r="B5631" s="5" t="s">
        <v>58</v>
      </c>
      <c r="C5631" t="s">
        <v>33</v>
      </c>
      <c r="D5631" s="2" t="s">
        <v>21</v>
      </c>
      <c r="F5631">
        <v>8.1936666666666671</v>
      </c>
      <c r="G5631" t="s">
        <v>43</v>
      </c>
      <c r="H5631" s="21">
        <v>44621</v>
      </c>
      <c r="I5631" s="18" t="s">
        <v>69</v>
      </c>
      <c r="J5631" s="2" t="s">
        <v>21</v>
      </c>
    </row>
    <row r="5632" spans="2:10" hidden="1" x14ac:dyDescent="0.3">
      <c r="B5632" s="5" t="s">
        <v>58</v>
      </c>
      <c r="C5632" t="s">
        <v>33</v>
      </c>
      <c r="D5632" s="2" t="s">
        <v>21</v>
      </c>
      <c r="F5632">
        <v>7.9622666666666664</v>
      </c>
      <c r="G5632" t="s">
        <v>43</v>
      </c>
      <c r="H5632" s="21">
        <v>44621</v>
      </c>
      <c r="I5632" s="18" t="s">
        <v>69</v>
      </c>
      <c r="J5632" s="2" t="s">
        <v>21</v>
      </c>
    </row>
    <row r="5633" spans="2:10" hidden="1" x14ac:dyDescent="0.3">
      <c r="B5633" s="5" t="s">
        <v>58</v>
      </c>
      <c r="C5633" t="s">
        <v>33</v>
      </c>
      <c r="D5633" s="2" t="s">
        <v>21</v>
      </c>
      <c r="F5633">
        <v>8.4739428571428572</v>
      </c>
      <c r="G5633" t="s">
        <v>43</v>
      </c>
      <c r="H5633" s="21">
        <v>44621</v>
      </c>
      <c r="I5633" s="18" t="s">
        <v>69</v>
      </c>
      <c r="J5633" s="2" t="s">
        <v>21</v>
      </c>
    </row>
    <row r="5634" spans="2:10" hidden="1" x14ac:dyDescent="0.3">
      <c r="B5634" s="5" t="s">
        <v>58</v>
      </c>
      <c r="C5634" t="s">
        <v>33</v>
      </c>
      <c r="D5634" s="2" t="s">
        <v>21</v>
      </c>
      <c r="F5634">
        <v>8.1631428571428568</v>
      </c>
      <c r="G5634" t="s">
        <v>43</v>
      </c>
      <c r="H5634" s="21">
        <v>44621</v>
      </c>
      <c r="I5634" s="18" t="s">
        <v>69</v>
      </c>
      <c r="J5634" s="2" t="s">
        <v>21</v>
      </c>
    </row>
    <row r="5635" spans="2:10" hidden="1" x14ac:dyDescent="0.3">
      <c r="B5635" s="5" t="s">
        <v>58</v>
      </c>
      <c r="C5635" t="s">
        <v>33</v>
      </c>
      <c r="D5635" s="2" t="s">
        <v>21</v>
      </c>
      <c r="F5635">
        <v>9.029457142857142</v>
      </c>
      <c r="G5635" t="s">
        <v>43</v>
      </c>
      <c r="H5635" s="21">
        <v>44621</v>
      </c>
      <c r="I5635" s="18" t="s">
        <v>69</v>
      </c>
      <c r="J5635" s="2" t="s">
        <v>21</v>
      </c>
    </row>
    <row r="5636" spans="2:10" hidden="1" x14ac:dyDescent="0.3">
      <c r="B5636" s="5" t="s">
        <v>58</v>
      </c>
      <c r="C5636" t="s">
        <v>33</v>
      </c>
      <c r="D5636" s="2" t="s">
        <v>21</v>
      </c>
      <c r="F5636">
        <v>8.2413523809523817</v>
      </c>
      <c r="G5636" t="s">
        <v>43</v>
      </c>
      <c r="H5636" s="21">
        <v>44621</v>
      </c>
      <c r="I5636" s="18" t="s">
        <v>69</v>
      </c>
      <c r="J5636" s="2" t="s">
        <v>21</v>
      </c>
    </row>
    <row r="5637" spans="2:10" hidden="1" x14ac:dyDescent="0.3">
      <c r="B5637" s="5" t="s">
        <v>58</v>
      </c>
      <c r="C5637" t="s">
        <v>33</v>
      </c>
      <c r="D5637" s="2" t="s">
        <v>21</v>
      </c>
      <c r="F5637">
        <v>6.528672514619883</v>
      </c>
      <c r="G5637" t="s">
        <v>43</v>
      </c>
      <c r="H5637" s="21">
        <v>44621</v>
      </c>
      <c r="I5637" s="18" t="s">
        <v>69</v>
      </c>
      <c r="J5637" s="2" t="s">
        <v>21</v>
      </c>
    </row>
    <row r="5638" spans="2:10" hidden="1" x14ac:dyDescent="0.3">
      <c r="B5638" s="5" t="s">
        <v>58</v>
      </c>
      <c r="C5638" t="s">
        <v>33</v>
      </c>
      <c r="D5638" s="2" t="s">
        <v>21</v>
      </c>
      <c r="F5638">
        <v>5.8964093567251457</v>
      </c>
      <c r="G5638" t="s">
        <v>43</v>
      </c>
      <c r="H5638" s="21">
        <v>44621</v>
      </c>
      <c r="I5638" s="18" t="s">
        <v>69</v>
      </c>
      <c r="J5638" s="2" t="s">
        <v>21</v>
      </c>
    </row>
    <row r="5639" spans="2:10" hidden="1" x14ac:dyDescent="0.3">
      <c r="B5639" s="5" t="s">
        <v>58</v>
      </c>
      <c r="C5639" t="s">
        <v>33</v>
      </c>
      <c r="D5639" s="2" t="s">
        <v>21</v>
      </c>
      <c r="F5639">
        <v>5.9014152046783632</v>
      </c>
      <c r="G5639" t="s">
        <v>43</v>
      </c>
      <c r="H5639" s="21">
        <v>44621</v>
      </c>
      <c r="I5639" s="18" t="s">
        <v>69</v>
      </c>
      <c r="J5639" s="2" t="s">
        <v>21</v>
      </c>
    </row>
    <row r="5640" spans="2:10" hidden="1" x14ac:dyDescent="0.3">
      <c r="B5640" s="5" t="s">
        <v>58</v>
      </c>
      <c r="C5640" t="s">
        <v>33</v>
      </c>
      <c r="D5640" s="2" t="s">
        <v>21</v>
      </c>
      <c r="F5640">
        <v>6.6375146198830413</v>
      </c>
      <c r="G5640" t="s">
        <v>43</v>
      </c>
      <c r="H5640" s="21">
        <v>44621</v>
      </c>
      <c r="I5640" s="18" t="s">
        <v>69</v>
      </c>
      <c r="J5640" s="2" t="s">
        <v>21</v>
      </c>
    </row>
    <row r="5641" spans="2:10" hidden="1" x14ac:dyDescent="0.3">
      <c r="B5641" s="5" t="s">
        <v>58</v>
      </c>
      <c r="C5641" t="s">
        <v>33</v>
      </c>
      <c r="D5641" s="2" t="s">
        <v>21</v>
      </c>
      <c r="F5641">
        <v>5.7210175438596487</v>
      </c>
      <c r="G5641" t="s">
        <v>43</v>
      </c>
      <c r="H5641" s="21">
        <v>44621</v>
      </c>
      <c r="I5641" s="18" t="s">
        <v>69</v>
      </c>
      <c r="J5641" s="2" t="s">
        <v>21</v>
      </c>
    </row>
    <row r="5642" spans="2:10" hidden="1" x14ac:dyDescent="0.3">
      <c r="B5642" s="5" t="s">
        <v>58</v>
      </c>
      <c r="C5642" t="s">
        <v>33</v>
      </c>
      <c r="D5642" s="2" t="s">
        <v>21</v>
      </c>
      <c r="F5642">
        <v>6.2457134502923983</v>
      </c>
      <c r="G5642" t="s">
        <v>43</v>
      </c>
      <c r="H5642" s="21">
        <v>44621</v>
      </c>
      <c r="I5642" s="18" t="s">
        <v>69</v>
      </c>
      <c r="J5642" s="2" t="s">
        <v>21</v>
      </c>
    </row>
    <row r="5643" spans="2:10" hidden="1" x14ac:dyDescent="0.3">
      <c r="B5643" s="5" t="s">
        <v>58</v>
      </c>
      <c r="C5643" t="s">
        <v>33</v>
      </c>
      <c r="D5643" s="2" t="s">
        <v>21</v>
      </c>
      <c r="F5643">
        <v>5.6972982456140357</v>
      </c>
      <c r="G5643" t="s">
        <v>43</v>
      </c>
      <c r="H5643" s="21">
        <v>44621</v>
      </c>
      <c r="I5643" s="18" t="s">
        <v>69</v>
      </c>
      <c r="J5643" s="2" t="s">
        <v>21</v>
      </c>
    </row>
    <row r="5644" spans="2:10" hidden="1" x14ac:dyDescent="0.3">
      <c r="B5644" s="5" t="s">
        <v>58</v>
      </c>
      <c r="C5644" t="s">
        <v>33</v>
      </c>
      <c r="D5644" s="2" t="s">
        <v>21</v>
      </c>
      <c r="F5644">
        <v>5.8297368421052633</v>
      </c>
      <c r="G5644" t="s">
        <v>43</v>
      </c>
      <c r="H5644" s="21">
        <v>44621</v>
      </c>
      <c r="I5644" s="18" t="s">
        <v>69</v>
      </c>
      <c r="J5644" s="2" t="s">
        <v>21</v>
      </c>
    </row>
    <row r="5645" spans="2:10" hidden="1" x14ac:dyDescent="0.3">
      <c r="B5645" s="5" t="s">
        <v>58</v>
      </c>
      <c r="C5645" t="s">
        <v>33</v>
      </c>
      <c r="D5645" s="2" t="s">
        <v>21</v>
      </c>
      <c r="F5645">
        <v>5.6494502923976606</v>
      </c>
      <c r="G5645" t="s">
        <v>43</v>
      </c>
      <c r="H5645" s="21">
        <v>44621</v>
      </c>
      <c r="I5645" s="18" t="s">
        <v>69</v>
      </c>
      <c r="J5645" s="2" t="s">
        <v>21</v>
      </c>
    </row>
    <row r="5646" spans="2:10" hidden="1" x14ac:dyDescent="0.3">
      <c r="B5646" s="5" t="s">
        <v>58</v>
      </c>
      <c r="C5646" t="s">
        <v>33</v>
      </c>
      <c r="D5646" s="2" t="s">
        <v>21</v>
      </c>
      <c r="F5646">
        <v>6.2240935672514617</v>
      </c>
      <c r="G5646" t="s">
        <v>43</v>
      </c>
      <c r="H5646" s="21">
        <v>44621</v>
      </c>
      <c r="I5646" s="18" t="s">
        <v>69</v>
      </c>
      <c r="J5646" s="2" t="s">
        <v>21</v>
      </c>
    </row>
    <row r="5647" spans="2:10" hidden="1" x14ac:dyDescent="0.3">
      <c r="B5647" s="5" t="s">
        <v>58</v>
      </c>
      <c r="C5647" t="s">
        <v>33</v>
      </c>
      <c r="D5647" s="2" t="s">
        <v>21</v>
      </c>
      <c r="F5647">
        <v>5.4836842105263157</v>
      </c>
      <c r="G5647" t="s">
        <v>43</v>
      </c>
      <c r="H5647" s="21">
        <v>44621</v>
      </c>
      <c r="I5647" s="18" t="s">
        <v>69</v>
      </c>
      <c r="J5647" s="2" t="s">
        <v>21</v>
      </c>
    </row>
    <row r="5648" spans="2:10" hidden="1" x14ac:dyDescent="0.3">
      <c r="B5648" s="5" t="s">
        <v>58</v>
      </c>
      <c r="C5648" t="s">
        <v>33</v>
      </c>
      <c r="D5648" s="2" t="s">
        <v>21</v>
      </c>
      <c r="F5648">
        <v>6.1897777777777776</v>
      </c>
      <c r="G5648" t="s">
        <v>43</v>
      </c>
      <c r="H5648" s="21">
        <v>44621</v>
      </c>
      <c r="I5648" s="18" t="s">
        <v>69</v>
      </c>
      <c r="J5648" s="2" t="s">
        <v>21</v>
      </c>
    </row>
    <row r="5649" spans="2:10" hidden="1" x14ac:dyDescent="0.3">
      <c r="B5649" s="5" t="s">
        <v>58</v>
      </c>
      <c r="C5649" t="s">
        <v>33</v>
      </c>
      <c r="D5649" s="2" t="s">
        <v>21</v>
      </c>
      <c r="F5649">
        <v>5.7261812865497079</v>
      </c>
      <c r="G5649" t="s">
        <v>43</v>
      </c>
      <c r="H5649" s="21">
        <v>44621</v>
      </c>
      <c r="I5649" s="18" t="s">
        <v>69</v>
      </c>
      <c r="J5649" s="2" t="s">
        <v>21</v>
      </c>
    </row>
    <row r="5650" spans="2:10" hidden="1" x14ac:dyDescent="0.3">
      <c r="B5650" s="5" t="s">
        <v>58</v>
      </c>
      <c r="C5650" t="s">
        <v>33</v>
      </c>
      <c r="D5650" s="2" t="s">
        <v>21</v>
      </c>
      <c r="F5650">
        <v>6.2491637426900581</v>
      </c>
      <c r="G5650" t="s">
        <v>43</v>
      </c>
      <c r="H5650" s="21">
        <v>44621</v>
      </c>
      <c r="I5650" s="18" t="s">
        <v>69</v>
      </c>
      <c r="J5650" s="2" t="s">
        <v>21</v>
      </c>
    </row>
    <row r="5651" spans="2:10" hidden="1" x14ac:dyDescent="0.3">
      <c r="B5651" s="5" t="s">
        <v>58</v>
      </c>
      <c r="C5651" t="s">
        <v>33</v>
      </c>
      <c r="D5651" s="2" t="s">
        <v>21</v>
      </c>
      <c r="F5651">
        <v>5.8613274853801167</v>
      </c>
      <c r="G5651" t="s">
        <v>43</v>
      </c>
      <c r="H5651" s="21">
        <v>44621</v>
      </c>
      <c r="I5651" s="18" t="s">
        <v>69</v>
      </c>
      <c r="J5651" s="2" t="s">
        <v>21</v>
      </c>
    </row>
    <row r="5652" spans="2:10" hidden="1" x14ac:dyDescent="0.3">
      <c r="B5652" s="5" t="s">
        <v>58</v>
      </c>
      <c r="C5652" t="s">
        <v>33</v>
      </c>
      <c r="D5652" s="2" t="s">
        <v>21</v>
      </c>
      <c r="F5652">
        <v>8.5205434782608691</v>
      </c>
      <c r="G5652" t="s">
        <v>43</v>
      </c>
      <c r="H5652" s="21">
        <v>44621</v>
      </c>
      <c r="I5652" s="18" t="s">
        <v>69</v>
      </c>
      <c r="J5652" s="2" t="s">
        <v>21</v>
      </c>
    </row>
    <row r="5653" spans="2:10" hidden="1" x14ac:dyDescent="0.3">
      <c r="B5653" s="5" t="s">
        <v>58</v>
      </c>
      <c r="C5653" t="s">
        <v>33</v>
      </c>
      <c r="D5653" s="2" t="s">
        <v>21</v>
      </c>
      <c r="F5653">
        <v>8.9102282608695642</v>
      </c>
      <c r="G5653" t="s">
        <v>43</v>
      </c>
      <c r="H5653" s="21">
        <v>44621</v>
      </c>
      <c r="I5653" s="18" t="s">
        <v>69</v>
      </c>
      <c r="J5653" s="2" t="s">
        <v>21</v>
      </c>
    </row>
    <row r="5654" spans="2:10" hidden="1" x14ac:dyDescent="0.3">
      <c r="B5654" s="5" t="s">
        <v>58</v>
      </c>
      <c r="C5654" t="s">
        <v>33</v>
      </c>
      <c r="D5654" s="2" t="s">
        <v>21</v>
      </c>
      <c r="F5654">
        <v>8.5434782608695645</v>
      </c>
      <c r="G5654" t="s">
        <v>43</v>
      </c>
      <c r="H5654" s="21">
        <v>44621</v>
      </c>
      <c r="I5654" s="18" t="s">
        <v>69</v>
      </c>
      <c r="J5654" s="2" t="s">
        <v>21</v>
      </c>
    </row>
    <row r="5655" spans="2:10" hidden="1" x14ac:dyDescent="0.3">
      <c r="B5655" s="5" t="s">
        <v>58</v>
      </c>
      <c r="C5655" t="s">
        <v>33</v>
      </c>
      <c r="D5655" s="2" t="s">
        <v>21</v>
      </c>
      <c r="F5655">
        <v>8.0911630434782609</v>
      </c>
      <c r="G5655" t="s">
        <v>43</v>
      </c>
      <c r="H5655" s="21">
        <v>44621</v>
      </c>
      <c r="I5655" s="18" t="s">
        <v>69</v>
      </c>
      <c r="J5655" s="2" t="s">
        <v>21</v>
      </c>
    </row>
    <row r="5656" spans="2:10" hidden="1" x14ac:dyDescent="0.3">
      <c r="B5656" s="5" t="s">
        <v>58</v>
      </c>
      <c r="C5656" t="s">
        <v>33</v>
      </c>
      <c r="D5656" s="2" t="s">
        <v>21</v>
      </c>
      <c r="F5656">
        <v>8.8161739130434782</v>
      </c>
      <c r="G5656" t="s">
        <v>43</v>
      </c>
      <c r="H5656" s="21">
        <v>44621</v>
      </c>
      <c r="I5656" s="18" t="s">
        <v>69</v>
      </c>
      <c r="J5656" s="2" t="s">
        <v>21</v>
      </c>
    </row>
    <row r="5657" spans="2:10" hidden="1" x14ac:dyDescent="0.3">
      <c r="B5657" s="5" t="s">
        <v>58</v>
      </c>
      <c r="C5657" t="s">
        <v>33</v>
      </c>
      <c r="D5657" s="2" t="s">
        <v>21</v>
      </c>
      <c r="F5657">
        <v>8.0217391304347831</v>
      </c>
      <c r="G5657" t="s">
        <v>43</v>
      </c>
      <c r="H5657" s="21">
        <v>44621</v>
      </c>
      <c r="I5657" s="18" t="s">
        <v>69</v>
      </c>
      <c r="J5657" s="2" t="s">
        <v>21</v>
      </c>
    </row>
    <row r="5658" spans="2:10" hidden="1" x14ac:dyDescent="0.3">
      <c r="B5658" s="5" t="s">
        <v>58</v>
      </c>
      <c r="C5658" t="s">
        <v>33</v>
      </c>
      <c r="D5658" s="2" t="s">
        <v>21</v>
      </c>
      <c r="F5658">
        <v>7.5663369565217389</v>
      </c>
      <c r="G5658" t="s">
        <v>43</v>
      </c>
      <c r="H5658" s="21">
        <v>44621</v>
      </c>
      <c r="I5658" s="18" t="s">
        <v>69</v>
      </c>
      <c r="J5658" s="2" t="s">
        <v>21</v>
      </c>
    </row>
    <row r="5659" spans="2:10" hidden="1" x14ac:dyDescent="0.3">
      <c r="B5659" s="5" t="s">
        <v>58</v>
      </c>
      <c r="C5659" t="s">
        <v>33</v>
      </c>
      <c r="D5659" s="2" t="s">
        <v>21</v>
      </c>
      <c r="F5659">
        <v>8.038684782608696</v>
      </c>
      <c r="G5659" t="s">
        <v>43</v>
      </c>
      <c r="H5659" s="21">
        <v>44621</v>
      </c>
      <c r="I5659" s="18" t="s">
        <v>69</v>
      </c>
      <c r="J5659" s="2" t="s">
        <v>21</v>
      </c>
    </row>
    <row r="5660" spans="2:10" hidden="1" x14ac:dyDescent="0.3">
      <c r="B5660" s="5" t="s">
        <v>58</v>
      </c>
      <c r="C5660" t="s">
        <v>33</v>
      </c>
      <c r="D5660" s="2" t="s">
        <v>21</v>
      </c>
      <c r="F5660">
        <v>7.9130978260869567</v>
      </c>
      <c r="G5660" t="s">
        <v>43</v>
      </c>
      <c r="H5660" s="21">
        <v>44621</v>
      </c>
      <c r="I5660" s="18" t="s">
        <v>69</v>
      </c>
      <c r="J5660" s="2" t="s">
        <v>21</v>
      </c>
    </row>
    <row r="5661" spans="2:10" hidden="1" x14ac:dyDescent="0.3">
      <c r="B5661" s="5" t="s">
        <v>58</v>
      </c>
      <c r="C5661" t="s">
        <v>33</v>
      </c>
      <c r="D5661" s="2" t="s">
        <v>21</v>
      </c>
      <c r="F5661">
        <v>8.031282608695653</v>
      </c>
      <c r="G5661" t="s">
        <v>43</v>
      </c>
      <c r="H5661" s="21">
        <v>44621</v>
      </c>
      <c r="I5661" s="18" t="s">
        <v>69</v>
      </c>
      <c r="J5661" s="2" t="s">
        <v>21</v>
      </c>
    </row>
    <row r="5662" spans="2:10" hidden="1" x14ac:dyDescent="0.3">
      <c r="B5662" s="5" t="s">
        <v>58</v>
      </c>
      <c r="C5662" t="s">
        <v>33</v>
      </c>
      <c r="D5662" s="2" t="s">
        <v>21</v>
      </c>
      <c r="F5662">
        <v>8.8284673913043488</v>
      </c>
      <c r="G5662" t="s">
        <v>43</v>
      </c>
      <c r="H5662" s="21">
        <v>44621</v>
      </c>
      <c r="I5662" s="18" t="s">
        <v>69</v>
      </c>
      <c r="J5662" s="2" t="s">
        <v>21</v>
      </c>
    </row>
    <row r="5663" spans="2:10" hidden="1" x14ac:dyDescent="0.3">
      <c r="B5663" s="5" t="s">
        <v>58</v>
      </c>
      <c r="C5663" t="s">
        <v>33</v>
      </c>
      <c r="D5663" s="2" t="s">
        <v>21</v>
      </c>
      <c r="F5663">
        <v>7.6967608695652174</v>
      </c>
      <c r="G5663" t="s">
        <v>43</v>
      </c>
      <c r="H5663" s="21">
        <v>44621</v>
      </c>
      <c r="I5663" s="18" t="s">
        <v>69</v>
      </c>
      <c r="J5663" s="2" t="s">
        <v>21</v>
      </c>
    </row>
    <row r="5664" spans="2:10" hidden="1" x14ac:dyDescent="0.3">
      <c r="B5664" s="5" t="s">
        <v>58</v>
      </c>
      <c r="C5664" t="s">
        <v>33</v>
      </c>
      <c r="D5664" s="2" t="s">
        <v>21</v>
      </c>
      <c r="F5664">
        <v>7.6329456521739134</v>
      </c>
      <c r="G5664" t="s">
        <v>43</v>
      </c>
      <c r="H5664" s="21">
        <v>44621</v>
      </c>
      <c r="I5664" s="18" t="s">
        <v>69</v>
      </c>
      <c r="J5664" s="2" t="s">
        <v>21</v>
      </c>
    </row>
    <row r="5665" spans="2:10" hidden="1" x14ac:dyDescent="0.3">
      <c r="B5665" s="5" t="s">
        <v>58</v>
      </c>
      <c r="C5665" t="s">
        <v>33</v>
      </c>
      <c r="D5665" s="2" t="s">
        <v>21</v>
      </c>
      <c r="F5665">
        <v>8.0220000000000002</v>
      </c>
      <c r="G5665" t="s">
        <v>43</v>
      </c>
      <c r="H5665" s="21">
        <v>44621</v>
      </c>
      <c r="I5665" s="18" t="s">
        <v>69</v>
      </c>
      <c r="J5665" s="2" t="s">
        <v>21</v>
      </c>
    </row>
    <row r="5666" spans="2:10" hidden="1" x14ac:dyDescent="0.3">
      <c r="B5666" s="5" t="s">
        <v>58</v>
      </c>
      <c r="C5666" t="s">
        <v>33</v>
      </c>
      <c r="D5666" s="2" t="s">
        <v>21</v>
      </c>
      <c r="F5666">
        <v>8.4782608695652169</v>
      </c>
      <c r="G5666" t="s">
        <v>43</v>
      </c>
      <c r="H5666" s="21">
        <v>44621</v>
      </c>
      <c r="I5666" s="18" t="s">
        <v>69</v>
      </c>
      <c r="J5666" s="2" t="s">
        <v>21</v>
      </c>
    </row>
    <row r="5667" spans="2:10" hidden="1" x14ac:dyDescent="0.3">
      <c r="B5667" s="5" t="s">
        <v>58</v>
      </c>
      <c r="C5667" t="s">
        <v>33</v>
      </c>
      <c r="D5667" s="2" t="s">
        <v>21</v>
      </c>
      <c r="F5667">
        <v>8.7413152173913051</v>
      </c>
      <c r="G5667" t="s">
        <v>43</v>
      </c>
      <c r="H5667" s="21">
        <v>44621</v>
      </c>
      <c r="I5667" s="18" t="s">
        <v>69</v>
      </c>
      <c r="J5667" s="2" t="s">
        <v>21</v>
      </c>
    </row>
    <row r="5668" spans="2:10" hidden="1" x14ac:dyDescent="0.3">
      <c r="B5668" s="5" t="s">
        <v>58</v>
      </c>
      <c r="C5668" t="s">
        <v>33</v>
      </c>
      <c r="D5668" s="2" t="s">
        <v>21</v>
      </c>
      <c r="F5668">
        <v>7.0799130434782604</v>
      </c>
      <c r="G5668" t="s">
        <v>43</v>
      </c>
      <c r="H5668" s="21">
        <v>44621</v>
      </c>
      <c r="I5668" s="18" t="s">
        <v>69</v>
      </c>
      <c r="J5668" s="2" t="s">
        <v>21</v>
      </c>
    </row>
    <row r="5669" spans="2:10" hidden="1" x14ac:dyDescent="0.3">
      <c r="B5669" s="5" t="s">
        <v>58</v>
      </c>
      <c r="C5669" t="s">
        <v>33</v>
      </c>
      <c r="D5669" s="2" t="s">
        <v>21</v>
      </c>
      <c r="F5669">
        <v>7.9575869565217383</v>
      </c>
      <c r="G5669" t="s">
        <v>43</v>
      </c>
      <c r="H5669" s="21">
        <v>44621</v>
      </c>
      <c r="I5669" s="18" t="s">
        <v>69</v>
      </c>
      <c r="J5669" s="2" t="s">
        <v>21</v>
      </c>
    </row>
    <row r="5670" spans="2:10" hidden="1" x14ac:dyDescent="0.3">
      <c r="B5670" s="5" t="s">
        <v>58</v>
      </c>
      <c r="C5670" t="s">
        <v>33</v>
      </c>
      <c r="D5670" s="2" t="s">
        <v>21</v>
      </c>
      <c r="F5670">
        <v>7.109</v>
      </c>
      <c r="G5670" t="s">
        <v>43</v>
      </c>
      <c r="H5670" s="21">
        <v>44621</v>
      </c>
      <c r="I5670" s="18" t="s">
        <v>69</v>
      </c>
      <c r="J5670" s="2" t="s">
        <v>21</v>
      </c>
    </row>
    <row r="5671" spans="2:10" hidden="1" x14ac:dyDescent="0.3">
      <c r="B5671" s="5" t="s">
        <v>58</v>
      </c>
      <c r="C5671" t="s">
        <v>33</v>
      </c>
      <c r="D5671" s="2" t="s">
        <v>21</v>
      </c>
      <c r="F5671">
        <v>7.6956521739130439</v>
      </c>
      <c r="G5671" t="s">
        <v>43</v>
      </c>
      <c r="H5671" s="21">
        <v>44621</v>
      </c>
      <c r="I5671" s="18" t="s">
        <v>69</v>
      </c>
      <c r="J5671" s="2" t="s">
        <v>21</v>
      </c>
    </row>
    <row r="5672" spans="2:10" hidden="1" x14ac:dyDescent="0.3">
      <c r="B5672" s="5" t="s">
        <v>58</v>
      </c>
      <c r="C5672" t="s">
        <v>33</v>
      </c>
      <c r="D5672" s="2" t="s">
        <v>21</v>
      </c>
      <c r="F5672">
        <v>7.5169891304347827</v>
      </c>
      <c r="G5672" t="s">
        <v>43</v>
      </c>
      <c r="H5672" s="21">
        <v>44621</v>
      </c>
      <c r="I5672" s="18" t="s">
        <v>69</v>
      </c>
      <c r="J5672" s="2" t="s">
        <v>21</v>
      </c>
    </row>
    <row r="5673" spans="2:10" hidden="1" x14ac:dyDescent="0.3">
      <c r="B5673" s="5" t="s">
        <v>58</v>
      </c>
      <c r="C5673" t="s">
        <v>33</v>
      </c>
      <c r="D5673" s="2" t="s">
        <v>21</v>
      </c>
      <c r="F5673">
        <v>7.3461521739130431</v>
      </c>
      <c r="G5673" t="s">
        <v>43</v>
      </c>
      <c r="H5673" s="21">
        <v>44621</v>
      </c>
      <c r="I5673" s="18" t="s">
        <v>69</v>
      </c>
      <c r="J5673" s="2" t="s">
        <v>21</v>
      </c>
    </row>
    <row r="5674" spans="2:10" hidden="1" x14ac:dyDescent="0.3">
      <c r="B5674" s="5" t="s">
        <v>58</v>
      </c>
      <c r="C5674" t="s">
        <v>33</v>
      </c>
      <c r="D5674" s="2" t="s">
        <v>21</v>
      </c>
      <c r="F5674">
        <v>7.2813152173913043</v>
      </c>
      <c r="G5674" t="s">
        <v>43</v>
      </c>
      <c r="H5674" s="21">
        <v>44621</v>
      </c>
      <c r="I5674" s="18" t="s">
        <v>69</v>
      </c>
      <c r="J5674" s="2" t="s">
        <v>21</v>
      </c>
    </row>
    <row r="5675" spans="2:10" hidden="1" x14ac:dyDescent="0.3">
      <c r="B5675" s="5" t="s">
        <v>58</v>
      </c>
      <c r="C5675" t="s">
        <v>33</v>
      </c>
      <c r="D5675" s="2" t="s">
        <v>21</v>
      </c>
      <c r="F5675">
        <v>7.1750978260869571</v>
      </c>
      <c r="G5675" t="s">
        <v>43</v>
      </c>
      <c r="H5675" s="21">
        <v>44621</v>
      </c>
      <c r="I5675" s="18" t="s">
        <v>69</v>
      </c>
      <c r="J5675" s="2" t="s">
        <v>21</v>
      </c>
    </row>
    <row r="5676" spans="2:10" hidden="1" x14ac:dyDescent="0.3">
      <c r="B5676" s="5" t="s">
        <v>58</v>
      </c>
      <c r="C5676" t="s">
        <v>33</v>
      </c>
      <c r="D5676" s="2" t="s">
        <v>21</v>
      </c>
      <c r="F5676">
        <v>8.0911630434782609</v>
      </c>
      <c r="G5676" t="s">
        <v>43</v>
      </c>
      <c r="H5676" s="21">
        <v>44621</v>
      </c>
      <c r="I5676" s="18" t="s">
        <v>69</v>
      </c>
      <c r="J5676" s="2" t="s">
        <v>21</v>
      </c>
    </row>
    <row r="5677" spans="2:10" hidden="1" x14ac:dyDescent="0.3">
      <c r="B5677" s="5" t="s">
        <v>58</v>
      </c>
      <c r="C5677" t="s">
        <v>33</v>
      </c>
      <c r="D5677" s="2" t="s">
        <v>21</v>
      </c>
      <c r="F5677">
        <v>7.1134782608695657</v>
      </c>
      <c r="G5677" t="s">
        <v>43</v>
      </c>
      <c r="H5677" s="21">
        <v>44621</v>
      </c>
      <c r="I5677" s="18" t="s">
        <v>69</v>
      </c>
      <c r="J5677" s="2" t="s">
        <v>21</v>
      </c>
    </row>
    <row r="5678" spans="2:10" hidden="1" x14ac:dyDescent="0.3">
      <c r="B5678" s="5" t="s">
        <v>58</v>
      </c>
      <c r="C5678" t="s">
        <v>33</v>
      </c>
      <c r="D5678" s="2" t="s">
        <v>21</v>
      </c>
      <c r="F5678">
        <v>7.8393913043478269</v>
      </c>
      <c r="G5678" t="s">
        <v>43</v>
      </c>
      <c r="H5678" s="21">
        <v>44621</v>
      </c>
      <c r="I5678" s="18" t="s">
        <v>69</v>
      </c>
      <c r="J5678" s="2" t="s">
        <v>21</v>
      </c>
    </row>
    <row r="5679" spans="2:10" hidden="1" x14ac:dyDescent="0.3">
      <c r="B5679" s="5" t="s">
        <v>58</v>
      </c>
      <c r="C5679" t="s">
        <v>33</v>
      </c>
      <c r="D5679" s="2" t="s">
        <v>21</v>
      </c>
      <c r="F5679">
        <v>7.6959239130434778</v>
      </c>
      <c r="G5679" t="s">
        <v>43</v>
      </c>
      <c r="H5679" s="21">
        <v>44621</v>
      </c>
      <c r="I5679" s="18" t="s">
        <v>69</v>
      </c>
      <c r="J5679" s="2" t="s">
        <v>21</v>
      </c>
    </row>
    <row r="5680" spans="2:10" hidden="1" x14ac:dyDescent="0.3">
      <c r="B5680" s="5" t="s">
        <v>58</v>
      </c>
      <c r="C5680" t="s">
        <v>33</v>
      </c>
      <c r="D5680" s="2" t="s">
        <v>21</v>
      </c>
      <c r="F5680">
        <v>7.1098913043478262</v>
      </c>
      <c r="G5680" t="s">
        <v>43</v>
      </c>
      <c r="H5680" s="21">
        <v>44621</v>
      </c>
      <c r="I5680" s="18" t="s">
        <v>69</v>
      </c>
      <c r="J5680" s="2" t="s">
        <v>21</v>
      </c>
    </row>
    <row r="5681" spans="2:10" hidden="1" x14ac:dyDescent="0.3">
      <c r="B5681" s="5" t="s">
        <v>58</v>
      </c>
      <c r="C5681" t="s">
        <v>33</v>
      </c>
      <c r="D5681" s="2" t="s">
        <v>21</v>
      </c>
      <c r="F5681">
        <v>8.0220000000000002</v>
      </c>
      <c r="G5681" t="s">
        <v>43</v>
      </c>
      <c r="H5681" s="21">
        <v>44621</v>
      </c>
      <c r="I5681" s="18" t="s">
        <v>69</v>
      </c>
      <c r="J5681" s="2" t="s">
        <v>21</v>
      </c>
    </row>
    <row r="5682" spans="2:10" hidden="1" x14ac:dyDescent="0.3">
      <c r="B5682" s="5" t="s">
        <v>58</v>
      </c>
      <c r="C5682" t="s">
        <v>33</v>
      </c>
      <c r="D5682" s="2" t="s">
        <v>21</v>
      </c>
      <c r="F5682">
        <v>7.5677499999999993</v>
      </c>
      <c r="G5682" t="s">
        <v>43</v>
      </c>
      <c r="H5682" s="21">
        <v>44621</v>
      </c>
      <c r="I5682" s="18" t="s">
        <v>69</v>
      </c>
      <c r="J5682" s="2" t="s">
        <v>21</v>
      </c>
    </row>
    <row r="5683" spans="2:10" hidden="1" x14ac:dyDescent="0.3">
      <c r="B5683" s="5" t="s">
        <v>58</v>
      </c>
      <c r="C5683" t="s">
        <v>33</v>
      </c>
      <c r="D5683" s="2" t="s">
        <v>21</v>
      </c>
      <c r="F5683">
        <v>7.5991521739130432</v>
      </c>
      <c r="G5683" t="s">
        <v>43</v>
      </c>
      <c r="H5683" s="21">
        <v>44621</v>
      </c>
      <c r="I5683" s="18" t="s">
        <v>69</v>
      </c>
      <c r="J5683" s="2" t="s">
        <v>21</v>
      </c>
    </row>
    <row r="5684" spans="2:10" hidden="1" x14ac:dyDescent="0.3">
      <c r="B5684" s="5" t="s">
        <v>58</v>
      </c>
      <c r="C5684" t="s">
        <v>33</v>
      </c>
      <c r="D5684" s="2" t="s">
        <v>21</v>
      </c>
      <c r="F5684">
        <v>7.8937282608695645</v>
      </c>
      <c r="G5684" t="s">
        <v>43</v>
      </c>
      <c r="H5684" s="21">
        <v>44621</v>
      </c>
      <c r="I5684" s="18" t="s">
        <v>69</v>
      </c>
      <c r="J5684" s="2" t="s">
        <v>21</v>
      </c>
    </row>
    <row r="5685" spans="2:10" hidden="1" x14ac:dyDescent="0.3">
      <c r="B5685" s="5" t="s">
        <v>58</v>
      </c>
      <c r="C5685" t="s">
        <v>33</v>
      </c>
      <c r="D5685" s="2" t="s">
        <v>21</v>
      </c>
      <c r="F5685">
        <v>6.2079999999999993</v>
      </c>
      <c r="G5685" t="s">
        <v>43</v>
      </c>
      <c r="H5685" s="21">
        <v>44621</v>
      </c>
      <c r="I5685" s="18" t="s">
        <v>69</v>
      </c>
      <c r="J5685" s="2" t="s">
        <v>21</v>
      </c>
    </row>
    <row r="5686" spans="2:10" hidden="1" x14ac:dyDescent="0.3">
      <c r="B5686" s="5" t="s">
        <v>58</v>
      </c>
      <c r="C5686" t="s">
        <v>33</v>
      </c>
      <c r="D5686" s="2" t="s">
        <v>21</v>
      </c>
      <c r="F5686">
        <v>7.7171739130434789</v>
      </c>
      <c r="G5686" t="s">
        <v>43</v>
      </c>
      <c r="H5686" s="21">
        <v>44621</v>
      </c>
      <c r="I5686" s="18" t="s">
        <v>69</v>
      </c>
      <c r="J5686" s="2" t="s">
        <v>21</v>
      </c>
    </row>
    <row r="5687" spans="2:10" hidden="1" x14ac:dyDescent="0.3">
      <c r="B5687" s="5" t="s">
        <v>58</v>
      </c>
      <c r="C5687" t="s">
        <v>33</v>
      </c>
      <c r="D5687" s="2" t="s">
        <v>21</v>
      </c>
      <c r="F5687">
        <v>6.8729347826086951</v>
      </c>
      <c r="G5687" t="s">
        <v>43</v>
      </c>
      <c r="H5687" s="21">
        <v>44621</v>
      </c>
      <c r="I5687" s="18" t="s">
        <v>69</v>
      </c>
      <c r="J5687" s="2" t="s">
        <v>21</v>
      </c>
    </row>
    <row r="5688" spans="2:10" hidden="1" x14ac:dyDescent="0.3">
      <c r="B5688" s="5" t="s">
        <v>58</v>
      </c>
      <c r="C5688" t="s">
        <v>33</v>
      </c>
      <c r="D5688" s="2" t="s">
        <v>21</v>
      </c>
      <c r="F5688">
        <v>8.5314344660194177</v>
      </c>
      <c r="G5688" t="s">
        <v>43</v>
      </c>
      <c r="H5688" s="21">
        <v>44621</v>
      </c>
      <c r="I5688" s="18" t="s">
        <v>69</v>
      </c>
      <c r="J5688" s="2" t="s">
        <v>21</v>
      </c>
    </row>
    <row r="5689" spans="2:10" hidden="1" x14ac:dyDescent="0.3">
      <c r="B5689" s="5" t="s">
        <v>58</v>
      </c>
      <c r="C5689" t="s">
        <v>33</v>
      </c>
      <c r="D5689" s="2" t="s">
        <v>21</v>
      </c>
      <c r="F5689">
        <v>7.5911301369863011</v>
      </c>
      <c r="G5689" t="s">
        <v>43</v>
      </c>
      <c r="H5689" s="21">
        <v>44621</v>
      </c>
      <c r="I5689" s="18" t="s">
        <v>69</v>
      </c>
      <c r="J5689" s="2" t="s">
        <v>21</v>
      </c>
    </row>
    <row r="5690" spans="2:10" hidden="1" x14ac:dyDescent="0.3">
      <c r="B5690" s="5" t="s">
        <v>58</v>
      </c>
      <c r="C5690" t="s">
        <v>33</v>
      </c>
      <c r="D5690" s="2" t="s">
        <v>21</v>
      </c>
      <c r="F5690">
        <v>7.675123115231993</v>
      </c>
      <c r="G5690" t="s">
        <v>43</v>
      </c>
      <c r="H5690" s="21">
        <v>44621</v>
      </c>
      <c r="I5690" s="18" t="s">
        <v>69</v>
      </c>
      <c r="J5690" s="2" t="s">
        <v>21</v>
      </c>
    </row>
    <row r="5691" spans="2:10" hidden="1" x14ac:dyDescent="0.3">
      <c r="B5691" s="5" t="s">
        <v>58</v>
      </c>
      <c r="C5691" t="s">
        <v>33</v>
      </c>
      <c r="D5691" s="2" t="s">
        <v>21</v>
      </c>
      <c r="F5691">
        <v>7.7695946579362962</v>
      </c>
      <c r="G5691" t="s">
        <v>43</v>
      </c>
      <c r="H5691" s="21">
        <v>44621</v>
      </c>
      <c r="I5691" s="18" t="s">
        <v>69</v>
      </c>
      <c r="J5691" s="2" t="s">
        <v>21</v>
      </c>
    </row>
    <row r="5692" spans="2:10" hidden="1" x14ac:dyDescent="0.3">
      <c r="B5692" s="5" t="s">
        <v>58</v>
      </c>
      <c r="C5692" t="s">
        <v>33</v>
      </c>
      <c r="D5692" s="2" t="s">
        <v>21</v>
      </c>
      <c r="F5692">
        <v>6.68095283018868</v>
      </c>
      <c r="G5692" t="s">
        <v>43</v>
      </c>
      <c r="H5692" s="21">
        <v>44621</v>
      </c>
      <c r="I5692" s="18" t="s">
        <v>69</v>
      </c>
      <c r="J5692" s="2" t="s">
        <v>21</v>
      </c>
    </row>
    <row r="5693" spans="2:10" hidden="1" x14ac:dyDescent="0.3">
      <c r="B5693" s="5" t="s">
        <v>58</v>
      </c>
      <c r="C5693" t="s">
        <v>33</v>
      </c>
      <c r="D5693" s="2" t="s">
        <v>21</v>
      </c>
      <c r="F5693">
        <v>6.8536037735849051</v>
      </c>
      <c r="G5693" t="s">
        <v>43</v>
      </c>
      <c r="H5693" s="21">
        <v>44621</v>
      </c>
      <c r="I5693" s="18" t="s">
        <v>69</v>
      </c>
      <c r="J5693" s="2" t="s">
        <v>21</v>
      </c>
    </row>
    <row r="5694" spans="2:10" hidden="1" x14ac:dyDescent="0.3">
      <c r="B5694" s="5" t="s">
        <v>58</v>
      </c>
      <c r="C5694" t="s">
        <v>33</v>
      </c>
      <c r="D5694" s="2" t="s">
        <v>21</v>
      </c>
      <c r="F5694">
        <v>7.0736320754716973</v>
      </c>
      <c r="G5694" t="s">
        <v>43</v>
      </c>
      <c r="H5694" s="21">
        <v>44621</v>
      </c>
      <c r="I5694" s="18" t="s">
        <v>69</v>
      </c>
      <c r="J5694" s="2" t="s">
        <v>21</v>
      </c>
    </row>
    <row r="5695" spans="2:10" hidden="1" x14ac:dyDescent="0.3">
      <c r="B5695" s="5" t="s">
        <v>58</v>
      </c>
      <c r="C5695" t="s">
        <v>33</v>
      </c>
      <c r="D5695" s="2" t="s">
        <v>21</v>
      </c>
      <c r="F5695">
        <v>7.0289999999999999</v>
      </c>
      <c r="G5695" t="s">
        <v>43</v>
      </c>
      <c r="H5695" s="21">
        <v>44621</v>
      </c>
      <c r="I5695" s="18" t="s">
        <v>69</v>
      </c>
      <c r="J5695" s="2" t="s">
        <v>21</v>
      </c>
    </row>
    <row r="5696" spans="2:10" hidden="1" x14ac:dyDescent="0.3">
      <c r="B5696" s="5" t="s">
        <v>58</v>
      </c>
      <c r="C5696" t="s">
        <v>33</v>
      </c>
      <c r="D5696" s="2" t="s">
        <v>21</v>
      </c>
      <c r="F5696">
        <v>6.9983490566037743</v>
      </c>
      <c r="G5696" t="s">
        <v>43</v>
      </c>
      <c r="H5696" s="21">
        <v>44621</v>
      </c>
      <c r="I5696" s="18" t="s">
        <v>69</v>
      </c>
      <c r="J5696" s="2" t="s">
        <v>21</v>
      </c>
    </row>
    <row r="5697" spans="2:10" hidden="1" x14ac:dyDescent="0.3">
      <c r="B5697" s="5" t="s">
        <v>58</v>
      </c>
      <c r="C5697" t="s">
        <v>33</v>
      </c>
      <c r="D5697" s="2" t="s">
        <v>21</v>
      </c>
      <c r="F5697">
        <v>6.905764150943396</v>
      </c>
      <c r="G5697" t="s">
        <v>43</v>
      </c>
      <c r="H5697" s="21">
        <v>44621</v>
      </c>
      <c r="I5697" s="18" t="s">
        <v>69</v>
      </c>
      <c r="J5697" s="2" t="s">
        <v>21</v>
      </c>
    </row>
    <row r="5698" spans="2:10" hidden="1" x14ac:dyDescent="0.3">
      <c r="B5698" s="5" t="s">
        <v>58</v>
      </c>
      <c r="C5698" t="s">
        <v>33</v>
      </c>
      <c r="D5698" s="2" t="s">
        <v>21</v>
      </c>
      <c r="F5698">
        <v>6.908235849056604</v>
      </c>
      <c r="G5698" t="s">
        <v>43</v>
      </c>
      <c r="H5698" s="21">
        <v>44621</v>
      </c>
      <c r="I5698" s="18" t="s">
        <v>69</v>
      </c>
      <c r="J5698" s="2" t="s">
        <v>21</v>
      </c>
    </row>
    <row r="5699" spans="2:10" hidden="1" x14ac:dyDescent="0.3">
      <c r="B5699" s="5" t="s">
        <v>58</v>
      </c>
      <c r="C5699" t="s">
        <v>33</v>
      </c>
      <c r="D5699" s="2" t="s">
        <v>21</v>
      </c>
      <c r="F5699">
        <v>6.7564056603773581</v>
      </c>
      <c r="G5699" t="s">
        <v>43</v>
      </c>
      <c r="H5699" s="21">
        <v>44621</v>
      </c>
      <c r="I5699" s="18" t="s">
        <v>69</v>
      </c>
      <c r="J5699" s="2" t="s">
        <v>21</v>
      </c>
    </row>
    <row r="5700" spans="2:10" hidden="1" x14ac:dyDescent="0.3">
      <c r="B5700" s="5" t="s">
        <v>58</v>
      </c>
      <c r="C5700" t="s">
        <v>33</v>
      </c>
      <c r="D5700" s="2" t="s">
        <v>21</v>
      </c>
      <c r="F5700">
        <v>6.5973018867924527</v>
      </c>
      <c r="G5700" t="s">
        <v>43</v>
      </c>
      <c r="H5700" s="21">
        <v>44621</v>
      </c>
      <c r="I5700" s="18" t="s">
        <v>69</v>
      </c>
      <c r="J5700" s="2" t="s">
        <v>21</v>
      </c>
    </row>
    <row r="5701" spans="2:10" hidden="1" x14ac:dyDescent="0.3">
      <c r="B5701" s="5" t="s">
        <v>58</v>
      </c>
      <c r="C5701" t="s">
        <v>33</v>
      </c>
      <c r="D5701" s="2" t="s">
        <v>21</v>
      </c>
      <c r="F5701">
        <v>6.2633584905660387</v>
      </c>
      <c r="G5701" t="s">
        <v>43</v>
      </c>
      <c r="H5701" s="21">
        <v>44621</v>
      </c>
      <c r="I5701" s="18" t="s">
        <v>69</v>
      </c>
      <c r="J5701" s="2" t="s">
        <v>21</v>
      </c>
    </row>
    <row r="5702" spans="2:10" hidden="1" x14ac:dyDescent="0.3">
      <c r="B5702" s="5" t="s">
        <v>58</v>
      </c>
      <c r="C5702" t="s">
        <v>33</v>
      </c>
      <c r="D5702" s="2" t="s">
        <v>21</v>
      </c>
      <c r="F5702">
        <v>6.0406792452830187</v>
      </c>
      <c r="G5702" t="s">
        <v>43</v>
      </c>
      <c r="H5702" s="21">
        <v>44621</v>
      </c>
      <c r="I5702" s="18" t="s">
        <v>69</v>
      </c>
      <c r="J5702" s="2" t="s">
        <v>21</v>
      </c>
    </row>
    <row r="5703" spans="2:10" hidden="1" x14ac:dyDescent="0.3">
      <c r="B5703" s="5" t="s">
        <v>58</v>
      </c>
      <c r="C5703" t="s">
        <v>33</v>
      </c>
      <c r="D5703" s="2" t="s">
        <v>21</v>
      </c>
      <c r="F5703">
        <v>6.4638584905660377</v>
      </c>
      <c r="G5703" t="s">
        <v>43</v>
      </c>
      <c r="H5703" s="21">
        <v>44621</v>
      </c>
      <c r="I5703" s="18" t="s">
        <v>69</v>
      </c>
      <c r="J5703" s="2" t="s">
        <v>21</v>
      </c>
    </row>
    <row r="5704" spans="2:10" hidden="1" x14ac:dyDescent="0.3">
      <c r="B5704" s="5" t="s">
        <v>58</v>
      </c>
      <c r="C5704" t="s">
        <v>33</v>
      </c>
      <c r="D5704" s="2" t="s">
        <v>21</v>
      </c>
      <c r="F5704">
        <v>6.3110283018867932</v>
      </c>
      <c r="G5704" t="s">
        <v>43</v>
      </c>
      <c r="H5704" s="21">
        <v>44621</v>
      </c>
      <c r="I5704" s="18" t="s">
        <v>69</v>
      </c>
      <c r="J5704" s="2" t="s">
        <v>21</v>
      </c>
    </row>
    <row r="5705" spans="2:10" hidden="1" x14ac:dyDescent="0.3">
      <c r="B5705" s="5" t="s">
        <v>58</v>
      </c>
      <c r="C5705" t="s">
        <v>33</v>
      </c>
      <c r="D5705" s="2" t="s">
        <v>21</v>
      </c>
      <c r="F5705">
        <v>6.9499528301886802</v>
      </c>
      <c r="G5705" t="s">
        <v>43</v>
      </c>
      <c r="H5705" s="21">
        <v>44621</v>
      </c>
      <c r="I5705" s="18" t="s">
        <v>69</v>
      </c>
      <c r="J5705" s="2" t="s">
        <v>21</v>
      </c>
    </row>
    <row r="5706" spans="2:10" hidden="1" x14ac:dyDescent="0.3">
      <c r="B5706" s="5" t="s">
        <v>58</v>
      </c>
      <c r="C5706" t="s">
        <v>33</v>
      </c>
      <c r="D5706" s="2" t="s">
        <v>21</v>
      </c>
      <c r="F5706">
        <v>5.7026132075471692</v>
      </c>
      <c r="G5706" t="s">
        <v>43</v>
      </c>
      <c r="H5706" s="21">
        <v>44621</v>
      </c>
      <c r="I5706" s="18" t="s">
        <v>69</v>
      </c>
      <c r="J5706" s="2" t="s">
        <v>21</v>
      </c>
    </row>
    <row r="5707" spans="2:10" hidden="1" x14ac:dyDescent="0.3">
      <c r="B5707" s="5" t="s">
        <v>58</v>
      </c>
      <c r="C5707" t="s">
        <v>33</v>
      </c>
      <c r="D5707" s="2" t="s">
        <v>21</v>
      </c>
      <c r="F5707">
        <v>6.0146981132075474</v>
      </c>
      <c r="G5707" t="s">
        <v>43</v>
      </c>
      <c r="H5707" s="21">
        <v>44621</v>
      </c>
      <c r="I5707" s="18" t="s">
        <v>69</v>
      </c>
      <c r="J5707" s="2" t="s">
        <v>21</v>
      </c>
    </row>
    <row r="5708" spans="2:10" hidden="1" x14ac:dyDescent="0.3">
      <c r="B5708" s="5" t="s">
        <v>58</v>
      </c>
      <c r="C5708" t="s">
        <v>33</v>
      </c>
      <c r="D5708" s="2" t="s">
        <v>21</v>
      </c>
      <c r="F5708">
        <v>5.9652452830188682</v>
      </c>
      <c r="G5708" t="s">
        <v>43</v>
      </c>
      <c r="H5708" s="21">
        <v>44621</v>
      </c>
      <c r="I5708" s="18" t="s">
        <v>69</v>
      </c>
      <c r="J5708" s="2" t="s">
        <v>21</v>
      </c>
    </row>
    <row r="5709" spans="2:10" hidden="1" x14ac:dyDescent="0.3">
      <c r="B5709" s="5" t="s">
        <v>58</v>
      </c>
      <c r="C5709" t="s">
        <v>33</v>
      </c>
      <c r="D5709" s="2" t="s">
        <v>21</v>
      </c>
      <c r="F5709">
        <v>6.845603773584906</v>
      </c>
      <c r="G5709" t="s">
        <v>43</v>
      </c>
      <c r="H5709" s="21">
        <v>44621</v>
      </c>
      <c r="I5709" s="18" t="s">
        <v>69</v>
      </c>
      <c r="J5709" s="2" t="s">
        <v>21</v>
      </c>
    </row>
    <row r="5710" spans="2:10" hidden="1" x14ac:dyDescent="0.3">
      <c r="B5710" s="5" t="s">
        <v>58</v>
      </c>
      <c r="C5710" t="s">
        <v>33</v>
      </c>
      <c r="D5710" s="2" t="s">
        <v>21</v>
      </c>
      <c r="F5710">
        <v>5.866556603773585</v>
      </c>
      <c r="G5710" t="s">
        <v>43</v>
      </c>
      <c r="H5710" s="21">
        <v>44621</v>
      </c>
      <c r="I5710" s="18" t="s">
        <v>69</v>
      </c>
      <c r="J5710" s="2" t="s">
        <v>21</v>
      </c>
    </row>
    <row r="5711" spans="2:10" hidden="1" x14ac:dyDescent="0.3">
      <c r="B5711" s="5" t="s">
        <v>58</v>
      </c>
      <c r="C5711" t="s">
        <v>33</v>
      </c>
      <c r="D5711" s="2" t="s">
        <v>21</v>
      </c>
      <c r="F5711">
        <v>5.9633396226415094</v>
      </c>
      <c r="G5711" t="s">
        <v>43</v>
      </c>
      <c r="H5711" s="21">
        <v>44621</v>
      </c>
      <c r="I5711" s="18" t="s">
        <v>69</v>
      </c>
      <c r="J5711" s="2" t="s">
        <v>21</v>
      </c>
    </row>
    <row r="5712" spans="2:10" hidden="1" x14ac:dyDescent="0.3">
      <c r="B5712" s="5" t="s">
        <v>58</v>
      </c>
      <c r="C5712" t="s">
        <v>33</v>
      </c>
      <c r="D5712" s="2" t="s">
        <v>21</v>
      </c>
      <c r="F5712">
        <v>6.0001226415094342</v>
      </c>
      <c r="G5712" t="s">
        <v>43</v>
      </c>
      <c r="H5712" s="21">
        <v>44621</v>
      </c>
      <c r="I5712" s="18" t="s">
        <v>69</v>
      </c>
      <c r="J5712" s="2" t="s">
        <v>21</v>
      </c>
    </row>
    <row r="5713" spans="2:10" hidden="1" x14ac:dyDescent="0.3">
      <c r="B5713" s="5" t="s">
        <v>58</v>
      </c>
      <c r="C5713" t="s">
        <v>33</v>
      </c>
      <c r="D5713" s="2" t="s">
        <v>21</v>
      </c>
      <c r="F5713">
        <v>6.2305283018867925</v>
      </c>
      <c r="G5713" t="s">
        <v>43</v>
      </c>
      <c r="H5713" s="21">
        <v>44621</v>
      </c>
      <c r="I5713" s="18" t="s">
        <v>69</v>
      </c>
      <c r="J5713" s="2" t="s">
        <v>21</v>
      </c>
    </row>
    <row r="5714" spans="2:10" hidden="1" x14ac:dyDescent="0.3">
      <c r="B5714" s="5" t="s">
        <v>58</v>
      </c>
      <c r="C5714" t="s">
        <v>33</v>
      </c>
      <c r="D5714" s="2" t="s">
        <v>21</v>
      </c>
      <c r="F5714">
        <v>5.8568396226415098</v>
      </c>
      <c r="G5714" t="s">
        <v>43</v>
      </c>
      <c r="H5714" s="21">
        <v>44621</v>
      </c>
      <c r="I5714" s="18" t="s">
        <v>69</v>
      </c>
      <c r="J5714" s="2" t="s">
        <v>21</v>
      </c>
    </row>
    <row r="5715" spans="2:10" hidden="1" x14ac:dyDescent="0.3">
      <c r="B5715" s="5" t="s">
        <v>58</v>
      </c>
      <c r="C5715" t="s">
        <v>33</v>
      </c>
      <c r="D5715" s="2" t="s">
        <v>21</v>
      </c>
      <c r="F5715">
        <v>6.5843396226415098</v>
      </c>
      <c r="G5715" t="s">
        <v>43</v>
      </c>
      <c r="H5715" s="21">
        <v>44621</v>
      </c>
      <c r="I5715" s="18" t="s">
        <v>69</v>
      </c>
      <c r="J5715" s="2" t="s">
        <v>21</v>
      </c>
    </row>
    <row r="5716" spans="2:10" hidden="1" x14ac:dyDescent="0.3">
      <c r="B5716" s="5" t="s">
        <v>58</v>
      </c>
      <c r="C5716" t="s">
        <v>33</v>
      </c>
      <c r="D5716" s="2" t="s">
        <v>21</v>
      </c>
      <c r="F5716">
        <v>6.1173962264150941</v>
      </c>
      <c r="G5716" t="s">
        <v>43</v>
      </c>
      <c r="H5716" s="21">
        <v>44621</v>
      </c>
      <c r="I5716" s="18" t="s">
        <v>69</v>
      </c>
      <c r="J5716" s="2" t="s">
        <v>21</v>
      </c>
    </row>
    <row r="5717" spans="2:10" hidden="1" x14ac:dyDescent="0.3">
      <c r="B5717" s="5" t="s">
        <v>58</v>
      </c>
      <c r="C5717" t="s">
        <v>33</v>
      </c>
      <c r="D5717" s="2" t="s">
        <v>21</v>
      </c>
      <c r="F5717">
        <v>6.0642075471698114</v>
      </c>
      <c r="G5717" t="s">
        <v>43</v>
      </c>
      <c r="H5717" s="21">
        <v>44621</v>
      </c>
      <c r="I5717" s="18" t="s">
        <v>69</v>
      </c>
      <c r="J5717" s="2" t="s">
        <v>21</v>
      </c>
    </row>
    <row r="5718" spans="2:10" hidden="1" x14ac:dyDescent="0.3">
      <c r="B5718" s="5" t="s">
        <v>58</v>
      </c>
      <c r="C5718" t="s">
        <v>33</v>
      </c>
      <c r="D5718" s="2" t="s">
        <v>21</v>
      </c>
      <c r="F5718">
        <v>6.3721132075471694</v>
      </c>
      <c r="G5718" t="s">
        <v>43</v>
      </c>
      <c r="H5718" s="21">
        <v>44621</v>
      </c>
      <c r="I5718" s="18" t="s">
        <v>69</v>
      </c>
      <c r="J5718" s="2" t="s">
        <v>21</v>
      </c>
    </row>
    <row r="5719" spans="2:10" hidden="1" x14ac:dyDescent="0.3">
      <c r="B5719" s="5" t="s">
        <v>58</v>
      </c>
      <c r="C5719" t="s">
        <v>33</v>
      </c>
      <c r="D5719" s="2" t="s">
        <v>21</v>
      </c>
      <c r="F5719">
        <v>6.129952830188679</v>
      </c>
      <c r="G5719" t="s">
        <v>43</v>
      </c>
      <c r="H5719" s="21">
        <v>44621</v>
      </c>
      <c r="I5719" s="18" t="s">
        <v>69</v>
      </c>
      <c r="J5719" s="2" t="s">
        <v>21</v>
      </c>
    </row>
    <row r="5720" spans="2:10" hidden="1" x14ac:dyDescent="0.3">
      <c r="B5720" s="5" t="s">
        <v>58</v>
      </c>
      <c r="C5720" t="s">
        <v>33</v>
      </c>
      <c r="D5720" s="2" t="s">
        <v>21</v>
      </c>
      <c r="F5720">
        <v>6.1897169811320758</v>
      </c>
      <c r="G5720" t="s">
        <v>43</v>
      </c>
      <c r="H5720" s="21">
        <v>44621</v>
      </c>
      <c r="I5720" s="18" t="s">
        <v>69</v>
      </c>
      <c r="J5720" s="2" t="s">
        <v>21</v>
      </c>
    </row>
    <row r="5721" spans="2:10" hidden="1" x14ac:dyDescent="0.3">
      <c r="B5721" s="5" t="s">
        <v>58</v>
      </c>
      <c r="C5721" t="s">
        <v>33</v>
      </c>
      <c r="D5721" s="2" t="s">
        <v>21</v>
      </c>
      <c r="F5721">
        <v>6.4509528301886796</v>
      </c>
      <c r="G5721" t="s">
        <v>43</v>
      </c>
      <c r="H5721" s="21">
        <v>44621</v>
      </c>
      <c r="I5721" s="18" t="s">
        <v>69</v>
      </c>
      <c r="J5721" s="2" t="s">
        <v>21</v>
      </c>
    </row>
    <row r="5722" spans="2:10" hidden="1" x14ac:dyDescent="0.3">
      <c r="B5722" s="5" t="s">
        <v>58</v>
      </c>
      <c r="C5722" t="s">
        <v>33</v>
      </c>
      <c r="D5722" s="2" t="s">
        <v>21</v>
      </c>
      <c r="F5722">
        <v>6.2475377358490567</v>
      </c>
      <c r="G5722" t="s">
        <v>43</v>
      </c>
      <c r="H5722" s="21">
        <v>44621</v>
      </c>
      <c r="I5722" s="18" t="s">
        <v>69</v>
      </c>
      <c r="J5722" s="2" t="s">
        <v>21</v>
      </c>
    </row>
    <row r="5723" spans="2:10" hidden="1" x14ac:dyDescent="0.3">
      <c r="B5723" s="5" t="s">
        <v>58</v>
      </c>
      <c r="C5723" t="s">
        <v>33</v>
      </c>
      <c r="D5723" s="2" t="s">
        <v>21</v>
      </c>
      <c r="F5723">
        <v>5.8568396226415098</v>
      </c>
      <c r="G5723" t="s">
        <v>43</v>
      </c>
      <c r="H5723" s="21">
        <v>44621</v>
      </c>
      <c r="I5723" s="18" t="s">
        <v>69</v>
      </c>
      <c r="J5723" s="2" t="s">
        <v>21</v>
      </c>
    </row>
    <row r="5724" spans="2:10" hidden="1" x14ac:dyDescent="0.3">
      <c r="B5724" s="5" t="s">
        <v>58</v>
      </c>
      <c r="C5724" t="s">
        <v>33</v>
      </c>
      <c r="D5724" s="2" t="s">
        <v>21</v>
      </c>
      <c r="F5724">
        <v>6.0679622641509425</v>
      </c>
      <c r="G5724" t="s">
        <v>43</v>
      </c>
      <c r="H5724" s="21">
        <v>44621</v>
      </c>
      <c r="I5724" s="18" t="s">
        <v>69</v>
      </c>
      <c r="J5724" s="2" t="s">
        <v>21</v>
      </c>
    </row>
    <row r="5725" spans="2:10" hidden="1" x14ac:dyDescent="0.3">
      <c r="B5725" s="5" t="s">
        <v>58</v>
      </c>
      <c r="C5725" t="s">
        <v>33</v>
      </c>
      <c r="D5725" s="2" t="s">
        <v>21</v>
      </c>
      <c r="F5725">
        <v>6.0998018867924522</v>
      </c>
      <c r="G5725" t="s">
        <v>43</v>
      </c>
      <c r="H5725" s="21">
        <v>44621</v>
      </c>
      <c r="I5725" s="18" t="s">
        <v>69</v>
      </c>
      <c r="J5725" s="2" t="s">
        <v>21</v>
      </c>
    </row>
    <row r="5726" spans="2:10" hidden="1" x14ac:dyDescent="0.3">
      <c r="B5726" s="5" t="s">
        <v>58</v>
      </c>
      <c r="C5726" t="s">
        <v>33</v>
      </c>
      <c r="D5726" s="2" t="s">
        <v>21</v>
      </c>
      <c r="F5726">
        <v>6.0847264150943392</v>
      </c>
      <c r="G5726" t="s">
        <v>43</v>
      </c>
      <c r="H5726" s="21">
        <v>44621</v>
      </c>
      <c r="I5726" s="18" t="s">
        <v>69</v>
      </c>
      <c r="J5726" s="2" t="s">
        <v>21</v>
      </c>
    </row>
    <row r="5727" spans="2:10" hidden="1" x14ac:dyDescent="0.3">
      <c r="B5727" s="5" t="s">
        <v>58</v>
      </c>
      <c r="C5727" t="s">
        <v>33</v>
      </c>
      <c r="D5727" s="2" t="s">
        <v>21</v>
      </c>
      <c r="F5727">
        <v>5.7529528301886792</v>
      </c>
      <c r="G5727" t="s">
        <v>43</v>
      </c>
      <c r="H5727" s="21">
        <v>44621</v>
      </c>
      <c r="I5727" s="18" t="s">
        <v>69</v>
      </c>
      <c r="J5727" s="2" t="s">
        <v>21</v>
      </c>
    </row>
    <row r="5728" spans="2:10" hidden="1" x14ac:dyDescent="0.3">
      <c r="B5728" s="5" t="s">
        <v>58</v>
      </c>
      <c r="C5728" t="s">
        <v>33</v>
      </c>
      <c r="D5728" s="2" t="s">
        <v>21</v>
      </c>
      <c r="F5728">
        <v>5.7740754716981133</v>
      </c>
      <c r="G5728" t="s">
        <v>43</v>
      </c>
      <c r="H5728" s="21">
        <v>44621</v>
      </c>
      <c r="I5728" s="18" t="s">
        <v>69</v>
      </c>
      <c r="J5728" s="2" t="s">
        <v>21</v>
      </c>
    </row>
    <row r="5729" spans="2:10" hidden="1" x14ac:dyDescent="0.3">
      <c r="B5729" s="5" t="s">
        <v>58</v>
      </c>
      <c r="C5729" t="s">
        <v>33</v>
      </c>
      <c r="D5729" s="2" t="s">
        <v>21</v>
      </c>
      <c r="F5729">
        <v>5.8878773584905657</v>
      </c>
      <c r="G5729" t="s">
        <v>43</v>
      </c>
      <c r="H5729" s="21">
        <v>44621</v>
      </c>
      <c r="I5729" s="18" t="s">
        <v>69</v>
      </c>
      <c r="J5729" s="2" t="s">
        <v>21</v>
      </c>
    </row>
    <row r="5730" spans="2:10" hidden="1" x14ac:dyDescent="0.3">
      <c r="B5730" s="5" t="s">
        <v>58</v>
      </c>
      <c r="C5730" t="s">
        <v>33</v>
      </c>
      <c r="D5730" s="2" t="s">
        <v>21</v>
      </c>
      <c r="F5730">
        <v>5.8011415094339629</v>
      </c>
      <c r="G5730" t="s">
        <v>43</v>
      </c>
      <c r="H5730" s="21">
        <v>44621</v>
      </c>
      <c r="I5730" s="18" t="s">
        <v>69</v>
      </c>
      <c r="J5730" s="2" t="s">
        <v>21</v>
      </c>
    </row>
    <row r="5731" spans="2:10" hidden="1" x14ac:dyDescent="0.3">
      <c r="B5731" s="5" t="s">
        <v>58</v>
      </c>
      <c r="C5731" t="s">
        <v>33</v>
      </c>
      <c r="D5731" s="2" t="s">
        <v>21</v>
      </c>
      <c r="F5731">
        <v>6.5519509803921565</v>
      </c>
      <c r="G5731" t="s">
        <v>43</v>
      </c>
      <c r="H5731" s="21">
        <v>44621</v>
      </c>
      <c r="I5731" s="18" t="s">
        <v>69</v>
      </c>
      <c r="J5731" s="2" t="s">
        <v>21</v>
      </c>
    </row>
    <row r="5732" spans="2:10" hidden="1" x14ac:dyDescent="0.3">
      <c r="B5732" s="5" t="s">
        <v>58</v>
      </c>
      <c r="C5732" t="s">
        <v>33</v>
      </c>
      <c r="D5732" s="2" t="s">
        <v>21</v>
      </c>
      <c r="F5732">
        <v>6.0914509803921568</v>
      </c>
      <c r="G5732" t="s">
        <v>43</v>
      </c>
      <c r="H5732" s="21">
        <v>44621</v>
      </c>
      <c r="I5732" s="18" t="s">
        <v>69</v>
      </c>
      <c r="J5732" s="2" t="s">
        <v>21</v>
      </c>
    </row>
    <row r="5733" spans="2:10" hidden="1" x14ac:dyDescent="0.3">
      <c r="B5733" s="5" t="s">
        <v>58</v>
      </c>
      <c r="C5733" t="s">
        <v>33</v>
      </c>
      <c r="D5733" s="2" t="s">
        <v>21</v>
      </c>
      <c r="F5733">
        <v>6.5891666666666673</v>
      </c>
      <c r="G5733" t="s">
        <v>43</v>
      </c>
      <c r="H5733" s="21">
        <v>44621</v>
      </c>
      <c r="I5733" s="18" t="s">
        <v>69</v>
      </c>
      <c r="J5733" s="2" t="s">
        <v>21</v>
      </c>
    </row>
    <row r="5734" spans="2:10" hidden="1" x14ac:dyDescent="0.3">
      <c r="B5734" s="5" t="s">
        <v>58</v>
      </c>
      <c r="C5734" t="s">
        <v>33</v>
      </c>
      <c r="D5734" s="2" t="s">
        <v>21</v>
      </c>
      <c r="F5734">
        <v>6.4802058823529407</v>
      </c>
      <c r="G5734" t="s">
        <v>43</v>
      </c>
      <c r="H5734" s="21">
        <v>44621</v>
      </c>
      <c r="I5734" s="18" t="s">
        <v>69</v>
      </c>
      <c r="J5734" s="2" t="s">
        <v>21</v>
      </c>
    </row>
    <row r="5735" spans="2:10" hidden="1" x14ac:dyDescent="0.3">
      <c r="B5735" s="5" t="s">
        <v>58</v>
      </c>
      <c r="C5735" t="s">
        <v>33</v>
      </c>
      <c r="D5735" s="2" t="s">
        <v>21</v>
      </c>
      <c r="F5735">
        <v>6.6961274509803923</v>
      </c>
      <c r="G5735" t="s">
        <v>43</v>
      </c>
      <c r="H5735" s="21">
        <v>44621</v>
      </c>
      <c r="I5735" s="18" t="s">
        <v>69</v>
      </c>
      <c r="J5735" s="2" t="s">
        <v>21</v>
      </c>
    </row>
    <row r="5736" spans="2:10" hidden="1" x14ac:dyDescent="0.3">
      <c r="B5736" s="5" t="s">
        <v>58</v>
      </c>
      <c r="C5736" t="s">
        <v>33</v>
      </c>
      <c r="D5736" s="2" t="s">
        <v>21</v>
      </c>
      <c r="F5736">
        <v>7.4334117647058822</v>
      </c>
      <c r="G5736" t="s">
        <v>43</v>
      </c>
      <c r="H5736" s="21">
        <v>44621</v>
      </c>
      <c r="I5736" s="18" t="s">
        <v>69</v>
      </c>
      <c r="J5736" s="2" t="s">
        <v>21</v>
      </c>
    </row>
    <row r="5737" spans="2:10" hidden="1" x14ac:dyDescent="0.3">
      <c r="B5737" s="5" t="s">
        <v>58</v>
      </c>
      <c r="C5737" t="s">
        <v>33</v>
      </c>
      <c r="D5737" s="2" t="s">
        <v>21</v>
      </c>
      <c r="F5737">
        <v>5.6346568627450981</v>
      </c>
      <c r="G5737" t="s">
        <v>43</v>
      </c>
      <c r="H5737" s="21">
        <v>44621</v>
      </c>
      <c r="I5737" s="18" t="s">
        <v>69</v>
      </c>
      <c r="J5737" s="2" t="s">
        <v>21</v>
      </c>
    </row>
    <row r="5738" spans="2:10" hidden="1" x14ac:dyDescent="0.3">
      <c r="B5738" s="5" t="s">
        <v>58</v>
      </c>
      <c r="C5738" t="s">
        <v>33</v>
      </c>
      <c r="D5738" s="2" t="s">
        <v>21</v>
      </c>
      <c r="F5738">
        <v>6.550901960784314</v>
      </c>
      <c r="G5738" t="s">
        <v>43</v>
      </c>
      <c r="H5738" s="21">
        <v>44621</v>
      </c>
      <c r="I5738" s="18" t="s">
        <v>69</v>
      </c>
      <c r="J5738" s="2" t="s">
        <v>21</v>
      </c>
    </row>
    <row r="5739" spans="2:10" hidden="1" x14ac:dyDescent="0.3">
      <c r="B5739" s="5" t="s">
        <v>58</v>
      </c>
      <c r="C5739" t="s">
        <v>33</v>
      </c>
      <c r="D5739" s="2" t="s">
        <v>21</v>
      </c>
      <c r="F5739">
        <v>6.1719607843137254</v>
      </c>
      <c r="G5739" t="s">
        <v>43</v>
      </c>
      <c r="H5739" s="21">
        <v>44621</v>
      </c>
      <c r="I5739" s="18" t="s">
        <v>69</v>
      </c>
      <c r="J5739" s="2" t="s">
        <v>21</v>
      </c>
    </row>
    <row r="5740" spans="2:10" hidden="1" x14ac:dyDescent="0.3">
      <c r="B5740" s="5" t="s">
        <v>58</v>
      </c>
      <c r="C5740" t="s">
        <v>33</v>
      </c>
      <c r="D5740" s="2" t="s">
        <v>21</v>
      </c>
      <c r="F5740">
        <v>6.4802058823529407</v>
      </c>
      <c r="G5740" t="s">
        <v>43</v>
      </c>
      <c r="H5740" s="21">
        <v>44621</v>
      </c>
      <c r="I5740" s="18" t="s">
        <v>69</v>
      </c>
      <c r="J5740" s="2" t="s">
        <v>21</v>
      </c>
    </row>
    <row r="5741" spans="2:10" hidden="1" x14ac:dyDescent="0.3">
      <c r="B5741" s="5" t="s">
        <v>58</v>
      </c>
      <c r="C5741" t="s">
        <v>33</v>
      </c>
      <c r="D5741" s="2" t="s">
        <v>21</v>
      </c>
      <c r="F5741">
        <v>6.1497352941176473</v>
      </c>
      <c r="G5741" t="s">
        <v>43</v>
      </c>
      <c r="H5741" s="21">
        <v>44621</v>
      </c>
      <c r="I5741" s="18" t="s">
        <v>69</v>
      </c>
      <c r="J5741" s="2" t="s">
        <v>21</v>
      </c>
    </row>
    <row r="5742" spans="2:10" hidden="1" x14ac:dyDescent="0.3">
      <c r="B5742" s="5" t="s">
        <v>58</v>
      </c>
      <c r="C5742" t="s">
        <v>33</v>
      </c>
      <c r="D5742" s="2" t="s">
        <v>21</v>
      </c>
      <c r="F5742">
        <v>5.9959019607843134</v>
      </c>
      <c r="G5742" t="s">
        <v>43</v>
      </c>
      <c r="H5742" s="21">
        <v>44621</v>
      </c>
      <c r="I5742" s="18" t="s">
        <v>69</v>
      </c>
      <c r="J5742" s="2" t="s">
        <v>21</v>
      </c>
    </row>
    <row r="5743" spans="2:10" hidden="1" x14ac:dyDescent="0.3">
      <c r="B5743" s="5" t="s">
        <v>58</v>
      </c>
      <c r="C5743" t="s">
        <v>33</v>
      </c>
      <c r="D5743" s="2" t="s">
        <v>21</v>
      </c>
      <c r="F5743">
        <v>5.5691764705882356</v>
      </c>
      <c r="G5743" t="s">
        <v>43</v>
      </c>
      <c r="H5743" s="21">
        <v>44621</v>
      </c>
      <c r="I5743" s="18" t="s">
        <v>69</v>
      </c>
      <c r="J5743" s="2" t="s">
        <v>21</v>
      </c>
    </row>
    <row r="5744" spans="2:10" hidden="1" x14ac:dyDescent="0.3">
      <c r="B5744" s="5" t="s">
        <v>58</v>
      </c>
      <c r="C5744" t="s">
        <v>33</v>
      </c>
      <c r="D5744" s="2" t="s">
        <v>21</v>
      </c>
      <c r="F5744">
        <v>5.8620588235294111</v>
      </c>
      <c r="G5744" t="s">
        <v>43</v>
      </c>
      <c r="H5744" s="21">
        <v>44621</v>
      </c>
      <c r="I5744" s="18" t="s">
        <v>69</v>
      </c>
      <c r="J5744" s="2" t="s">
        <v>21</v>
      </c>
    </row>
    <row r="5745" spans="2:10" hidden="1" x14ac:dyDescent="0.3">
      <c r="B5745" s="5" t="s">
        <v>58</v>
      </c>
      <c r="C5745" t="s">
        <v>33</v>
      </c>
      <c r="D5745" s="2" t="s">
        <v>21</v>
      </c>
      <c r="F5745">
        <v>5.9690392156862746</v>
      </c>
      <c r="G5745" t="s">
        <v>43</v>
      </c>
      <c r="H5745" s="21">
        <v>44621</v>
      </c>
      <c r="I5745" s="18" t="s">
        <v>69</v>
      </c>
      <c r="J5745" s="2" t="s">
        <v>21</v>
      </c>
    </row>
    <row r="5746" spans="2:10" hidden="1" x14ac:dyDescent="0.3">
      <c r="B5746" s="5" t="s">
        <v>58</v>
      </c>
      <c r="C5746" t="s">
        <v>33</v>
      </c>
      <c r="D5746" s="2" t="s">
        <v>21</v>
      </c>
      <c r="F5746">
        <v>6.3059215686274506</v>
      </c>
      <c r="G5746" t="s">
        <v>43</v>
      </c>
      <c r="H5746" s="21">
        <v>44621</v>
      </c>
      <c r="I5746" s="18" t="s">
        <v>69</v>
      </c>
      <c r="J5746" s="2" t="s">
        <v>21</v>
      </c>
    </row>
    <row r="5747" spans="2:10" hidden="1" x14ac:dyDescent="0.3">
      <c r="B5747" s="5" t="s">
        <v>58</v>
      </c>
      <c r="C5747" t="s">
        <v>33</v>
      </c>
      <c r="D5747" s="2" t="s">
        <v>21</v>
      </c>
      <c r="F5747">
        <v>5.882352941176471</v>
      </c>
      <c r="G5747" t="s">
        <v>43</v>
      </c>
      <c r="H5747" s="21">
        <v>44621</v>
      </c>
      <c r="I5747" s="18" t="s">
        <v>69</v>
      </c>
      <c r="J5747" s="2" t="s">
        <v>21</v>
      </c>
    </row>
    <row r="5748" spans="2:10" hidden="1" x14ac:dyDescent="0.3">
      <c r="B5748" s="5" t="s">
        <v>58</v>
      </c>
      <c r="C5748" t="s">
        <v>33</v>
      </c>
      <c r="D5748" s="2" t="s">
        <v>21</v>
      </c>
      <c r="F5748">
        <v>5.8537843137254901</v>
      </c>
      <c r="G5748" t="s">
        <v>43</v>
      </c>
      <c r="H5748" s="21">
        <v>44621</v>
      </c>
      <c r="I5748" s="18" t="s">
        <v>69</v>
      </c>
      <c r="J5748" s="2" t="s">
        <v>21</v>
      </c>
    </row>
    <row r="5749" spans="2:10" hidden="1" x14ac:dyDescent="0.3">
      <c r="B5749" s="5" t="s">
        <v>58</v>
      </c>
      <c r="C5749" t="s">
        <v>33</v>
      </c>
      <c r="D5749" s="2" t="s">
        <v>21</v>
      </c>
      <c r="F5749">
        <v>6.183901960784314</v>
      </c>
      <c r="G5749" t="s">
        <v>43</v>
      </c>
      <c r="H5749" s="21">
        <v>44621</v>
      </c>
      <c r="I5749" s="18" t="s">
        <v>69</v>
      </c>
      <c r="J5749" s="2" t="s">
        <v>21</v>
      </c>
    </row>
    <row r="5750" spans="2:10" hidden="1" x14ac:dyDescent="0.3">
      <c r="B5750" s="5" t="s">
        <v>58</v>
      </c>
      <c r="C5750" t="s">
        <v>33</v>
      </c>
      <c r="D5750" s="2" t="s">
        <v>21</v>
      </c>
      <c r="F5750">
        <v>6.6331372549019614</v>
      </c>
      <c r="G5750" t="s">
        <v>43</v>
      </c>
      <c r="H5750" s="21">
        <v>44621</v>
      </c>
      <c r="I5750" s="18" t="s">
        <v>69</v>
      </c>
      <c r="J5750" s="2" t="s">
        <v>21</v>
      </c>
    </row>
    <row r="5751" spans="2:10" hidden="1" x14ac:dyDescent="0.3">
      <c r="B5751" s="5" t="s">
        <v>58</v>
      </c>
      <c r="C5751" t="s">
        <v>33</v>
      </c>
      <c r="D5751" s="2" t="s">
        <v>21</v>
      </c>
      <c r="F5751">
        <v>6.0393431372549022</v>
      </c>
      <c r="G5751" t="s">
        <v>43</v>
      </c>
      <c r="H5751" s="21">
        <v>44621</v>
      </c>
      <c r="I5751" s="18" t="s">
        <v>69</v>
      </c>
      <c r="J5751" s="2" t="s">
        <v>21</v>
      </c>
    </row>
    <row r="5752" spans="2:10" hidden="1" x14ac:dyDescent="0.3">
      <c r="B5752" s="5" t="s">
        <v>58</v>
      </c>
      <c r="C5752" t="s">
        <v>33</v>
      </c>
      <c r="D5752" s="2" t="s">
        <v>21</v>
      </c>
      <c r="F5752">
        <v>5.4119019607843137</v>
      </c>
      <c r="G5752" t="s">
        <v>43</v>
      </c>
      <c r="H5752" s="21">
        <v>44621</v>
      </c>
      <c r="I5752" s="18" t="s">
        <v>69</v>
      </c>
      <c r="J5752" s="2" t="s">
        <v>21</v>
      </c>
    </row>
    <row r="5753" spans="2:10" hidden="1" x14ac:dyDescent="0.3">
      <c r="B5753" s="5" t="s">
        <v>58</v>
      </c>
      <c r="C5753" t="s">
        <v>33</v>
      </c>
      <c r="D5753" s="2" t="s">
        <v>21</v>
      </c>
      <c r="F5753">
        <v>6.0460882352941177</v>
      </c>
      <c r="G5753" t="s">
        <v>43</v>
      </c>
      <c r="H5753" s="21">
        <v>44621</v>
      </c>
      <c r="I5753" s="18" t="s">
        <v>69</v>
      </c>
      <c r="J5753" s="2" t="s">
        <v>21</v>
      </c>
    </row>
    <row r="5754" spans="2:10" hidden="1" x14ac:dyDescent="0.3">
      <c r="B5754" s="5" t="s">
        <v>58</v>
      </c>
      <c r="C5754" t="s">
        <v>33</v>
      </c>
      <c r="D5754" s="2" t="s">
        <v>21</v>
      </c>
      <c r="F5754">
        <v>6.0437941176470584</v>
      </c>
      <c r="G5754" t="s">
        <v>43</v>
      </c>
      <c r="H5754" s="21">
        <v>44621</v>
      </c>
      <c r="I5754" s="18" t="s">
        <v>69</v>
      </c>
      <c r="J5754" s="2" t="s">
        <v>21</v>
      </c>
    </row>
    <row r="5755" spans="2:10" hidden="1" x14ac:dyDescent="0.3">
      <c r="B5755" s="5" t="s">
        <v>58</v>
      </c>
      <c r="C5755" t="s">
        <v>33</v>
      </c>
      <c r="D5755" s="2" t="s">
        <v>21</v>
      </c>
      <c r="F5755">
        <v>6.1822843137254901</v>
      </c>
      <c r="G5755" t="s">
        <v>43</v>
      </c>
      <c r="H5755" s="21">
        <v>44621</v>
      </c>
      <c r="I5755" s="18" t="s">
        <v>69</v>
      </c>
      <c r="J5755" s="2" t="s">
        <v>21</v>
      </c>
    </row>
    <row r="5756" spans="2:10" hidden="1" x14ac:dyDescent="0.3">
      <c r="B5756" s="5" t="s">
        <v>58</v>
      </c>
      <c r="C5756" t="s">
        <v>33</v>
      </c>
      <c r="D5756" s="2" t="s">
        <v>21</v>
      </c>
      <c r="F5756">
        <v>6.1588627450980384</v>
      </c>
      <c r="G5756" t="s">
        <v>43</v>
      </c>
      <c r="H5756" s="21">
        <v>44621</v>
      </c>
      <c r="I5756" s="18" t="s">
        <v>69</v>
      </c>
      <c r="J5756" s="2" t="s">
        <v>21</v>
      </c>
    </row>
    <row r="5757" spans="2:10" hidden="1" x14ac:dyDescent="0.3">
      <c r="B5757" s="5" t="s">
        <v>58</v>
      </c>
      <c r="C5757" t="s">
        <v>33</v>
      </c>
      <c r="D5757" s="2" t="s">
        <v>21</v>
      </c>
      <c r="F5757">
        <v>5.7732352941176472</v>
      </c>
      <c r="G5757" t="s">
        <v>43</v>
      </c>
      <c r="H5757" s="21">
        <v>44621</v>
      </c>
      <c r="I5757" s="18" t="s">
        <v>69</v>
      </c>
      <c r="J5757" s="2" t="s">
        <v>21</v>
      </c>
    </row>
    <row r="5758" spans="2:10" hidden="1" x14ac:dyDescent="0.3">
      <c r="B5758" s="5" t="s">
        <v>58</v>
      </c>
      <c r="C5758" t="s">
        <v>33</v>
      </c>
      <c r="D5758" s="2" t="s">
        <v>21</v>
      </c>
      <c r="F5758">
        <v>5.965421568627451</v>
      </c>
      <c r="G5758" t="s">
        <v>43</v>
      </c>
      <c r="H5758" s="21">
        <v>44621</v>
      </c>
      <c r="I5758" s="18" t="s">
        <v>69</v>
      </c>
      <c r="J5758" s="2" t="s">
        <v>21</v>
      </c>
    </row>
    <row r="5759" spans="2:10" hidden="1" x14ac:dyDescent="0.3">
      <c r="B5759" s="5" t="s">
        <v>58</v>
      </c>
      <c r="C5759" t="s">
        <v>33</v>
      </c>
      <c r="D5759" s="2" t="s">
        <v>21</v>
      </c>
      <c r="F5759">
        <v>5.8683529411764708</v>
      </c>
      <c r="G5759" t="s">
        <v>43</v>
      </c>
      <c r="H5759" s="21">
        <v>44621</v>
      </c>
      <c r="I5759" s="18" t="s">
        <v>69</v>
      </c>
      <c r="J5759" s="2" t="s">
        <v>21</v>
      </c>
    </row>
    <row r="5760" spans="2:10" hidden="1" x14ac:dyDescent="0.3">
      <c r="B5760" s="5" t="s">
        <v>58</v>
      </c>
      <c r="C5760" t="s">
        <v>33</v>
      </c>
      <c r="D5760" s="2" t="s">
        <v>21</v>
      </c>
      <c r="F5760">
        <v>5.5565980392156868</v>
      </c>
      <c r="G5760" t="s">
        <v>43</v>
      </c>
      <c r="H5760" s="21">
        <v>44621</v>
      </c>
      <c r="I5760" s="18" t="s">
        <v>69</v>
      </c>
      <c r="J5760" s="2" t="s">
        <v>21</v>
      </c>
    </row>
    <row r="5761" spans="2:10" hidden="1" x14ac:dyDescent="0.3">
      <c r="B5761" s="5" t="s">
        <v>58</v>
      </c>
      <c r="C5761" t="s">
        <v>33</v>
      </c>
      <c r="D5761" s="2" t="s">
        <v>21</v>
      </c>
      <c r="F5761">
        <v>5.4515490196078433</v>
      </c>
      <c r="G5761" t="s">
        <v>43</v>
      </c>
      <c r="H5761" s="21">
        <v>44621</v>
      </c>
      <c r="I5761" s="18" t="s">
        <v>69</v>
      </c>
      <c r="J5761" s="2" t="s">
        <v>21</v>
      </c>
    </row>
    <row r="5762" spans="2:10" hidden="1" x14ac:dyDescent="0.3">
      <c r="B5762" s="5" t="s">
        <v>58</v>
      </c>
      <c r="C5762" t="s">
        <v>33</v>
      </c>
      <c r="D5762" s="2" t="s">
        <v>21</v>
      </c>
      <c r="F5762">
        <v>5.9219607843137254</v>
      </c>
      <c r="G5762" t="s">
        <v>43</v>
      </c>
      <c r="H5762" s="21">
        <v>44621</v>
      </c>
      <c r="I5762" s="18" t="s">
        <v>69</v>
      </c>
      <c r="J5762" s="2" t="s">
        <v>21</v>
      </c>
    </row>
    <row r="5763" spans="2:10" hidden="1" x14ac:dyDescent="0.3">
      <c r="B5763" s="5" t="s">
        <v>58</v>
      </c>
      <c r="C5763" t="s">
        <v>33</v>
      </c>
      <c r="D5763" s="2" t="s">
        <v>21</v>
      </c>
      <c r="F5763">
        <v>5.9248137254901962</v>
      </c>
      <c r="G5763" t="s">
        <v>43</v>
      </c>
      <c r="H5763" s="21">
        <v>44621</v>
      </c>
      <c r="I5763" s="18" t="s">
        <v>69</v>
      </c>
      <c r="J5763" s="2" t="s">
        <v>21</v>
      </c>
    </row>
    <row r="5764" spans="2:10" hidden="1" x14ac:dyDescent="0.3">
      <c r="B5764" s="5" t="s">
        <v>58</v>
      </c>
      <c r="C5764" t="s">
        <v>33</v>
      </c>
      <c r="D5764" s="2" t="s">
        <v>21</v>
      </c>
      <c r="F5764">
        <v>6.4433137254901958</v>
      </c>
      <c r="G5764" t="s">
        <v>43</v>
      </c>
      <c r="H5764" s="21">
        <v>44621</v>
      </c>
      <c r="I5764" s="18" t="s">
        <v>69</v>
      </c>
      <c r="J5764" s="2" t="s">
        <v>21</v>
      </c>
    </row>
    <row r="5765" spans="2:10" hidden="1" x14ac:dyDescent="0.3">
      <c r="B5765" s="5" t="s">
        <v>58</v>
      </c>
      <c r="C5765" t="s">
        <v>33</v>
      </c>
      <c r="D5765" s="2" t="s">
        <v>21</v>
      </c>
      <c r="F5765">
        <v>5.6864117647058823</v>
      </c>
      <c r="G5765" t="s">
        <v>43</v>
      </c>
      <c r="H5765" s="21">
        <v>44621</v>
      </c>
      <c r="I5765" s="18" t="s">
        <v>69</v>
      </c>
      <c r="J5765" s="2" t="s">
        <v>21</v>
      </c>
    </row>
    <row r="5766" spans="2:10" hidden="1" x14ac:dyDescent="0.3">
      <c r="B5766" s="5" t="s">
        <v>58</v>
      </c>
      <c r="C5766" t="s">
        <v>33</v>
      </c>
      <c r="D5766" s="2" t="s">
        <v>21</v>
      </c>
      <c r="F5766">
        <v>5.8162758620689656</v>
      </c>
      <c r="G5766" t="s">
        <v>42</v>
      </c>
      <c r="H5766" s="21">
        <v>44621</v>
      </c>
      <c r="I5766" s="18" t="s">
        <v>69</v>
      </c>
      <c r="J5766" s="2" t="s">
        <v>21</v>
      </c>
    </row>
    <row r="5767" spans="2:10" hidden="1" x14ac:dyDescent="0.3">
      <c r="B5767" s="5" t="s">
        <v>58</v>
      </c>
      <c r="C5767" t="s">
        <v>33</v>
      </c>
      <c r="D5767" s="2" t="s">
        <v>21</v>
      </c>
      <c r="F5767">
        <v>7.2220517241379305</v>
      </c>
      <c r="G5767" t="s">
        <v>42</v>
      </c>
      <c r="H5767" s="21">
        <v>44621</v>
      </c>
      <c r="I5767" s="18" t="s">
        <v>69</v>
      </c>
      <c r="J5767" s="2" t="s">
        <v>21</v>
      </c>
    </row>
    <row r="5768" spans="2:10" hidden="1" x14ac:dyDescent="0.3">
      <c r="B5768" s="5" t="s">
        <v>58</v>
      </c>
      <c r="C5768" t="s">
        <v>33</v>
      </c>
      <c r="D5768" s="2" t="s">
        <v>21</v>
      </c>
      <c r="F5768">
        <v>8.2361781609195397</v>
      </c>
      <c r="G5768" t="s">
        <v>42</v>
      </c>
      <c r="H5768" s="21">
        <v>44621</v>
      </c>
      <c r="I5768" s="18" t="s">
        <v>69</v>
      </c>
      <c r="J5768" s="2" t="s">
        <v>21</v>
      </c>
    </row>
    <row r="5769" spans="2:10" hidden="1" x14ac:dyDescent="0.3">
      <c r="B5769" s="5" t="s">
        <v>58</v>
      </c>
      <c r="C5769" t="s">
        <v>33</v>
      </c>
      <c r="D5769" s="2" t="s">
        <v>21</v>
      </c>
      <c r="F5769">
        <v>7.3118275862068964</v>
      </c>
      <c r="G5769" t="s">
        <v>42</v>
      </c>
      <c r="H5769" s="21">
        <v>44621</v>
      </c>
      <c r="I5769" s="18" t="s">
        <v>69</v>
      </c>
      <c r="J5769" s="2" t="s">
        <v>21</v>
      </c>
    </row>
    <row r="5770" spans="2:10" hidden="1" x14ac:dyDescent="0.3">
      <c r="B5770" s="5" t="s">
        <v>58</v>
      </c>
      <c r="C5770" t="s">
        <v>33</v>
      </c>
      <c r="D5770" s="2" t="s">
        <v>21</v>
      </c>
      <c r="F5770">
        <v>5.6017011494252875</v>
      </c>
      <c r="G5770" t="s">
        <v>42</v>
      </c>
      <c r="H5770" s="21">
        <v>44621</v>
      </c>
      <c r="I5770" s="18" t="s">
        <v>69</v>
      </c>
      <c r="J5770" s="2" t="s">
        <v>21</v>
      </c>
    </row>
    <row r="5771" spans="2:10" hidden="1" x14ac:dyDescent="0.3">
      <c r="B5771" s="5" t="s">
        <v>58</v>
      </c>
      <c r="C5771" t="s">
        <v>33</v>
      </c>
      <c r="D5771" s="2" t="s">
        <v>21</v>
      </c>
      <c r="F5771">
        <v>6.1935172413793103</v>
      </c>
      <c r="G5771" t="s">
        <v>42</v>
      </c>
      <c r="H5771" s="21">
        <v>44621</v>
      </c>
      <c r="I5771" s="18" t="s">
        <v>69</v>
      </c>
      <c r="J5771" s="2" t="s">
        <v>21</v>
      </c>
    </row>
    <row r="5772" spans="2:10" hidden="1" x14ac:dyDescent="0.3">
      <c r="B5772" s="5" t="s">
        <v>58</v>
      </c>
      <c r="C5772" t="s">
        <v>33</v>
      </c>
      <c r="D5772" s="2" t="s">
        <v>21</v>
      </c>
      <c r="F5772">
        <v>6.4868735632183903</v>
      </c>
      <c r="G5772" t="s">
        <v>42</v>
      </c>
      <c r="H5772" s="21">
        <v>44621</v>
      </c>
      <c r="I5772" s="18" t="s">
        <v>69</v>
      </c>
      <c r="J5772" s="2" t="s">
        <v>21</v>
      </c>
    </row>
    <row r="5773" spans="2:10" hidden="1" x14ac:dyDescent="0.3">
      <c r="B5773" s="5" t="s">
        <v>75</v>
      </c>
      <c r="C5773" t="s">
        <v>15</v>
      </c>
      <c r="D5773" s="2" t="s">
        <v>21</v>
      </c>
      <c r="E5773">
        <v>22.6</v>
      </c>
      <c r="F5773">
        <v>22.6</v>
      </c>
      <c r="G5773" t="s">
        <v>42</v>
      </c>
      <c r="H5773" s="21">
        <v>44985</v>
      </c>
      <c r="I5773" s="18" t="s">
        <v>92</v>
      </c>
      <c r="J5773" s="2" t="s">
        <v>21</v>
      </c>
    </row>
    <row r="5774" spans="2:10" hidden="1" x14ac:dyDescent="0.3">
      <c r="B5774" s="5" t="s">
        <v>75</v>
      </c>
      <c r="C5774" t="s">
        <v>15</v>
      </c>
      <c r="D5774" s="2" t="s">
        <v>21</v>
      </c>
      <c r="E5774">
        <v>20.858000000000001</v>
      </c>
      <c r="F5774">
        <v>20.858000000000001</v>
      </c>
      <c r="G5774" t="s">
        <v>42</v>
      </c>
      <c r="H5774" s="21">
        <v>44985</v>
      </c>
      <c r="I5774" s="18" t="s">
        <v>92</v>
      </c>
      <c r="J5774" s="2" t="s">
        <v>21</v>
      </c>
    </row>
    <row r="5775" spans="2:10" hidden="1" x14ac:dyDescent="0.3">
      <c r="B5775" s="5" t="s">
        <v>75</v>
      </c>
      <c r="C5775" t="s">
        <v>15</v>
      </c>
      <c r="D5775" s="2" t="s">
        <v>21</v>
      </c>
      <c r="E5775">
        <v>19.93</v>
      </c>
      <c r="F5775">
        <v>19.93</v>
      </c>
      <c r="G5775" t="s">
        <v>42</v>
      </c>
      <c r="H5775" s="21">
        <v>44985</v>
      </c>
      <c r="I5775" s="18" t="s">
        <v>92</v>
      </c>
      <c r="J5775" s="2" t="s">
        <v>21</v>
      </c>
    </row>
    <row r="5776" spans="2:10" hidden="1" x14ac:dyDescent="0.3">
      <c r="B5776" s="5" t="s">
        <v>75</v>
      </c>
      <c r="C5776" t="s">
        <v>15</v>
      </c>
      <c r="D5776" s="2" t="s">
        <v>21</v>
      </c>
      <c r="E5776">
        <v>21.972999999999999</v>
      </c>
      <c r="F5776">
        <v>21.972999999999999</v>
      </c>
      <c r="G5776" t="s">
        <v>42</v>
      </c>
      <c r="H5776" s="21">
        <v>44985</v>
      </c>
      <c r="I5776" s="18" t="s">
        <v>92</v>
      </c>
      <c r="J5776" s="2" t="s">
        <v>21</v>
      </c>
    </row>
    <row r="5777" spans="2:10" hidden="1" x14ac:dyDescent="0.3">
      <c r="B5777" s="5" t="s">
        <v>75</v>
      </c>
      <c r="C5777" t="s">
        <v>15</v>
      </c>
      <c r="D5777" s="2" t="s">
        <v>21</v>
      </c>
      <c r="E5777">
        <v>22.920999999999999</v>
      </c>
      <c r="F5777">
        <v>22.920999999999999</v>
      </c>
      <c r="G5777" t="s">
        <v>42</v>
      </c>
      <c r="H5777" s="21">
        <v>44985</v>
      </c>
      <c r="I5777" s="18" t="s">
        <v>92</v>
      </c>
      <c r="J5777" s="2" t="s">
        <v>21</v>
      </c>
    </row>
    <row r="5778" spans="2:10" hidden="1" x14ac:dyDescent="0.3">
      <c r="B5778" s="5" t="s">
        <v>75</v>
      </c>
      <c r="C5778" t="s">
        <v>15</v>
      </c>
      <c r="D5778" s="2" t="s">
        <v>21</v>
      </c>
      <c r="E5778">
        <v>17.538</v>
      </c>
      <c r="F5778">
        <v>17.538</v>
      </c>
      <c r="G5778" t="s">
        <v>42</v>
      </c>
      <c r="H5778" s="21">
        <v>44985</v>
      </c>
      <c r="I5778" s="18" t="s">
        <v>92</v>
      </c>
      <c r="J5778" s="2" t="s">
        <v>21</v>
      </c>
    </row>
    <row r="5779" spans="2:10" hidden="1" x14ac:dyDescent="0.3">
      <c r="B5779" s="5" t="s">
        <v>75</v>
      </c>
      <c r="C5779" t="s">
        <v>15</v>
      </c>
      <c r="D5779" s="2" t="s">
        <v>21</v>
      </c>
      <c r="E5779">
        <v>19.818000000000001</v>
      </c>
      <c r="F5779">
        <v>19.818000000000001</v>
      </c>
      <c r="G5779" t="s">
        <v>42</v>
      </c>
      <c r="H5779" s="21">
        <v>44985</v>
      </c>
      <c r="I5779" s="18" t="s">
        <v>92</v>
      </c>
      <c r="J5779" s="2" t="s">
        <v>21</v>
      </c>
    </row>
    <row r="5780" spans="2:10" hidden="1" x14ac:dyDescent="0.3">
      <c r="B5780" s="5" t="s">
        <v>75</v>
      </c>
      <c r="C5780" t="s">
        <v>15</v>
      </c>
      <c r="D5780" s="2" t="s">
        <v>21</v>
      </c>
      <c r="E5780">
        <v>17.968</v>
      </c>
      <c r="F5780">
        <v>17.968</v>
      </c>
      <c r="G5780" t="s">
        <v>42</v>
      </c>
      <c r="H5780" s="21">
        <v>44985</v>
      </c>
      <c r="I5780" s="18" t="s">
        <v>92</v>
      </c>
      <c r="J5780" s="2" t="s">
        <v>21</v>
      </c>
    </row>
    <row r="5781" spans="2:10" hidden="1" x14ac:dyDescent="0.3">
      <c r="B5781" s="5" t="s">
        <v>75</v>
      </c>
      <c r="C5781" t="s">
        <v>15</v>
      </c>
      <c r="D5781" t="s">
        <v>62</v>
      </c>
      <c r="E5781">
        <v>24.893000000000001</v>
      </c>
      <c r="F5781">
        <v>24.893000000000001</v>
      </c>
      <c r="G5781" t="s">
        <v>42</v>
      </c>
      <c r="H5781" s="21">
        <v>44985</v>
      </c>
      <c r="I5781" s="18" t="s">
        <v>92</v>
      </c>
      <c r="J5781" t="s">
        <v>22</v>
      </c>
    </row>
    <row r="5782" spans="2:10" hidden="1" x14ac:dyDescent="0.3">
      <c r="B5782" s="5" t="s">
        <v>75</v>
      </c>
      <c r="C5782" t="s">
        <v>15</v>
      </c>
      <c r="D5782" s="2" t="s">
        <v>21</v>
      </c>
      <c r="E5782">
        <v>6.6379999999999999</v>
      </c>
      <c r="F5782">
        <v>6.6379999999999999</v>
      </c>
      <c r="G5782" t="s">
        <v>42</v>
      </c>
      <c r="H5782" s="21">
        <v>44985</v>
      </c>
      <c r="I5782" s="18" t="s">
        <v>92</v>
      </c>
      <c r="J5782" s="2" t="s">
        <v>21</v>
      </c>
    </row>
    <row r="5783" spans="2:10" hidden="1" x14ac:dyDescent="0.3">
      <c r="B5783" s="5" t="s">
        <v>75</v>
      </c>
      <c r="C5783" t="s">
        <v>15</v>
      </c>
      <c r="D5783" s="2" t="s">
        <v>21</v>
      </c>
      <c r="E5783">
        <v>6.5179999999999998</v>
      </c>
      <c r="F5783">
        <v>6.5179999999999998</v>
      </c>
      <c r="G5783" t="s">
        <v>42</v>
      </c>
      <c r="H5783" s="21">
        <v>44985</v>
      </c>
      <c r="I5783" s="18" t="s">
        <v>92</v>
      </c>
      <c r="J5783" s="2" t="s">
        <v>21</v>
      </c>
    </row>
    <row r="5784" spans="2:10" hidden="1" x14ac:dyDescent="0.3">
      <c r="B5784" s="5" t="s">
        <v>75</v>
      </c>
      <c r="C5784" t="s">
        <v>15</v>
      </c>
      <c r="D5784" s="2" t="s">
        <v>21</v>
      </c>
      <c r="E5784">
        <v>6.7290000000000001</v>
      </c>
      <c r="F5784">
        <v>6.7290000000000001</v>
      </c>
      <c r="G5784" t="s">
        <v>42</v>
      </c>
      <c r="H5784" s="21">
        <v>44985</v>
      </c>
      <c r="I5784" s="18" t="s">
        <v>92</v>
      </c>
      <c r="J5784" s="2" t="s">
        <v>21</v>
      </c>
    </row>
    <row r="5785" spans="2:10" hidden="1" x14ac:dyDescent="0.3">
      <c r="B5785" s="5" t="s">
        <v>75</v>
      </c>
      <c r="C5785" t="s">
        <v>15</v>
      </c>
      <c r="D5785" s="2" t="s">
        <v>21</v>
      </c>
      <c r="E5785">
        <v>5.085</v>
      </c>
      <c r="F5785">
        <v>5.085</v>
      </c>
      <c r="G5785" t="s">
        <v>42</v>
      </c>
      <c r="H5785" s="21">
        <v>44985</v>
      </c>
      <c r="I5785" s="18" t="s">
        <v>92</v>
      </c>
      <c r="J5785" s="2" t="s">
        <v>21</v>
      </c>
    </row>
    <row r="5786" spans="2:10" hidden="1" x14ac:dyDescent="0.3">
      <c r="B5786" s="5" t="s">
        <v>75</v>
      </c>
      <c r="C5786" t="s">
        <v>15</v>
      </c>
      <c r="D5786" s="2" t="s">
        <v>21</v>
      </c>
      <c r="E5786">
        <v>5.4710000000000001</v>
      </c>
      <c r="F5786">
        <v>5.4710000000000001</v>
      </c>
      <c r="G5786" t="s">
        <v>42</v>
      </c>
      <c r="H5786" s="21">
        <v>44985</v>
      </c>
      <c r="I5786" s="18" t="s">
        <v>92</v>
      </c>
      <c r="J5786" s="2" t="s">
        <v>21</v>
      </c>
    </row>
    <row r="5787" spans="2:10" hidden="1" x14ac:dyDescent="0.3">
      <c r="B5787" s="5" t="s">
        <v>75</v>
      </c>
      <c r="C5787" t="s">
        <v>15</v>
      </c>
      <c r="D5787" s="2" t="s">
        <v>21</v>
      </c>
      <c r="E5787">
        <v>7.1459999999999999</v>
      </c>
      <c r="F5787">
        <v>7.1459999999999999</v>
      </c>
      <c r="G5787" t="s">
        <v>42</v>
      </c>
      <c r="H5787" s="21">
        <v>44985</v>
      </c>
      <c r="I5787" s="18" t="s">
        <v>92</v>
      </c>
      <c r="J5787" s="2" t="s">
        <v>21</v>
      </c>
    </row>
    <row r="5788" spans="2:10" hidden="1" x14ac:dyDescent="0.3">
      <c r="B5788" s="5" t="s">
        <v>75</v>
      </c>
      <c r="C5788" t="s">
        <v>15</v>
      </c>
      <c r="D5788" s="2" t="s">
        <v>21</v>
      </c>
      <c r="E5788">
        <v>5.8010000000000002</v>
      </c>
      <c r="F5788">
        <v>5.8010000000000002</v>
      </c>
      <c r="G5788" t="s">
        <v>42</v>
      </c>
      <c r="H5788" s="21">
        <v>44985</v>
      </c>
      <c r="I5788" s="18" t="s">
        <v>92</v>
      </c>
      <c r="J5788" s="2" t="s">
        <v>21</v>
      </c>
    </row>
    <row r="5789" spans="2:10" hidden="1" x14ac:dyDescent="0.3">
      <c r="B5789" s="5" t="s">
        <v>75</v>
      </c>
      <c r="C5789" t="s">
        <v>15</v>
      </c>
      <c r="D5789" s="2" t="s">
        <v>21</v>
      </c>
      <c r="E5789">
        <v>6.3609999999999998</v>
      </c>
      <c r="F5789">
        <v>6.3609999999999998</v>
      </c>
      <c r="G5789" t="s">
        <v>42</v>
      </c>
      <c r="H5789" s="21">
        <v>44985</v>
      </c>
      <c r="I5789" s="18" t="s">
        <v>92</v>
      </c>
      <c r="J5789" s="2" t="s">
        <v>21</v>
      </c>
    </row>
    <row r="5790" spans="2:10" hidden="1" x14ac:dyDescent="0.3">
      <c r="B5790" s="5" t="s">
        <v>75</v>
      </c>
      <c r="C5790" t="s">
        <v>15</v>
      </c>
      <c r="D5790" s="2" t="s">
        <v>21</v>
      </c>
      <c r="E5790">
        <v>7.5940000000000003</v>
      </c>
      <c r="F5790">
        <v>7.5940000000000003</v>
      </c>
      <c r="G5790" t="s">
        <v>42</v>
      </c>
      <c r="H5790" s="21">
        <v>44985</v>
      </c>
      <c r="I5790" s="18" t="s">
        <v>92</v>
      </c>
      <c r="J5790" s="2" t="s">
        <v>21</v>
      </c>
    </row>
    <row r="5791" spans="2:10" hidden="1" x14ac:dyDescent="0.3">
      <c r="B5791" s="5" t="s">
        <v>75</v>
      </c>
      <c r="C5791" t="s">
        <v>15</v>
      </c>
      <c r="D5791" s="2" t="s">
        <v>21</v>
      </c>
      <c r="E5791">
        <v>5.9029999999999996</v>
      </c>
      <c r="F5791">
        <v>5.9029999999999996</v>
      </c>
      <c r="G5791" t="s">
        <v>42</v>
      </c>
      <c r="H5791" s="21">
        <v>44985</v>
      </c>
      <c r="I5791" s="18" t="s">
        <v>92</v>
      </c>
      <c r="J5791" s="2" t="s">
        <v>21</v>
      </c>
    </row>
    <row r="5792" spans="2:10" hidden="1" x14ac:dyDescent="0.3">
      <c r="B5792" s="5" t="s">
        <v>75</v>
      </c>
      <c r="C5792" t="s">
        <v>15</v>
      </c>
      <c r="D5792" s="2" t="s">
        <v>21</v>
      </c>
      <c r="E5792">
        <v>5.7430000000000003</v>
      </c>
      <c r="F5792">
        <v>5.7430000000000003</v>
      </c>
      <c r="G5792" t="s">
        <v>42</v>
      </c>
      <c r="H5792" s="21">
        <v>44985</v>
      </c>
      <c r="I5792" s="18" t="s">
        <v>92</v>
      </c>
      <c r="J5792" s="2" t="s">
        <v>21</v>
      </c>
    </row>
    <row r="5793" spans="2:10" hidden="1" x14ac:dyDescent="0.3">
      <c r="B5793" s="5" t="s">
        <v>75</v>
      </c>
      <c r="C5793" t="s">
        <v>15</v>
      </c>
      <c r="D5793" s="2" t="s">
        <v>21</v>
      </c>
      <c r="E5793">
        <v>7.4219999999999997</v>
      </c>
      <c r="F5793">
        <v>7.4219999999999997</v>
      </c>
      <c r="G5793" t="s">
        <v>42</v>
      </c>
      <c r="H5793" s="21">
        <v>44985</v>
      </c>
      <c r="I5793" s="18" t="s">
        <v>92</v>
      </c>
      <c r="J5793" s="2" t="s">
        <v>21</v>
      </c>
    </row>
    <row r="5794" spans="2:10" hidden="1" x14ac:dyDescent="0.3">
      <c r="B5794" s="5" t="s">
        <v>75</v>
      </c>
      <c r="C5794" t="s">
        <v>15</v>
      </c>
      <c r="D5794" s="2" t="s">
        <v>21</v>
      </c>
      <c r="E5794">
        <v>5.4260000000000002</v>
      </c>
      <c r="F5794">
        <v>5.4260000000000002</v>
      </c>
      <c r="G5794" t="s">
        <v>42</v>
      </c>
      <c r="H5794" s="21">
        <v>44985</v>
      </c>
      <c r="I5794" s="18" t="s">
        <v>92</v>
      </c>
      <c r="J5794" s="2" t="s">
        <v>21</v>
      </c>
    </row>
    <row r="5795" spans="2:10" hidden="1" x14ac:dyDescent="0.3">
      <c r="B5795" s="5" t="s">
        <v>75</v>
      </c>
      <c r="C5795" t="s">
        <v>15</v>
      </c>
      <c r="D5795" s="2" t="s">
        <v>21</v>
      </c>
      <c r="E5795">
        <v>6.734</v>
      </c>
      <c r="F5795">
        <v>6.734</v>
      </c>
      <c r="G5795" t="s">
        <v>42</v>
      </c>
      <c r="H5795" s="21">
        <v>44985</v>
      </c>
      <c r="I5795" s="18" t="s">
        <v>92</v>
      </c>
      <c r="J5795" s="2" t="s">
        <v>21</v>
      </c>
    </row>
    <row r="5796" spans="2:10" hidden="1" x14ac:dyDescent="0.3">
      <c r="B5796" s="5" t="s">
        <v>75</v>
      </c>
      <c r="C5796" t="s">
        <v>15</v>
      </c>
      <c r="D5796" s="2" t="s">
        <v>21</v>
      </c>
      <c r="E5796">
        <v>5.4939999999999998</v>
      </c>
      <c r="F5796">
        <v>5.4939999999999998</v>
      </c>
      <c r="G5796" t="s">
        <v>42</v>
      </c>
      <c r="H5796" s="21">
        <v>44985</v>
      </c>
      <c r="I5796" s="18" t="s">
        <v>92</v>
      </c>
      <c r="J5796" s="2" t="s">
        <v>21</v>
      </c>
    </row>
    <row r="5797" spans="2:10" hidden="1" x14ac:dyDescent="0.3">
      <c r="B5797" s="5" t="s">
        <v>75</v>
      </c>
      <c r="C5797" t="s">
        <v>15</v>
      </c>
      <c r="D5797" s="2" t="s">
        <v>21</v>
      </c>
      <c r="E5797">
        <v>6.4029999999999996</v>
      </c>
      <c r="F5797">
        <v>6.4029999999999996</v>
      </c>
      <c r="G5797" t="s">
        <v>42</v>
      </c>
      <c r="H5797" s="21">
        <v>44985</v>
      </c>
      <c r="I5797" s="18" t="s">
        <v>92</v>
      </c>
      <c r="J5797" s="2" t="s">
        <v>21</v>
      </c>
    </row>
    <row r="5798" spans="2:10" hidden="1" x14ac:dyDescent="0.3">
      <c r="B5798" s="5" t="s">
        <v>75</v>
      </c>
      <c r="C5798" t="s">
        <v>15</v>
      </c>
      <c r="D5798" s="2" t="s">
        <v>21</v>
      </c>
      <c r="E5798">
        <v>7.2880000000000003</v>
      </c>
      <c r="F5798">
        <v>7.2880000000000003</v>
      </c>
      <c r="G5798" t="s">
        <v>42</v>
      </c>
      <c r="H5798" s="21">
        <v>44985</v>
      </c>
      <c r="I5798" s="18" t="s">
        <v>92</v>
      </c>
      <c r="J5798" s="2" t="s">
        <v>21</v>
      </c>
    </row>
    <row r="5799" spans="2:10" hidden="1" x14ac:dyDescent="0.3">
      <c r="B5799" s="5" t="s">
        <v>75</v>
      </c>
      <c r="C5799" t="s">
        <v>15</v>
      </c>
      <c r="D5799" s="2" t="s">
        <v>21</v>
      </c>
      <c r="E5799">
        <v>6.1120000000000001</v>
      </c>
      <c r="F5799">
        <v>6.1120000000000001</v>
      </c>
      <c r="G5799" t="s">
        <v>42</v>
      </c>
      <c r="H5799" s="21">
        <v>44985</v>
      </c>
      <c r="I5799" s="18" t="s">
        <v>92</v>
      </c>
      <c r="J5799" s="2" t="s">
        <v>21</v>
      </c>
    </row>
    <row r="5800" spans="2:10" hidden="1" x14ac:dyDescent="0.3">
      <c r="B5800" s="5" t="s">
        <v>75</v>
      </c>
      <c r="C5800" t="s">
        <v>15</v>
      </c>
      <c r="D5800" s="2" t="s">
        <v>21</v>
      </c>
      <c r="E5800">
        <v>6.63</v>
      </c>
      <c r="F5800">
        <v>6.63</v>
      </c>
      <c r="G5800" t="s">
        <v>42</v>
      </c>
      <c r="H5800" s="21">
        <v>44985</v>
      </c>
      <c r="I5800" s="18" t="s">
        <v>92</v>
      </c>
      <c r="J5800" s="2" t="s">
        <v>21</v>
      </c>
    </row>
    <row r="5801" spans="2:10" hidden="1" x14ac:dyDescent="0.3">
      <c r="B5801" s="5" t="s">
        <v>75</v>
      </c>
      <c r="C5801" t="s">
        <v>15</v>
      </c>
      <c r="D5801" s="2" t="s">
        <v>21</v>
      </c>
      <c r="E5801">
        <v>5.3890000000000002</v>
      </c>
      <c r="F5801">
        <v>5.3890000000000002</v>
      </c>
      <c r="G5801" t="s">
        <v>42</v>
      </c>
      <c r="H5801" s="21">
        <v>44985</v>
      </c>
      <c r="I5801" s="18" t="s">
        <v>92</v>
      </c>
      <c r="J5801" s="2" t="s">
        <v>21</v>
      </c>
    </row>
    <row r="5802" spans="2:10" hidden="1" x14ac:dyDescent="0.3">
      <c r="B5802" s="5" t="s">
        <v>75</v>
      </c>
      <c r="C5802" t="s">
        <v>15</v>
      </c>
      <c r="D5802" s="2" t="s">
        <v>21</v>
      </c>
      <c r="E5802">
        <v>7.3959999999999999</v>
      </c>
      <c r="F5802">
        <v>7.3959999999999999</v>
      </c>
      <c r="G5802" t="s">
        <v>42</v>
      </c>
      <c r="H5802" s="21">
        <v>44985</v>
      </c>
      <c r="I5802" s="18" t="s">
        <v>92</v>
      </c>
      <c r="J5802" s="2" t="s">
        <v>21</v>
      </c>
    </row>
    <row r="5803" spans="2:10" hidden="1" x14ac:dyDescent="0.3">
      <c r="B5803" s="5" t="s">
        <v>75</v>
      </c>
      <c r="C5803" t="s">
        <v>15</v>
      </c>
      <c r="D5803" s="2" t="s">
        <v>21</v>
      </c>
      <c r="E5803">
        <v>6.4560000000000004</v>
      </c>
      <c r="F5803">
        <v>6.4560000000000004</v>
      </c>
      <c r="G5803" t="s">
        <v>42</v>
      </c>
      <c r="H5803" s="21">
        <v>44985</v>
      </c>
      <c r="I5803" s="18" t="s">
        <v>92</v>
      </c>
      <c r="J5803" s="2" t="s">
        <v>21</v>
      </c>
    </row>
    <row r="5804" spans="2:10" hidden="1" x14ac:dyDescent="0.3">
      <c r="B5804" s="5" t="s">
        <v>75</v>
      </c>
      <c r="C5804" t="s">
        <v>15</v>
      </c>
      <c r="D5804" s="2" t="s">
        <v>21</v>
      </c>
      <c r="E5804">
        <v>5.6289999999999996</v>
      </c>
      <c r="F5804">
        <v>5.6289999999999996</v>
      </c>
      <c r="G5804" t="s">
        <v>42</v>
      </c>
      <c r="H5804" s="21">
        <v>44985</v>
      </c>
      <c r="I5804" s="18" t="s">
        <v>92</v>
      </c>
      <c r="J5804" s="2" t="s">
        <v>21</v>
      </c>
    </row>
    <row r="5805" spans="2:10" hidden="1" x14ac:dyDescent="0.3">
      <c r="B5805" s="5" t="s">
        <v>75</v>
      </c>
      <c r="C5805" t="s">
        <v>15</v>
      </c>
      <c r="D5805" s="2" t="s">
        <v>21</v>
      </c>
      <c r="E5805">
        <v>6.3929999999999998</v>
      </c>
      <c r="F5805">
        <v>6.3929999999999998</v>
      </c>
      <c r="G5805" t="s">
        <v>42</v>
      </c>
      <c r="H5805" s="21">
        <v>44985</v>
      </c>
      <c r="I5805" s="18" t="s">
        <v>92</v>
      </c>
      <c r="J5805" s="2" t="s">
        <v>21</v>
      </c>
    </row>
    <row r="5806" spans="2:10" hidden="1" x14ac:dyDescent="0.3">
      <c r="B5806" s="5" t="s">
        <v>75</v>
      </c>
      <c r="C5806" t="s">
        <v>15</v>
      </c>
      <c r="D5806" s="2" t="s">
        <v>21</v>
      </c>
      <c r="E5806">
        <v>5.7850000000000001</v>
      </c>
      <c r="F5806">
        <v>5.7850000000000001</v>
      </c>
      <c r="G5806" t="s">
        <v>42</v>
      </c>
      <c r="H5806" s="21">
        <v>44985</v>
      </c>
      <c r="I5806" s="18" t="s">
        <v>92</v>
      </c>
      <c r="J5806" s="2" t="s">
        <v>21</v>
      </c>
    </row>
    <row r="5807" spans="2:10" hidden="1" x14ac:dyDescent="0.3">
      <c r="B5807" s="5" t="s">
        <v>75</v>
      </c>
      <c r="C5807" t="s">
        <v>15</v>
      </c>
      <c r="D5807" s="2" t="s">
        <v>21</v>
      </c>
      <c r="E5807">
        <v>7.4720000000000004</v>
      </c>
      <c r="F5807">
        <v>7.4720000000000004</v>
      </c>
      <c r="G5807" t="s">
        <v>42</v>
      </c>
      <c r="H5807" s="21">
        <v>44985</v>
      </c>
      <c r="I5807" s="18" t="s">
        <v>92</v>
      </c>
      <c r="J5807" s="2" t="s">
        <v>21</v>
      </c>
    </row>
    <row r="5808" spans="2:10" hidden="1" x14ac:dyDescent="0.3">
      <c r="B5808" s="5" t="s">
        <v>75</v>
      </c>
      <c r="C5808" t="s">
        <v>15</v>
      </c>
      <c r="D5808" s="2" t="s">
        <v>21</v>
      </c>
      <c r="E5808">
        <v>5.5510000000000002</v>
      </c>
      <c r="F5808">
        <v>5.5510000000000002</v>
      </c>
      <c r="G5808" t="s">
        <v>42</v>
      </c>
      <c r="H5808" s="21">
        <v>44985</v>
      </c>
      <c r="I5808" s="18" t="s">
        <v>92</v>
      </c>
      <c r="J5808" s="2" t="s">
        <v>21</v>
      </c>
    </row>
    <row r="5809" spans="2:10" hidden="1" x14ac:dyDescent="0.3">
      <c r="B5809" s="5" t="s">
        <v>75</v>
      </c>
      <c r="C5809" t="s">
        <v>15</v>
      </c>
      <c r="D5809" s="2" t="s">
        <v>21</v>
      </c>
      <c r="E5809">
        <v>7.3049999999999997</v>
      </c>
      <c r="F5809">
        <v>7.3049999999999997</v>
      </c>
      <c r="G5809" t="s">
        <v>42</v>
      </c>
      <c r="H5809" s="21">
        <v>44985</v>
      </c>
      <c r="I5809" s="18" t="s">
        <v>92</v>
      </c>
      <c r="J5809" s="2" t="s">
        <v>21</v>
      </c>
    </row>
    <row r="5810" spans="2:10" hidden="1" x14ac:dyDescent="0.3">
      <c r="B5810" s="5" t="s">
        <v>75</v>
      </c>
      <c r="C5810" t="s">
        <v>15</v>
      </c>
      <c r="D5810" s="2" t="s">
        <v>21</v>
      </c>
      <c r="E5810">
        <v>6.3920000000000003</v>
      </c>
      <c r="F5810">
        <v>6.3920000000000003</v>
      </c>
      <c r="G5810" t="s">
        <v>42</v>
      </c>
      <c r="H5810" s="21">
        <v>44985</v>
      </c>
      <c r="I5810" s="18" t="s">
        <v>92</v>
      </c>
      <c r="J5810" s="2" t="s">
        <v>21</v>
      </c>
    </row>
    <row r="5811" spans="2:10" hidden="1" x14ac:dyDescent="0.3">
      <c r="B5811" s="5" t="s">
        <v>75</v>
      </c>
      <c r="C5811" t="s">
        <v>15</v>
      </c>
      <c r="D5811" s="2" t="s">
        <v>21</v>
      </c>
      <c r="E5811">
        <v>5.181</v>
      </c>
      <c r="F5811">
        <v>5.181</v>
      </c>
      <c r="G5811" t="s">
        <v>42</v>
      </c>
      <c r="H5811" s="21">
        <v>44985</v>
      </c>
      <c r="I5811" s="18" t="s">
        <v>92</v>
      </c>
      <c r="J5811" s="2" t="s">
        <v>21</v>
      </c>
    </row>
    <row r="5812" spans="2:10" hidden="1" x14ac:dyDescent="0.3">
      <c r="B5812" s="5" t="s">
        <v>75</v>
      </c>
      <c r="C5812" t="s">
        <v>15</v>
      </c>
      <c r="D5812" s="2" t="s">
        <v>21</v>
      </c>
      <c r="E5812">
        <v>6.431</v>
      </c>
      <c r="F5812">
        <v>6.431</v>
      </c>
      <c r="G5812" t="s">
        <v>42</v>
      </c>
      <c r="H5812" s="21">
        <v>44985</v>
      </c>
      <c r="I5812" s="18" t="s">
        <v>92</v>
      </c>
      <c r="J5812" s="2" t="s">
        <v>21</v>
      </c>
    </row>
    <row r="5813" spans="2:10" hidden="1" x14ac:dyDescent="0.3">
      <c r="B5813" s="5" t="s">
        <v>75</v>
      </c>
      <c r="C5813" t="s">
        <v>15</v>
      </c>
      <c r="D5813" s="2" t="s">
        <v>21</v>
      </c>
      <c r="E5813">
        <v>5.5359999999999996</v>
      </c>
      <c r="F5813">
        <v>5.5359999999999996</v>
      </c>
      <c r="G5813" t="s">
        <v>42</v>
      </c>
      <c r="H5813" s="21">
        <v>44985</v>
      </c>
      <c r="I5813" s="18" t="s">
        <v>92</v>
      </c>
      <c r="J5813" s="2" t="s">
        <v>21</v>
      </c>
    </row>
    <row r="5814" spans="2:10" hidden="1" x14ac:dyDescent="0.3">
      <c r="B5814" s="5" t="s">
        <v>75</v>
      </c>
      <c r="C5814" t="s">
        <v>15</v>
      </c>
      <c r="D5814" s="2" t="s">
        <v>21</v>
      </c>
      <c r="E5814">
        <v>5.7160000000000002</v>
      </c>
      <c r="F5814">
        <v>5.7160000000000002</v>
      </c>
      <c r="G5814" t="s">
        <v>42</v>
      </c>
      <c r="H5814" s="21">
        <v>44985</v>
      </c>
      <c r="I5814" s="18" t="s">
        <v>92</v>
      </c>
      <c r="J5814" s="2" t="s">
        <v>21</v>
      </c>
    </row>
    <row r="5815" spans="2:10" hidden="1" x14ac:dyDescent="0.3">
      <c r="B5815" s="5" t="s">
        <v>75</v>
      </c>
      <c r="C5815" t="s">
        <v>15</v>
      </c>
      <c r="D5815" s="2" t="s">
        <v>21</v>
      </c>
      <c r="E5815">
        <v>6.2610000000000001</v>
      </c>
      <c r="F5815">
        <v>6.2610000000000001</v>
      </c>
      <c r="G5815" t="s">
        <v>42</v>
      </c>
      <c r="H5815" s="21">
        <v>44985</v>
      </c>
      <c r="I5815" s="18" t="s">
        <v>92</v>
      </c>
      <c r="J5815" s="2" t="s">
        <v>21</v>
      </c>
    </row>
    <row r="5816" spans="2:10" hidden="1" x14ac:dyDescent="0.3">
      <c r="B5816" s="5" t="s">
        <v>75</v>
      </c>
      <c r="C5816" t="s">
        <v>15</v>
      </c>
      <c r="D5816" s="2" t="s">
        <v>21</v>
      </c>
      <c r="E5816">
        <v>5.3529999999999998</v>
      </c>
      <c r="F5816">
        <v>5.3529999999999998</v>
      </c>
      <c r="G5816" t="s">
        <v>42</v>
      </c>
      <c r="H5816" s="21">
        <v>44985</v>
      </c>
      <c r="I5816" s="18" t="s">
        <v>92</v>
      </c>
      <c r="J5816" s="2" t="s">
        <v>21</v>
      </c>
    </row>
    <row r="5817" spans="2:10" hidden="1" x14ac:dyDescent="0.3">
      <c r="B5817" s="5" t="s">
        <v>75</v>
      </c>
      <c r="C5817" t="s">
        <v>15</v>
      </c>
      <c r="D5817" s="2" t="s">
        <v>21</v>
      </c>
      <c r="E5817">
        <v>6.0540000000000003</v>
      </c>
      <c r="F5817">
        <v>6.0540000000000003</v>
      </c>
      <c r="G5817" t="s">
        <v>42</v>
      </c>
      <c r="H5817" s="21">
        <v>44985</v>
      </c>
      <c r="I5817" s="18" t="s">
        <v>92</v>
      </c>
      <c r="J5817" s="2" t="s">
        <v>21</v>
      </c>
    </row>
    <row r="5818" spans="2:10" hidden="1" x14ac:dyDescent="0.3">
      <c r="B5818" s="5" t="s">
        <v>75</v>
      </c>
      <c r="C5818" t="s">
        <v>15</v>
      </c>
      <c r="D5818" s="2" t="s">
        <v>21</v>
      </c>
      <c r="E5818">
        <v>7.6189999999999998</v>
      </c>
      <c r="F5818">
        <v>7.6189999999999998</v>
      </c>
      <c r="G5818" t="s">
        <v>42</v>
      </c>
      <c r="H5818" s="21">
        <v>44985</v>
      </c>
      <c r="I5818" s="18" t="s">
        <v>92</v>
      </c>
      <c r="J5818" s="2" t="s">
        <v>21</v>
      </c>
    </row>
    <row r="5819" spans="2:10" hidden="1" x14ac:dyDescent="0.3">
      <c r="B5819" s="5" t="s">
        <v>75</v>
      </c>
      <c r="C5819" t="s">
        <v>15</v>
      </c>
      <c r="D5819" s="2" t="s">
        <v>21</v>
      </c>
      <c r="E5819">
        <v>4.8579999999999997</v>
      </c>
      <c r="F5819">
        <v>4.8579999999999997</v>
      </c>
      <c r="G5819" t="s">
        <v>42</v>
      </c>
      <c r="H5819" s="21">
        <v>44985</v>
      </c>
      <c r="I5819" s="18" t="s">
        <v>92</v>
      </c>
      <c r="J5819" s="2" t="s">
        <v>21</v>
      </c>
    </row>
    <row r="5820" spans="2:10" hidden="1" x14ac:dyDescent="0.3">
      <c r="B5820" s="5" t="s">
        <v>75</v>
      </c>
      <c r="C5820" t="s">
        <v>15</v>
      </c>
      <c r="D5820" s="2" t="s">
        <v>21</v>
      </c>
      <c r="E5820">
        <v>7.0620000000000003</v>
      </c>
      <c r="F5820">
        <v>7.0620000000000003</v>
      </c>
      <c r="G5820" t="s">
        <v>42</v>
      </c>
      <c r="H5820" s="21">
        <v>44985</v>
      </c>
      <c r="I5820" s="18" t="s">
        <v>92</v>
      </c>
      <c r="J5820" s="2" t="s">
        <v>21</v>
      </c>
    </row>
    <row r="5821" spans="2:10" hidden="1" x14ac:dyDescent="0.3">
      <c r="B5821" s="5" t="s">
        <v>75</v>
      </c>
      <c r="C5821" t="s">
        <v>15</v>
      </c>
      <c r="D5821" s="2" t="s">
        <v>21</v>
      </c>
      <c r="E5821">
        <v>6.2069999999999999</v>
      </c>
      <c r="F5821">
        <v>6.2069999999999999</v>
      </c>
      <c r="G5821" t="s">
        <v>42</v>
      </c>
      <c r="H5821" s="21">
        <v>44985</v>
      </c>
      <c r="I5821" s="18" t="s">
        <v>92</v>
      </c>
      <c r="J5821" s="2" t="s">
        <v>21</v>
      </c>
    </row>
    <row r="5822" spans="2:10" hidden="1" x14ac:dyDescent="0.3">
      <c r="B5822" s="5" t="s">
        <v>75</v>
      </c>
      <c r="C5822" t="s">
        <v>15</v>
      </c>
      <c r="D5822" s="2" t="s">
        <v>21</v>
      </c>
      <c r="E5822">
        <v>6.0839999999999996</v>
      </c>
      <c r="F5822">
        <v>6.0839999999999996</v>
      </c>
      <c r="G5822" t="s">
        <v>42</v>
      </c>
      <c r="H5822" s="21">
        <v>44985</v>
      </c>
      <c r="I5822" s="18" t="s">
        <v>92</v>
      </c>
      <c r="J5822" s="2" t="s">
        <v>21</v>
      </c>
    </row>
    <row r="5823" spans="2:10" hidden="1" x14ac:dyDescent="0.3">
      <c r="B5823" s="5" t="s">
        <v>75</v>
      </c>
      <c r="C5823" t="s">
        <v>15</v>
      </c>
      <c r="D5823" s="2" t="s">
        <v>21</v>
      </c>
      <c r="E5823">
        <v>6.64</v>
      </c>
      <c r="F5823">
        <v>6.64</v>
      </c>
      <c r="G5823" t="s">
        <v>42</v>
      </c>
      <c r="H5823" s="21">
        <v>44985</v>
      </c>
      <c r="I5823" s="18" t="s">
        <v>92</v>
      </c>
      <c r="J5823" s="2" t="s">
        <v>21</v>
      </c>
    </row>
    <row r="5824" spans="2:10" hidden="1" x14ac:dyDescent="0.3">
      <c r="B5824" s="5" t="s">
        <v>75</v>
      </c>
      <c r="C5824" t="s">
        <v>15</v>
      </c>
      <c r="D5824" s="2" t="s">
        <v>21</v>
      </c>
      <c r="E5824">
        <v>7.9450000000000003</v>
      </c>
      <c r="F5824">
        <v>7.9450000000000003</v>
      </c>
      <c r="G5824" t="s">
        <v>42</v>
      </c>
      <c r="H5824" s="21">
        <v>44985</v>
      </c>
      <c r="I5824" s="18" t="s">
        <v>92</v>
      </c>
      <c r="J5824" s="2" t="s">
        <v>21</v>
      </c>
    </row>
    <row r="5825" spans="2:10" hidden="1" x14ac:dyDescent="0.3">
      <c r="B5825" s="5" t="s">
        <v>75</v>
      </c>
      <c r="C5825" t="s">
        <v>15</v>
      </c>
      <c r="D5825" s="2" t="s">
        <v>21</v>
      </c>
      <c r="E5825">
        <v>4.6130000000000004</v>
      </c>
      <c r="F5825">
        <v>4.6130000000000004</v>
      </c>
      <c r="G5825" t="s">
        <v>42</v>
      </c>
      <c r="H5825" s="21">
        <v>44985</v>
      </c>
      <c r="I5825" s="18" t="s">
        <v>92</v>
      </c>
      <c r="J5825" s="2" t="s">
        <v>21</v>
      </c>
    </row>
    <row r="5826" spans="2:10" hidden="1" x14ac:dyDescent="0.3">
      <c r="B5826" s="5" t="s">
        <v>75</v>
      </c>
      <c r="C5826" t="s">
        <v>15</v>
      </c>
      <c r="D5826" s="2" t="s">
        <v>21</v>
      </c>
      <c r="E5826">
        <v>7.391</v>
      </c>
      <c r="F5826">
        <v>7.391</v>
      </c>
      <c r="G5826" t="s">
        <v>42</v>
      </c>
      <c r="H5826" s="21">
        <v>44985</v>
      </c>
      <c r="I5826" s="18" t="s">
        <v>92</v>
      </c>
      <c r="J5826" s="2" t="s">
        <v>21</v>
      </c>
    </row>
    <row r="5827" spans="2:10" hidden="1" x14ac:dyDescent="0.3">
      <c r="B5827" s="5" t="s">
        <v>75</v>
      </c>
      <c r="C5827" t="s">
        <v>15</v>
      </c>
      <c r="D5827" s="2" t="s">
        <v>21</v>
      </c>
      <c r="E5827">
        <v>6.1509999999999998</v>
      </c>
      <c r="F5827">
        <v>6.1509999999999998</v>
      </c>
      <c r="G5827" t="s">
        <v>42</v>
      </c>
      <c r="H5827" s="21">
        <v>44985</v>
      </c>
      <c r="I5827" s="18" t="s">
        <v>92</v>
      </c>
      <c r="J5827" s="2" t="s">
        <v>21</v>
      </c>
    </row>
    <row r="5828" spans="2:10" hidden="1" x14ac:dyDescent="0.3">
      <c r="B5828" s="5" t="s">
        <v>75</v>
      </c>
      <c r="C5828" t="s">
        <v>15</v>
      </c>
      <c r="D5828" s="2" t="s">
        <v>21</v>
      </c>
      <c r="E5828">
        <v>5.3550000000000004</v>
      </c>
      <c r="F5828">
        <v>5.3550000000000004</v>
      </c>
      <c r="G5828" t="s">
        <v>42</v>
      </c>
      <c r="H5828" s="21">
        <v>44985</v>
      </c>
      <c r="I5828" s="18" t="s">
        <v>92</v>
      </c>
      <c r="J5828" s="2" t="s">
        <v>21</v>
      </c>
    </row>
    <row r="5829" spans="2:10" hidden="1" x14ac:dyDescent="0.3">
      <c r="B5829" s="5" t="s">
        <v>75</v>
      </c>
      <c r="C5829" t="s">
        <v>15</v>
      </c>
      <c r="D5829" s="2" t="s">
        <v>21</v>
      </c>
      <c r="E5829">
        <v>5.5739999999999998</v>
      </c>
      <c r="F5829">
        <v>5.5739999999999998</v>
      </c>
      <c r="G5829" t="s">
        <v>42</v>
      </c>
      <c r="H5829" s="21">
        <v>44985</v>
      </c>
      <c r="I5829" s="18" t="s">
        <v>92</v>
      </c>
      <c r="J5829" s="2" t="s">
        <v>21</v>
      </c>
    </row>
    <row r="5830" spans="2:10" hidden="1" x14ac:dyDescent="0.3">
      <c r="B5830" s="5" t="s">
        <v>75</v>
      </c>
      <c r="C5830" t="s">
        <v>15</v>
      </c>
      <c r="D5830" s="2" t="s">
        <v>21</v>
      </c>
      <c r="E5830">
        <v>4.8929999999999998</v>
      </c>
      <c r="F5830">
        <v>4.8929999999999998</v>
      </c>
      <c r="G5830" t="s">
        <v>42</v>
      </c>
      <c r="H5830" s="21">
        <v>44985</v>
      </c>
      <c r="I5830" s="18" t="s">
        <v>92</v>
      </c>
      <c r="J5830" s="2" t="s">
        <v>21</v>
      </c>
    </row>
    <row r="5831" spans="2:10" hidden="1" x14ac:dyDescent="0.3">
      <c r="B5831" s="5" t="s">
        <v>75</v>
      </c>
      <c r="C5831" t="s">
        <v>15</v>
      </c>
      <c r="D5831" s="2" t="s">
        <v>21</v>
      </c>
      <c r="E5831">
        <v>6.1980000000000004</v>
      </c>
      <c r="F5831">
        <v>6.1980000000000004</v>
      </c>
      <c r="G5831" t="s">
        <v>42</v>
      </c>
      <c r="H5831" s="21">
        <v>44985</v>
      </c>
      <c r="I5831" s="18" t="s">
        <v>92</v>
      </c>
      <c r="J5831" s="2" t="s">
        <v>21</v>
      </c>
    </row>
    <row r="5832" spans="2:10" hidden="1" x14ac:dyDescent="0.3">
      <c r="B5832" s="5" t="s">
        <v>75</v>
      </c>
      <c r="C5832" t="s">
        <v>15</v>
      </c>
      <c r="D5832" s="2" t="s">
        <v>21</v>
      </c>
      <c r="E5832">
        <v>9.1419999999999995</v>
      </c>
      <c r="F5832">
        <v>9.1419999999999995</v>
      </c>
      <c r="G5832" t="s">
        <v>42</v>
      </c>
      <c r="H5832" s="21">
        <v>44985</v>
      </c>
      <c r="I5832" s="18" t="s">
        <v>92</v>
      </c>
      <c r="J5832" s="2" t="s">
        <v>21</v>
      </c>
    </row>
    <row r="5833" spans="2:10" hidden="1" x14ac:dyDescent="0.3">
      <c r="B5833" s="5" t="s">
        <v>75</v>
      </c>
      <c r="C5833" t="s">
        <v>15</v>
      </c>
      <c r="D5833" s="2" t="s">
        <v>21</v>
      </c>
      <c r="E5833">
        <v>8.7070000000000007</v>
      </c>
      <c r="F5833">
        <v>8.7070000000000007</v>
      </c>
      <c r="G5833" t="s">
        <v>42</v>
      </c>
      <c r="H5833" s="21">
        <v>44985</v>
      </c>
      <c r="I5833" s="18" t="s">
        <v>92</v>
      </c>
      <c r="J5833" s="2" t="s">
        <v>21</v>
      </c>
    </row>
    <row r="5834" spans="2:10" hidden="1" x14ac:dyDescent="0.3">
      <c r="B5834" s="5" t="s">
        <v>75</v>
      </c>
      <c r="C5834" t="s">
        <v>15</v>
      </c>
      <c r="D5834" s="2" t="s">
        <v>21</v>
      </c>
      <c r="E5834">
        <v>10.714</v>
      </c>
      <c r="F5834">
        <v>10.714</v>
      </c>
      <c r="G5834" t="s">
        <v>42</v>
      </c>
      <c r="H5834" s="21">
        <v>44985</v>
      </c>
      <c r="I5834" s="18" t="s">
        <v>92</v>
      </c>
      <c r="J5834" s="2" t="s">
        <v>21</v>
      </c>
    </row>
    <row r="5835" spans="2:10" hidden="1" x14ac:dyDescent="0.3">
      <c r="B5835" s="5" t="s">
        <v>75</v>
      </c>
      <c r="C5835" t="s">
        <v>15</v>
      </c>
      <c r="D5835" s="2" t="s">
        <v>21</v>
      </c>
      <c r="E5835">
        <v>10.369</v>
      </c>
      <c r="F5835">
        <v>10.369</v>
      </c>
      <c r="G5835" t="s">
        <v>42</v>
      </c>
      <c r="H5835" s="21">
        <v>44985</v>
      </c>
      <c r="I5835" s="18" t="s">
        <v>92</v>
      </c>
      <c r="J5835" s="2" t="s">
        <v>21</v>
      </c>
    </row>
    <row r="5836" spans="2:10" hidden="1" x14ac:dyDescent="0.3">
      <c r="B5836" s="5" t="s">
        <v>75</v>
      </c>
      <c r="C5836" t="s">
        <v>15</v>
      </c>
      <c r="D5836" s="2" t="s">
        <v>21</v>
      </c>
      <c r="E5836">
        <v>9.1999999999999993</v>
      </c>
      <c r="F5836">
        <v>9.1999999999999993</v>
      </c>
      <c r="G5836" t="s">
        <v>42</v>
      </c>
      <c r="H5836" s="21">
        <v>44985</v>
      </c>
      <c r="I5836" s="18" t="s">
        <v>92</v>
      </c>
      <c r="J5836" s="2" t="s">
        <v>21</v>
      </c>
    </row>
    <row r="5837" spans="2:10" hidden="1" x14ac:dyDescent="0.3">
      <c r="B5837" s="5" t="s">
        <v>75</v>
      </c>
      <c r="C5837" t="s">
        <v>15</v>
      </c>
      <c r="D5837" s="2" t="s">
        <v>21</v>
      </c>
      <c r="E5837">
        <v>9.2189999999999994</v>
      </c>
      <c r="F5837">
        <v>9.2189999999999994</v>
      </c>
      <c r="G5837" t="s">
        <v>42</v>
      </c>
      <c r="H5837" s="21">
        <v>44985</v>
      </c>
      <c r="I5837" s="18" t="s">
        <v>92</v>
      </c>
      <c r="J5837" s="2" t="s">
        <v>21</v>
      </c>
    </row>
    <row r="5838" spans="2:10" hidden="1" x14ac:dyDescent="0.3">
      <c r="B5838" s="5" t="s">
        <v>75</v>
      </c>
      <c r="C5838" t="s">
        <v>15</v>
      </c>
      <c r="D5838" s="2" t="s">
        <v>21</v>
      </c>
      <c r="E5838">
        <v>9.4909999999999997</v>
      </c>
      <c r="F5838">
        <v>9.4909999999999997</v>
      </c>
      <c r="G5838" t="s">
        <v>42</v>
      </c>
      <c r="H5838" s="21">
        <v>44985</v>
      </c>
      <c r="I5838" s="18" t="s">
        <v>92</v>
      </c>
      <c r="J5838" s="2" t="s">
        <v>21</v>
      </c>
    </row>
    <row r="5839" spans="2:10" hidden="1" x14ac:dyDescent="0.3">
      <c r="B5839" s="5" t="s">
        <v>75</v>
      </c>
      <c r="C5839" t="s">
        <v>15</v>
      </c>
      <c r="D5839" s="2" t="s">
        <v>21</v>
      </c>
      <c r="E5839">
        <v>9.1660000000000004</v>
      </c>
      <c r="F5839">
        <v>9.1660000000000004</v>
      </c>
      <c r="G5839" t="s">
        <v>42</v>
      </c>
      <c r="H5839" s="21">
        <v>44985</v>
      </c>
      <c r="I5839" s="18" t="s">
        <v>92</v>
      </c>
      <c r="J5839" s="2" t="s">
        <v>21</v>
      </c>
    </row>
    <row r="5840" spans="2:10" hidden="1" x14ac:dyDescent="0.3">
      <c r="B5840" s="5" t="s">
        <v>75</v>
      </c>
      <c r="C5840" t="s">
        <v>15</v>
      </c>
      <c r="D5840" s="2" t="s">
        <v>21</v>
      </c>
      <c r="E5840">
        <v>2.9020000000000001</v>
      </c>
      <c r="F5840">
        <v>2.9020000000000001</v>
      </c>
      <c r="G5840" t="s">
        <v>42</v>
      </c>
      <c r="H5840" s="21">
        <v>44985</v>
      </c>
      <c r="I5840" s="18" t="s">
        <v>92</v>
      </c>
      <c r="J5840" s="2" t="s">
        <v>21</v>
      </c>
    </row>
    <row r="5841" spans="2:10" hidden="1" x14ac:dyDescent="0.3">
      <c r="B5841" s="5" t="s">
        <v>75</v>
      </c>
      <c r="C5841" t="s">
        <v>15</v>
      </c>
      <c r="D5841" s="2" t="s">
        <v>21</v>
      </c>
      <c r="E5841">
        <v>7.66</v>
      </c>
      <c r="F5841">
        <v>7.66</v>
      </c>
      <c r="G5841" t="s">
        <v>43</v>
      </c>
      <c r="H5841" s="21">
        <v>44985</v>
      </c>
      <c r="I5841" s="18" t="s">
        <v>92</v>
      </c>
      <c r="J5841" s="2" t="s">
        <v>21</v>
      </c>
    </row>
    <row r="5842" spans="2:10" hidden="1" x14ac:dyDescent="0.3">
      <c r="B5842" s="5" t="s">
        <v>75</v>
      </c>
      <c r="C5842" t="s">
        <v>15</v>
      </c>
      <c r="D5842" s="2" t="s">
        <v>21</v>
      </c>
      <c r="E5842">
        <v>7.806</v>
      </c>
      <c r="F5842">
        <v>7.806</v>
      </c>
      <c r="G5842" t="s">
        <v>43</v>
      </c>
      <c r="H5842" s="21">
        <v>44985</v>
      </c>
      <c r="I5842" s="18" t="s">
        <v>92</v>
      </c>
      <c r="J5842" s="2" t="s">
        <v>21</v>
      </c>
    </row>
    <row r="5843" spans="2:10" hidden="1" x14ac:dyDescent="0.3">
      <c r="B5843" s="5" t="s">
        <v>75</v>
      </c>
      <c r="C5843" t="s">
        <v>15</v>
      </c>
      <c r="D5843" s="2" t="s">
        <v>21</v>
      </c>
      <c r="E5843">
        <v>7.7309999999999999</v>
      </c>
      <c r="F5843">
        <v>7.7309999999999999</v>
      </c>
      <c r="G5843" t="s">
        <v>43</v>
      </c>
      <c r="H5843" s="21">
        <v>44985</v>
      </c>
      <c r="I5843" s="18" t="s">
        <v>92</v>
      </c>
      <c r="J5843" s="2" t="s">
        <v>21</v>
      </c>
    </row>
    <row r="5844" spans="2:10" hidden="1" x14ac:dyDescent="0.3">
      <c r="B5844" s="5" t="s">
        <v>75</v>
      </c>
      <c r="C5844" t="s">
        <v>15</v>
      </c>
      <c r="D5844" s="2" t="s">
        <v>21</v>
      </c>
      <c r="E5844">
        <v>8.1669999999999998</v>
      </c>
      <c r="F5844">
        <v>8.1669999999999998</v>
      </c>
      <c r="G5844" t="s">
        <v>43</v>
      </c>
      <c r="H5844" s="21">
        <v>44985</v>
      </c>
      <c r="I5844" s="18" t="s">
        <v>92</v>
      </c>
      <c r="J5844" s="2" t="s">
        <v>21</v>
      </c>
    </row>
    <row r="5845" spans="2:10" hidden="1" x14ac:dyDescent="0.3">
      <c r="B5845" s="5" t="s">
        <v>75</v>
      </c>
      <c r="C5845" t="s">
        <v>15</v>
      </c>
      <c r="D5845" s="2" t="s">
        <v>21</v>
      </c>
      <c r="E5845">
        <v>8.016</v>
      </c>
      <c r="F5845">
        <v>8.016</v>
      </c>
      <c r="G5845" t="s">
        <v>43</v>
      </c>
      <c r="H5845" s="21">
        <v>44985</v>
      </c>
      <c r="I5845" s="18" t="s">
        <v>92</v>
      </c>
      <c r="J5845" s="2" t="s">
        <v>21</v>
      </c>
    </row>
    <row r="5846" spans="2:10" hidden="1" x14ac:dyDescent="0.3">
      <c r="B5846" s="5" t="s">
        <v>75</v>
      </c>
      <c r="C5846" t="s">
        <v>15</v>
      </c>
      <c r="D5846" s="2" t="s">
        <v>21</v>
      </c>
      <c r="E5846">
        <v>8.1969999999999992</v>
      </c>
      <c r="F5846">
        <v>8.1969999999999992</v>
      </c>
      <c r="G5846" t="s">
        <v>43</v>
      </c>
      <c r="H5846" s="21">
        <v>44985</v>
      </c>
      <c r="I5846" s="18" t="s">
        <v>92</v>
      </c>
      <c r="J5846" s="2" t="s">
        <v>21</v>
      </c>
    </row>
    <row r="5847" spans="2:10" hidden="1" x14ac:dyDescent="0.3">
      <c r="B5847" s="5" t="s">
        <v>75</v>
      </c>
      <c r="C5847" t="s">
        <v>15</v>
      </c>
      <c r="D5847" s="2" t="s">
        <v>21</v>
      </c>
      <c r="E5847">
        <v>9.6530000000000005</v>
      </c>
      <c r="F5847">
        <v>9.6530000000000005</v>
      </c>
      <c r="G5847" t="s">
        <v>43</v>
      </c>
      <c r="H5847" s="21">
        <v>44985</v>
      </c>
      <c r="I5847" s="18" t="s">
        <v>92</v>
      </c>
      <c r="J5847" s="2" t="s">
        <v>21</v>
      </c>
    </row>
    <row r="5848" spans="2:10" hidden="1" x14ac:dyDescent="0.3">
      <c r="B5848" s="5" t="s">
        <v>75</v>
      </c>
      <c r="C5848" t="s">
        <v>15</v>
      </c>
      <c r="D5848" s="2" t="s">
        <v>21</v>
      </c>
      <c r="E5848">
        <v>9.2449999999999992</v>
      </c>
      <c r="F5848">
        <v>9.2449999999999992</v>
      </c>
      <c r="G5848" t="s">
        <v>43</v>
      </c>
      <c r="H5848" s="21">
        <v>44985</v>
      </c>
      <c r="I5848" s="18" t="s">
        <v>92</v>
      </c>
      <c r="J5848" s="2" t="s">
        <v>21</v>
      </c>
    </row>
    <row r="5849" spans="2:10" hidden="1" x14ac:dyDescent="0.3">
      <c r="B5849" s="5" t="s">
        <v>75</v>
      </c>
      <c r="C5849" t="s">
        <v>15</v>
      </c>
      <c r="D5849" s="2" t="s">
        <v>21</v>
      </c>
      <c r="E5849">
        <v>9.2899999999999991</v>
      </c>
      <c r="F5849">
        <v>9.2899999999999991</v>
      </c>
      <c r="G5849" t="s">
        <v>43</v>
      </c>
      <c r="H5849" s="21">
        <v>44985</v>
      </c>
      <c r="I5849" s="18" t="s">
        <v>92</v>
      </c>
      <c r="J5849" s="2" t="s">
        <v>21</v>
      </c>
    </row>
    <row r="5850" spans="2:10" hidden="1" x14ac:dyDescent="0.3">
      <c r="B5850" s="5" t="s">
        <v>75</v>
      </c>
      <c r="C5850" t="s">
        <v>15</v>
      </c>
      <c r="D5850" s="2" t="s">
        <v>21</v>
      </c>
      <c r="E5850">
        <v>4.9420000000000002</v>
      </c>
      <c r="F5850">
        <v>4.9420000000000002</v>
      </c>
      <c r="G5850" t="s">
        <v>43</v>
      </c>
      <c r="H5850" s="21">
        <v>44985</v>
      </c>
      <c r="I5850" s="18" t="s">
        <v>92</v>
      </c>
      <c r="J5850" s="2" t="s">
        <v>21</v>
      </c>
    </row>
    <row r="5851" spans="2:10" hidden="1" x14ac:dyDescent="0.3">
      <c r="B5851" s="5" t="s">
        <v>75</v>
      </c>
      <c r="C5851" t="s">
        <v>15</v>
      </c>
      <c r="D5851" s="2" t="s">
        <v>21</v>
      </c>
      <c r="E5851">
        <v>6.6239999999999997</v>
      </c>
      <c r="F5851">
        <v>6.6239999999999997</v>
      </c>
      <c r="G5851" t="s">
        <v>43</v>
      </c>
      <c r="H5851" s="21">
        <v>44985</v>
      </c>
      <c r="I5851" s="18" t="s">
        <v>92</v>
      </c>
      <c r="J5851" s="2" t="s">
        <v>21</v>
      </c>
    </row>
    <row r="5852" spans="2:10" hidden="1" x14ac:dyDescent="0.3">
      <c r="B5852" s="5" t="s">
        <v>75</v>
      </c>
      <c r="C5852" t="s">
        <v>15</v>
      </c>
      <c r="D5852" s="2" t="s">
        <v>21</v>
      </c>
      <c r="E5852">
        <v>6.5519999999999996</v>
      </c>
      <c r="F5852">
        <v>6.5519999999999996</v>
      </c>
      <c r="G5852" t="s">
        <v>43</v>
      </c>
      <c r="H5852" s="21">
        <v>44985</v>
      </c>
      <c r="I5852" s="18" t="s">
        <v>92</v>
      </c>
      <c r="J5852" s="2" t="s">
        <v>21</v>
      </c>
    </row>
    <row r="5853" spans="2:10" hidden="1" x14ac:dyDescent="0.3">
      <c r="B5853" s="5" t="s">
        <v>75</v>
      </c>
      <c r="C5853" t="s">
        <v>15</v>
      </c>
      <c r="D5853" s="2" t="s">
        <v>21</v>
      </c>
      <c r="E5853">
        <v>6.16</v>
      </c>
      <c r="F5853">
        <v>6.16</v>
      </c>
      <c r="G5853" t="s">
        <v>43</v>
      </c>
      <c r="H5853" s="21">
        <v>44985</v>
      </c>
      <c r="I5853" s="18" t="s">
        <v>92</v>
      </c>
      <c r="J5853" s="2" t="s">
        <v>21</v>
      </c>
    </row>
    <row r="5854" spans="2:10" hidden="1" x14ac:dyDescent="0.3">
      <c r="B5854" s="5" t="s">
        <v>75</v>
      </c>
      <c r="C5854" t="s">
        <v>15</v>
      </c>
      <c r="D5854" s="2" t="s">
        <v>21</v>
      </c>
      <c r="E5854">
        <v>6.1319999999999997</v>
      </c>
      <c r="F5854">
        <v>6.1319999999999997</v>
      </c>
      <c r="G5854" t="s">
        <v>43</v>
      </c>
      <c r="H5854" s="21">
        <v>44985</v>
      </c>
      <c r="I5854" s="18" t="s">
        <v>92</v>
      </c>
      <c r="J5854" s="2" t="s">
        <v>21</v>
      </c>
    </row>
    <row r="5855" spans="2:10" hidden="1" x14ac:dyDescent="0.3">
      <c r="B5855" s="5" t="s">
        <v>75</v>
      </c>
      <c r="C5855" t="s">
        <v>15</v>
      </c>
      <c r="D5855" s="2" t="s">
        <v>21</v>
      </c>
      <c r="E5855">
        <v>5.75</v>
      </c>
      <c r="F5855">
        <v>5.75</v>
      </c>
      <c r="G5855" t="s">
        <v>43</v>
      </c>
      <c r="H5855" s="21">
        <v>44985</v>
      </c>
      <c r="I5855" s="18" t="s">
        <v>92</v>
      </c>
      <c r="J5855" s="2" t="s">
        <v>21</v>
      </c>
    </row>
    <row r="5856" spans="2:10" hidden="1" x14ac:dyDescent="0.3">
      <c r="B5856" s="5" t="s">
        <v>75</v>
      </c>
      <c r="C5856" t="s">
        <v>15</v>
      </c>
      <c r="D5856" s="2" t="s">
        <v>21</v>
      </c>
      <c r="E5856">
        <v>5.9420000000000002</v>
      </c>
      <c r="F5856">
        <v>5.9420000000000002</v>
      </c>
      <c r="G5856" t="s">
        <v>43</v>
      </c>
      <c r="H5856" s="21">
        <v>44985</v>
      </c>
      <c r="I5856" s="18" t="s">
        <v>92</v>
      </c>
      <c r="J5856" s="2" t="s">
        <v>21</v>
      </c>
    </row>
    <row r="5857" spans="2:10" hidden="1" x14ac:dyDescent="0.3">
      <c r="B5857" s="5" t="s">
        <v>75</v>
      </c>
      <c r="C5857" t="s">
        <v>15</v>
      </c>
      <c r="D5857" s="2" t="s">
        <v>21</v>
      </c>
      <c r="E5857">
        <v>5.8760000000000003</v>
      </c>
      <c r="F5857">
        <v>5.8760000000000003</v>
      </c>
      <c r="G5857" t="s">
        <v>43</v>
      </c>
      <c r="H5857" s="21">
        <v>44985</v>
      </c>
      <c r="I5857" s="18" t="s">
        <v>92</v>
      </c>
      <c r="J5857" s="2" t="s">
        <v>21</v>
      </c>
    </row>
    <row r="5858" spans="2:10" hidden="1" x14ac:dyDescent="0.3">
      <c r="B5858" s="5" t="s">
        <v>75</v>
      </c>
      <c r="C5858" t="s">
        <v>15</v>
      </c>
      <c r="D5858" s="2" t="s">
        <v>21</v>
      </c>
      <c r="E5858">
        <v>5.4160000000000004</v>
      </c>
      <c r="F5858">
        <v>5.4160000000000004</v>
      </c>
      <c r="G5858" t="s">
        <v>43</v>
      </c>
      <c r="H5858" s="21">
        <v>44985</v>
      </c>
      <c r="I5858" s="18" t="s">
        <v>92</v>
      </c>
      <c r="J5858" s="2" t="s">
        <v>21</v>
      </c>
    </row>
    <row r="5859" spans="2:10" hidden="1" x14ac:dyDescent="0.3">
      <c r="B5859" s="5" t="s">
        <v>75</v>
      </c>
      <c r="C5859" t="s">
        <v>15</v>
      </c>
      <c r="D5859" s="2" t="s">
        <v>21</v>
      </c>
      <c r="E5859">
        <v>6.1070000000000002</v>
      </c>
      <c r="F5859">
        <v>6.1070000000000002</v>
      </c>
      <c r="G5859" t="s">
        <v>43</v>
      </c>
      <c r="H5859" s="21">
        <v>44985</v>
      </c>
      <c r="I5859" s="18" t="s">
        <v>92</v>
      </c>
      <c r="J5859" s="2" t="s">
        <v>21</v>
      </c>
    </row>
    <row r="5860" spans="2:10" hidden="1" x14ac:dyDescent="0.3">
      <c r="B5860" s="5" t="s">
        <v>75</v>
      </c>
      <c r="C5860" t="s">
        <v>15</v>
      </c>
      <c r="D5860" s="2" t="s">
        <v>21</v>
      </c>
      <c r="E5860">
        <v>5.8490000000000002</v>
      </c>
      <c r="F5860">
        <v>5.8490000000000002</v>
      </c>
      <c r="G5860" t="s">
        <v>43</v>
      </c>
      <c r="H5860" s="21">
        <v>44985</v>
      </c>
      <c r="I5860" s="18" t="s">
        <v>92</v>
      </c>
      <c r="J5860" s="2" t="s">
        <v>21</v>
      </c>
    </row>
    <row r="5861" spans="2:10" hidden="1" x14ac:dyDescent="0.3">
      <c r="B5861" s="5" t="s">
        <v>75</v>
      </c>
      <c r="C5861" t="s">
        <v>15</v>
      </c>
      <c r="D5861" s="2" t="s">
        <v>21</v>
      </c>
      <c r="E5861">
        <v>6.1139999999999999</v>
      </c>
      <c r="F5861">
        <v>6.1139999999999999</v>
      </c>
      <c r="G5861" t="s">
        <v>43</v>
      </c>
      <c r="H5861" s="21">
        <v>44985</v>
      </c>
      <c r="I5861" s="18" t="s">
        <v>92</v>
      </c>
      <c r="J5861" s="2" t="s">
        <v>21</v>
      </c>
    </row>
    <row r="5862" spans="2:10" hidden="1" x14ac:dyDescent="0.3">
      <c r="B5862" s="5" t="s">
        <v>75</v>
      </c>
      <c r="C5862" t="s">
        <v>15</v>
      </c>
      <c r="D5862" s="2" t="s">
        <v>21</v>
      </c>
      <c r="E5862">
        <v>6.0279999999999996</v>
      </c>
      <c r="F5862">
        <v>6.0279999999999996</v>
      </c>
      <c r="G5862" t="s">
        <v>43</v>
      </c>
      <c r="H5862" s="21">
        <v>44985</v>
      </c>
      <c r="I5862" s="18" t="s">
        <v>92</v>
      </c>
      <c r="J5862" s="2" t="s">
        <v>21</v>
      </c>
    </row>
    <row r="5863" spans="2:10" hidden="1" x14ac:dyDescent="0.3">
      <c r="B5863" s="5" t="s">
        <v>75</v>
      </c>
      <c r="C5863" t="s">
        <v>15</v>
      </c>
      <c r="D5863" s="2" t="s">
        <v>21</v>
      </c>
      <c r="E5863">
        <v>6.5179999999999998</v>
      </c>
      <c r="F5863">
        <v>6.5179999999999998</v>
      </c>
      <c r="G5863" t="s">
        <v>43</v>
      </c>
      <c r="H5863" s="21">
        <v>44985</v>
      </c>
      <c r="I5863" s="18" t="s">
        <v>92</v>
      </c>
      <c r="J5863" s="2" t="s">
        <v>21</v>
      </c>
    </row>
    <row r="5864" spans="2:10" hidden="1" x14ac:dyDescent="0.3">
      <c r="B5864" s="5" t="s">
        <v>75</v>
      </c>
      <c r="C5864" t="s">
        <v>15</v>
      </c>
      <c r="D5864" s="2" t="s">
        <v>21</v>
      </c>
      <c r="E5864">
        <v>6.5890000000000004</v>
      </c>
      <c r="F5864">
        <v>6.5890000000000004</v>
      </c>
      <c r="G5864" t="s">
        <v>43</v>
      </c>
      <c r="H5864" s="21">
        <v>44985</v>
      </c>
      <c r="I5864" s="18" t="s">
        <v>92</v>
      </c>
      <c r="J5864" s="2" t="s">
        <v>21</v>
      </c>
    </row>
    <row r="5865" spans="2:10" hidden="1" x14ac:dyDescent="0.3">
      <c r="B5865" s="5" t="s">
        <v>75</v>
      </c>
      <c r="C5865" t="s">
        <v>15</v>
      </c>
      <c r="D5865" s="2" t="s">
        <v>21</v>
      </c>
      <c r="E5865">
        <v>6.4219999999999997</v>
      </c>
      <c r="F5865">
        <v>6.4219999999999997</v>
      </c>
      <c r="G5865" t="s">
        <v>43</v>
      </c>
      <c r="H5865" s="21">
        <v>44985</v>
      </c>
      <c r="I5865" s="18" t="s">
        <v>92</v>
      </c>
      <c r="J5865" s="2" t="s">
        <v>21</v>
      </c>
    </row>
    <row r="5866" spans="2:10" hidden="1" x14ac:dyDescent="0.3">
      <c r="B5866" s="5" t="s">
        <v>75</v>
      </c>
      <c r="C5866" t="s">
        <v>15</v>
      </c>
      <c r="D5866" s="2" t="s">
        <v>21</v>
      </c>
      <c r="E5866">
        <v>6.907</v>
      </c>
      <c r="F5866">
        <v>6.907</v>
      </c>
      <c r="G5866" t="s">
        <v>43</v>
      </c>
      <c r="H5866" s="21">
        <v>44985</v>
      </c>
      <c r="I5866" s="18" t="s">
        <v>92</v>
      </c>
      <c r="J5866" s="2" t="s">
        <v>21</v>
      </c>
    </row>
    <row r="5867" spans="2:10" hidden="1" x14ac:dyDescent="0.3">
      <c r="B5867" s="5" t="s">
        <v>75</v>
      </c>
      <c r="C5867" t="s">
        <v>15</v>
      </c>
      <c r="D5867" s="2" t="s">
        <v>21</v>
      </c>
      <c r="E5867">
        <v>6.8949999999999996</v>
      </c>
      <c r="F5867">
        <v>6.8949999999999996</v>
      </c>
      <c r="G5867" t="s">
        <v>43</v>
      </c>
      <c r="H5867" s="21">
        <v>44985</v>
      </c>
      <c r="I5867" s="18" t="s">
        <v>92</v>
      </c>
      <c r="J5867" s="2" t="s">
        <v>21</v>
      </c>
    </row>
    <row r="5868" spans="2:10" hidden="1" x14ac:dyDescent="0.3">
      <c r="B5868" s="5" t="s">
        <v>75</v>
      </c>
      <c r="C5868" t="s">
        <v>15</v>
      </c>
      <c r="D5868" s="2" t="s">
        <v>21</v>
      </c>
      <c r="E5868">
        <v>6.5529999999999999</v>
      </c>
      <c r="F5868">
        <v>6.5529999999999999</v>
      </c>
      <c r="G5868" t="s">
        <v>43</v>
      </c>
      <c r="H5868" s="21">
        <v>44985</v>
      </c>
      <c r="I5868" s="18" t="s">
        <v>92</v>
      </c>
      <c r="J5868" s="2" t="s">
        <v>21</v>
      </c>
    </row>
    <row r="5869" spans="2:10" hidden="1" x14ac:dyDescent="0.3">
      <c r="B5869" s="5" t="s">
        <v>75</v>
      </c>
      <c r="C5869" t="s">
        <v>15</v>
      </c>
      <c r="D5869" s="2" t="s">
        <v>21</v>
      </c>
      <c r="E5869">
        <v>5.7460000000000004</v>
      </c>
      <c r="F5869">
        <v>5.7460000000000004</v>
      </c>
      <c r="G5869" t="s">
        <v>43</v>
      </c>
      <c r="H5869" s="21">
        <v>44985</v>
      </c>
      <c r="I5869" s="18" t="s">
        <v>92</v>
      </c>
      <c r="J5869" s="2" t="s">
        <v>21</v>
      </c>
    </row>
    <row r="5870" spans="2:10" hidden="1" x14ac:dyDescent="0.3">
      <c r="B5870" s="5" t="s">
        <v>75</v>
      </c>
      <c r="C5870" t="s">
        <v>15</v>
      </c>
      <c r="D5870" s="2" t="s">
        <v>21</v>
      </c>
      <c r="E5870">
        <v>6.1050000000000004</v>
      </c>
      <c r="F5870">
        <v>6.1050000000000004</v>
      </c>
      <c r="G5870" t="s">
        <v>43</v>
      </c>
      <c r="H5870" s="21">
        <v>44985</v>
      </c>
      <c r="I5870" s="18" t="s">
        <v>92</v>
      </c>
      <c r="J5870" s="2" t="s">
        <v>21</v>
      </c>
    </row>
    <row r="5871" spans="2:10" hidden="1" x14ac:dyDescent="0.3">
      <c r="B5871" s="5" t="s">
        <v>75</v>
      </c>
      <c r="C5871" t="s">
        <v>15</v>
      </c>
      <c r="D5871" s="2" t="s">
        <v>21</v>
      </c>
      <c r="E5871">
        <v>6.52</v>
      </c>
      <c r="F5871">
        <v>6.52</v>
      </c>
      <c r="G5871" t="s">
        <v>43</v>
      </c>
      <c r="H5871" s="21">
        <v>44985</v>
      </c>
      <c r="I5871" s="18" t="s">
        <v>92</v>
      </c>
      <c r="J5871" s="2" t="s">
        <v>21</v>
      </c>
    </row>
    <row r="5872" spans="2:10" hidden="1" x14ac:dyDescent="0.3">
      <c r="B5872" s="5" t="s">
        <v>75</v>
      </c>
      <c r="C5872" t="s">
        <v>15</v>
      </c>
      <c r="D5872" s="2" t="s">
        <v>21</v>
      </c>
      <c r="E5872">
        <v>6.194</v>
      </c>
      <c r="F5872">
        <v>6.194</v>
      </c>
      <c r="G5872" t="s">
        <v>43</v>
      </c>
      <c r="H5872" s="21">
        <v>44985</v>
      </c>
      <c r="I5872" s="18" t="s">
        <v>92</v>
      </c>
      <c r="J5872" s="2" t="s">
        <v>21</v>
      </c>
    </row>
    <row r="5873" spans="2:10" hidden="1" x14ac:dyDescent="0.3">
      <c r="B5873" s="5" t="s">
        <v>75</v>
      </c>
      <c r="C5873" t="s">
        <v>33</v>
      </c>
      <c r="D5873" s="2" t="s">
        <v>21</v>
      </c>
      <c r="E5873">
        <v>5.6369999999999996</v>
      </c>
      <c r="F5873">
        <v>5.6369999999999996</v>
      </c>
      <c r="G5873" t="s">
        <v>43</v>
      </c>
      <c r="H5873" s="21">
        <v>44981</v>
      </c>
      <c r="I5873" s="18" t="s">
        <v>92</v>
      </c>
      <c r="J5873" s="2" t="s">
        <v>21</v>
      </c>
    </row>
    <row r="5874" spans="2:10" hidden="1" x14ac:dyDescent="0.3">
      <c r="B5874" s="5" t="s">
        <v>75</v>
      </c>
      <c r="C5874" t="s">
        <v>33</v>
      </c>
      <c r="D5874" s="2" t="s">
        <v>21</v>
      </c>
      <c r="E5874">
        <v>5.9749999999999996</v>
      </c>
      <c r="F5874">
        <v>5.9749999999999996</v>
      </c>
      <c r="G5874" t="s">
        <v>43</v>
      </c>
      <c r="H5874" s="21">
        <v>44981</v>
      </c>
      <c r="I5874" s="18" t="s">
        <v>92</v>
      </c>
      <c r="J5874" s="2" t="s">
        <v>21</v>
      </c>
    </row>
    <row r="5875" spans="2:10" hidden="1" x14ac:dyDescent="0.3">
      <c r="B5875" s="5" t="s">
        <v>75</v>
      </c>
      <c r="C5875" t="s">
        <v>33</v>
      </c>
      <c r="D5875" s="2" t="s">
        <v>21</v>
      </c>
      <c r="E5875">
        <v>6.4329999999999998</v>
      </c>
      <c r="F5875">
        <v>6.4329999999999998</v>
      </c>
      <c r="G5875" t="s">
        <v>43</v>
      </c>
      <c r="H5875" s="21">
        <v>44981</v>
      </c>
      <c r="I5875" s="18" t="s">
        <v>92</v>
      </c>
      <c r="J5875" s="2" t="s">
        <v>21</v>
      </c>
    </row>
    <row r="5876" spans="2:10" hidden="1" x14ac:dyDescent="0.3">
      <c r="B5876" s="5" t="s">
        <v>75</v>
      </c>
      <c r="C5876" t="s">
        <v>33</v>
      </c>
      <c r="D5876" s="2" t="s">
        <v>21</v>
      </c>
      <c r="E5876">
        <v>6.734</v>
      </c>
      <c r="F5876">
        <v>6.734</v>
      </c>
      <c r="G5876" t="s">
        <v>43</v>
      </c>
      <c r="H5876" s="21">
        <v>44981</v>
      </c>
      <c r="I5876" s="18" t="s">
        <v>92</v>
      </c>
      <c r="J5876" s="2" t="s">
        <v>21</v>
      </c>
    </row>
    <row r="5877" spans="2:10" hidden="1" x14ac:dyDescent="0.3">
      <c r="B5877" s="5" t="s">
        <v>75</v>
      </c>
      <c r="C5877" t="s">
        <v>33</v>
      </c>
      <c r="D5877" s="2" t="s">
        <v>21</v>
      </c>
      <c r="E5877">
        <v>6.3680000000000003</v>
      </c>
      <c r="F5877">
        <v>6.3680000000000003</v>
      </c>
      <c r="G5877" t="s">
        <v>43</v>
      </c>
      <c r="H5877" s="21">
        <v>44981</v>
      </c>
      <c r="I5877" s="18" t="s">
        <v>92</v>
      </c>
      <c r="J5877" s="2" t="s">
        <v>21</v>
      </c>
    </row>
    <row r="5878" spans="2:10" hidden="1" x14ac:dyDescent="0.3">
      <c r="B5878" s="5" t="s">
        <v>75</v>
      </c>
      <c r="C5878" t="s">
        <v>33</v>
      </c>
      <c r="D5878" t="s">
        <v>78</v>
      </c>
      <c r="E5878">
        <v>39.203000000000003</v>
      </c>
      <c r="F5878">
        <v>39.203000000000003</v>
      </c>
      <c r="G5878" t="s">
        <v>42</v>
      </c>
      <c r="H5878" s="21">
        <v>44981</v>
      </c>
      <c r="I5878" s="18" t="s">
        <v>92</v>
      </c>
      <c r="J5878" s="2" t="s">
        <v>94</v>
      </c>
    </row>
    <row r="5879" spans="2:10" hidden="1" x14ac:dyDescent="0.3">
      <c r="B5879" s="5" t="s">
        <v>75</v>
      </c>
      <c r="C5879" t="s">
        <v>33</v>
      </c>
      <c r="D5879" t="s">
        <v>79</v>
      </c>
      <c r="E5879">
        <v>3.198</v>
      </c>
      <c r="F5879">
        <v>3.198</v>
      </c>
      <c r="G5879" t="s">
        <v>42</v>
      </c>
      <c r="H5879" s="21">
        <v>44981</v>
      </c>
      <c r="I5879" s="18" t="s">
        <v>92</v>
      </c>
      <c r="J5879" t="s">
        <v>64</v>
      </c>
    </row>
    <row r="5880" spans="2:10" hidden="1" x14ac:dyDescent="0.3">
      <c r="B5880" s="5" t="s">
        <v>75</v>
      </c>
      <c r="C5880" t="s">
        <v>33</v>
      </c>
      <c r="D5880" t="s">
        <v>79</v>
      </c>
      <c r="E5880">
        <v>3.109</v>
      </c>
      <c r="F5880">
        <v>3.109</v>
      </c>
      <c r="G5880" t="s">
        <v>42</v>
      </c>
      <c r="H5880" s="21">
        <v>44981</v>
      </c>
      <c r="I5880" s="18" t="s">
        <v>92</v>
      </c>
      <c r="J5880" t="s">
        <v>64</v>
      </c>
    </row>
    <row r="5881" spans="2:10" hidden="1" x14ac:dyDescent="0.3">
      <c r="B5881" s="5" t="s">
        <v>75</v>
      </c>
      <c r="C5881" t="s">
        <v>33</v>
      </c>
      <c r="D5881" t="s">
        <v>79</v>
      </c>
      <c r="E5881">
        <v>3.6</v>
      </c>
      <c r="F5881">
        <v>3.6</v>
      </c>
      <c r="G5881" t="s">
        <v>42</v>
      </c>
      <c r="H5881" s="21">
        <v>44981</v>
      </c>
      <c r="I5881" s="18" t="s">
        <v>92</v>
      </c>
      <c r="J5881" t="s">
        <v>64</v>
      </c>
    </row>
    <row r="5882" spans="2:10" hidden="1" x14ac:dyDescent="0.3">
      <c r="B5882" s="5" t="s">
        <v>75</v>
      </c>
      <c r="C5882" t="s">
        <v>33</v>
      </c>
      <c r="D5882" t="s">
        <v>79</v>
      </c>
      <c r="E5882">
        <v>3.4289999999999998</v>
      </c>
      <c r="F5882">
        <v>3.4289999999999998</v>
      </c>
      <c r="G5882" t="s">
        <v>42</v>
      </c>
      <c r="H5882" s="21">
        <v>44981</v>
      </c>
      <c r="I5882" s="18" t="s">
        <v>92</v>
      </c>
      <c r="J5882" t="s">
        <v>64</v>
      </c>
    </row>
    <row r="5883" spans="2:10" hidden="1" x14ac:dyDescent="0.3">
      <c r="B5883" s="5" t="s">
        <v>75</v>
      </c>
      <c r="C5883" t="s">
        <v>33</v>
      </c>
      <c r="D5883" t="s">
        <v>79</v>
      </c>
      <c r="E5883">
        <v>4.4930000000000003</v>
      </c>
      <c r="F5883">
        <v>4.4930000000000003</v>
      </c>
      <c r="G5883" t="s">
        <v>42</v>
      </c>
      <c r="H5883" s="21">
        <v>44981</v>
      </c>
      <c r="I5883" s="18" t="s">
        <v>92</v>
      </c>
      <c r="J5883" t="s">
        <v>64</v>
      </c>
    </row>
    <row r="5884" spans="2:10" hidden="1" x14ac:dyDescent="0.3">
      <c r="B5884" s="5" t="s">
        <v>75</v>
      </c>
      <c r="C5884" t="s">
        <v>33</v>
      </c>
      <c r="D5884" t="s">
        <v>79</v>
      </c>
      <c r="E5884">
        <v>3.3149999999999999</v>
      </c>
      <c r="F5884">
        <v>3.3149999999999999</v>
      </c>
      <c r="G5884" t="s">
        <v>42</v>
      </c>
      <c r="H5884" s="21">
        <v>44981</v>
      </c>
      <c r="I5884" s="18" t="s">
        <v>92</v>
      </c>
      <c r="J5884" t="s">
        <v>64</v>
      </c>
    </row>
    <row r="5885" spans="2:10" hidden="1" x14ac:dyDescent="0.3">
      <c r="B5885" s="5" t="s">
        <v>75</v>
      </c>
      <c r="C5885" t="s">
        <v>33</v>
      </c>
      <c r="D5885" t="s">
        <v>79</v>
      </c>
      <c r="E5885">
        <v>4.1829999999999998</v>
      </c>
      <c r="F5885">
        <v>4.1829999999999998</v>
      </c>
      <c r="G5885" t="s">
        <v>42</v>
      </c>
      <c r="H5885" s="21">
        <v>44981</v>
      </c>
      <c r="I5885" s="18" t="s">
        <v>92</v>
      </c>
      <c r="J5885" t="s">
        <v>64</v>
      </c>
    </row>
    <row r="5886" spans="2:10" hidden="1" x14ac:dyDescent="0.3">
      <c r="B5886" s="5" t="s">
        <v>75</v>
      </c>
      <c r="C5886" t="s">
        <v>33</v>
      </c>
      <c r="D5886" t="s">
        <v>79</v>
      </c>
      <c r="E5886">
        <v>4.2190000000000003</v>
      </c>
      <c r="F5886">
        <v>4.2190000000000003</v>
      </c>
      <c r="G5886" t="s">
        <v>42</v>
      </c>
      <c r="H5886" s="21">
        <v>44981</v>
      </c>
      <c r="I5886" s="18" t="s">
        <v>92</v>
      </c>
      <c r="J5886" t="s">
        <v>64</v>
      </c>
    </row>
    <row r="5887" spans="2:10" hidden="1" x14ac:dyDescent="0.3">
      <c r="B5887" s="5" t="s">
        <v>75</v>
      </c>
      <c r="C5887" t="s">
        <v>33</v>
      </c>
      <c r="D5887" t="s">
        <v>79</v>
      </c>
      <c r="E5887">
        <v>3.6869999999999998</v>
      </c>
      <c r="F5887">
        <v>3.6869999999999998</v>
      </c>
      <c r="G5887" t="s">
        <v>42</v>
      </c>
      <c r="H5887" s="21">
        <v>44981</v>
      </c>
      <c r="I5887" s="18" t="s">
        <v>92</v>
      </c>
      <c r="J5887" t="s">
        <v>64</v>
      </c>
    </row>
    <row r="5888" spans="2:10" hidden="1" x14ac:dyDescent="0.3">
      <c r="B5888" s="5" t="s">
        <v>75</v>
      </c>
      <c r="C5888" t="s">
        <v>33</v>
      </c>
      <c r="D5888" t="s">
        <v>79</v>
      </c>
      <c r="E5888">
        <v>3.569</v>
      </c>
      <c r="F5888">
        <v>3.569</v>
      </c>
      <c r="G5888" t="s">
        <v>42</v>
      </c>
      <c r="H5888" s="21">
        <v>44981</v>
      </c>
      <c r="I5888" s="18" t="s">
        <v>92</v>
      </c>
      <c r="J5888" t="s">
        <v>64</v>
      </c>
    </row>
    <row r="5889" spans="2:10" hidden="1" x14ac:dyDescent="0.3">
      <c r="B5889" s="5" t="s">
        <v>75</v>
      </c>
      <c r="C5889" t="s">
        <v>33</v>
      </c>
      <c r="D5889" t="s">
        <v>79</v>
      </c>
      <c r="E5889">
        <v>3.5070000000000001</v>
      </c>
      <c r="F5889">
        <v>3.5070000000000001</v>
      </c>
      <c r="G5889" t="s">
        <v>42</v>
      </c>
      <c r="H5889" s="21">
        <v>44981</v>
      </c>
      <c r="I5889" s="18" t="s">
        <v>92</v>
      </c>
      <c r="J5889" t="s">
        <v>64</v>
      </c>
    </row>
    <row r="5890" spans="2:10" hidden="1" x14ac:dyDescent="0.3">
      <c r="B5890" s="5" t="s">
        <v>75</v>
      </c>
      <c r="C5890" t="s">
        <v>33</v>
      </c>
      <c r="D5890" t="s">
        <v>79</v>
      </c>
      <c r="E5890">
        <v>5.2990000000000004</v>
      </c>
      <c r="F5890">
        <v>5.2990000000000004</v>
      </c>
      <c r="G5890" t="s">
        <v>42</v>
      </c>
      <c r="H5890" s="21">
        <v>44981</v>
      </c>
      <c r="I5890" s="18" t="s">
        <v>92</v>
      </c>
      <c r="J5890" t="s">
        <v>64</v>
      </c>
    </row>
    <row r="5891" spans="2:10" hidden="1" x14ac:dyDescent="0.3">
      <c r="B5891" s="5" t="s">
        <v>75</v>
      </c>
      <c r="C5891" t="s">
        <v>33</v>
      </c>
      <c r="D5891" t="s">
        <v>79</v>
      </c>
      <c r="E5891">
        <v>3.548</v>
      </c>
      <c r="F5891">
        <v>3.548</v>
      </c>
      <c r="G5891" t="s">
        <v>42</v>
      </c>
      <c r="H5891" s="21">
        <v>44981</v>
      </c>
      <c r="I5891" s="18" t="s">
        <v>92</v>
      </c>
      <c r="J5891" t="s">
        <v>64</v>
      </c>
    </row>
    <row r="5892" spans="2:10" hidden="1" x14ac:dyDescent="0.3">
      <c r="B5892" s="5" t="s">
        <v>75</v>
      </c>
      <c r="C5892" t="s">
        <v>33</v>
      </c>
      <c r="D5892" t="s">
        <v>79</v>
      </c>
      <c r="E5892">
        <v>3.9</v>
      </c>
      <c r="F5892">
        <v>3.9</v>
      </c>
      <c r="G5892" t="s">
        <v>42</v>
      </c>
      <c r="H5892" s="21">
        <v>44981</v>
      </c>
      <c r="I5892" s="18" t="s">
        <v>92</v>
      </c>
      <c r="J5892" t="s">
        <v>64</v>
      </c>
    </row>
    <row r="5893" spans="2:10" hidden="1" x14ac:dyDescent="0.3">
      <c r="B5893" s="5" t="s">
        <v>75</v>
      </c>
      <c r="C5893" t="s">
        <v>33</v>
      </c>
      <c r="D5893" t="s">
        <v>79</v>
      </c>
      <c r="E5893">
        <v>3.9710000000000001</v>
      </c>
      <c r="F5893">
        <v>3.9710000000000001</v>
      </c>
      <c r="G5893" t="s">
        <v>42</v>
      </c>
      <c r="H5893" s="21">
        <v>44981</v>
      </c>
      <c r="I5893" s="18" t="s">
        <v>92</v>
      </c>
      <c r="J5893" t="s">
        <v>64</v>
      </c>
    </row>
    <row r="5894" spans="2:10" hidden="1" x14ac:dyDescent="0.3">
      <c r="B5894" s="5" t="s">
        <v>75</v>
      </c>
      <c r="C5894" t="s">
        <v>33</v>
      </c>
      <c r="D5894" t="s">
        <v>79</v>
      </c>
      <c r="E5894">
        <v>4.1180000000000003</v>
      </c>
      <c r="F5894">
        <v>4.1180000000000003</v>
      </c>
      <c r="G5894" t="s">
        <v>42</v>
      </c>
      <c r="H5894" s="21">
        <v>44981</v>
      </c>
      <c r="I5894" s="18" t="s">
        <v>92</v>
      </c>
      <c r="J5894" t="s">
        <v>64</v>
      </c>
    </row>
    <row r="5895" spans="2:10" hidden="1" x14ac:dyDescent="0.3">
      <c r="B5895" s="5" t="s">
        <v>75</v>
      </c>
      <c r="C5895" t="s">
        <v>33</v>
      </c>
      <c r="D5895" t="s">
        <v>79</v>
      </c>
      <c r="E5895">
        <v>3.7480000000000002</v>
      </c>
      <c r="F5895">
        <v>3.7480000000000002</v>
      </c>
      <c r="G5895" t="s">
        <v>42</v>
      </c>
      <c r="H5895" s="21">
        <v>44981</v>
      </c>
      <c r="I5895" s="18" t="s">
        <v>92</v>
      </c>
      <c r="J5895" t="s">
        <v>64</v>
      </c>
    </row>
    <row r="5896" spans="2:10" hidden="1" x14ac:dyDescent="0.3">
      <c r="B5896" s="5" t="s">
        <v>75</v>
      </c>
      <c r="C5896" t="s">
        <v>33</v>
      </c>
      <c r="D5896" t="s">
        <v>79</v>
      </c>
      <c r="E5896">
        <v>3.9</v>
      </c>
      <c r="F5896">
        <v>3.9</v>
      </c>
      <c r="G5896" t="s">
        <v>42</v>
      </c>
      <c r="H5896" s="21">
        <v>44981</v>
      </c>
      <c r="I5896" s="18" t="s">
        <v>92</v>
      </c>
      <c r="J5896" t="s">
        <v>64</v>
      </c>
    </row>
    <row r="5897" spans="2:10" hidden="1" x14ac:dyDescent="0.3">
      <c r="B5897" s="5" t="s">
        <v>75</v>
      </c>
      <c r="C5897" t="s">
        <v>33</v>
      </c>
      <c r="D5897" t="s">
        <v>79</v>
      </c>
      <c r="E5897">
        <v>3.5920000000000001</v>
      </c>
      <c r="F5897">
        <v>3.5920000000000001</v>
      </c>
      <c r="G5897" t="s">
        <v>42</v>
      </c>
      <c r="H5897" s="21">
        <v>44981</v>
      </c>
      <c r="I5897" s="18" t="s">
        <v>92</v>
      </c>
      <c r="J5897" t="s">
        <v>64</v>
      </c>
    </row>
    <row r="5898" spans="2:10" hidden="1" x14ac:dyDescent="0.3">
      <c r="B5898" s="5" t="s">
        <v>75</v>
      </c>
      <c r="C5898" t="s">
        <v>33</v>
      </c>
      <c r="D5898" t="s">
        <v>79</v>
      </c>
      <c r="E5898">
        <v>3.6349999999999998</v>
      </c>
      <c r="F5898">
        <v>3.6349999999999998</v>
      </c>
      <c r="G5898" t="s">
        <v>42</v>
      </c>
      <c r="H5898" s="21">
        <v>44981</v>
      </c>
      <c r="I5898" s="18" t="s">
        <v>92</v>
      </c>
      <c r="J5898" t="s">
        <v>64</v>
      </c>
    </row>
    <row r="5899" spans="2:10" hidden="1" x14ac:dyDescent="0.3">
      <c r="B5899" s="5" t="s">
        <v>75</v>
      </c>
      <c r="C5899" t="s">
        <v>33</v>
      </c>
      <c r="D5899" t="s">
        <v>79</v>
      </c>
      <c r="E5899">
        <v>1.9179999999999999</v>
      </c>
      <c r="F5899">
        <v>1.9179999999999999</v>
      </c>
      <c r="G5899" t="s">
        <v>42</v>
      </c>
      <c r="H5899" s="21">
        <v>44981</v>
      </c>
      <c r="I5899" s="18" t="s">
        <v>92</v>
      </c>
      <c r="J5899" t="s">
        <v>64</v>
      </c>
    </row>
    <row r="5900" spans="2:10" hidden="1" x14ac:dyDescent="0.3">
      <c r="B5900" s="5" t="s">
        <v>75</v>
      </c>
      <c r="C5900" t="s">
        <v>33</v>
      </c>
      <c r="D5900" t="s">
        <v>79</v>
      </c>
      <c r="E5900">
        <v>5.2329999999999997</v>
      </c>
      <c r="F5900">
        <v>5.2329999999999997</v>
      </c>
      <c r="G5900" t="s">
        <v>42</v>
      </c>
      <c r="H5900" s="21">
        <v>44981</v>
      </c>
      <c r="I5900" s="18" t="s">
        <v>92</v>
      </c>
      <c r="J5900" t="s">
        <v>64</v>
      </c>
    </row>
    <row r="5901" spans="2:10" hidden="1" x14ac:dyDescent="0.3">
      <c r="B5901" s="5" t="s">
        <v>75</v>
      </c>
      <c r="C5901" t="s">
        <v>33</v>
      </c>
      <c r="D5901" t="s">
        <v>79</v>
      </c>
      <c r="E5901">
        <v>3.2589999999999999</v>
      </c>
      <c r="F5901">
        <v>3.2589999999999999</v>
      </c>
      <c r="G5901" t="s">
        <v>42</v>
      </c>
      <c r="H5901" s="21">
        <v>44981</v>
      </c>
      <c r="I5901" s="18" t="s">
        <v>92</v>
      </c>
      <c r="J5901" t="s">
        <v>64</v>
      </c>
    </row>
    <row r="5902" spans="2:10" hidden="1" x14ac:dyDescent="0.3">
      <c r="B5902" s="5" t="s">
        <v>75</v>
      </c>
      <c r="C5902" t="s">
        <v>33</v>
      </c>
      <c r="D5902" t="s">
        <v>79</v>
      </c>
      <c r="E5902">
        <v>3.5910000000000002</v>
      </c>
      <c r="F5902">
        <v>3.5910000000000002</v>
      </c>
      <c r="G5902" t="s">
        <v>42</v>
      </c>
      <c r="H5902" s="21">
        <v>44981</v>
      </c>
      <c r="I5902" s="18" t="s">
        <v>92</v>
      </c>
      <c r="J5902" t="s">
        <v>64</v>
      </c>
    </row>
    <row r="5903" spans="2:10" hidden="1" x14ac:dyDescent="0.3">
      <c r="B5903" s="5" t="s">
        <v>75</v>
      </c>
      <c r="C5903" t="s">
        <v>33</v>
      </c>
      <c r="D5903" t="s">
        <v>79</v>
      </c>
      <c r="E5903">
        <v>3.71</v>
      </c>
      <c r="F5903">
        <v>3.71</v>
      </c>
      <c r="G5903" t="s">
        <v>42</v>
      </c>
      <c r="H5903" s="21">
        <v>44981</v>
      </c>
      <c r="I5903" s="18" t="s">
        <v>92</v>
      </c>
      <c r="J5903" t="s">
        <v>64</v>
      </c>
    </row>
    <row r="5904" spans="2:10" hidden="1" x14ac:dyDescent="0.3">
      <c r="B5904" s="5" t="s">
        <v>75</v>
      </c>
      <c r="C5904" t="s">
        <v>33</v>
      </c>
      <c r="D5904" t="s">
        <v>79</v>
      </c>
      <c r="E5904">
        <v>3.6560000000000001</v>
      </c>
      <c r="F5904">
        <v>3.6560000000000001</v>
      </c>
      <c r="G5904" t="s">
        <v>42</v>
      </c>
      <c r="H5904" s="21">
        <v>44981</v>
      </c>
      <c r="I5904" s="18" t="s">
        <v>92</v>
      </c>
      <c r="J5904" t="s">
        <v>64</v>
      </c>
    </row>
    <row r="5905" spans="2:10" hidden="1" x14ac:dyDescent="0.3">
      <c r="B5905" s="5" t="s">
        <v>75</v>
      </c>
      <c r="C5905" t="s">
        <v>33</v>
      </c>
      <c r="D5905" t="s">
        <v>79</v>
      </c>
      <c r="E5905">
        <v>3.8540000000000001</v>
      </c>
      <c r="F5905">
        <v>3.8540000000000001</v>
      </c>
      <c r="G5905" t="s">
        <v>42</v>
      </c>
      <c r="H5905" s="21">
        <v>44981</v>
      </c>
      <c r="I5905" s="18" t="s">
        <v>92</v>
      </c>
      <c r="J5905" t="s">
        <v>64</v>
      </c>
    </row>
    <row r="5906" spans="2:10" hidden="1" x14ac:dyDescent="0.3">
      <c r="B5906" s="5" t="s">
        <v>75</v>
      </c>
      <c r="C5906" t="s">
        <v>33</v>
      </c>
      <c r="D5906" t="s">
        <v>79</v>
      </c>
      <c r="E5906">
        <v>3.4380000000000002</v>
      </c>
      <c r="F5906">
        <v>3.4380000000000002</v>
      </c>
      <c r="G5906" t="s">
        <v>42</v>
      </c>
      <c r="H5906" s="21">
        <v>44981</v>
      </c>
      <c r="I5906" s="18" t="s">
        <v>92</v>
      </c>
      <c r="J5906" t="s">
        <v>64</v>
      </c>
    </row>
    <row r="5907" spans="2:10" hidden="1" x14ac:dyDescent="0.3">
      <c r="B5907" s="5" t="s">
        <v>75</v>
      </c>
      <c r="C5907" t="s">
        <v>33</v>
      </c>
      <c r="D5907" t="s">
        <v>79</v>
      </c>
      <c r="E5907">
        <v>4.1680000000000001</v>
      </c>
      <c r="F5907">
        <v>4.1680000000000001</v>
      </c>
      <c r="G5907" t="s">
        <v>42</v>
      </c>
      <c r="H5907" s="21">
        <v>44981</v>
      </c>
      <c r="I5907" s="18" t="s">
        <v>92</v>
      </c>
      <c r="J5907" t="s">
        <v>64</v>
      </c>
    </row>
    <row r="5908" spans="2:10" hidden="1" x14ac:dyDescent="0.3">
      <c r="B5908" s="5" t="s">
        <v>75</v>
      </c>
      <c r="C5908" t="s">
        <v>33</v>
      </c>
      <c r="D5908" t="s">
        <v>79</v>
      </c>
      <c r="E5908">
        <v>3.4049999999999998</v>
      </c>
      <c r="F5908">
        <v>3.4049999999999998</v>
      </c>
      <c r="G5908" t="s">
        <v>42</v>
      </c>
      <c r="H5908" s="21">
        <v>44981</v>
      </c>
      <c r="I5908" s="18" t="s">
        <v>92</v>
      </c>
      <c r="J5908" t="s">
        <v>64</v>
      </c>
    </row>
    <row r="5909" spans="2:10" hidden="1" x14ac:dyDescent="0.3">
      <c r="B5909" s="5" t="s">
        <v>75</v>
      </c>
      <c r="C5909" t="s">
        <v>33</v>
      </c>
      <c r="D5909" t="s">
        <v>79</v>
      </c>
      <c r="E5909">
        <v>3.3180000000000001</v>
      </c>
      <c r="F5909">
        <v>3.3180000000000001</v>
      </c>
      <c r="G5909" t="s">
        <v>42</v>
      </c>
      <c r="H5909" s="21">
        <v>44981</v>
      </c>
      <c r="I5909" s="18" t="s">
        <v>92</v>
      </c>
      <c r="J5909" t="s">
        <v>64</v>
      </c>
    </row>
    <row r="5910" spans="2:10" hidden="1" x14ac:dyDescent="0.3">
      <c r="B5910" s="5" t="s">
        <v>75</v>
      </c>
      <c r="C5910" t="s">
        <v>33</v>
      </c>
      <c r="D5910" t="s">
        <v>79</v>
      </c>
      <c r="E5910">
        <v>3.5009999999999999</v>
      </c>
      <c r="F5910">
        <v>3.5009999999999999</v>
      </c>
      <c r="G5910" t="s">
        <v>42</v>
      </c>
      <c r="H5910" s="21">
        <v>44981</v>
      </c>
      <c r="I5910" s="18" t="s">
        <v>92</v>
      </c>
      <c r="J5910" t="s">
        <v>64</v>
      </c>
    </row>
    <row r="5911" spans="2:10" hidden="1" x14ac:dyDescent="0.3">
      <c r="B5911" s="5" t="s">
        <v>75</v>
      </c>
      <c r="C5911" t="s">
        <v>33</v>
      </c>
      <c r="D5911" t="s">
        <v>79</v>
      </c>
      <c r="E5911">
        <v>4.03</v>
      </c>
      <c r="F5911">
        <v>4.03</v>
      </c>
      <c r="G5911" t="s">
        <v>42</v>
      </c>
      <c r="H5911" s="21">
        <v>44981</v>
      </c>
      <c r="I5911" s="18" t="s">
        <v>92</v>
      </c>
      <c r="J5911" t="s">
        <v>64</v>
      </c>
    </row>
    <row r="5912" spans="2:10" hidden="1" x14ac:dyDescent="0.3">
      <c r="B5912" s="5" t="s">
        <v>75</v>
      </c>
      <c r="C5912" t="s">
        <v>33</v>
      </c>
      <c r="D5912" t="s">
        <v>79</v>
      </c>
      <c r="E5912">
        <v>6.13</v>
      </c>
      <c r="F5912">
        <v>6.13</v>
      </c>
      <c r="G5912" t="s">
        <v>42</v>
      </c>
      <c r="H5912" s="21">
        <v>44981</v>
      </c>
      <c r="I5912" s="18" t="s">
        <v>92</v>
      </c>
      <c r="J5912" t="s">
        <v>64</v>
      </c>
    </row>
    <row r="5913" spans="2:10" hidden="1" x14ac:dyDescent="0.3">
      <c r="B5913" s="5" t="s">
        <v>75</v>
      </c>
      <c r="C5913" t="s">
        <v>33</v>
      </c>
      <c r="D5913" t="s">
        <v>78</v>
      </c>
      <c r="E5913">
        <v>13.218</v>
      </c>
      <c r="F5913">
        <v>13.218</v>
      </c>
      <c r="G5913" t="s">
        <v>43</v>
      </c>
      <c r="H5913" s="21">
        <v>44981</v>
      </c>
      <c r="I5913" s="18" t="s">
        <v>92</v>
      </c>
      <c r="J5913" s="2" t="s">
        <v>94</v>
      </c>
    </row>
    <row r="5914" spans="2:10" hidden="1" x14ac:dyDescent="0.3">
      <c r="B5914" s="5" t="s">
        <v>75</v>
      </c>
      <c r="C5914" t="s">
        <v>33</v>
      </c>
      <c r="D5914" s="2" t="s">
        <v>21</v>
      </c>
      <c r="E5914">
        <v>6.8339999999999996</v>
      </c>
      <c r="F5914">
        <v>6.8339999999999996</v>
      </c>
      <c r="G5914" t="s">
        <v>43</v>
      </c>
      <c r="H5914" s="21">
        <v>44981</v>
      </c>
      <c r="I5914" s="18" t="s">
        <v>92</v>
      </c>
      <c r="J5914" s="2" t="s">
        <v>21</v>
      </c>
    </row>
    <row r="5915" spans="2:10" hidden="1" x14ac:dyDescent="0.3">
      <c r="B5915" s="5" t="s">
        <v>75</v>
      </c>
      <c r="C5915" t="s">
        <v>33</v>
      </c>
      <c r="D5915" s="2" t="s">
        <v>21</v>
      </c>
      <c r="E5915">
        <v>3.774</v>
      </c>
      <c r="F5915">
        <v>3.774</v>
      </c>
      <c r="G5915" t="s">
        <v>43</v>
      </c>
      <c r="H5915" s="21">
        <v>44981</v>
      </c>
      <c r="I5915" s="18" t="s">
        <v>92</v>
      </c>
      <c r="J5915" s="2" t="s">
        <v>21</v>
      </c>
    </row>
    <row r="5916" spans="2:10" hidden="1" x14ac:dyDescent="0.3">
      <c r="B5916" s="5" t="s">
        <v>75</v>
      </c>
      <c r="C5916" t="s">
        <v>33</v>
      </c>
      <c r="D5916" s="2" t="s">
        <v>21</v>
      </c>
      <c r="E5916">
        <v>3.51</v>
      </c>
      <c r="F5916">
        <v>3.51</v>
      </c>
      <c r="G5916" t="s">
        <v>43</v>
      </c>
      <c r="H5916" s="21">
        <v>44981</v>
      </c>
      <c r="I5916" s="18" t="s">
        <v>92</v>
      </c>
      <c r="J5916" s="2" t="s">
        <v>21</v>
      </c>
    </row>
    <row r="5917" spans="2:10" hidden="1" x14ac:dyDescent="0.3">
      <c r="B5917" s="5" t="s">
        <v>75</v>
      </c>
      <c r="C5917" t="s">
        <v>33</v>
      </c>
      <c r="D5917" s="2" t="s">
        <v>21</v>
      </c>
      <c r="E5917">
        <v>3.1080000000000001</v>
      </c>
      <c r="F5917">
        <v>3.1080000000000001</v>
      </c>
      <c r="G5917" t="s">
        <v>43</v>
      </c>
      <c r="H5917" s="21">
        <v>44981</v>
      </c>
      <c r="I5917" s="18" t="s">
        <v>92</v>
      </c>
      <c r="J5917" s="2" t="s">
        <v>21</v>
      </c>
    </row>
    <row r="5918" spans="2:10" hidden="1" x14ac:dyDescent="0.3">
      <c r="B5918" s="5" t="s">
        <v>75</v>
      </c>
      <c r="C5918" t="s">
        <v>33</v>
      </c>
      <c r="D5918" s="2" t="s">
        <v>21</v>
      </c>
      <c r="E5918">
        <v>4.0060000000000002</v>
      </c>
      <c r="F5918">
        <v>4.0060000000000002</v>
      </c>
      <c r="G5918" t="s">
        <v>43</v>
      </c>
      <c r="H5918" s="21">
        <v>44981</v>
      </c>
      <c r="I5918" s="18" t="s">
        <v>92</v>
      </c>
      <c r="J5918" s="2" t="s">
        <v>21</v>
      </c>
    </row>
    <row r="5919" spans="2:10" hidden="1" x14ac:dyDescent="0.3">
      <c r="B5919" s="5" t="s">
        <v>75</v>
      </c>
      <c r="C5919" t="s">
        <v>33</v>
      </c>
      <c r="D5919" s="2" t="s">
        <v>21</v>
      </c>
      <c r="E5919">
        <v>3.5609999999999999</v>
      </c>
      <c r="F5919">
        <v>3.5609999999999999</v>
      </c>
      <c r="G5919" t="s">
        <v>43</v>
      </c>
      <c r="H5919" s="21">
        <v>44981</v>
      </c>
      <c r="I5919" s="18" t="s">
        <v>92</v>
      </c>
      <c r="J5919" s="2" t="s">
        <v>21</v>
      </c>
    </row>
    <row r="5920" spans="2:10" hidden="1" x14ac:dyDescent="0.3">
      <c r="B5920" s="5" t="s">
        <v>75</v>
      </c>
      <c r="C5920" t="s">
        <v>33</v>
      </c>
      <c r="D5920" s="2" t="s">
        <v>21</v>
      </c>
      <c r="E5920">
        <v>3.7149999999999999</v>
      </c>
      <c r="F5920">
        <v>3.7149999999999999</v>
      </c>
      <c r="G5920" t="s">
        <v>43</v>
      </c>
      <c r="H5920" s="21">
        <v>44981</v>
      </c>
      <c r="I5920" s="18" t="s">
        <v>92</v>
      </c>
      <c r="J5920" s="2" t="s">
        <v>21</v>
      </c>
    </row>
    <row r="5921" spans="2:10" hidden="1" x14ac:dyDescent="0.3">
      <c r="B5921" s="5" t="s">
        <v>75</v>
      </c>
      <c r="C5921" t="s">
        <v>33</v>
      </c>
      <c r="D5921" s="2" t="s">
        <v>21</v>
      </c>
      <c r="E5921">
        <v>3.609</v>
      </c>
      <c r="F5921">
        <v>3.609</v>
      </c>
      <c r="G5921" t="s">
        <v>43</v>
      </c>
      <c r="H5921" s="21">
        <v>44981</v>
      </c>
      <c r="I5921" s="18" t="s">
        <v>92</v>
      </c>
      <c r="J5921" s="2" t="s">
        <v>21</v>
      </c>
    </row>
    <row r="5922" spans="2:10" hidden="1" x14ac:dyDescent="0.3">
      <c r="B5922" s="5" t="s">
        <v>75</v>
      </c>
      <c r="C5922" t="s">
        <v>33</v>
      </c>
      <c r="D5922" s="2" t="s">
        <v>21</v>
      </c>
      <c r="E5922">
        <v>3.6110000000000002</v>
      </c>
      <c r="F5922">
        <v>3.6110000000000002</v>
      </c>
      <c r="G5922" t="s">
        <v>43</v>
      </c>
      <c r="H5922" s="21">
        <v>44981</v>
      </c>
      <c r="I5922" s="18" t="s">
        <v>92</v>
      </c>
      <c r="J5922" s="2" t="s">
        <v>21</v>
      </c>
    </row>
    <row r="5923" spans="2:10" hidden="1" x14ac:dyDescent="0.3">
      <c r="B5923" s="5" t="s">
        <v>75</v>
      </c>
      <c r="C5923" t="s">
        <v>33</v>
      </c>
      <c r="D5923" s="2" t="s">
        <v>21</v>
      </c>
      <c r="E5923">
        <v>6.1820000000000004</v>
      </c>
      <c r="F5923">
        <v>6.1820000000000004</v>
      </c>
      <c r="G5923" t="s">
        <v>43</v>
      </c>
      <c r="H5923" s="21">
        <v>44981</v>
      </c>
      <c r="I5923" s="18" t="s">
        <v>92</v>
      </c>
      <c r="J5923" s="2" t="s">
        <v>21</v>
      </c>
    </row>
    <row r="5924" spans="2:10" hidden="1" x14ac:dyDescent="0.3">
      <c r="B5924" s="5" t="s">
        <v>75</v>
      </c>
      <c r="C5924" t="s">
        <v>33</v>
      </c>
      <c r="D5924" s="2" t="s">
        <v>21</v>
      </c>
      <c r="E5924">
        <v>6.1020000000000003</v>
      </c>
      <c r="F5924">
        <v>6.1020000000000003</v>
      </c>
      <c r="G5924" t="s">
        <v>43</v>
      </c>
      <c r="H5924" s="21">
        <v>44981</v>
      </c>
      <c r="I5924" s="18" t="s">
        <v>92</v>
      </c>
      <c r="J5924" s="2" t="s">
        <v>21</v>
      </c>
    </row>
    <row r="5925" spans="2:10" hidden="1" x14ac:dyDescent="0.3">
      <c r="B5925" s="5" t="s">
        <v>75</v>
      </c>
      <c r="C5925" t="s">
        <v>33</v>
      </c>
      <c r="D5925" s="2" t="s">
        <v>21</v>
      </c>
      <c r="E5925">
        <v>6.98</v>
      </c>
      <c r="F5925">
        <v>6.98</v>
      </c>
      <c r="G5925" t="s">
        <v>43</v>
      </c>
      <c r="H5925" s="21">
        <v>44981</v>
      </c>
      <c r="I5925" s="18" t="s">
        <v>92</v>
      </c>
      <c r="J5925" s="2" t="s">
        <v>21</v>
      </c>
    </row>
    <row r="5926" spans="2:10" hidden="1" x14ac:dyDescent="0.3">
      <c r="B5926" s="5" t="s">
        <v>75</v>
      </c>
      <c r="C5926" t="s">
        <v>33</v>
      </c>
      <c r="D5926" s="2" t="s">
        <v>21</v>
      </c>
      <c r="E5926">
        <v>6.2140000000000004</v>
      </c>
      <c r="F5926">
        <v>6.2140000000000004</v>
      </c>
      <c r="G5926" t="s">
        <v>43</v>
      </c>
      <c r="H5926" s="21">
        <v>44981</v>
      </c>
      <c r="I5926" s="18" t="s">
        <v>92</v>
      </c>
      <c r="J5926" s="2" t="s">
        <v>21</v>
      </c>
    </row>
    <row r="5927" spans="2:10" hidden="1" x14ac:dyDescent="0.3">
      <c r="B5927" s="5" t="s">
        <v>75</v>
      </c>
      <c r="C5927" t="s">
        <v>33</v>
      </c>
      <c r="D5927" s="2" t="s">
        <v>21</v>
      </c>
      <c r="E5927">
        <v>3.839</v>
      </c>
      <c r="F5927">
        <v>3.839</v>
      </c>
      <c r="G5927" t="s">
        <v>43</v>
      </c>
      <c r="H5927" s="21">
        <v>44981</v>
      </c>
      <c r="I5927" s="18" t="s">
        <v>92</v>
      </c>
      <c r="J5927" s="2" t="s">
        <v>21</v>
      </c>
    </row>
    <row r="5928" spans="2:10" hidden="1" x14ac:dyDescent="0.3">
      <c r="B5928" s="5" t="s">
        <v>75</v>
      </c>
      <c r="C5928" t="s">
        <v>33</v>
      </c>
      <c r="D5928" s="2" t="s">
        <v>21</v>
      </c>
      <c r="E5928">
        <v>6.8280000000000003</v>
      </c>
      <c r="F5928">
        <v>6.8280000000000003</v>
      </c>
      <c r="G5928" t="s">
        <v>43</v>
      </c>
      <c r="H5928" s="21">
        <v>44981</v>
      </c>
      <c r="I5928" s="18" t="s">
        <v>92</v>
      </c>
      <c r="J5928" s="2" t="s">
        <v>21</v>
      </c>
    </row>
    <row r="5929" spans="2:10" hidden="1" x14ac:dyDescent="0.3">
      <c r="B5929" s="5" t="s">
        <v>75</v>
      </c>
      <c r="C5929" t="s">
        <v>33</v>
      </c>
      <c r="D5929" t="s">
        <v>78</v>
      </c>
      <c r="E5929">
        <v>15.521000000000001</v>
      </c>
      <c r="F5929">
        <v>15.521000000000001</v>
      </c>
      <c r="G5929" t="s">
        <v>43</v>
      </c>
      <c r="H5929" s="21">
        <v>44981</v>
      </c>
      <c r="I5929" s="18" t="s">
        <v>92</v>
      </c>
      <c r="J5929" s="2" t="s">
        <v>94</v>
      </c>
    </row>
    <row r="5930" spans="2:10" hidden="1" x14ac:dyDescent="0.3">
      <c r="B5930" s="5" t="s">
        <v>75</v>
      </c>
      <c r="C5930" t="s">
        <v>33</v>
      </c>
      <c r="D5930" t="s">
        <v>78</v>
      </c>
      <c r="E5930">
        <v>13.227</v>
      </c>
      <c r="F5930">
        <v>13.227</v>
      </c>
      <c r="G5930" t="s">
        <v>43</v>
      </c>
      <c r="H5930" s="21">
        <v>44981</v>
      </c>
      <c r="I5930" s="18" t="s">
        <v>92</v>
      </c>
      <c r="J5930" s="2" t="s">
        <v>94</v>
      </c>
    </row>
    <row r="5931" spans="2:10" hidden="1" x14ac:dyDescent="0.3">
      <c r="B5931" s="5" t="s">
        <v>75</v>
      </c>
      <c r="C5931" t="s">
        <v>33</v>
      </c>
      <c r="D5931" s="2" t="s">
        <v>21</v>
      </c>
      <c r="E5931">
        <v>5.9950000000000001</v>
      </c>
      <c r="F5931">
        <v>5.9950000000000001</v>
      </c>
      <c r="G5931" t="s">
        <v>43</v>
      </c>
      <c r="H5931" s="21">
        <v>44981</v>
      </c>
      <c r="I5931" s="18" t="s">
        <v>92</v>
      </c>
      <c r="J5931" s="2" t="s">
        <v>21</v>
      </c>
    </row>
    <row r="5932" spans="2:10" hidden="1" x14ac:dyDescent="0.3">
      <c r="B5932" s="5" t="s">
        <v>75</v>
      </c>
      <c r="C5932" t="s">
        <v>33</v>
      </c>
      <c r="D5932" s="2" t="s">
        <v>21</v>
      </c>
      <c r="E5932">
        <v>6.1310000000000002</v>
      </c>
      <c r="F5932">
        <v>6.1310000000000002</v>
      </c>
      <c r="G5932" t="s">
        <v>43</v>
      </c>
      <c r="H5932" s="21">
        <v>44981</v>
      </c>
      <c r="I5932" s="18" t="s">
        <v>92</v>
      </c>
      <c r="J5932" s="2" t="s">
        <v>21</v>
      </c>
    </row>
    <row r="5933" spans="2:10" hidden="1" x14ac:dyDescent="0.3">
      <c r="B5933" s="5" t="s">
        <v>75</v>
      </c>
      <c r="C5933" t="s">
        <v>33</v>
      </c>
      <c r="D5933" s="2" t="s">
        <v>21</v>
      </c>
      <c r="E5933">
        <v>5.9189999999999996</v>
      </c>
      <c r="F5933">
        <v>5.9189999999999996</v>
      </c>
      <c r="G5933" t="s">
        <v>43</v>
      </c>
      <c r="H5933" s="21">
        <v>44981</v>
      </c>
      <c r="I5933" s="18" t="s">
        <v>92</v>
      </c>
      <c r="J5933" s="2" t="s">
        <v>21</v>
      </c>
    </row>
    <row r="5934" spans="2:10" hidden="1" x14ac:dyDescent="0.3">
      <c r="B5934" s="5" t="s">
        <v>75</v>
      </c>
      <c r="C5934" t="s">
        <v>33</v>
      </c>
      <c r="D5934" s="2" t="s">
        <v>21</v>
      </c>
      <c r="E5934">
        <v>6.7619999999999996</v>
      </c>
      <c r="F5934">
        <v>6.7619999999999996</v>
      </c>
      <c r="G5934" t="s">
        <v>43</v>
      </c>
      <c r="H5934" s="21">
        <v>44981</v>
      </c>
      <c r="I5934" s="18" t="s">
        <v>92</v>
      </c>
      <c r="J5934" s="2" t="s">
        <v>21</v>
      </c>
    </row>
    <row r="5935" spans="2:10" hidden="1" x14ac:dyDescent="0.3">
      <c r="B5935" s="5" t="s">
        <v>75</v>
      </c>
      <c r="C5935" t="s">
        <v>33</v>
      </c>
      <c r="D5935" s="2" t="s">
        <v>21</v>
      </c>
      <c r="E5935">
        <v>6.4560000000000004</v>
      </c>
      <c r="F5935">
        <v>6.4560000000000004</v>
      </c>
      <c r="G5935" t="s">
        <v>43</v>
      </c>
      <c r="H5935" s="21">
        <v>44981</v>
      </c>
      <c r="I5935" s="18" t="s">
        <v>92</v>
      </c>
      <c r="J5935" s="2" t="s">
        <v>21</v>
      </c>
    </row>
    <row r="5936" spans="2:10" hidden="1" x14ac:dyDescent="0.3">
      <c r="B5936" s="5" t="s">
        <v>75</v>
      </c>
      <c r="C5936" t="s">
        <v>33</v>
      </c>
      <c r="D5936" s="2" t="s">
        <v>21</v>
      </c>
      <c r="E5936">
        <v>8.91</v>
      </c>
      <c r="F5936">
        <v>8.91</v>
      </c>
      <c r="G5936" t="s">
        <v>43</v>
      </c>
      <c r="H5936" s="21">
        <v>44981</v>
      </c>
      <c r="I5936" s="18" t="s">
        <v>92</v>
      </c>
      <c r="J5936" s="2" t="s">
        <v>21</v>
      </c>
    </row>
    <row r="5937" spans="2:10" hidden="1" x14ac:dyDescent="0.3">
      <c r="B5937" s="5" t="s">
        <v>75</v>
      </c>
      <c r="C5937" t="s">
        <v>33</v>
      </c>
      <c r="D5937" s="2" t="s">
        <v>21</v>
      </c>
      <c r="E5937">
        <v>6.09</v>
      </c>
      <c r="F5937">
        <v>6.09</v>
      </c>
      <c r="G5937" t="s">
        <v>43</v>
      </c>
      <c r="H5937" s="21">
        <v>44981</v>
      </c>
      <c r="I5937" s="18" t="s">
        <v>92</v>
      </c>
      <c r="J5937" s="2" t="s">
        <v>21</v>
      </c>
    </row>
    <row r="5938" spans="2:10" hidden="1" x14ac:dyDescent="0.3">
      <c r="B5938" s="5" t="s">
        <v>75</v>
      </c>
      <c r="C5938" t="s">
        <v>33</v>
      </c>
      <c r="D5938" s="2" t="s">
        <v>21</v>
      </c>
      <c r="E5938">
        <v>8.2560000000000002</v>
      </c>
      <c r="F5938">
        <v>8.2560000000000002</v>
      </c>
      <c r="G5938" t="s">
        <v>43</v>
      </c>
      <c r="H5938" s="21">
        <v>44981</v>
      </c>
      <c r="I5938" s="18" t="s">
        <v>92</v>
      </c>
      <c r="J5938" s="2" t="s">
        <v>21</v>
      </c>
    </row>
    <row r="5939" spans="2:10" hidden="1" x14ac:dyDescent="0.3">
      <c r="B5939" s="5" t="s">
        <v>75</v>
      </c>
      <c r="C5939" t="s">
        <v>33</v>
      </c>
      <c r="D5939" s="2" t="s">
        <v>21</v>
      </c>
      <c r="E5939">
        <v>5.5620000000000003</v>
      </c>
      <c r="F5939">
        <v>5.5620000000000003</v>
      </c>
      <c r="G5939" t="s">
        <v>43</v>
      </c>
      <c r="H5939" s="21">
        <v>44981</v>
      </c>
      <c r="I5939" s="18" t="s">
        <v>92</v>
      </c>
      <c r="J5939" s="2" t="s">
        <v>21</v>
      </c>
    </row>
    <row r="5940" spans="2:10" hidden="1" x14ac:dyDescent="0.3">
      <c r="B5940" s="5" t="s">
        <v>75</v>
      </c>
      <c r="C5940" t="s">
        <v>33</v>
      </c>
      <c r="D5940" s="2" t="s">
        <v>21</v>
      </c>
      <c r="E5940">
        <v>5.5880000000000001</v>
      </c>
      <c r="F5940">
        <v>5.5880000000000001</v>
      </c>
      <c r="G5940" t="s">
        <v>43</v>
      </c>
      <c r="H5940" s="21">
        <v>44981</v>
      </c>
      <c r="I5940" s="18" t="s">
        <v>92</v>
      </c>
      <c r="J5940" s="2" t="s">
        <v>21</v>
      </c>
    </row>
    <row r="5941" spans="2:10" hidden="1" x14ac:dyDescent="0.3">
      <c r="B5941" s="5" t="s">
        <v>75</v>
      </c>
      <c r="C5941" t="s">
        <v>33</v>
      </c>
      <c r="D5941" s="2" t="s">
        <v>21</v>
      </c>
      <c r="E5941">
        <v>5.5490000000000004</v>
      </c>
      <c r="F5941">
        <v>5.5490000000000004</v>
      </c>
      <c r="G5941" t="s">
        <v>43</v>
      </c>
      <c r="H5941" s="21">
        <v>44981</v>
      </c>
      <c r="I5941" s="18" t="s">
        <v>92</v>
      </c>
      <c r="J5941" s="2" t="s">
        <v>21</v>
      </c>
    </row>
    <row r="5942" spans="2:10" hidden="1" x14ac:dyDescent="0.3">
      <c r="B5942" s="5" t="s">
        <v>75</v>
      </c>
      <c r="C5942" t="s">
        <v>33</v>
      </c>
      <c r="D5942" s="2" t="s">
        <v>21</v>
      </c>
      <c r="E5942">
        <v>5.633</v>
      </c>
      <c r="F5942">
        <v>5.633</v>
      </c>
      <c r="G5942" t="s">
        <v>43</v>
      </c>
      <c r="H5942" s="21">
        <v>44981</v>
      </c>
      <c r="I5942" s="18" t="s">
        <v>92</v>
      </c>
      <c r="J5942" s="2" t="s">
        <v>21</v>
      </c>
    </row>
    <row r="5943" spans="2:10" hidden="1" x14ac:dyDescent="0.3">
      <c r="B5943" s="5" t="s">
        <v>75</v>
      </c>
      <c r="C5943" t="s">
        <v>33</v>
      </c>
      <c r="D5943" s="2" t="s">
        <v>21</v>
      </c>
      <c r="E5943">
        <v>5.1689999999999996</v>
      </c>
      <c r="F5943">
        <v>5.1689999999999996</v>
      </c>
      <c r="G5943" t="s">
        <v>43</v>
      </c>
      <c r="H5943" s="21">
        <v>44981</v>
      </c>
      <c r="I5943" s="18" t="s">
        <v>92</v>
      </c>
      <c r="J5943" s="2" t="s">
        <v>21</v>
      </c>
    </row>
    <row r="5944" spans="2:10" hidden="1" x14ac:dyDescent="0.3">
      <c r="B5944" s="5" t="s">
        <v>75</v>
      </c>
      <c r="C5944" t="s">
        <v>33</v>
      </c>
      <c r="D5944" s="2" t="s">
        <v>21</v>
      </c>
      <c r="E5944">
        <v>10.641999999999999</v>
      </c>
      <c r="F5944">
        <v>10.641999999999999</v>
      </c>
      <c r="G5944" t="s">
        <v>43</v>
      </c>
      <c r="H5944" s="21">
        <v>44981</v>
      </c>
      <c r="I5944" s="18" t="s">
        <v>92</v>
      </c>
      <c r="J5944" s="2" t="s">
        <v>21</v>
      </c>
    </row>
    <row r="5945" spans="2:10" hidden="1" x14ac:dyDescent="0.3">
      <c r="B5945" s="5" t="s">
        <v>75</v>
      </c>
      <c r="C5945" t="s">
        <v>33</v>
      </c>
      <c r="D5945" t="s">
        <v>78</v>
      </c>
      <c r="E5945">
        <v>13.388</v>
      </c>
      <c r="F5945">
        <v>13.388</v>
      </c>
      <c r="G5945" t="s">
        <v>43</v>
      </c>
      <c r="H5945" s="21">
        <v>44981</v>
      </c>
      <c r="I5945" s="18" t="s">
        <v>92</v>
      </c>
      <c r="J5945" s="2" t="s">
        <v>94</v>
      </c>
    </row>
    <row r="5946" spans="2:10" hidden="1" x14ac:dyDescent="0.3">
      <c r="B5946" s="5" t="s">
        <v>75</v>
      </c>
      <c r="C5946" t="s">
        <v>33</v>
      </c>
      <c r="D5946" s="2" t="s">
        <v>21</v>
      </c>
      <c r="E5946">
        <v>8.9</v>
      </c>
      <c r="F5946">
        <v>8.9</v>
      </c>
      <c r="G5946" t="s">
        <v>43</v>
      </c>
      <c r="H5946" s="21">
        <v>44981</v>
      </c>
      <c r="I5946" s="18" t="s">
        <v>92</v>
      </c>
      <c r="J5946" s="2" t="s">
        <v>21</v>
      </c>
    </row>
    <row r="5947" spans="2:10" hidden="1" x14ac:dyDescent="0.3">
      <c r="B5947" s="5" t="s">
        <v>75</v>
      </c>
      <c r="C5947" t="s">
        <v>33</v>
      </c>
      <c r="D5947" s="2" t="s">
        <v>21</v>
      </c>
      <c r="E5947">
        <v>9.2119999999999997</v>
      </c>
      <c r="F5947">
        <v>9.2119999999999997</v>
      </c>
      <c r="G5947" t="s">
        <v>43</v>
      </c>
      <c r="H5947" s="21">
        <v>44981</v>
      </c>
      <c r="I5947" s="18" t="s">
        <v>92</v>
      </c>
      <c r="J5947" s="2" t="s">
        <v>21</v>
      </c>
    </row>
    <row r="5948" spans="2:10" hidden="1" x14ac:dyDescent="0.3">
      <c r="B5948" s="5" t="s">
        <v>75</v>
      </c>
      <c r="C5948" t="s">
        <v>33</v>
      </c>
      <c r="D5948" s="2" t="s">
        <v>21</v>
      </c>
      <c r="E5948">
        <v>8.7309999999999999</v>
      </c>
      <c r="F5948">
        <v>8.7309999999999999</v>
      </c>
      <c r="G5948" t="s">
        <v>43</v>
      </c>
      <c r="H5948" s="21">
        <v>44981</v>
      </c>
      <c r="I5948" s="18" t="s">
        <v>92</v>
      </c>
      <c r="J5948" s="2" t="s">
        <v>21</v>
      </c>
    </row>
    <row r="5949" spans="2:10" hidden="1" x14ac:dyDescent="0.3">
      <c r="B5949" s="5" t="s">
        <v>75</v>
      </c>
      <c r="C5949" t="s">
        <v>33</v>
      </c>
      <c r="D5949" t="s">
        <v>62</v>
      </c>
      <c r="E5949">
        <v>19.637</v>
      </c>
      <c r="F5949">
        <v>19.637</v>
      </c>
      <c r="G5949" t="s">
        <v>43</v>
      </c>
      <c r="H5949" s="21">
        <v>44981</v>
      </c>
      <c r="I5949" s="18" t="s">
        <v>92</v>
      </c>
      <c r="J5949" t="s">
        <v>22</v>
      </c>
    </row>
    <row r="5950" spans="2:10" hidden="1" x14ac:dyDescent="0.3">
      <c r="B5950" s="5" t="s">
        <v>75</v>
      </c>
      <c r="C5950" t="s">
        <v>33</v>
      </c>
      <c r="D5950" s="2" t="s">
        <v>21</v>
      </c>
      <c r="E5950">
        <v>3.0259999999999998</v>
      </c>
      <c r="F5950">
        <v>3.0259999999999998</v>
      </c>
      <c r="G5950" t="s">
        <v>42</v>
      </c>
      <c r="H5950" s="21">
        <v>44981</v>
      </c>
      <c r="I5950" s="18" t="s">
        <v>92</v>
      </c>
      <c r="J5950" s="2" t="s">
        <v>21</v>
      </c>
    </row>
    <row r="5951" spans="2:10" hidden="1" x14ac:dyDescent="0.3">
      <c r="B5951" s="5" t="s">
        <v>75</v>
      </c>
      <c r="C5951" t="s">
        <v>33</v>
      </c>
      <c r="D5951" s="2" t="s">
        <v>21</v>
      </c>
      <c r="E5951">
        <v>3.0449999999999999</v>
      </c>
      <c r="F5951">
        <v>3.0449999999999999</v>
      </c>
      <c r="G5951" t="s">
        <v>42</v>
      </c>
      <c r="H5951" s="21">
        <v>44981</v>
      </c>
      <c r="I5951" s="18" t="s">
        <v>92</v>
      </c>
      <c r="J5951" s="2" t="s">
        <v>21</v>
      </c>
    </row>
    <row r="5952" spans="2:10" hidden="1" x14ac:dyDescent="0.3">
      <c r="B5952" s="5" t="s">
        <v>75</v>
      </c>
      <c r="C5952" t="s">
        <v>33</v>
      </c>
      <c r="D5952" s="2" t="s">
        <v>21</v>
      </c>
      <c r="E5952">
        <v>4.117</v>
      </c>
      <c r="F5952">
        <v>4.117</v>
      </c>
      <c r="G5952" t="s">
        <v>42</v>
      </c>
      <c r="H5952" s="21">
        <v>44981</v>
      </c>
      <c r="I5952" s="18" t="s">
        <v>92</v>
      </c>
      <c r="J5952" s="2" t="s">
        <v>21</v>
      </c>
    </row>
    <row r="5953" spans="2:10" hidden="1" x14ac:dyDescent="0.3">
      <c r="B5953" s="5" t="s">
        <v>75</v>
      </c>
      <c r="C5953" t="s">
        <v>33</v>
      </c>
      <c r="D5953" s="2" t="s">
        <v>21</v>
      </c>
      <c r="E5953">
        <v>3.2610000000000001</v>
      </c>
      <c r="F5953">
        <v>3.2610000000000001</v>
      </c>
      <c r="G5953" t="s">
        <v>42</v>
      </c>
      <c r="H5953" s="21">
        <v>44981</v>
      </c>
      <c r="I5953" s="18" t="s">
        <v>92</v>
      </c>
      <c r="J5953" s="2" t="s">
        <v>21</v>
      </c>
    </row>
    <row r="5954" spans="2:10" hidden="1" x14ac:dyDescent="0.3">
      <c r="B5954" s="5" t="s">
        <v>75</v>
      </c>
      <c r="C5954" t="s">
        <v>16</v>
      </c>
      <c r="D5954" t="s">
        <v>62</v>
      </c>
      <c r="E5954">
        <v>33.200000000000003</v>
      </c>
      <c r="F5954">
        <v>33.200000000000003</v>
      </c>
      <c r="G5954" t="s">
        <v>42</v>
      </c>
      <c r="H5954" s="21">
        <v>44984</v>
      </c>
      <c r="I5954" s="18" t="s">
        <v>92</v>
      </c>
      <c r="J5954" t="s">
        <v>22</v>
      </c>
    </row>
    <row r="5955" spans="2:10" hidden="1" x14ac:dyDescent="0.3">
      <c r="B5955" s="5" t="s">
        <v>75</v>
      </c>
      <c r="C5955" t="s">
        <v>16</v>
      </c>
      <c r="D5955" t="s">
        <v>62</v>
      </c>
      <c r="E5955">
        <v>41.1</v>
      </c>
      <c r="F5955">
        <v>41.1</v>
      </c>
      <c r="G5955" t="s">
        <v>42</v>
      </c>
      <c r="H5955" s="21">
        <v>44984</v>
      </c>
      <c r="I5955" s="18" t="s">
        <v>92</v>
      </c>
      <c r="J5955" t="s">
        <v>22</v>
      </c>
    </row>
    <row r="5956" spans="2:10" x14ac:dyDescent="0.3">
      <c r="B5956" s="5" t="s">
        <v>75</v>
      </c>
      <c r="C5956" t="s">
        <v>16</v>
      </c>
      <c r="D5956" t="s">
        <v>95</v>
      </c>
      <c r="E5956">
        <v>33</v>
      </c>
      <c r="F5956">
        <v>33</v>
      </c>
      <c r="G5956" t="s">
        <v>42</v>
      </c>
      <c r="H5956" s="21">
        <v>44984</v>
      </c>
      <c r="I5956" s="18" t="s">
        <v>92</v>
      </c>
      <c r="J5956" t="s">
        <v>63</v>
      </c>
    </row>
    <row r="5957" spans="2:10" x14ac:dyDescent="0.3">
      <c r="B5957" s="5" t="s">
        <v>75</v>
      </c>
      <c r="C5957" t="s">
        <v>16</v>
      </c>
      <c r="D5957" t="s">
        <v>95</v>
      </c>
      <c r="E5957">
        <v>26.2</v>
      </c>
      <c r="F5957">
        <v>26.2</v>
      </c>
      <c r="G5957" t="s">
        <v>42</v>
      </c>
      <c r="H5957" s="21">
        <v>44984</v>
      </c>
      <c r="I5957" s="18" t="s">
        <v>92</v>
      </c>
      <c r="J5957" t="s">
        <v>63</v>
      </c>
    </row>
    <row r="5958" spans="2:10" x14ac:dyDescent="0.3">
      <c r="B5958" s="5" t="s">
        <v>75</v>
      </c>
      <c r="C5958" t="s">
        <v>16</v>
      </c>
      <c r="D5958" t="s">
        <v>95</v>
      </c>
      <c r="E5958">
        <v>22.9</v>
      </c>
      <c r="F5958">
        <v>22.9</v>
      </c>
      <c r="G5958" t="s">
        <v>42</v>
      </c>
      <c r="H5958" s="21">
        <v>44984</v>
      </c>
      <c r="I5958" s="18" t="s">
        <v>92</v>
      </c>
      <c r="J5958" t="s">
        <v>63</v>
      </c>
    </row>
    <row r="5959" spans="2:10" x14ac:dyDescent="0.3">
      <c r="B5959" s="5" t="s">
        <v>75</v>
      </c>
      <c r="C5959" t="s">
        <v>16</v>
      </c>
      <c r="D5959" t="s">
        <v>95</v>
      </c>
      <c r="E5959">
        <v>20.2</v>
      </c>
      <c r="F5959">
        <v>20.2</v>
      </c>
      <c r="G5959" t="s">
        <v>42</v>
      </c>
      <c r="H5959" s="21">
        <v>44984</v>
      </c>
      <c r="I5959" s="18" t="s">
        <v>92</v>
      </c>
      <c r="J5959" t="s">
        <v>63</v>
      </c>
    </row>
    <row r="5960" spans="2:10" x14ac:dyDescent="0.3">
      <c r="B5960" s="5" t="s">
        <v>75</v>
      </c>
      <c r="C5960" t="s">
        <v>16</v>
      </c>
      <c r="D5960" t="s">
        <v>95</v>
      </c>
      <c r="E5960">
        <v>18.899999999999999</v>
      </c>
      <c r="F5960">
        <v>18.899999999999999</v>
      </c>
      <c r="G5960" t="s">
        <v>42</v>
      </c>
      <c r="H5960" s="21">
        <v>44984</v>
      </c>
      <c r="I5960" s="18" t="s">
        <v>92</v>
      </c>
      <c r="J5960" t="s">
        <v>63</v>
      </c>
    </row>
    <row r="5961" spans="2:10" x14ac:dyDescent="0.3">
      <c r="B5961" s="5" t="s">
        <v>75</v>
      </c>
      <c r="C5961" t="s">
        <v>16</v>
      </c>
      <c r="D5961" t="s">
        <v>95</v>
      </c>
      <c r="E5961">
        <v>21.2</v>
      </c>
      <c r="F5961">
        <v>21.2</v>
      </c>
      <c r="G5961" t="s">
        <v>42</v>
      </c>
      <c r="H5961" s="21">
        <v>44984</v>
      </c>
      <c r="I5961" s="18" t="s">
        <v>92</v>
      </c>
      <c r="J5961" t="s">
        <v>63</v>
      </c>
    </row>
    <row r="5962" spans="2:10" x14ac:dyDescent="0.3">
      <c r="B5962" s="5" t="s">
        <v>75</v>
      </c>
      <c r="C5962" t="s">
        <v>16</v>
      </c>
      <c r="D5962" t="s">
        <v>95</v>
      </c>
      <c r="E5962">
        <v>26.3</v>
      </c>
      <c r="F5962">
        <v>26.3</v>
      </c>
      <c r="G5962" t="s">
        <v>42</v>
      </c>
      <c r="H5962" s="21">
        <v>44984</v>
      </c>
      <c r="I5962" s="18" t="s">
        <v>92</v>
      </c>
      <c r="J5962" t="s">
        <v>63</v>
      </c>
    </row>
    <row r="5963" spans="2:10" hidden="1" x14ac:dyDescent="0.3">
      <c r="B5963" s="5" t="s">
        <v>75</v>
      </c>
      <c r="C5963" t="s">
        <v>16</v>
      </c>
      <c r="D5963" t="s">
        <v>62</v>
      </c>
      <c r="E5963">
        <v>10.371</v>
      </c>
      <c r="F5963">
        <v>10.371</v>
      </c>
      <c r="G5963" t="s">
        <v>42</v>
      </c>
      <c r="H5963" s="21">
        <v>44984</v>
      </c>
      <c r="I5963" s="18" t="s">
        <v>92</v>
      </c>
      <c r="J5963" t="s">
        <v>22</v>
      </c>
    </row>
    <row r="5964" spans="2:10" hidden="1" x14ac:dyDescent="0.3">
      <c r="B5964" s="5" t="s">
        <v>75</v>
      </c>
      <c r="C5964" t="s">
        <v>16</v>
      </c>
      <c r="D5964" t="s">
        <v>62</v>
      </c>
      <c r="E5964">
        <v>10.371</v>
      </c>
      <c r="F5964">
        <v>10.371</v>
      </c>
      <c r="G5964" t="s">
        <v>42</v>
      </c>
      <c r="H5964" s="21">
        <v>44984</v>
      </c>
      <c r="I5964" s="18" t="s">
        <v>92</v>
      </c>
      <c r="J5964" t="s">
        <v>22</v>
      </c>
    </row>
    <row r="5965" spans="2:10" hidden="1" x14ac:dyDescent="0.3">
      <c r="B5965" s="5" t="s">
        <v>75</v>
      </c>
      <c r="C5965" t="s">
        <v>16</v>
      </c>
      <c r="D5965" t="s">
        <v>62</v>
      </c>
      <c r="E5965">
        <v>10.371</v>
      </c>
      <c r="F5965">
        <v>10.371</v>
      </c>
      <c r="G5965" t="s">
        <v>42</v>
      </c>
      <c r="H5965" s="21">
        <v>44984</v>
      </c>
      <c r="I5965" s="18" t="s">
        <v>92</v>
      </c>
      <c r="J5965" t="s">
        <v>22</v>
      </c>
    </row>
    <row r="5966" spans="2:10" x14ac:dyDescent="0.3">
      <c r="B5966" s="5" t="s">
        <v>75</v>
      </c>
      <c r="C5966" t="s">
        <v>16</v>
      </c>
      <c r="D5966" t="s">
        <v>95</v>
      </c>
      <c r="E5966">
        <v>11.228999999999999</v>
      </c>
      <c r="F5966">
        <v>11.228999999999999</v>
      </c>
      <c r="G5966" t="s">
        <v>42</v>
      </c>
      <c r="H5966" s="21">
        <v>44984</v>
      </c>
      <c r="I5966" s="18" t="s">
        <v>92</v>
      </c>
      <c r="J5966" t="s">
        <v>63</v>
      </c>
    </row>
    <row r="5967" spans="2:10" x14ac:dyDescent="0.3">
      <c r="B5967" s="5" t="s">
        <v>75</v>
      </c>
      <c r="C5967" t="s">
        <v>16</v>
      </c>
      <c r="D5967" t="s">
        <v>95</v>
      </c>
      <c r="E5967">
        <v>10.494</v>
      </c>
      <c r="F5967">
        <v>10.494</v>
      </c>
      <c r="G5967" t="s">
        <v>42</v>
      </c>
      <c r="H5967" s="21">
        <v>44984</v>
      </c>
      <c r="I5967" s="18" t="s">
        <v>92</v>
      </c>
      <c r="J5967" t="s">
        <v>63</v>
      </c>
    </row>
    <row r="5968" spans="2:10" x14ac:dyDescent="0.3">
      <c r="B5968" s="5" t="s">
        <v>75</v>
      </c>
      <c r="C5968" t="s">
        <v>16</v>
      </c>
      <c r="D5968" t="s">
        <v>95</v>
      </c>
      <c r="E5968">
        <v>9.4939999999999998</v>
      </c>
      <c r="F5968">
        <v>9.4939999999999998</v>
      </c>
      <c r="G5968" t="s">
        <v>42</v>
      </c>
      <c r="H5968" s="21">
        <v>44984</v>
      </c>
      <c r="I5968" s="18" t="s">
        <v>92</v>
      </c>
      <c r="J5968" t="s">
        <v>63</v>
      </c>
    </row>
    <row r="5969" spans="2:10" x14ac:dyDescent="0.3">
      <c r="B5969" s="5" t="s">
        <v>75</v>
      </c>
      <c r="C5969" t="s">
        <v>16</v>
      </c>
      <c r="D5969" t="s">
        <v>95</v>
      </c>
      <c r="E5969">
        <v>11.1</v>
      </c>
      <c r="F5969">
        <v>11.1</v>
      </c>
      <c r="G5969" t="s">
        <v>42</v>
      </c>
      <c r="H5969" s="21">
        <v>44984</v>
      </c>
      <c r="I5969" s="18" t="s">
        <v>92</v>
      </c>
      <c r="J5969" t="s">
        <v>63</v>
      </c>
    </row>
    <row r="5970" spans="2:10" x14ac:dyDescent="0.3">
      <c r="B5970" s="5" t="s">
        <v>75</v>
      </c>
      <c r="C5970" t="s">
        <v>16</v>
      </c>
      <c r="D5970" t="s">
        <v>95</v>
      </c>
      <c r="E5970">
        <v>7.8010000000000002</v>
      </c>
      <c r="F5970">
        <v>7.8010000000000002</v>
      </c>
      <c r="G5970" t="s">
        <v>42</v>
      </c>
      <c r="H5970" s="21">
        <v>44984</v>
      </c>
      <c r="I5970" s="18" t="s">
        <v>92</v>
      </c>
      <c r="J5970" t="s">
        <v>63</v>
      </c>
    </row>
    <row r="5971" spans="2:10" x14ac:dyDescent="0.3">
      <c r="B5971" s="5" t="s">
        <v>75</v>
      </c>
      <c r="C5971" t="s">
        <v>16</v>
      </c>
      <c r="D5971" t="s">
        <v>95</v>
      </c>
      <c r="E5971">
        <v>9.85</v>
      </c>
      <c r="F5971">
        <v>9.85</v>
      </c>
      <c r="G5971" t="s">
        <v>42</v>
      </c>
      <c r="H5971" s="21">
        <v>44984</v>
      </c>
      <c r="I5971" s="18" t="s">
        <v>92</v>
      </c>
      <c r="J5971" t="s">
        <v>63</v>
      </c>
    </row>
    <row r="5972" spans="2:10" hidden="1" x14ac:dyDescent="0.3">
      <c r="B5972" s="5" t="s">
        <v>75</v>
      </c>
      <c r="C5972" t="s">
        <v>16</v>
      </c>
      <c r="D5972" s="2" t="s">
        <v>21</v>
      </c>
      <c r="E5972">
        <v>9.92</v>
      </c>
      <c r="F5972">
        <v>9.92</v>
      </c>
      <c r="G5972" t="s">
        <v>42</v>
      </c>
      <c r="H5972" s="21">
        <v>44984</v>
      </c>
      <c r="I5972" s="18" t="s">
        <v>92</v>
      </c>
      <c r="J5972" s="2" t="s">
        <v>21</v>
      </c>
    </row>
    <row r="5973" spans="2:10" hidden="1" x14ac:dyDescent="0.3">
      <c r="B5973" s="5" t="s">
        <v>75</v>
      </c>
      <c r="C5973" t="s">
        <v>16</v>
      </c>
      <c r="D5973" s="2" t="s">
        <v>21</v>
      </c>
      <c r="E5973">
        <v>9.56</v>
      </c>
      <c r="F5973">
        <v>9.56</v>
      </c>
      <c r="G5973" t="s">
        <v>42</v>
      </c>
      <c r="H5973" s="21">
        <v>44984</v>
      </c>
      <c r="I5973" s="18" t="s">
        <v>92</v>
      </c>
      <c r="J5973" s="2" t="s">
        <v>21</v>
      </c>
    </row>
    <row r="5974" spans="2:10" hidden="1" x14ac:dyDescent="0.3">
      <c r="B5974" s="5" t="s">
        <v>75</v>
      </c>
      <c r="C5974" t="s">
        <v>16</v>
      </c>
      <c r="D5974" s="2" t="s">
        <v>21</v>
      </c>
      <c r="E5974">
        <v>4.6609999999999996</v>
      </c>
      <c r="F5974">
        <v>4.6609999999999996</v>
      </c>
      <c r="G5974" t="s">
        <v>42</v>
      </c>
      <c r="H5974" s="21">
        <v>44984</v>
      </c>
      <c r="I5974" s="18" t="s">
        <v>92</v>
      </c>
      <c r="J5974" s="2" t="s">
        <v>21</v>
      </c>
    </row>
    <row r="5975" spans="2:10" hidden="1" x14ac:dyDescent="0.3">
      <c r="B5975" s="5" t="s">
        <v>75</v>
      </c>
      <c r="C5975" t="s">
        <v>16</v>
      </c>
      <c r="D5975" t="s">
        <v>62</v>
      </c>
      <c r="E5975">
        <v>7.8259999999999996</v>
      </c>
      <c r="F5975">
        <v>7.8259999999999996</v>
      </c>
      <c r="G5975" t="s">
        <v>42</v>
      </c>
      <c r="H5975" s="21">
        <v>44984</v>
      </c>
      <c r="I5975" s="18" t="s">
        <v>92</v>
      </c>
      <c r="J5975" t="s">
        <v>22</v>
      </c>
    </row>
    <row r="5976" spans="2:10" hidden="1" x14ac:dyDescent="0.3">
      <c r="B5976" s="5" t="s">
        <v>75</v>
      </c>
      <c r="C5976" t="s">
        <v>16</v>
      </c>
      <c r="D5976" t="s">
        <v>62</v>
      </c>
      <c r="E5976">
        <v>7.1890000000000001</v>
      </c>
      <c r="F5976">
        <v>7.1890000000000001</v>
      </c>
      <c r="G5976" t="s">
        <v>42</v>
      </c>
      <c r="H5976" s="21">
        <v>44984</v>
      </c>
      <c r="I5976" s="18" t="s">
        <v>92</v>
      </c>
      <c r="J5976" t="s">
        <v>22</v>
      </c>
    </row>
    <row r="5977" spans="2:10" hidden="1" x14ac:dyDescent="0.3">
      <c r="B5977" s="5" t="s">
        <v>75</v>
      </c>
      <c r="C5977" t="s">
        <v>16</v>
      </c>
      <c r="D5977" t="s">
        <v>62</v>
      </c>
      <c r="E5977">
        <v>4.585</v>
      </c>
      <c r="F5977">
        <v>4.585</v>
      </c>
      <c r="G5977" t="s">
        <v>42</v>
      </c>
      <c r="H5977" s="21">
        <v>44984</v>
      </c>
      <c r="I5977" s="18" t="s">
        <v>92</v>
      </c>
      <c r="J5977" t="s">
        <v>22</v>
      </c>
    </row>
    <row r="5978" spans="2:10" hidden="1" x14ac:dyDescent="0.3">
      <c r="B5978" s="5" t="s">
        <v>75</v>
      </c>
      <c r="C5978" t="s">
        <v>16</v>
      </c>
      <c r="D5978" t="s">
        <v>62</v>
      </c>
      <c r="E5978">
        <v>8.3650000000000002</v>
      </c>
      <c r="F5978">
        <v>8.3650000000000002</v>
      </c>
      <c r="G5978" t="s">
        <v>42</v>
      </c>
      <c r="H5978" s="21">
        <v>44984</v>
      </c>
      <c r="I5978" s="18" t="s">
        <v>92</v>
      </c>
      <c r="J5978" t="s">
        <v>22</v>
      </c>
    </row>
    <row r="5979" spans="2:10" hidden="1" x14ac:dyDescent="0.3">
      <c r="B5979" s="5" t="s">
        <v>75</v>
      </c>
      <c r="C5979" t="s">
        <v>16</v>
      </c>
      <c r="D5979" t="s">
        <v>62</v>
      </c>
      <c r="E5979">
        <v>8.6980000000000004</v>
      </c>
      <c r="F5979">
        <v>8.6980000000000004</v>
      </c>
      <c r="G5979" t="s">
        <v>42</v>
      </c>
      <c r="H5979" s="21">
        <v>44984</v>
      </c>
      <c r="I5979" s="18" t="s">
        <v>92</v>
      </c>
      <c r="J5979" t="s">
        <v>22</v>
      </c>
    </row>
    <row r="5980" spans="2:10" hidden="1" x14ac:dyDescent="0.3">
      <c r="B5980" s="5" t="s">
        <v>75</v>
      </c>
      <c r="C5980" t="s">
        <v>16</v>
      </c>
      <c r="D5980" t="s">
        <v>62</v>
      </c>
      <c r="E5980">
        <v>7.4</v>
      </c>
      <c r="F5980">
        <v>7.4</v>
      </c>
      <c r="G5980" t="s">
        <v>42</v>
      </c>
      <c r="H5980" s="21">
        <v>44984</v>
      </c>
      <c r="I5980" s="18" t="s">
        <v>92</v>
      </c>
      <c r="J5980" t="s">
        <v>22</v>
      </c>
    </row>
    <row r="5981" spans="2:10" hidden="1" x14ac:dyDescent="0.3">
      <c r="B5981" s="5" t="s">
        <v>75</v>
      </c>
      <c r="C5981" t="s">
        <v>16</v>
      </c>
      <c r="D5981" t="s">
        <v>62</v>
      </c>
      <c r="E5981">
        <v>10.321</v>
      </c>
      <c r="F5981">
        <v>10.321</v>
      </c>
      <c r="G5981" t="s">
        <v>42</v>
      </c>
      <c r="H5981" s="21">
        <v>44984</v>
      </c>
      <c r="I5981" s="18" t="s">
        <v>92</v>
      </c>
      <c r="J5981" t="s">
        <v>22</v>
      </c>
    </row>
    <row r="5982" spans="2:10" hidden="1" x14ac:dyDescent="0.3">
      <c r="B5982" s="5" t="s">
        <v>75</v>
      </c>
      <c r="C5982" t="s">
        <v>16</v>
      </c>
      <c r="D5982" t="s">
        <v>62</v>
      </c>
      <c r="E5982">
        <v>13.254</v>
      </c>
      <c r="F5982">
        <v>13.254</v>
      </c>
      <c r="G5982" t="s">
        <v>42</v>
      </c>
      <c r="H5982" s="21">
        <v>44984</v>
      </c>
      <c r="I5982" s="18" t="s">
        <v>92</v>
      </c>
      <c r="J5982" t="s">
        <v>22</v>
      </c>
    </row>
    <row r="5983" spans="2:10" hidden="1" x14ac:dyDescent="0.3">
      <c r="B5983" s="5" t="s">
        <v>75</v>
      </c>
      <c r="C5983" t="s">
        <v>16</v>
      </c>
      <c r="D5983" t="s">
        <v>62</v>
      </c>
      <c r="E5983">
        <v>10.201000000000001</v>
      </c>
      <c r="F5983">
        <v>10.201000000000001</v>
      </c>
      <c r="G5983" t="s">
        <v>42</v>
      </c>
      <c r="H5983" s="21">
        <v>44984</v>
      </c>
      <c r="I5983" s="18" t="s">
        <v>92</v>
      </c>
      <c r="J5983" t="s">
        <v>22</v>
      </c>
    </row>
    <row r="5984" spans="2:10" hidden="1" x14ac:dyDescent="0.3">
      <c r="B5984" s="5" t="s">
        <v>75</v>
      </c>
      <c r="C5984" t="s">
        <v>16</v>
      </c>
      <c r="D5984" t="s">
        <v>62</v>
      </c>
      <c r="E5984">
        <v>8.9670000000000005</v>
      </c>
      <c r="F5984">
        <v>8.9670000000000005</v>
      </c>
      <c r="G5984" t="s">
        <v>42</v>
      </c>
      <c r="H5984" s="21">
        <v>44984</v>
      </c>
      <c r="I5984" s="18" t="s">
        <v>92</v>
      </c>
      <c r="J5984" t="s">
        <v>22</v>
      </c>
    </row>
    <row r="5985" spans="2:10" hidden="1" x14ac:dyDescent="0.3">
      <c r="B5985" s="5" t="s">
        <v>75</v>
      </c>
      <c r="C5985" t="s">
        <v>16</v>
      </c>
      <c r="D5985" t="s">
        <v>62</v>
      </c>
      <c r="E5985">
        <v>7.992</v>
      </c>
      <c r="F5985">
        <v>7.992</v>
      </c>
      <c r="G5985" t="s">
        <v>42</v>
      </c>
      <c r="H5985" s="21">
        <v>44984</v>
      </c>
      <c r="I5985" s="18" t="s">
        <v>92</v>
      </c>
      <c r="J5985" t="s">
        <v>22</v>
      </c>
    </row>
    <row r="5986" spans="2:10" hidden="1" x14ac:dyDescent="0.3">
      <c r="B5986" s="5" t="s">
        <v>75</v>
      </c>
      <c r="C5986" t="s">
        <v>16</v>
      </c>
      <c r="D5986" t="s">
        <v>62</v>
      </c>
      <c r="E5986">
        <v>5.9610000000000003</v>
      </c>
      <c r="F5986">
        <v>5.9610000000000003</v>
      </c>
      <c r="G5986" t="s">
        <v>42</v>
      </c>
      <c r="H5986" s="21">
        <v>44984</v>
      </c>
      <c r="I5986" s="18" t="s">
        <v>92</v>
      </c>
      <c r="J5986" t="s">
        <v>22</v>
      </c>
    </row>
    <row r="5987" spans="2:10" hidden="1" x14ac:dyDescent="0.3">
      <c r="B5987" s="5" t="s">
        <v>75</v>
      </c>
      <c r="C5987" t="s">
        <v>16</v>
      </c>
      <c r="D5987" t="s">
        <v>62</v>
      </c>
      <c r="E5987">
        <v>5.84</v>
      </c>
      <c r="F5987">
        <v>5.84</v>
      </c>
      <c r="G5987" t="s">
        <v>42</v>
      </c>
      <c r="H5987" s="21">
        <v>44984</v>
      </c>
      <c r="I5987" s="18" t="s">
        <v>92</v>
      </c>
      <c r="J5987" t="s">
        <v>22</v>
      </c>
    </row>
    <row r="5988" spans="2:10" hidden="1" x14ac:dyDescent="0.3">
      <c r="B5988" s="5" t="s">
        <v>75</v>
      </c>
      <c r="C5988" t="s">
        <v>16</v>
      </c>
      <c r="D5988" t="s">
        <v>62</v>
      </c>
      <c r="E5988">
        <v>5.5439999999999996</v>
      </c>
      <c r="F5988">
        <v>5.5439999999999996</v>
      </c>
      <c r="G5988" t="s">
        <v>42</v>
      </c>
      <c r="H5988" s="21">
        <v>44984</v>
      </c>
      <c r="I5988" s="18" t="s">
        <v>92</v>
      </c>
      <c r="J5988" t="s">
        <v>22</v>
      </c>
    </row>
    <row r="5989" spans="2:10" hidden="1" x14ac:dyDescent="0.3">
      <c r="B5989" s="5" t="s">
        <v>75</v>
      </c>
      <c r="C5989" t="s">
        <v>16</v>
      </c>
      <c r="D5989" t="s">
        <v>62</v>
      </c>
      <c r="E5989">
        <v>5.4119999999999999</v>
      </c>
      <c r="F5989">
        <v>5.4119999999999999</v>
      </c>
      <c r="G5989" t="s">
        <v>42</v>
      </c>
      <c r="H5989" s="21">
        <v>44984</v>
      </c>
      <c r="I5989" s="18" t="s">
        <v>92</v>
      </c>
      <c r="J5989" t="s">
        <v>22</v>
      </c>
    </row>
    <row r="5990" spans="2:10" hidden="1" x14ac:dyDescent="0.3">
      <c r="B5990" s="5" t="s">
        <v>75</v>
      </c>
      <c r="C5990" t="s">
        <v>16</v>
      </c>
      <c r="D5990" t="s">
        <v>62</v>
      </c>
      <c r="E5990">
        <v>6.73</v>
      </c>
      <c r="F5990">
        <v>6.73</v>
      </c>
      <c r="G5990" t="s">
        <v>42</v>
      </c>
      <c r="H5990" s="21">
        <v>44984</v>
      </c>
      <c r="I5990" s="18" t="s">
        <v>92</v>
      </c>
      <c r="J5990" t="s">
        <v>22</v>
      </c>
    </row>
    <row r="5991" spans="2:10" hidden="1" x14ac:dyDescent="0.3">
      <c r="B5991" s="5" t="s">
        <v>75</v>
      </c>
      <c r="C5991" t="s">
        <v>16</v>
      </c>
      <c r="D5991" t="s">
        <v>62</v>
      </c>
      <c r="E5991">
        <v>6.1310000000000002</v>
      </c>
      <c r="F5991">
        <v>6.1310000000000002</v>
      </c>
      <c r="G5991" t="s">
        <v>42</v>
      </c>
      <c r="H5991" s="21">
        <v>44984</v>
      </c>
      <c r="I5991" s="18" t="s">
        <v>92</v>
      </c>
      <c r="J5991" t="s">
        <v>22</v>
      </c>
    </row>
    <row r="5992" spans="2:10" hidden="1" x14ac:dyDescent="0.3">
      <c r="B5992" s="5" t="s">
        <v>75</v>
      </c>
      <c r="C5992" t="s">
        <v>16</v>
      </c>
      <c r="D5992" t="s">
        <v>62</v>
      </c>
      <c r="E5992">
        <v>7.0510000000000002</v>
      </c>
      <c r="F5992">
        <v>7.0510000000000002</v>
      </c>
      <c r="G5992" t="s">
        <v>42</v>
      </c>
      <c r="H5992" s="21">
        <v>44984</v>
      </c>
      <c r="I5992" s="18" t="s">
        <v>92</v>
      </c>
      <c r="J5992" t="s">
        <v>22</v>
      </c>
    </row>
    <row r="5993" spans="2:10" hidden="1" x14ac:dyDescent="0.3">
      <c r="B5993" s="5" t="s">
        <v>75</v>
      </c>
      <c r="C5993" t="s">
        <v>16</v>
      </c>
      <c r="D5993" t="s">
        <v>62</v>
      </c>
      <c r="E5993">
        <v>8.6950000000000003</v>
      </c>
      <c r="F5993">
        <v>8.6950000000000003</v>
      </c>
      <c r="G5993" t="s">
        <v>42</v>
      </c>
      <c r="H5993" s="21">
        <v>44984</v>
      </c>
      <c r="I5993" s="18" t="s">
        <v>92</v>
      </c>
      <c r="J5993" t="s">
        <v>22</v>
      </c>
    </row>
    <row r="5994" spans="2:10" hidden="1" x14ac:dyDescent="0.3">
      <c r="B5994" s="5" t="s">
        <v>75</v>
      </c>
      <c r="C5994" t="s">
        <v>16</v>
      </c>
      <c r="D5994" t="s">
        <v>62</v>
      </c>
      <c r="E5994">
        <v>4.8719999999999999</v>
      </c>
      <c r="F5994">
        <v>4.8719999999999999</v>
      </c>
      <c r="G5994" t="s">
        <v>42</v>
      </c>
      <c r="H5994" s="21">
        <v>44984</v>
      </c>
      <c r="I5994" s="18" t="s">
        <v>92</v>
      </c>
      <c r="J5994" t="s">
        <v>22</v>
      </c>
    </row>
    <row r="5995" spans="2:10" hidden="1" x14ac:dyDescent="0.3">
      <c r="B5995" s="5" t="s">
        <v>75</v>
      </c>
      <c r="C5995" t="s">
        <v>16</v>
      </c>
      <c r="D5995" t="s">
        <v>62</v>
      </c>
      <c r="E5995">
        <v>6.9690000000000003</v>
      </c>
      <c r="F5995">
        <v>6.9690000000000003</v>
      </c>
      <c r="G5995" t="s">
        <v>42</v>
      </c>
      <c r="H5995" s="21">
        <v>44984</v>
      </c>
      <c r="I5995" s="18" t="s">
        <v>92</v>
      </c>
      <c r="J5995" t="s">
        <v>22</v>
      </c>
    </row>
    <row r="5996" spans="2:10" hidden="1" x14ac:dyDescent="0.3">
      <c r="B5996" s="5" t="s">
        <v>75</v>
      </c>
      <c r="C5996" t="s">
        <v>16</v>
      </c>
      <c r="D5996" t="s">
        <v>62</v>
      </c>
      <c r="E5996">
        <v>6.5739999999999998</v>
      </c>
      <c r="F5996">
        <v>6.5739999999999998</v>
      </c>
      <c r="G5996" t="s">
        <v>42</v>
      </c>
      <c r="H5996" s="21">
        <v>44984</v>
      </c>
      <c r="I5996" s="18" t="s">
        <v>92</v>
      </c>
      <c r="J5996" t="s">
        <v>22</v>
      </c>
    </row>
    <row r="5997" spans="2:10" hidden="1" x14ac:dyDescent="0.3">
      <c r="B5997" s="5" t="s">
        <v>75</v>
      </c>
      <c r="C5997" t="s">
        <v>16</v>
      </c>
      <c r="D5997" t="s">
        <v>62</v>
      </c>
      <c r="E5997">
        <v>7.117</v>
      </c>
      <c r="F5997">
        <v>7.117</v>
      </c>
      <c r="G5997" t="s">
        <v>42</v>
      </c>
      <c r="H5997" s="21">
        <v>44984</v>
      </c>
      <c r="I5997" s="18" t="s">
        <v>92</v>
      </c>
      <c r="J5997" t="s">
        <v>22</v>
      </c>
    </row>
    <row r="5998" spans="2:10" hidden="1" x14ac:dyDescent="0.3">
      <c r="B5998" s="5" t="s">
        <v>75</v>
      </c>
      <c r="C5998" t="s">
        <v>16</v>
      </c>
      <c r="D5998" t="s">
        <v>62</v>
      </c>
      <c r="E5998">
        <v>10.48</v>
      </c>
      <c r="F5998">
        <v>10.48</v>
      </c>
      <c r="G5998" t="s">
        <v>42</v>
      </c>
      <c r="H5998" s="21">
        <v>44984</v>
      </c>
      <c r="I5998" s="18" t="s">
        <v>92</v>
      </c>
      <c r="J5998" t="s">
        <v>22</v>
      </c>
    </row>
    <row r="5999" spans="2:10" hidden="1" x14ac:dyDescent="0.3">
      <c r="B5999" s="5" t="s">
        <v>75</v>
      </c>
      <c r="C5999" t="s">
        <v>16</v>
      </c>
      <c r="D5999" t="s">
        <v>62</v>
      </c>
      <c r="E5999">
        <v>7.3280000000000003</v>
      </c>
      <c r="F5999">
        <v>7.3280000000000003</v>
      </c>
      <c r="G5999" t="s">
        <v>42</v>
      </c>
      <c r="H5999" s="21">
        <v>44984</v>
      </c>
      <c r="I5999" s="18" t="s">
        <v>92</v>
      </c>
      <c r="J5999" t="s">
        <v>22</v>
      </c>
    </row>
    <row r="6000" spans="2:10" hidden="1" x14ac:dyDescent="0.3">
      <c r="B6000" s="5" t="s">
        <v>75</v>
      </c>
      <c r="C6000" t="s">
        <v>16</v>
      </c>
      <c r="D6000" t="s">
        <v>62</v>
      </c>
      <c r="E6000">
        <v>8.5850000000000009</v>
      </c>
      <c r="F6000">
        <v>8.5850000000000009</v>
      </c>
      <c r="G6000" t="s">
        <v>42</v>
      </c>
      <c r="H6000" s="21">
        <v>44984</v>
      </c>
      <c r="I6000" s="18" t="s">
        <v>92</v>
      </c>
      <c r="J6000" t="s">
        <v>22</v>
      </c>
    </row>
    <row r="6001" spans="2:10" hidden="1" x14ac:dyDescent="0.3">
      <c r="B6001" s="5" t="s">
        <v>75</v>
      </c>
      <c r="C6001" t="s">
        <v>16</v>
      </c>
      <c r="D6001" s="2" t="s">
        <v>21</v>
      </c>
      <c r="E6001">
        <v>7.4809999999999999</v>
      </c>
      <c r="F6001">
        <v>7.4809999999999999</v>
      </c>
      <c r="G6001" t="s">
        <v>42</v>
      </c>
      <c r="H6001" s="21">
        <v>44984</v>
      </c>
      <c r="I6001" s="18" t="s">
        <v>92</v>
      </c>
      <c r="J6001" s="2" t="s">
        <v>21</v>
      </c>
    </row>
    <row r="6002" spans="2:10" hidden="1" x14ac:dyDescent="0.3">
      <c r="B6002" s="5" t="s">
        <v>75</v>
      </c>
      <c r="C6002" t="s">
        <v>16</v>
      </c>
      <c r="D6002" s="2" t="s">
        <v>21</v>
      </c>
      <c r="E6002">
        <v>6.87</v>
      </c>
      <c r="F6002">
        <v>6.87</v>
      </c>
      <c r="G6002" t="s">
        <v>42</v>
      </c>
      <c r="H6002" s="21">
        <v>44984</v>
      </c>
      <c r="I6002" s="18" t="s">
        <v>92</v>
      </c>
      <c r="J6002" s="2" t="s">
        <v>21</v>
      </c>
    </row>
    <row r="6003" spans="2:10" hidden="1" x14ac:dyDescent="0.3">
      <c r="B6003" s="5" t="s">
        <v>75</v>
      </c>
      <c r="C6003" t="s">
        <v>16</v>
      </c>
      <c r="D6003" s="2" t="s">
        <v>21</v>
      </c>
      <c r="E6003">
        <v>6.806</v>
      </c>
      <c r="F6003">
        <v>6.806</v>
      </c>
      <c r="G6003" t="s">
        <v>42</v>
      </c>
      <c r="H6003" s="21">
        <v>44984</v>
      </c>
      <c r="I6003" s="18" t="s">
        <v>92</v>
      </c>
      <c r="J6003" s="2" t="s">
        <v>21</v>
      </c>
    </row>
    <row r="6004" spans="2:10" hidden="1" x14ac:dyDescent="0.3">
      <c r="B6004" s="5" t="s">
        <v>75</v>
      </c>
      <c r="C6004" t="s">
        <v>16</v>
      </c>
      <c r="D6004" s="2" t="s">
        <v>21</v>
      </c>
      <c r="E6004">
        <v>6.6360000000000001</v>
      </c>
      <c r="F6004">
        <v>6.6360000000000001</v>
      </c>
      <c r="G6004" t="s">
        <v>42</v>
      </c>
      <c r="H6004" s="21">
        <v>44984</v>
      </c>
      <c r="I6004" s="18" t="s">
        <v>92</v>
      </c>
      <c r="J6004" s="2" t="s">
        <v>21</v>
      </c>
    </row>
    <row r="6005" spans="2:10" hidden="1" x14ac:dyDescent="0.3">
      <c r="B6005" s="5" t="s">
        <v>75</v>
      </c>
      <c r="C6005" t="s">
        <v>16</v>
      </c>
      <c r="D6005" s="2" t="s">
        <v>21</v>
      </c>
      <c r="E6005">
        <v>7.2229999999999999</v>
      </c>
      <c r="F6005">
        <v>7.2229999999999999</v>
      </c>
      <c r="G6005" t="s">
        <v>42</v>
      </c>
      <c r="H6005" s="21">
        <v>44984</v>
      </c>
      <c r="I6005" s="18" t="s">
        <v>92</v>
      </c>
      <c r="J6005" s="2" t="s">
        <v>21</v>
      </c>
    </row>
    <row r="6006" spans="2:10" hidden="1" x14ac:dyDescent="0.3">
      <c r="B6006" s="5" t="s">
        <v>75</v>
      </c>
      <c r="C6006" t="s">
        <v>16</v>
      </c>
      <c r="D6006" s="2" t="s">
        <v>21</v>
      </c>
      <c r="E6006">
        <v>6.7919999999999998</v>
      </c>
      <c r="F6006">
        <v>6.7919999999999998</v>
      </c>
      <c r="G6006" t="s">
        <v>42</v>
      </c>
      <c r="H6006" s="21">
        <v>44984</v>
      </c>
      <c r="I6006" s="18" t="s">
        <v>92</v>
      </c>
      <c r="J6006" s="2" t="s">
        <v>21</v>
      </c>
    </row>
    <row r="6007" spans="2:10" hidden="1" x14ac:dyDescent="0.3">
      <c r="B6007" s="5" t="s">
        <v>75</v>
      </c>
      <c r="C6007" t="s">
        <v>16</v>
      </c>
      <c r="D6007" s="2" t="s">
        <v>21</v>
      </c>
      <c r="E6007">
        <v>6.6660000000000004</v>
      </c>
      <c r="F6007">
        <v>6.6660000000000004</v>
      </c>
      <c r="G6007" t="s">
        <v>42</v>
      </c>
      <c r="H6007" s="21">
        <v>44984</v>
      </c>
      <c r="I6007" s="18" t="s">
        <v>92</v>
      </c>
      <c r="J6007" s="2" t="s">
        <v>21</v>
      </c>
    </row>
    <row r="6008" spans="2:10" hidden="1" x14ac:dyDescent="0.3">
      <c r="B6008" s="5" t="s">
        <v>75</v>
      </c>
      <c r="C6008" t="s">
        <v>16</v>
      </c>
      <c r="D6008" s="2" t="s">
        <v>21</v>
      </c>
      <c r="E6008">
        <v>6.806</v>
      </c>
      <c r="F6008">
        <v>6.806</v>
      </c>
      <c r="G6008" t="s">
        <v>42</v>
      </c>
      <c r="H6008" s="21">
        <v>44984</v>
      </c>
      <c r="I6008" s="18" t="s">
        <v>92</v>
      </c>
      <c r="J6008" s="2" t="s">
        <v>21</v>
      </c>
    </row>
    <row r="6009" spans="2:10" hidden="1" x14ac:dyDescent="0.3">
      <c r="B6009" s="5" t="s">
        <v>75</v>
      </c>
      <c r="C6009" t="s">
        <v>16</v>
      </c>
      <c r="D6009" s="2" t="s">
        <v>21</v>
      </c>
      <c r="E6009">
        <v>8.1769999999999996</v>
      </c>
      <c r="F6009">
        <v>8.1769999999999996</v>
      </c>
      <c r="G6009" t="s">
        <v>42</v>
      </c>
      <c r="H6009" s="21">
        <v>44984</v>
      </c>
      <c r="I6009" s="18" t="s">
        <v>92</v>
      </c>
      <c r="J6009" s="2" t="s">
        <v>21</v>
      </c>
    </row>
    <row r="6010" spans="2:10" hidden="1" x14ac:dyDescent="0.3">
      <c r="B6010" s="5" t="s">
        <v>75</v>
      </c>
      <c r="C6010" t="s">
        <v>16</v>
      </c>
      <c r="D6010" s="2" t="s">
        <v>21</v>
      </c>
      <c r="E6010">
        <v>5.7270000000000003</v>
      </c>
      <c r="F6010">
        <v>5.7270000000000003</v>
      </c>
      <c r="G6010" t="s">
        <v>42</v>
      </c>
      <c r="H6010" s="21">
        <v>44984</v>
      </c>
      <c r="I6010" s="18" t="s">
        <v>92</v>
      </c>
      <c r="J6010" s="2" t="s">
        <v>21</v>
      </c>
    </row>
    <row r="6011" spans="2:10" hidden="1" x14ac:dyDescent="0.3">
      <c r="B6011" s="5" t="s">
        <v>75</v>
      </c>
      <c r="C6011" t="s">
        <v>16</v>
      </c>
      <c r="D6011" s="2" t="s">
        <v>21</v>
      </c>
      <c r="E6011">
        <v>6.8170000000000002</v>
      </c>
      <c r="F6011">
        <v>6.8170000000000002</v>
      </c>
      <c r="G6011" t="s">
        <v>42</v>
      </c>
      <c r="H6011" s="21">
        <v>44984</v>
      </c>
      <c r="I6011" s="18" t="s">
        <v>92</v>
      </c>
      <c r="J6011" s="2" t="s">
        <v>21</v>
      </c>
    </row>
    <row r="6012" spans="2:10" hidden="1" x14ac:dyDescent="0.3">
      <c r="B6012" s="5" t="s">
        <v>75</v>
      </c>
      <c r="C6012" t="s">
        <v>16</v>
      </c>
      <c r="D6012" s="2" t="s">
        <v>21</v>
      </c>
      <c r="E6012">
        <v>6.9189999999999996</v>
      </c>
      <c r="F6012">
        <v>6.9189999999999996</v>
      </c>
      <c r="G6012" t="s">
        <v>42</v>
      </c>
      <c r="H6012" s="21">
        <v>44984</v>
      </c>
      <c r="I6012" s="18" t="s">
        <v>92</v>
      </c>
      <c r="J6012" s="2" t="s">
        <v>21</v>
      </c>
    </row>
    <row r="6013" spans="2:10" hidden="1" x14ac:dyDescent="0.3">
      <c r="B6013" s="5" t="s">
        <v>75</v>
      </c>
      <c r="C6013" t="s">
        <v>16</v>
      </c>
      <c r="D6013" s="2" t="s">
        <v>21</v>
      </c>
      <c r="E6013">
        <v>6.492</v>
      </c>
      <c r="F6013">
        <v>6.492</v>
      </c>
      <c r="G6013" t="s">
        <v>42</v>
      </c>
      <c r="H6013" s="21">
        <v>44984</v>
      </c>
      <c r="I6013" s="18" t="s">
        <v>92</v>
      </c>
      <c r="J6013" s="2" t="s">
        <v>21</v>
      </c>
    </row>
    <row r="6014" spans="2:10" hidden="1" x14ac:dyDescent="0.3">
      <c r="B6014" s="5" t="s">
        <v>75</v>
      </c>
      <c r="C6014" t="s">
        <v>16</v>
      </c>
      <c r="D6014" s="2" t="s">
        <v>21</v>
      </c>
      <c r="E6014">
        <v>6.3049999999999997</v>
      </c>
      <c r="F6014">
        <v>6.3049999999999997</v>
      </c>
      <c r="G6014" t="s">
        <v>42</v>
      </c>
      <c r="H6014" s="21">
        <v>44984</v>
      </c>
      <c r="I6014" s="18" t="s">
        <v>92</v>
      </c>
      <c r="J6014" s="2" t="s">
        <v>21</v>
      </c>
    </row>
    <row r="6015" spans="2:10" hidden="1" x14ac:dyDescent="0.3">
      <c r="B6015" s="5" t="s">
        <v>75</v>
      </c>
      <c r="C6015" t="s">
        <v>16</v>
      </c>
      <c r="D6015" s="2" t="s">
        <v>21</v>
      </c>
      <c r="E6015">
        <v>6.218</v>
      </c>
      <c r="F6015">
        <v>6.218</v>
      </c>
      <c r="G6015" t="s">
        <v>42</v>
      </c>
      <c r="H6015" s="21">
        <v>44984</v>
      </c>
      <c r="I6015" s="18" t="s">
        <v>92</v>
      </c>
      <c r="J6015" s="2" t="s">
        <v>21</v>
      </c>
    </row>
    <row r="6016" spans="2:10" hidden="1" x14ac:dyDescent="0.3">
      <c r="B6016" s="5" t="s">
        <v>75</v>
      </c>
      <c r="C6016" t="s">
        <v>16</v>
      </c>
      <c r="D6016" s="2" t="s">
        <v>21</v>
      </c>
      <c r="E6016">
        <v>7.7679999999999998</v>
      </c>
      <c r="F6016">
        <v>7.7679999999999998</v>
      </c>
      <c r="G6016" t="s">
        <v>42</v>
      </c>
      <c r="H6016" s="21">
        <v>44984</v>
      </c>
      <c r="I6016" s="18" t="s">
        <v>92</v>
      </c>
      <c r="J6016" s="2" t="s">
        <v>21</v>
      </c>
    </row>
    <row r="6017" spans="2:10" hidden="1" x14ac:dyDescent="0.3">
      <c r="B6017" s="5" t="s">
        <v>75</v>
      </c>
      <c r="C6017" t="s">
        <v>16</v>
      </c>
      <c r="D6017" s="2" t="s">
        <v>21</v>
      </c>
      <c r="E6017">
        <v>7.1769999999999996</v>
      </c>
      <c r="F6017">
        <v>7.1769999999999996</v>
      </c>
      <c r="G6017" t="s">
        <v>42</v>
      </c>
      <c r="H6017" s="21">
        <v>44984</v>
      </c>
      <c r="I6017" s="18" t="s">
        <v>92</v>
      </c>
      <c r="J6017" s="2" t="s">
        <v>21</v>
      </c>
    </row>
    <row r="6018" spans="2:10" hidden="1" x14ac:dyDescent="0.3">
      <c r="B6018" s="5" t="s">
        <v>75</v>
      </c>
      <c r="C6018" t="s">
        <v>16</v>
      </c>
      <c r="D6018" s="2" t="s">
        <v>21</v>
      </c>
      <c r="E6018">
        <v>6.63</v>
      </c>
      <c r="F6018">
        <v>6.63</v>
      </c>
      <c r="G6018" t="s">
        <v>42</v>
      </c>
      <c r="H6018" s="21">
        <v>44984</v>
      </c>
      <c r="I6018" s="18" t="s">
        <v>92</v>
      </c>
      <c r="J6018" s="2" t="s">
        <v>21</v>
      </c>
    </row>
    <row r="6019" spans="2:10" hidden="1" x14ac:dyDescent="0.3">
      <c r="B6019" s="5" t="s">
        <v>75</v>
      </c>
      <c r="C6019" t="s">
        <v>16</v>
      </c>
      <c r="D6019" s="2" t="s">
        <v>21</v>
      </c>
      <c r="E6019">
        <v>7.0659999999999998</v>
      </c>
      <c r="F6019">
        <v>7.0659999999999998</v>
      </c>
      <c r="G6019" t="s">
        <v>42</v>
      </c>
      <c r="H6019" s="21">
        <v>44984</v>
      </c>
      <c r="I6019" s="18" t="s">
        <v>92</v>
      </c>
      <c r="J6019" s="2" t="s">
        <v>21</v>
      </c>
    </row>
    <row r="6020" spans="2:10" hidden="1" x14ac:dyDescent="0.3">
      <c r="B6020" s="5" t="s">
        <v>75</v>
      </c>
      <c r="C6020" t="s">
        <v>16</v>
      </c>
      <c r="D6020" s="2" t="s">
        <v>21</v>
      </c>
      <c r="E6020">
        <v>5.734</v>
      </c>
      <c r="F6020">
        <v>5.734</v>
      </c>
      <c r="G6020" t="s">
        <v>42</v>
      </c>
      <c r="H6020" s="21">
        <v>44984</v>
      </c>
      <c r="I6020" s="18" t="s">
        <v>92</v>
      </c>
      <c r="J6020" s="2" t="s">
        <v>21</v>
      </c>
    </row>
    <row r="6021" spans="2:10" hidden="1" x14ac:dyDescent="0.3">
      <c r="B6021" s="5" t="s">
        <v>75</v>
      </c>
      <c r="C6021" t="s">
        <v>16</v>
      </c>
      <c r="D6021" s="2" t="s">
        <v>21</v>
      </c>
      <c r="E6021">
        <v>5.3719999999999999</v>
      </c>
      <c r="F6021">
        <v>5.3719999999999999</v>
      </c>
      <c r="G6021" t="s">
        <v>42</v>
      </c>
      <c r="H6021" s="21">
        <v>44984</v>
      </c>
      <c r="I6021" s="18" t="s">
        <v>92</v>
      </c>
      <c r="J6021" s="2" t="s">
        <v>21</v>
      </c>
    </row>
    <row r="6022" spans="2:10" hidden="1" x14ac:dyDescent="0.3">
      <c r="B6022" s="5" t="s">
        <v>75</v>
      </c>
      <c r="C6022" t="s">
        <v>16</v>
      </c>
      <c r="D6022" s="2" t="s">
        <v>21</v>
      </c>
      <c r="E6022">
        <v>4.3860000000000001</v>
      </c>
      <c r="F6022">
        <v>4.3860000000000001</v>
      </c>
      <c r="G6022" t="s">
        <v>42</v>
      </c>
      <c r="H6022" s="21">
        <v>44984</v>
      </c>
      <c r="I6022" s="18" t="s">
        <v>92</v>
      </c>
      <c r="J6022" s="2" t="s">
        <v>21</v>
      </c>
    </row>
    <row r="6023" spans="2:10" hidden="1" x14ac:dyDescent="0.3">
      <c r="B6023" s="5" t="s">
        <v>75</v>
      </c>
      <c r="C6023" t="s">
        <v>16</v>
      </c>
      <c r="D6023" s="2" t="s">
        <v>21</v>
      </c>
      <c r="E6023">
        <v>6.7</v>
      </c>
      <c r="F6023">
        <v>6.7</v>
      </c>
      <c r="G6023" t="s">
        <v>42</v>
      </c>
      <c r="H6023" s="21">
        <v>44984</v>
      </c>
      <c r="I6023" s="18" t="s">
        <v>92</v>
      </c>
      <c r="J6023" s="2" t="s">
        <v>21</v>
      </c>
    </row>
    <row r="6024" spans="2:10" hidden="1" x14ac:dyDescent="0.3">
      <c r="B6024" s="5" t="s">
        <v>75</v>
      </c>
      <c r="C6024" t="s">
        <v>16</v>
      </c>
      <c r="D6024" s="2" t="s">
        <v>21</v>
      </c>
      <c r="E6024">
        <v>5.6740000000000004</v>
      </c>
      <c r="F6024">
        <v>5.6740000000000004</v>
      </c>
      <c r="G6024" t="s">
        <v>42</v>
      </c>
      <c r="H6024" s="21">
        <v>44984</v>
      </c>
      <c r="I6024" s="18" t="s">
        <v>92</v>
      </c>
      <c r="J6024" s="2" t="s">
        <v>21</v>
      </c>
    </row>
    <row r="6025" spans="2:10" hidden="1" x14ac:dyDescent="0.3">
      <c r="B6025" s="5" t="s">
        <v>75</v>
      </c>
      <c r="C6025" t="s">
        <v>16</v>
      </c>
      <c r="D6025" s="2" t="s">
        <v>21</v>
      </c>
      <c r="E6025">
        <v>6.88</v>
      </c>
      <c r="F6025">
        <v>6.88</v>
      </c>
      <c r="G6025" t="s">
        <v>42</v>
      </c>
      <c r="H6025" s="21">
        <v>44984</v>
      </c>
      <c r="I6025" s="18" t="s">
        <v>92</v>
      </c>
      <c r="J6025" s="2" t="s">
        <v>21</v>
      </c>
    </row>
    <row r="6026" spans="2:10" hidden="1" x14ac:dyDescent="0.3">
      <c r="B6026" s="5" t="s">
        <v>75</v>
      </c>
      <c r="C6026" t="s">
        <v>16</v>
      </c>
      <c r="D6026" s="2" t="s">
        <v>21</v>
      </c>
      <c r="E6026">
        <v>6.1369999999999996</v>
      </c>
      <c r="F6026">
        <v>6.1369999999999996</v>
      </c>
      <c r="G6026" t="s">
        <v>42</v>
      </c>
      <c r="H6026" s="21">
        <v>44984</v>
      </c>
      <c r="I6026" s="18" t="s">
        <v>92</v>
      </c>
      <c r="J6026" s="2" t="s">
        <v>21</v>
      </c>
    </row>
    <row r="6027" spans="2:10" hidden="1" x14ac:dyDescent="0.3">
      <c r="B6027" s="5" t="s">
        <v>75</v>
      </c>
      <c r="C6027" t="s">
        <v>16</v>
      </c>
      <c r="D6027" s="2" t="s">
        <v>21</v>
      </c>
      <c r="E6027">
        <v>5.601</v>
      </c>
      <c r="F6027">
        <v>5.601</v>
      </c>
      <c r="G6027" t="s">
        <v>42</v>
      </c>
      <c r="H6027" s="21">
        <v>44984</v>
      </c>
      <c r="I6027" s="18" t="s">
        <v>92</v>
      </c>
      <c r="J6027" s="2" t="s">
        <v>21</v>
      </c>
    </row>
    <row r="6028" spans="2:10" hidden="1" x14ac:dyDescent="0.3">
      <c r="B6028" s="5" t="s">
        <v>75</v>
      </c>
      <c r="C6028" t="s">
        <v>16</v>
      </c>
      <c r="D6028" s="2" t="s">
        <v>21</v>
      </c>
      <c r="E6028">
        <v>6.843</v>
      </c>
      <c r="F6028">
        <v>6.843</v>
      </c>
      <c r="G6028" t="s">
        <v>42</v>
      </c>
      <c r="H6028" s="21">
        <v>44984</v>
      </c>
      <c r="I6028" s="18" t="s">
        <v>92</v>
      </c>
      <c r="J6028" s="2" t="s">
        <v>21</v>
      </c>
    </row>
    <row r="6029" spans="2:10" hidden="1" x14ac:dyDescent="0.3">
      <c r="B6029" s="5" t="s">
        <v>75</v>
      </c>
      <c r="C6029" t="s">
        <v>16</v>
      </c>
      <c r="D6029" s="2" t="s">
        <v>21</v>
      </c>
      <c r="E6029">
        <v>5.0590000000000002</v>
      </c>
      <c r="F6029">
        <v>5.0590000000000002</v>
      </c>
      <c r="G6029" t="s">
        <v>42</v>
      </c>
      <c r="H6029" s="21">
        <v>44984</v>
      </c>
      <c r="I6029" s="18" t="s">
        <v>92</v>
      </c>
      <c r="J6029" s="2" t="s">
        <v>21</v>
      </c>
    </row>
    <row r="6030" spans="2:10" hidden="1" x14ac:dyDescent="0.3">
      <c r="B6030" s="5" t="s">
        <v>75</v>
      </c>
      <c r="C6030" t="s">
        <v>16</v>
      </c>
      <c r="D6030" s="2" t="s">
        <v>21</v>
      </c>
      <c r="E6030">
        <v>4.3550000000000004</v>
      </c>
      <c r="F6030">
        <v>4.3550000000000004</v>
      </c>
      <c r="G6030" t="s">
        <v>42</v>
      </c>
      <c r="H6030" s="21">
        <v>44984</v>
      </c>
      <c r="I6030" s="18" t="s">
        <v>92</v>
      </c>
      <c r="J6030" s="2" t="s">
        <v>21</v>
      </c>
    </row>
    <row r="6031" spans="2:10" hidden="1" x14ac:dyDescent="0.3">
      <c r="B6031" s="5" t="s">
        <v>75</v>
      </c>
      <c r="C6031" t="s">
        <v>16</v>
      </c>
      <c r="D6031" s="2" t="s">
        <v>21</v>
      </c>
      <c r="E6031">
        <v>6.7169999999999996</v>
      </c>
      <c r="F6031">
        <v>6.7169999999999996</v>
      </c>
      <c r="G6031" t="s">
        <v>42</v>
      </c>
      <c r="H6031" s="21">
        <v>44984</v>
      </c>
      <c r="I6031" s="18" t="s">
        <v>92</v>
      </c>
      <c r="J6031" s="2" t="s">
        <v>21</v>
      </c>
    </row>
    <row r="6032" spans="2:10" hidden="1" x14ac:dyDescent="0.3">
      <c r="B6032" s="5" t="s">
        <v>75</v>
      </c>
      <c r="C6032" t="s">
        <v>16</v>
      </c>
      <c r="D6032" s="2" t="s">
        <v>21</v>
      </c>
      <c r="E6032">
        <v>4.7770000000000001</v>
      </c>
      <c r="F6032">
        <v>4.7770000000000001</v>
      </c>
      <c r="G6032" t="s">
        <v>42</v>
      </c>
      <c r="H6032" s="21">
        <v>44984</v>
      </c>
      <c r="I6032" s="18" t="s">
        <v>92</v>
      </c>
      <c r="J6032" s="2" t="s">
        <v>21</v>
      </c>
    </row>
    <row r="6033" spans="2:10" hidden="1" x14ac:dyDescent="0.3">
      <c r="B6033" s="5" t="s">
        <v>75</v>
      </c>
      <c r="C6033" t="s">
        <v>16</v>
      </c>
      <c r="D6033" s="2" t="s">
        <v>21</v>
      </c>
      <c r="E6033">
        <v>3.6920000000000002</v>
      </c>
      <c r="F6033">
        <v>3.6920000000000002</v>
      </c>
      <c r="G6033" t="s">
        <v>42</v>
      </c>
      <c r="H6033" s="21">
        <v>44984</v>
      </c>
      <c r="I6033" s="18" t="s">
        <v>92</v>
      </c>
      <c r="J6033" s="2" t="s">
        <v>21</v>
      </c>
    </row>
    <row r="6034" spans="2:10" hidden="1" x14ac:dyDescent="0.3">
      <c r="B6034" s="5" t="s">
        <v>75</v>
      </c>
      <c r="C6034" t="s">
        <v>16</v>
      </c>
      <c r="D6034" s="2" t="s">
        <v>21</v>
      </c>
      <c r="E6034">
        <v>4.1920000000000002</v>
      </c>
      <c r="F6034">
        <v>4.1920000000000002</v>
      </c>
      <c r="G6034" t="s">
        <v>42</v>
      </c>
      <c r="H6034" s="21">
        <v>44984</v>
      </c>
      <c r="I6034" s="18" t="s">
        <v>92</v>
      </c>
      <c r="J6034" s="2" t="s">
        <v>21</v>
      </c>
    </row>
    <row r="6035" spans="2:10" hidden="1" x14ac:dyDescent="0.3">
      <c r="B6035" s="5" t="s">
        <v>75</v>
      </c>
      <c r="C6035" t="s">
        <v>16</v>
      </c>
      <c r="D6035" s="2" t="s">
        <v>21</v>
      </c>
      <c r="E6035">
        <v>4.8209999999999997</v>
      </c>
      <c r="F6035">
        <v>4.8209999999999997</v>
      </c>
      <c r="G6035" t="s">
        <v>42</v>
      </c>
      <c r="H6035" s="21">
        <v>44984</v>
      </c>
      <c r="I6035" s="18" t="s">
        <v>92</v>
      </c>
      <c r="J6035" s="2" t="s">
        <v>21</v>
      </c>
    </row>
    <row r="6036" spans="2:10" hidden="1" x14ac:dyDescent="0.3">
      <c r="B6036" s="5" t="s">
        <v>75</v>
      </c>
      <c r="C6036" t="s">
        <v>16</v>
      </c>
      <c r="D6036" s="2" t="s">
        <v>21</v>
      </c>
      <c r="E6036">
        <v>6.1139999999999999</v>
      </c>
      <c r="F6036">
        <v>6.1139999999999999</v>
      </c>
      <c r="G6036" t="s">
        <v>42</v>
      </c>
      <c r="H6036" s="21">
        <v>44984</v>
      </c>
      <c r="I6036" s="18" t="s">
        <v>92</v>
      </c>
      <c r="J6036" s="2" t="s">
        <v>21</v>
      </c>
    </row>
    <row r="6037" spans="2:10" hidden="1" x14ac:dyDescent="0.3">
      <c r="B6037" s="5" t="s">
        <v>75</v>
      </c>
      <c r="C6037" t="s">
        <v>16</v>
      </c>
      <c r="D6037" s="2" t="s">
        <v>21</v>
      </c>
      <c r="E6037">
        <v>6.2859999999999996</v>
      </c>
      <c r="F6037">
        <v>6.2859999999999996</v>
      </c>
      <c r="G6037" t="s">
        <v>42</v>
      </c>
      <c r="H6037" s="21">
        <v>44984</v>
      </c>
      <c r="I6037" s="18" t="s">
        <v>92</v>
      </c>
      <c r="J6037" s="2" t="s">
        <v>21</v>
      </c>
    </row>
    <row r="6038" spans="2:10" hidden="1" x14ac:dyDescent="0.3">
      <c r="B6038" s="5" t="s">
        <v>75</v>
      </c>
      <c r="C6038" t="s">
        <v>16</v>
      </c>
      <c r="D6038" s="2" t="s">
        <v>21</v>
      </c>
      <c r="E6038">
        <v>4.181</v>
      </c>
      <c r="F6038">
        <v>4.181</v>
      </c>
      <c r="G6038" t="s">
        <v>42</v>
      </c>
      <c r="H6038" s="21">
        <v>44984</v>
      </c>
      <c r="I6038" s="18" t="s">
        <v>92</v>
      </c>
      <c r="J6038" s="2" t="s">
        <v>21</v>
      </c>
    </row>
    <row r="6039" spans="2:10" hidden="1" x14ac:dyDescent="0.3">
      <c r="B6039" s="5" t="s">
        <v>75</v>
      </c>
      <c r="C6039" t="s">
        <v>16</v>
      </c>
      <c r="D6039" s="2" t="s">
        <v>21</v>
      </c>
      <c r="E6039">
        <v>5.7229999999999999</v>
      </c>
      <c r="F6039">
        <v>5.7229999999999999</v>
      </c>
      <c r="G6039" t="s">
        <v>42</v>
      </c>
      <c r="H6039" s="21">
        <v>44984</v>
      </c>
      <c r="I6039" s="18" t="s">
        <v>92</v>
      </c>
      <c r="J6039" s="2" t="s">
        <v>21</v>
      </c>
    </row>
    <row r="6040" spans="2:10" hidden="1" x14ac:dyDescent="0.3">
      <c r="B6040" s="5" t="s">
        <v>75</v>
      </c>
      <c r="C6040" t="s">
        <v>16</v>
      </c>
      <c r="D6040" s="2" t="s">
        <v>21</v>
      </c>
      <c r="E6040">
        <v>4.8120000000000003</v>
      </c>
      <c r="F6040">
        <v>4.8120000000000003</v>
      </c>
      <c r="G6040" t="s">
        <v>42</v>
      </c>
      <c r="H6040" s="21">
        <v>44984</v>
      </c>
      <c r="I6040" s="18" t="s">
        <v>92</v>
      </c>
      <c r="J6040" s="2" t="s">
        <v>21</v>
      </c>
    </row>
    <row r="6041" spans="2:10" hidden="1" x14ac:dyDescent="0.3">
      <c r="B6041" s="5" t="s">
        <v>75</v>
      </c>
      <c r="C6041" t="s">
        <v>16</v>
      </c>
      <c r="D6041" s="2" t="s">
        <v>21</v>
      </c>
      <c r="E6041">
        <v>5.0789999999999997</v>
      </c>
      <c r="F6041">
        <v>5.0789999999999997</v>
      </c>
      <c r="G6041" t="s">
        <v>42</v>
      </c>
      <c r="H6041" s="21">
        <v>44984</v>
      </c>
      <c r="I6041" s="18" t="s">
        <v>92</v>
      </c>
      <c r="J6041" s="2" t="s">
        <v>21</v>
      </c>
    </row>
    <row r="6042" spans="2:10" hidden="1" x14ac:dyDescent="0.3">
      <c r="B6042" s="5" t="s">
        <v>75</v>
      </c>
      <c r="C6042" t="s">
        <v>16</v>
      </c>
      <c r="D6042" s="2" t="s">
        <v>21</v>
      </c>
      <c r="E6042">
        <v>3.9940000000000002</v>
      </c>
      <c r="F6042">
        <v>3.9940000000000002</v>
      </c>
      <c r="G6042" t="s">
        <v>42</v>
      </c>
      <c r="H6042" s="21">
        <v>44984</v>
      </c>
      <c r="I6042" s="18" t="s">
        <v>92</v>
      </c>
      <c r="J6042" s="2" t="s">
        <v>21</v>
      </c>
    </row>
    <row r="6043" spans="2:10" hidden="1" x14ac:dyDescent="0.3">
      <c r="B6043" s="5" t="s">
        <v>75</v>
      </c>
      <c r="C6043" t="s">
        <v>16</v>
      </c>
      <c r="D6043" s="2" t="s">
        <v>21</v>
      </c>
      <c r="E6043">
        <v>5.0010000000000003</v>
      </c>
      <c r="F6043">
        <v>5.0010000000000003</v>
      </c>
      <c r="G6043" t="s">
        <v>42</v>
      </c>
      <c r="H6043" s="21">
        <v>44984</v>
      </c>
      <c r="I6043" s="18" t="s">
        <v>92</v>
      </c>
      <c r="J6043" s="2" t="s">
        <v>21</v>
      </c>
    </row>
    <row r="6044" spans="2:10" hidden="1" x14ac:dyDescent="0.3">
      <c r="B6044" s="5" t="s">
        <v>75</v>
      </c>
      <c r="C6044" t="s">
        <v>16</v>
      </c>
      <c r="D6044" s="2" t="s">
        <v>21</v>
      </c>
      <c r="E6044">
        <v>4.7640000000000002</v>
      </c>
      <c r="F6044">
        <v>4.7640000000000002</v>
      </c>
      <c r="G6044" t="s">
        <v>42</v>
      </c>
      <c r="H6044" s="21">
        <v>44984</v>
      </c>
      <c r="I6044" s="18" t="s">
        <v>92</v>
      </c>
      <c r="J6044" s="2" t="s">
        <v>21</v>
      </c>
    </row>
    <row r="6045" spans="2:10" hidden="1" x14ac:dyDescent="0.3">
      <c r="B6045" s="5" t="s">
        <v>75</v>
      </c>
      <c r="C6045" t="s">
        <v>16</v>
      </c>
      <c r="D6045" s="2" t="s">
        <v>21</v>
      </c>
      <c r="E6045">
        <v>6.149</v>
      </c>
      <c r="F6045">
        <v>6.149</v>
      </c>
      <c r="G6045" t="s">
        <v>42</v>
      </c>
      <c r="H6045" s="21">
        <v>44984</v>
      </c>
      <c r="I6045" s="18" t="s">
        <v>92</v>
      </c>
      <c r="J6045" s="2" t="s">
        <v>21</v>
      </c>
    </row>
    <row r="6046" spans="2:10" hidden="1" x14ac:dyDescent="0.3">
      <c r="B6046" s="5" t="s">
        <v>75</v>
      </c>
      <c r="C6046" t="s">
        <v>16</v>
      </c>
      <c r="D6046" s="2" t="s">
        <v>21</v>
      </c>
      <c r="E6046">
        <v>5.3040000000000003</v>
      </c>
      <c r="F6046">
        <v>5.3040000000000003</v>
      </c>
      <c r="G6046" t="s">
        <v>42</v>
      </c>
      <c r="H6046" s="21">
        <v>44984</v>
      </c>
      <c r="I6046" s="18" t="s">
        <v>92</v>
      </c>
      <c r="J6046" s="2" t="s">
        <v>21</v>
      </c>
    </row>
    <row r="6047" spans="2:10" hidden="1" x14ac:dyDescent="0.3">
      <c r="B6047" s="5" t="s">
        <v>75</v>
      </c>
      <c r="C6047" t="s">
        <v>16</v>
      </c>
      <c r="D6047" s="2" t="s">
        <v>21</v>
      </c>
      <c r="E6047">
        <v>5.3040000000000003</v>
      </c>
      <c r="F6047">
        <v>5.3040000000000003</v>
      </c>
      <c r="G6047" t="s">
        <v>42</v>
      </c>
      <c r="H6047" s="21">
        <v>44984</v>
      </c>
      <c r="I6047" s="18" t="s">
        <v>92</v>
      </c>
      <c r="J6047" s="2" t="s">
        <v>21</v>
      </c>
    </row>
    <row r="6048" spans="2:10" hidden="1" x14ac:dyDescent="0.3">
      <c r="B6048" s="5" t="s">
        <v>75</v>
      </c>
      <c r="C6048" t="s">
        <v>16</v>
      </c>
      <c r="D6048" s="2" t="s">
        <v>21</v>
      </c>
      <c r="E6048">
        <v>4.3639999999999999</v>
      </c>
      <c r="F6048">
        <v>4.3639999999999999</v>
      </c>
      <c r="G6048" t="s">
        <v>42</v>
      </c>
      <c r="H6048" s="21">
        <v>44984</v>
      </c>
      <c r="I6048" s="18" t="s">
        <v>92</v>
      </c>
      <c r="J6048" s="2" t="s">
        <v>21</v>
      </c>
    </row>
    <row r="6049" spans="2:10" hidden="1" x14ac:dyDescent="0.3">
      <c r="B6049" s="5" t="s">
        <v>75</v>
      </c>
      <c r="C6049" t="s">
        <v>16</v>
      </c>
      <c r="D6049" s="2" t="s">
        <v>21</v>
      </c>
      <c r="E6049">
        <v>6.3890000000000002</v>
      </c>
      <c r="F6049">
        <v>6.3890000000000002</v>
      </c>
      <c r="G6049" t="s">
        <v>42</v>
      </c>
      <c r="H6049" s="21">
        <v>44984</v>
      </c>
      <c r="I6049" s="18" t="s">
        <v>92</v>
      </c>
      <c r="J6049" s="2" t="s">
        <v>21</v>
      </c>
    </row>
    <row r="6050" spans="2:10" hidden="1" x14ac:dyDescent="0.3">
      <c r="B6050" s="5" t="s">
        <v>75</v>
      </c>
      <c r="C6050" t="s">
        <v>16</v>
      </c>
      <c r="D6050" s="2" t="s">
        <v>21</v>
      </c>
      <c r="E6050">
        <v>3.964</v>
      </c>
      <c r="F6050">
        <v>3.964</v>
      </c>
      <c r="G6050" t="s">
        <v>42</v>
      </c>
      <c r="H6050" s="21">
        <v>44984</v>
      </c>
      <c r="I6050" s="18" t="s">
        <v>92</v>
      </c>
      <c r="J6050" s="2" t="s">
        <v>21</v>
      </c>
    </row>
    <row r="6051" spans="2:10" hidden="1" x14ac:dyDescent="0.3">
      <c r="B6051" s="5" t="s">
        <v>75</v>
      </c>
      <c r="C6051" t="s">
        <v>16</v>
      </c>
      <c r="D6051" s="2" t="s">
        <v>21</v>
      </c>
      <c r="E6051">
        <v>3.0760000000000001</v>
      </c>
      <c r="F6051">
        <v>3.0760000000000001</v>
      </c>
      <c r="G6051" t="s">
        <v>42</v>
      </c>
      <c r="H6051" s="21">
        <v>44984</v>
      </c>
      <c r="I6051" s="18" t="s">
        <v>92</v>
      </c>
      <c r="J6051" s="2" t="s">
        <v>21</v>
      </c>
    </row>
    <row r="6052" spans="2:10" hidden="1" x14ac:dyDescent="0.3">
      <c r="B6052" s="5" t="s">
        <v>75</v>
      </c>
      <c r="C6052" t="s">
        <v>16</v>
      </c>
      <c r="D6052" s="2" t="s">
        <v>21</v>
      </c>
      <c r="E6052">
        <v>3.835</v>
      </c>
      <c r="F6052">
        <v>3.835</v>
      </c>
      <c r="G6052" t="s">
        <v>42</v>
      </c>
      <c r="H6052" s="21">
        <v>44984</v>
      </c>
      <c r="I6052" s="18" t="s">
        <v>92</v>
      </c>
      <c r="J6052" s="2" t="s">
        <v>21</v>
      </c>
    </row>
    <row r="6053" spans="2:10" hidden="1" x14ac:dyDescent="0.3">
      <c r="B6053" s="5" t="s">
        <v>75</v>
      </c>
      <c r="C6053" t="s">
        <v>16</v>
      </c>
      <c r="D6053" s="2" t="s">
        <v>21</v>
      </c>
      <c r="E6053">
        <v>5.4329999999999998</v>
      </c>
      <c r="F6053">
        <v>5.4329999999999998</v>
      </c>
      <c r="G6053" t="s">
        <v>42</v>
      </c>
      <c r="H6053" s="21">
        <v>44984</v>
      </c>
      <c r="I6053" s="18" t="s">
        <v>92</v>
      </c>
      <c r="J6053" s="2" t="s">
        <v>21</v>
      </c>
    </row>
    <row r="6054" spans="2:10" hidden="1" x14ac:dyDescent="0.3">
      <c r="B6054" s="5" t="s">
        <v>75</v>
      </c>
      <c r="C6054" t="s">
        <v>16</v>
      </c>
      <c r="D6054" s="2" t="s">
        <v>21</v>
      </c>
      <c r="E6054">
        <v>4.8769999999999998</v>
      </c>
      <c r="F6054">
        <v>4.8769999999999998</v>
      </c>
      <c r="G6054" t="s">
        <v>42</v>
      </c>
      <c r="H6054" s="21">
        <v>44984</v>
      </c>
      <c r="I6054" s="18" t="s">
        <v>92</v>
      </c>
      <c r="J6054" s="2" t="s">
        <v>21</v>
      </c>
    </row>
    <row r="6055" spans="2:10" hidden="1" x14ac:dyDescent="0.3">
      <c r="B6055" s="5" t="s">
        <v>75</v>
      </c>
      <c r="C6055" t="s">
        <v>16</v>
      </c>
      <c r="D6055" s="2" t="s">
        <v>21</v>
      </c>
      <c r="E6055">
        <v>5.1950000000000003</v>
      </c>
      <c r="F6055">
        <v>5.1950000000000003</v>
      </c>
      <c r="G6055" t="s">
        <v>42</v>
      </c>
      <c r="H6055" s="21">
        <v>44984</v>
      </c>
      <c r="I6055" s="18" t="s">
        <v>92</v>
      </c>
      <c r="J6055" s="2" t="s">
        <v>21</v>
      </c>
    </row>
    <row r="6056" spans="2:10" hidden="1" x14ac:dyDescent="0.3">
      <c r="B6056" s="5" t="s">
        <v>75</v>
      </c>
      <c r="C6056" t="s">
        <v>16</v>
      </c>
      <c r="D6056" s="2" t="s">
        <v>21</v>
      </c>
      <c r="E6056">
        <v>4.4630000000000001</v>
      </c>
      <c r="F6056">
        <v>4.4630000000000001</v>
      </c>
      <c r="G6056" t="s">
        <v>42</v>
      </c>
      <c r="H6056" s="21">
        <v>44984</v>
      </c>
      <c r="I6056" s="18" t="s">
        <v>92</v>
      </c>
      <c r="J6056" s="2" t="s">
        <v>21</v>
      </c>
    </row>
    <row r="6057" spans="2:10" hidden="1" x14ac:dyDescent="0.3">
      <c r="B6057" s="5" t="s">
        <v>75</v>
      </c>
      <c r="C6057" t="s">
        <v>16</v>
      </c>
      <c r="D6057" s="2" t="s">
        <v>21</v>
      </c>
      <c r="E6057">
        <v>4.84</v>
      </c>
      <c r="F6057">
        <v>4.84</v>
      </c>
      <c r="G6057" t="s">
        <v>42</v>
      </c>
      <c r="H6057" s="21">
        <v>44984</v>
      </c>
      <c r="I6057" s="18" t="s">
        <v>92</v>
      </c>
      <c r="J6057" s="2" t="s">
        <v>21</v>
      </c>
    </row>
    <row r="6058" spans="2:10" hidden="1" x14ac:dyDescent="0.3">
      <c r="B6058" s="5" t="s">
        <v>75</v>
      </c>
      <c r="C6058" t="s">
        <v>16</v>
      </c>
      <c r="H6058" s="21">
        <v>44984</v>
      </c>
      <c r="I6058" s="18" t="s">
        <v>92</v>
      </c>
    </row>
    <row r="6059" spans="2:10" hidden="1" x14ac:dyDescent="0.3">
      <c r="B6059" s="5" t="s">
        <v>75</v>
      </c>
      <c r="C6059" t="s">
        <v>16</v>
      </c>
      <c r="D6059" t="s">
        <v>78</v>
      </c>
      <c r="E6059">
        <v>11.395</v>
      </c>
      <c r="F6059">
        <v>11.395</v>
      </c>
      <c r="G6059" t="s">
        <v>43</v>
      </c>
      <c r="H6059" s="21">
        <v>44984</v>
      </c>
      <c r="I6059" s="18" t="s">
        <v>92</v>
      </c>
      <c r="J6059" s="2" t="s">
        <v>94</v>
      </c>
    </row>
    <row r="6060" spans="2:10" hidden="1" x14ac:dyDescent="0.3">
      <c r="B6060" s="5" t="s">
        <v>75</v>
      </c>
      <c r="C6060" t="s">
        <v>16</v>
      </c>
      <c r="G6060" t="s">
        <v>43</v>
      </c>
      <c r="H6060" s="21">
        <v>44984</v>
      </c>
      <c r="I6060" s="18" t="s">
        <v>92</v>
      </c>
    </row>
    <row r="6061" spans="2:10" hidden="1" x14ac:dyDescent="0.3">
      <c r="B6061" s="5" t="s">
        <v>75</v>
      </c>
      <c r="C6061" t="s">
        <v>16</v>
      </c>
      <c r="G6061" t="s">
        <v>43</v>
      </c>
      <c r="H6061" s="21">
        <v>44984</v>
      </c>
      <c r="I6061" s="18" t="s">
        <v>92</v>
      </c>
    </row>
    <row r="6062" spans="2:10" hidden="1" x14ac:dyDescent="0.3">
      <c r="B6062" s="5" t="s">
        <v>75</v>
      </c>
      <c r="C6062" t="s">
        <v>16</v>
      </c>
      <c r="G6062" t="s">
        <v>43</v>
      </c>
      <c r="H6062" s="21">
        <v>44984</v>
      </c>
      <c r="I6062" s="18" t="s">
        <v>92</v>
      </c>
    </row>
    <row r="6063" spans="2:10" hidden="1" x14ac:dyDescent="0.3">
      <c r="B6063" s="5" t="s">
        <v>75</v>
      </c>
      <c r="C6063" t="s">
        <v>16</v>
      </c>
      <c r="G6063" t="s">
        <v>43</v>
      </c>
      <c r="H6063" s="21">
        <v>44984</v>
      </c>
      <c r="I6063" s="18" t="s">
        <v>92</v>
      </c>
    </row>
    <row r="6064" spans="2:10" hidden="1" x14ac:dyDescent="0.3">
      <c r="B6064" s="5" t="s">
        <v>75</v>
      </c>
      <c r="C6064" t="s">
        <v>16</v>
      </c>
      <c r="D6064" t="s">
        <v>62</v>
      </c>
      <c r="E6064">
        <v>10.315</v>
      </c>
      <c r="F6064">
        <v>10.315</v>
      </c>
      <c r="G6064" t="s">
        <v>43</v>
      </c>
      <c r="H6064" s="21">
        <v>44984</v>
      </c>
      <c r="I6064" s="18" t="s">
        <v>92</v>
      </c>
      <c r="J6064" t="s">
        <v>22</v>
      </c>
    </row>
    <row r="6065" spans="2:10" hidden="1" x14ac:dyDescent="0.3">
      <c r="B6065" s="5" t="s">
        <v>75</v>
      </c>
      <c r="C6065" t="s">
        <v>16</v>
      </c>
      <c r="D6065" s="2" t="s">
        <v>21</v>
      </c>
      <c r="G6065" t="s">
        <v>43</v>
      </c>
      <c r="H6065" s="21">
        <v>44984</v>
      </c>
      <c r="I6065" s="18" t="s">
        <v>92</v>
      </c>
      <c r="J6065" s="2" t="s">
        <v>21</v>
      </c>
    </row>
    <row r="6066" spans="2:10" hidden="1" x14ac:dyDescent="0.3">
      <c r="B6066" s="5" t="s">
        <v>75</v>
      </c>
      <c r="C6066" t="s">
        <v>16</v>
      </c>
      <c r="D6066" s="2" t="s">
        <v>21</v>
      </c>
      <c r="E6066">
        <v>9.6379999999999999</v>
      </c>
      <c r="F6066">
        <v>9.6379999999999999</v>
      </c>
      <c r="G6066" t="s">
        <v>43</v>
      </c>
      <c r="H6066" s="21">
        <v>44984</v>
      </c>
      <c r="I6066" s="18" t="s">
        <v>92</v>
      </c>
      <c r="J6066" s="2" t="s">
        <v>21</v>
      </c>
    </row>
    <row r="6067" spans="2:10" hidden="1" x14ac:dyDescent="0.3">
      <c r="B6067" s="5" t="s">
        <v>75</v>
      </c>
      <c r="C6067" t="s">
        <v>16</v>
      </c>
      <c r="D6067" s="2" t="s">
        <v>21</v>
      </c>
      <c r="E6067">
        <v>8.8729999999999993</v>
      </c>
      <c r="F6067">
        <v>8.8729999999999993</v>
      </c>
      <c r="G6067" t="s">
        <v>43</v>
      </c>
      <c r="H6067" s="21">
        <v>44984</v>
      </c>
      <c r="I6067" s="18" t="s">
        <v>92</v>
      </c>
      <c r="J6067" s="2" t="s">
        <v>21</v>
      </c>
    </row>
    <row r="6068" spans="2:10" hidden="1" x14ac:dyDescent="0.3">
      <c r="B6068" s="5" t="s">
        <v>75</v>
      </c>
      <c r="C6068" t="s">
        <v>16</v>
      </c>
      <c r="D6068" s="2" t="s">
        <v>21</v>
      </c>
      <c r="E6068">
        <v>9.8109999999999999</v>
      </c>
      <c r="F6068">
        <v>9.8109999999999999</v>
      </c>
      <c r="G6068" t="s">
        <v>43</v>
      </c>
      <c r="H6068" s="21">
        <v>44984</v>
      </c>
      <c r="I6068" s="18" t="s">
        <v>92</v>
      </c>
      <c r="J6068" s="2" t="s">
        <v>21</v>
      </c>
    </row>
    <row r="6069" spans="2:10" hidden="1" x14ac:dyDescent="0.3">
      <c r="B6069" s="5" t="s">
        <v>75</v>
      </c>
      <c r="C6069" t="s">
        <v>16</v>
      </c>
      <c r="D6069" s="2" t="s">
        <v>21</v>
      </c>
      <c r="G6069" t="s">
        <v>43</v>
      </c>
      <c r="H6069" s="21">
        <v>44984</v>
      </c>
      <c r="I6069" s="18" t="s">
        <v>92</v>
      </c>
      <c r="J6069" s="2" t="s">
        <v>21</v>
      </c>
    </row>
    <row r="6070" spans="2:10" hidden="1" x14ac:dyDescent="0.3">
      <c r="B6070" s="5" t="s">
        <v>75</v>
      </c>
      <c r="C6070" t="s">
        <v>16</v>
      </c>
      <c r="D6070" s="2" t="s">
        <v>21</v>
      </c>
      <c r="E6070">
        <v>5.641</v>
      </c>
      <c r="F6070">
        <v>5.641</v>
      </c>
      <c r="G6070" t="s">
        <v>43</v>
      </c>
      <c r="H6070" s="21">
        <v>44984</v>
      </c>
      <c r="I6070" s="18" t="s">
        <v>92</v>
      </c>
      <c r="J6070" s="2" t="s">
        <v>21</v>
      </c>
    </row>
    <row r="6071" spans="2:10" hidden="1" x14ac:dyDescent="0.3">
      <c r="B6071" s="5" t="s">
        <v>75</v>
      </c>
      <c r="C6071" t="s">
        <v>16</v>
      </c>
      <c r="D6071" s="2" t="s">
        <v>21</v>
      </c>
      <c r="E6071">
        <v>5.53</v>
      </c>
      <c r="F6071">
        <v>5.53</v>
      </c>
      <c r="G6071" t="s">
        <v>43</v>
      </c>
      <c r="H6071" s="21">
        <v>44984</v>
      </c>
      <c r="I6071" s="18" t="s">
        <v>92</v>
      </c>
      <c r="J6071" s="2" t="s">
        <v>21</v>
      </c>
    </row>
    <row r="6072" spans="2:10" hidden="1" x14ac:dyDescent="0.3">
      <c r="B6072" s="5" t="s">
        <v>75</v>
      </c>
      <c r="C6072" t="s">
        <v>16</v>
      </c>
      <c r="D6072" s="2" t="s">
        <v>21</v>
      </c>
      <c r="E6072">
        <v>5.6559999999999997</v>
      </c>
      <c r="F6072">
        <v>5.6559999999999997</v>
      </c>
      <c r="G6072" t="s">
        <v>43</v>
      </c>
      <c r="H6072" s="21">
        <v>44984</v>
      </c>
      <c r="I6072" s="18" t="s">
        <v>92</v>
      </c>
      <c r="J6072" s="2" t="s">
        <v>21</v>
      </c>
    </row>
    <row r="6073" spans="2:10" hidden="1" x14ac:dyDescent="0.3">
      <c r="B6073" s="5" t="s">
        <v>75</v>
      </c>
      <c r="C6073" t="s">
        <v>16</v>
      </c>
      <c r="D6073" s="2" t="s">
        <v>21</v>
      </c>
      <c r="E6073">
        <v>6.0090000000000003</v>
      </c>
      <c r="F6073">
        <v>6.0090000000000003</v>
      </c>
      <c r="G6073" t="s">
        <v>43</v>
      </c>
      <c r="H6073" s="21">
        <v>44984</v>
      </c>
      <c r="I6073" s="18" t="s">
        <v>92</v>
      </c>
      <c r="J6073" s="2" t="s">
        <v>21</v>
      </c>
    </row>
    <row r="6074" spans="2:10" hidden="1" x14ac:dyDescent="0.3">
      <c r="B6074" s="5" t="s">
        <v>75</v>
      </c>
      <c r="C6074" t="s">
        <v>16</v>
      </c>
      <c r="D6074" s="2" t="s">
        <v>21</v>
      </c>
      <c r="E6074">
        <v>5.92</v>
      </c>
      <c r="F6074">
        <v>5.92</v>
      </c>
      <c r="G6074" t="s">
        <v>43</v>
      </c>
      <c r="H6074" s="21">
        <v>44984</v>
      </c>
      <c r="I6074" s="18" t="s">
        <v>92</v>
      </c>
      <c r="J6074" s="2" t="s">
        <v>21</v>
      </c>
    </row>
    <row r="6075" spans="2:10" hidden="1" x14ac:dyDescent="0.3">
      <c r="B6075" s="5" t="s">
        <v>75</v>
      </c>
      <c r="C6075" t="s">
        <v>16</v>
      </c>
      <c r="D6075" t="s">
        <v>78</v>
      </c>
      <c r="E6075">
        <v>15.394</v>
      </c>
      <c r="F6075">
        <v>15.394</v>
      </c>
      <c r="G6075" t="s">
        <v>43</v>
      </c>
      <c r="H6075" s="21">
        <v>44984</v>
      </c>
      <c r="I6075" s="18" t="s">
        <v>92</v>
      </c>
      <c r="J6075" s="2" t="s">
        <v>94</v>
      </c>
    </row>
    <row r="6076" spans="2:10" hidden="1" x14ac:dyDescent="0.3">
      <c r="B6076" s="5" t="s">
        <v>75</v>
      </c>
      <c r="C6076" t="s">
        <v>16</v>
      </c>
      <c r="D6076" s="2" t="s">
        <v>21</v>
      </c>
      <c r="E6076">
        <v>6.2460000000000004</v>
      </c>
      <c r="F6076">
        <v>6.2460000000000004</v>
      </c>
      <c r="G6076" t="s">
        <v>43</v>
      </c>
      <c r="H6076" s="21">
        <v>44984</v>
      </c>
      <c r="I6076" s="18" t="s">
        <v>92</v>
      </c>
      <c r="J6076" s="2" t="s">
        <v>21</v>
      </c>
    </row>
    <row r="6077" spans="2:10" hidden="1" x14ac:dyDescent="0.3">
      <c r="B6077" s="5" t="s">
        <v>75</v>
      </c>
      <c r="C6077" t="s">
        <v>16</v>
      </c>
      <c r="D6077" s="2" t="s">
        <v>21</v>
      </c>
      <c r="E6077">
        <v>5.6630000000000003</v>
      </c>
      <c r="F6077">
        <v>5.6630000000000003</v>
      </c>
      <c r="G6077" t="s">
        <v>43</v>
      </c>
      <c r="H6077" s="21">
        <v>44984</v>
      </c>
      <c r="I6077" s="18" t="s">
        <v>92</v>
      </c>
      <c r="J6077" s="2" t="s">
        <v>21</v>
      </c>
    </row>
    <row r="6078" spans="2:10" hidden="1" x14ac:dyDescent="0.3">
      <c r="B6078" s="5" t="s">
        <v>75</v>
      </c>
      <c r="C6078" t="s">
        <v>16</v>
      </c>
      <c r="D6078" s="2" t="s">
        <v>21</v>
      </c>
      <c r="E6078">
        <v>7.3170000000000002</v>
      </c>
      <c r="F6078">
        <v>7.3170000000000002</v>
      </c>
      <c r="G6078" t="s">
        <v>43</v>
      </c>
      <c r="H6078" s="21">
        <v>44984</v>
      </c>
      <c r="I6078" s="18" t="s">
        <v>92</v>
      </c>
      <c r="J6078" s="2" t="s">
        <v>21</v>
      </c>
    </row>
    <row r="6079" spans="2:10" hidden="1" x14ac:dyDescent="0.3">
      <c r="B6079" s="5" t="s">
        <v>75</v>
      </c>
      <c r="C6079" t="s">
        <v>16</v>
      </c>
      <c r="D6079" s="2" t="s">
        <v>21</v>
      </c>
      <c r="E6079">
        <v>6.327</v>
      </c>
      <c r="F6079">
        <v>6.327</v>
      </c>
      <c r="G6079" t="s">
        <v>43</v>
      </c>
      <c r="H6079" s="21">
        <v>44984</v>
      </c>
      <c r="I6079" s="18" t="s">
        <v>92</v>
      </c>
      <c r="J6079" s="2" t="s">
        <v>21</v>
      </c>
    </row>
    <row r="6080" spans="2:10" hidden="1" x14ac:dyDescent="0.3">
      <c r="B6080" s="5" t="s">
        <v>75</v>
      </c>
      <c r="C6080" t="s">
        <v>16</v>
      </c>
      <c r="D6080" s="2" t="s">
        <v>21</v>
      </c>
      <c r="E6080">
        <v>6.1840000000000002</v>
      </c>
      <c r="F6080">
        <v>6.1840000000000002</v>
      </c>
      <c r="G6080" t="s">
        <v>43</v>
      </c>
      <c r="H6080" s="21">
        <v>44984</v>
      </c>
      <c r="I6080" s="18" t="s">
        <v>92</v>
      </c>
      <c r="J6080" s="2" t="s">
        <v>21</v>
      </c>
    </row>
    <row r="6081" spans="2:10" hidden="1" x14ac:dyDescent="0.3">
      <c r="B6081" s="5" t="s">
        <v>75</v>
      </c>
      <c r="C6081" t="s">
        <v>16</v>
      </c>
      <c r="D6081" s="2" t="s">
        <v>21</v>
      </c>
      <c r="E6081">
        <v>7.5049999999999999</v>
      </c>
      <c r="F6081">
        <v>7.5049999999999999</v>
      </c>
      <c r="G6081" t="s">
        <v>43</v>
      </c>
      <c r="H6081" s="21">
        <v>44984</v>
      </c>
      <c r="I6081" s="18" t="s">
        <v>92</v>
      </c>
      <c r="J6081" s="2" t="s">
        <v>21</v>
      </c>
    </row>
    <row r="6082" spans="2:10" hidden="1" x14ac:dyDescent="0.3">
      <c r="B6082" s="5" t="s">
        <v>75</v>
      </c>
      <c r="C6082" t="s">
        <v>16</v>
      </c>
      <c r="D6082" s="2" t="s">
        <v>21</v>
      </c>
      <c r="E6082">
        <v>7.5</v>
      </c>
      <c r="F6082">
        <v>7.5</v>
      </c>
      <c r="G6082" t="s">
        <v>43</v>
      </c>
      <c r="H6082" s="21">
        <v>44984</v>
      </c>
      <c r="I6082" s="18" t="s">
        <v>92</v>
      </c>
      <c r="J6082" s="2" t="s">
        <v>21</v>
      </c>
    </row>
    <row r="6083" spans="2:10" hidden="1" x14ac:dyDescent="0.3">
      <c r="B6083" s="5" t="s">
        <v>75</v>
      </c>
      <c r="C6083" t="s">
        <v>16</v>
      </c>
      <c r="D6083" s="2" t="s">
        <v>21</v>
      </c>
      <c r="E6083">
        <v>6.4560000000000004</v>
      </c>
      <c r="F6083">
        <v>6.4560000000000004</v>
      </c>
      <c r="G6083" t="s">
        <v>43</v>
      </c>
      <c r="H6083" s="21">
        <v>44984</v>
      </c>
      <c r="I6083" s="18" t="s">
        <v>92</v>
      </c>
      <c r="J6083" s="2" t="s">
        <v>21</v>
      </c>
    </row>
    <row r="6084" spans="2:10" hidden="1" x14ac:dyDescent="0.3">
      <c r="B6084" s="5" t="s">
        <v>75</v>
      </c>
      <c r="C6084" t="s">
        <v>16</v>
      </c>
      <c r="D6084" s="2" t="s">
        <v>21</v>
      </c>
      <c r="E6084">
        <v>6.8680000000000003</v>
      </c>
      <c r="F6084">
        <v>6.8680000000000003</v>
      </c>
      <c r="G6084" t="s">
        <v>43</v>
      </c>
      <c r="H6084" s="21">
        <v>44984</v>
      </c>
      <c r="I6084" s="18" t="s">
        <v>92</v>
      </c>
      <c r="J6084" s="2" t="s">
        <v>21</v>
      </c>
    </row>
    <row r="6085" spans="2:10" hidden="1" x14ac:dyDescent="0.3">
      <c r="B6085" s="5" t="s">
        <v>75</v>
      </c>
      <c r="C6085" t="s">
        <v>16</v>
      </c>
      <c r="D6085" s="2" t="s">
        <v>21</v>
      </c>
      <c r="E6085">
        <v>7.3609999999999998</v>
      </c>
      <c r="F6085">
        <v>7.3609999999999998</v>
      </c>
      <c r="G6085" t="s">
        <v>43</v>
      </c>
      <c r="H6085" s="21">
        <v>44984</v>
      </c>
      <c r="I6085" s="18" t="s">
        <v>92</v>
      </c>
      <c r="J6085" s="2" t="s">
        <v>21</v>
      </c>
    </row>
    <row r="6086" spans="2:10" hidden="1" x14ac:dyDescent="0.3">
      <c r="B6086" s="5" t="s">
        <v>75</v>
      </c>
      <c r="C6086" t="s">
        <v>16</v>
      </c>
      <c r="D6086" s="2" t="s">
        <v>21</v>
      </c>
      <c r="E6086">
        <v>7.8620000000000001</v>
      </c>
      <c r="F6086">
        <v>7.8620000000000001</v>
      </c>
      <c r="G6086" t="s">
        <v>43</v>
      </c>
      <c r="H6086" s="21">
        <v>44984</v>
      </c>
      <c r="I6086" s="18" t="s">
        <v>92</v>
      </c>
      <c r="J6086" s="2" t="s">
        <v>21</v>
      </c>
    </row>
    <row r="6087" spans="2:10" hidden="1" x14ac:dyDescent="0.3">
      <c r="B6087" s="5" t="s">
        <v>75</v>
      </c>
      <c r="C6087" t="s">
        <v>16</v>
      </c>
      <c r="D6087" s="2" t="s">
        <v>21</v>
      </c>
      <c r="E6087">
        <v>6.9790000000000001</v>
      </c>
      <c r="F6087">
        <v>6.9790000000000001</v>
      </c>
      <c r="G6087" t="s">
        <v>43</v>
      </c>
      <c r="H6087" s="21">
        <v>44984</v>
      </c>
      <c r="I6087" s="18" t="s">
        <v>92</v>
      </c>
      <c r="J6087" s="2" t="s">
        <v>21</v>
      </c>
    </row>
    <row r="6088" spans="2:10" hidden="1" x14ac:dyDescent="0.3">
      <c r="B6088" s="5" t="s">
        <v>75</v>
      </c>
      <c r="C6088" t="s">
        <v>16</v>
      </c>
      <c r="D6088" s="2" t="s">
        <v>21</v>
      </c>
      <c r="E6088">
        <v>7.2519999999999998</v>
      </c>
      <c r="F6088">
        <v>7.2519999999999998</v>
      </c>
      <c r="G6088" t="s">
        <v>43</v>
      </c>
      <c r="H6088" s="21">
        <v>44984</v>
      </c>
      <c r="I6088" s="18" t="s">
        <v>92</v>
      </c>
      <c r="J6088" s="2" t="s">
        <v>21</v>
      </c>
    </row>
    <row r="6089" spans="2:10" hidden="1" x14ac:dyDescent="0.3">
      <c r="B6089" s="5" t="s">
        <v>75</v>
      </c>
      <c r="C6089" t="s">
        <v>16</v>
      </c>
      <c r="D6089" s="2" t="s">
        <v>21</v>
      </c>
      <c r="E6089">
        <v>7.0229999999999997</v>
      </c>
      <c r="F6089">
        <v>7.0229999999999997</v>
      </c>
      <c r="G6089" t="s">
        <v>43</v>
      </c>
      <c r="H6089" s="21">
        <v>44984</v>
      </c>
      <c r="I6089" s="18" t="s">
        <v>92</v>
      </c>
      <c r="J6089" s="2" t="s">
        <v>21</v>
      </c>
    </row>
    <row r="6090" spans="2:10" hidden="1" x14ac:dyDescent="0.3">
      <c r="B6090" s="5" t="s">
        <v>75</v>
      </c>
      <c r="C6090" t="s">
        <v>16</v>
      </c>
      <c r="D6090" s="2" t="s">
        <v>21</v>
      </c>
      <c r="E6090">
        <v>8.0530000000000008</v>
      </c>
      <c r="F6090">
        <v>8.0530000000000008</v>
      </c>
      <c r="G6090" t="s">
        <v>43</v>
      </c>
      <c r="H6090" s="21">
        <v>44984</v>
      </c>
      <c r="I6090" s="18" t="s">
        <v>92</v>
      </c>
      <c r="J6090" s="2" t="s">
        <v>21</v>
      </c>
    </row>
    <row r="6091" spans="2:10" hidden="1" x14ac:dyDescent="0.3">
      <c r="B6091" s="5" t="s">
        <v>75</v>
      </c>
      <c r="C6091" t="s">
        <v>16</v>
      </c>
      <c r="D6091" s="2" t="s">
        <v>21</v>
      </c>
      <c r="E6091">
        <v>7.4509999999999996</v>
      </c>
      <c r="F6091">
        <v>7.4509999999999996</v>
      </c>
      <c r="G6091" t="s">
        <v>43</v>
      </c>
      <c r="H6091" s="21">
        <v>44984</v>
      </c>
      <c r="I6091" s="18" t="s">
        <v>92</v>
      </c>
      <c r="J6091" s="2" t="s">
        <v>21</v>
      </c>
    </row>
    <row r="6092" spans="2:10" hidden="1" x14ac:dyDescent="0.3">
      <c r="B6092" s="5" t="s">
        <v>75</v>
      </c>
      <c r="C6092" t="s">
        <v>16</v>
      </c>
      <c r="D6092" s="2" t="s">
        <v>21</v>
      </c>
      <c r="E6092">
        <v>7.3970000000000002</v>
      </c>
      <c r="F6092">
        <v>7.3970000000000002</v>
      </c>
      <c r="G6092" t="s">
        <v>43</v>
      </c>
      <c r="H6092" s="21">
        <v>44984</v>
      </c>
      <c r="I6092" s="18" t="s">
        <v>92</v>
      </c>
      <c r="J6092" s="2" t="s">
        <v>21</v>
      </c>
    </row>
    <row r="6093" spans="2:10" hidden="1" x14ac:dyDescent="0.3">
      <c r="B6093" s="5" t="s">
        <v>75</v>
      </c>
      <c r="C6093" t="s">
        <v>16</v>
      </c>
      <c r="D6093" s="2" t="s">
        <v>21</v>
      </c>
      <c r="E6093">
        <v>8.9480000000000004</v>
      </c>
      <c r="F6093">
        <v>8.9480000000000004</v>
      </c>
      <c r="G6093" t="s">
        <v>43</v>
      </c>
      <c r="H6093" s="21">
        <v>44984</v>
      </c>
      <c r="I6093" s="18" t="s">
        <v>92</v>
      </c>
      <c r="J6093" s="2" t="s">
        <v>21</v>
      </c>
    </row>
    <row r="6094" spans="2:10" hidden="1" x14ac:dyDescent="0.3">
      <c r="B6094" s="5" t="s">
        <v>75</v>
      </c>
      <c r="C6094" t="s">
        <v>16</v>
      </c>
      <c r="D6094" s="2" t="s">
        <v>21</v>
      </c>
      <c r="E6094">
        <v>7.9640000000000004</v>
      </c>
      <c r="F6094">
        <v>7.9640000000000004</v>
      </c>
      <c r="G6094" t="s">
        <v>43</v>
      </c>
      <c r="H6094" s="21">
        <v>44984</v>
      </c>
      <c r="I6094" s="18" t="s">
        <v>92</v>
      </c>
      <c r="J6094" s="2" t="s">
        <v>21</v>
      </c>
    </row>
    <row r="6095" spans="2:10" hidden="1" x14ac:dyDescent="0.3">
      <c r="B6095" s="5" t="s">
        <v>75</v>
      </c>
      <c r="C6095" t="s">
        <v>16</v>
      </c>
      <c r="D6095" s="2" t="s">
        <v>21</v>
      </c>
      <c r="E6095">
        <v>7.1619999999999999</v>
      </c>
      <c r="F6095">
        <v>7.1619999999999999</v>
      </c>
      <c r="G6095" t="s">
        <v>43</v>
      </c>
      <c r="H6095" s="21">
        <v>44984</v>
      </c>
      <c r="I6095" s="18" t="s">
        <v>92</v>
      </c>
      <c r="J6095" s="2" t="s">
        <v>21</v>
      </c>
    </row>
    <row r="6096" spans="2:10" hidden="1" x14ac:dyDescent="0.3">
      <c r="B6096" s="5" t="s">
        <v>75</v>
      </c>
      <c r="C6096" t="s">
        <v>16</v>
      </c>
      <c r="D6096" s="2" t="s">
        <v>21</v>
      </c>
      <c r="E6096">
        <v>7.7670000000000003</v>
      </c>
      <c r="F6096">
        <v>7.7670000000000003</v>
      </c>
      <c r="G6096" t="s">
        <v>43</v>
      </c>
      <c r="H6096" s="21">
        <v>44984</v>
      </c>
      <c r="I6096" s="18" t="s">
        <v>92</v>
      </c>
      <c r="J6096" s="2" t="s">
        <v>21</v>
      </c>
    </row>
    <row r="6097" spans="2:10" hidden="1" x14ac:dyDescent="0.3">
      <c r="B6097" s="5" t="s">
        <v>75</v>
      </c>
      <c r="C6097" t="s">
        <v>16</v>
      </c>
      <c r="D6097" s="2" t="s">
        <v>21</v>
      </c>
      <c r="E6097">
        <v>7.7489999999999997</v>
      </c>
      <c r="F6097">
        <v>7.7489999999999997</v>
      </c>
      <c r="G6097" t="s">
        <v>43</v>
      </c>
      <c r="H6097" s="21">
        <v>44984</v>
      </c>
      <c r="I6097" s="18" t="s">
        <v>92</v>
      </c>
      <c r="J6097" s="2" t="s">
        <v>21</v>
      </c>
    </row>
    <row r="6098" spans="2:10" hidden="1" x14ac:dyDescent="0.3">
      <c r="B6098" s="5" t="s">
        <v>75</v>
      </c>
      <c r="C6098" t="s">
        <v>16</v>
      </c>
      <c r="D6098" s="2" t="s">
        <v>21</v>
      </c>
      <c r="E6098">
        <v>8.0920000000000005</v>
      </c>
      <c r="F6098">
        <v>8.0920000000000005</v>
      </c>
      <c r="G6098" t="s">
        <v>43</v>
      </c>
      <c r="H6098" s="21">
        <v>44984</v>
      </c>
      <c r="I6098" s="18" t="s">
        <v>92</v>
      </c>
      <c r="J6098" s="2" t="s">
        <v>21</v>
      </c>
    </row>
    <row r="6099" spans="2:10" hidden="1" x14ac:dyDescent="0.3">
      <c r="B6099" s="5" t="s">
        <v>75</v>
      </c>
      <c r="C6099" t="s">
        <v>16</v>
      </c>
      <c r="D6099" s="2" t="s">
        <v>21</v>
      </c>
      <c r="E6099">
        <v>7.6769999999999996</v>
      </c>
      <c r="F6099">
        <v>7.6769999999999996</v>
      </c>
      <c r="G6099" t="s">
        <v>43</v>
      </c>
      <c r="H6099" s="21">
        <v>44984</v>
      </c>
      <c r="I6099" s="18" t="s">
        <v>92</v>
      </c>
      <c r="J6099" s="2" t="s">
        <v>21</v>
      </c>
    </row>
    <row r="6100" spans="2:10" hidden="1" x14ac:dyDescent="0.3">
      <c r="B6100" s="5" t="s">
        <v>75</v>
      </c>
      <c r="C6100" t="s">
        <v>16</v>
      </c>
      <c r="D6100" s="2" t="s">
        <v>21</v>
      </c>
      <c r="E6100">
        <v>7.476</v>
      </c>
      <c r="F6100">
        <v>7.476</v>
      </c>
      <c r="G6100" t="s">
        <v>43</v>
      </c>
      <c r="H6100" s="21">
        <v>44984</v>
      </c>
      <c r="I6100" s="18" t="s">
        <v>92</v>
      </c>
      <c r="J6100" s="2" t="s">
        <v>21</v>
      </c>
    </row>
    <row r="6101" spans="2:10" hidden="1" x14ac:dyDescent="0.3">
      <c r="B6101" s="5" t="s">
        <v>75</v>
      </c>
      <c r="C6101" t="s">
        <v>16</v>
      </c>
      <c r="D6101" s="2" t="s">
        <v>21</v>
      </c>
      <c r="E6101">
        <v>8.093</v>
      </c>
      <c r="F6101">
        <v>8.093</v>
      </c>
      <c r="G6101" t="s">
        <v>43</v>
      </c>
      <c r="H6101" s="21">
        <v>44984</v>
      </c>
      <c r="I6101" s="18" t="s">
        <v>92</v>
      </c>
      <c r="J6101" s="2" t="s">
        <v>21</v>
      </c>
    </row>
    <row r="6102" spans="2:10" hidden="1" x14ac:dyDescent="0.3">
      <c r="B6102" s="5" t="s">
        <v>75</v>
      </c>
      <c r="C6102" t="s">
        <v>16</v>
      </c>
      <c r="D6102" s="2" t="s">
        <v>21</v>
      </c>
      <c r="E6102">
        <v>7.8460000000000001</v>
      </c>
      <c r="F6102">
        <v>7.8460000000000001</v>
      </c>
      <c r="G6102" t="s">
        <v>43</v>
      </c>
      <c r="H6102" s="21">
        <v>44984</v>
      </c>
      <c r="I6102" s="18" t="s">
        <v>92</v>
      </c>
      <c r="J6102" s="2" t="s">
        <v>21</v>
      </c>
    </row>
    <row r="6103" spans="2:10" hidden="1" x14ac:dyDescent="0.3">
      <c r="B6103" s="5" t="s">
        <v>75</v>
      </c>
      <c r="C6103" t="s">
        <v>16</v>
      </c>
      <c r="D6103" s="2" t="s">
        <v>21</v>
      </c>
      <c r="E6103">
        <v>7.5860000000000003</v>
      </c>
      <c r="F6103">
        <v>7.5860000000000003</v>
      </c>
      <c r="G6103" t="s">
        <v>43</v>
      </c>
      <c r="H6103" s="21">
        <v>44984</v>
      </c>
      <c r="I6103" s="18" t="s">
        <v>92</v>
      </c>
      <c r="J6103" s="2" t="s">
        <v>21</v>
      </c>
    </row>
    <row r="6104" spans="2:10" hidden="1" x14ac:dyDescent="0.3">
      <c r="B6104" s="5" t="s">
        <v>75</v>
      </c>
      <c r="C6104" t="s">
        <v>16</v>
      </c>
      <c r="D6104" s="2" t="s">
        <v>21</v>
      </c>
      <c r="E6104">
        <v>7.8689999999999998</v>
      </c>
      <c r="F6104">
        <v>7.8689999999999998</v>
      </c>
      <c r="G6104" t="s">
        <v>43</v>
      </c>
      <c r="H6104" s="21">
        <v>44984</v>
      </c>
      <c r="I6104" s="18" t="s">
        <v>92</v>
      </c>
      <c r="J6104" s="2" t="s">
        <v>21</v>
      </c>
    </row>
    <row r="6105" spans="2:10" hidden="1" x14ac:dyDescent="0.3">
      <c r="B6105" s="5" t="s">
        <v>75</v>
      </c>
      <c r="C6105" t="s">
        <v>16</v>
      </c>
      <c r="D6105" s="2" t="s">
        <v>21</v>
      </c>
      <c r="E6105">
        <v>7.77</v>
      </c>
      <c r="F6105">
        <v>7.77</v>
      </c>
      <c r="G6105" t="s">
        <v>43</v>
      </c>
      <c r="H6105" s="21">
        <v>44984</v>
      </c>
      <c r="I6105" s="18" t="s">
        <v>92</v>
      </c>
      <c r="J6105" s="2" t="s">
        <v>21</v>
      </c>
    </row>
    <row r="6106" spans="2:10" hidden="1" x14ac:dyDescent="0.3">
      <c r="B6106" s="5" t="s">
        <v>75</v>
      </c>
      <c r="C6106" t="s">
        <v>16</v>
      </c>
      <c r="D6106" s="2" t="s">
        <v>21</v>
      </c>
      <c r="E6106">
        <v>7.7080000000000002</v>
      </c>
      <c r="F6106">
        <v>7.7080000000000002</v>
      </c>
      <c r="G6106" t="s">
        <v>43</v>
      </c>
      <c r="H6106" s="21">
        <v>44984</v>
      </c>
      <c r="I6106" s="18" t="s">
        <v>92</v>
      </c>
      <c r="J6106" s="2" t="s">
        <v>21</v>
      </c>
    </row>
    <row r="6107" spans="2:10" hidden="1" x14ac:dyDescent="0.3">
      <c r="B6107" s="5" t="s">
        <v>75</v>
      </c>
      <c r="C6107" t="s">
        <v>16</v>
      </c>
      <c r="D6107" s="2" t="s">
        <v>21</v>
      </c>
      <c r="E6107">
        <v>7.7190000000000003</v>
      </c>
      <c r="F6107">
        <v>7.7190000000000003</v>
      </c>
      <c r="G6107" t="s">
        <v>43</v>
      </c>
      <c r="H6107" s="21">
        <v>44984</v>
      </c>
      <c r="I6107" s="18" t="s">
        <v>92</v>
      </c>
      <c r="J6107" s="2" t="s">
        <v>21</v>
      </c>
    </row>
    <row r="6108" spans="2:10" hidden="1" x14ac:dyDescent="0.3">
      <c r="B6108" s="5" t="s">
        <v>75</v>
      </c>
      <c r="C6108" t="s">
        <v>16</v>
      </c>
      <c r="D6108" s="2" t="s">
        <v>21</v>
      </c>
      <c r="E6108">
        <v>7.4790000000000001</v>
      </c>
      <c r="F6108">
        <v>7.4790000000000001</v>
      </c>
      <c r="G6108" t="s">
        <v>43</v>
      </c>
      <c r="H6108" s="21">
        <v>44984</v>
      </c>
      <c r="I6108" s="18" t="s">
        <v>92</v>
      </c>
      <c r="J6108" s="2" t="s">
        <v>21</v>
      </c>
    </row>
    <row r="6109" spans="2:10" hidden="1" x14ac:dyDescent="0.3">
      <c r="B6109" s="5" t="s">
        <v>75</v>
      </c>
      <c r="C6109" t="s">
        <v>16</v>
      </c>
      <c r="D6109" s="2" t="s">
        <v>21</v>
      </c>
      <c r="E6109">
        <v>8.0559999999999992</v>
      </c>
      <c r="F6109">
        <v>8.0559999999999992</v>
      </c>
      <c r="G6109" t="s">
        <v>43</v>
      </c>
      <c r="H6109" s="21">
        <v>44984</v>
      </c>
      <c r="I6109" s="18" t="s">
        <v>92</v>
      </c>
      <c r="J6109" s="2" t="s">
        <v>21</v>
      </c>
    </row>
    <row r="6110" spans="2:10" hidden="1" x14ac:dyDescent="0.3">
      <c r="B6110" s="5" t="s">
        <v>75</v>
      </c>
      <c r="C6110" t="s">
        <v>16</v>
      </c>
      <c r="D6110" s="2" t="s">
        <v>21</v>
      </c>
      <c r="E6110">
        <v>7.7210000000000001</v>
      </c>
      <c r="F6110">
        <v>7.7210000000000001</v>
      </c>
      <c r="G6110" t="s">
        <v>43</v>
      </c>
      <c r="H6110" s="21">
        <v>44984</v>
      </c>
      <c r="I6110" s="18" t="s">
        <v>92</v>
      </c>
      <c r="J6110" s="2" t="s">
        <v>21</v>
      </c>
    </row>
    <row r="6111" spans="2:10" hidden="1" x14ac:dyDescent="0.3">
      <c r="B6111" s="5" t="s">
        <v>75</v>
      </c>
      <c r="C6111" t="s">
        <v>16</v>
      </c>
      <c r="D6111" s="2" t="s">
        <v>21</v>
      </c>
      <c r="E6111">
        <v>7.9480000000000004</v>
      </c>
      <c r="F6111">
        <v>7.9480000000000004</v>
      </c>
      <c r="G6111" t="s">
        <v>43</v>
      </c>
      <c r="H6111" s="21">
        <v>44984</v>
      </c>
      <c r="I6111" s="18" t="s">
        <v>92</v>
      </c>
      <c r="J6111" s="2" t="s">
        <v>21</v>
      </c>
    </row>
    <row r="6112" spans="2:10" hidden="1" x14ac:dyDescent="0.3">
      <c r="B6112" s="5" t="s">
        <v>75</v>
      </c>
      <c r="C6112" t="s">
        <v>16</v>
      </c>
      <c r="D6112" s="2" t="s">
        <v>21</v>
      </c>
      <c r="E6112">
        <v>8.1370000000000005</v>
      </c>
      <c r="F6112">
        <v>8.1370000000000005</v>
      </c>
      <c r="G6112" t="s">
        <v>43</v>
      </c>
      <c r="H6112" s="21">
        <v>44984</v>
      </c>
      <c r="I6112" s="18" t="s">
        <v>92</v>
      </c>
      <c r="J6112" s="2" t="s">
        <v>21</v>
      </c>
    </row>
    <row r="6113" spans="2:10" hidden="1" x14ac:dyDescent="0.3">
      <c r="B6113" s="5" t="s">
        <v>75</v>
      </c>
      <c r="C6113" t="s">
        <v>16</v>
      </c>
      <c r="D6113" s="2" t="s">
        <v>21</v>
      </c>
      <c r="E6113">
        <v>7.484</v>
      </c>
      <c r="F6113">
        <v>7.484</v>
      </c>
      <c r="G6113" t="s">
        <v>43</v>
      </c>
      <c r="H6113" s="21">
        <v>44984</v>
      </c>
      <c r="I6113" s="18" t="s">
        <v>92</v>
      </c>
      <c r="J6113" s="2" t="s">
        <v>21</v>
      </c>
    </row>
    <row r="6114" spans="2:10" hidden="1" x14ac:dyDescent="0.3">
      <c r="B6114" s="5" t="s">
        <v>75</v>
      </c>
      <c r="C6114" t="s">
        <v>16</v>
      </c>
      <c r="D6114" s="2" t="s">
        <v>21</v>
      </c>
      <c r="E6114">
        <v>8.2279999999999998</v>
      </c>
      <c r="F6114">
        <v>8.2279999999999998</v>
      </c>
      <c r="G6114" t="s">
        <v>43</v>
      </c>
      <c r="H6114" s="21">
        <v>44984</v>
      </c>
      <c r="I6114" s="18" t="s">
        <v>92</v>
      </c>
      <c r="J6114" s="2" t="s">
        <v>21</v>
      </c>
    </row>
    <row r="6115" spans="2:10" hidden="1" x14ac:dyDescent="0.3">
      <c r="B6115" s="5" t="s">
        <v>75</v>
      </c>
      <c r="C6115" t="s">
        <v>16</v>
      </c>
      <c r="D6115" s="2" t="s">
        <v>21</v>
      </c>
      <c r="E6115">
        <v>8.2759999999999998</v>
      </c>
      <c r="F6115">
        <v>8.2759999999999998</v>
      </c>
      <c r="G6115" t="s">
        <v>43</v>
      </c>
      <c r="H6115" s="21">
        <v>44984</v>
      </c>
      <c r="I6115" s="18" t="s">
        <v>92</v>
      </c>
      <c r="J6115" s="2" t="s">
        <v>21</v>
      </c>
    </row>
    <row r="6116" spans="2:10" hidden="1" x14ac:dyDescent="0.3">
      <c r="B6116" s="5" t="s">
        <v>75</v>
      </c>
      <c r="C6116" t="s">
        <v>16</v>
      </c>
      <c r="D6116" s="2" t="s">
        <v>21</v>
      </c>
      <c r="E6116">
        <v>8.0109999999999992</v>
      </c>
      <c r="F6116">
        <v>8.0109999999999992</v>
      </c>
      <c r="G6116" t="s">
        <v>43</v>
      </c>
      <c r="H6116" s="21">
        <v>44984</v>
      </c>
      <c r="I6116" s="18" t="s">
        <v>92</v>
      </c>
      <c r="J6116" s="2" t="s">
        <v>21</v>
      </c>
    </row>
    <row r="6117" spans="2:10" hidden="1" x14ac:dyDescent="0.3">
      <c r="B6117" s="5" t="s">
        <v>75</v>
      </c>
      <c r="C6117" t="s">
        <v>16</v>
      </c>
      <c r="D6117" s="2" t="s">
        <v>21</v>
      </c>
      <c r="E6117">
        <v>7.8289999999999997</v>
      </c>
      <c r="F6117">
        <v>7.8289999999999997</v>
      </c>
      <c r="G6117" t="s">
        <v>43</v>
      </c>
      <c r="H6117" s="21">
        <v>44984</v>
      </c>
      <c r="I6117" s="18" t="s">
        <v>92</v>
      </c>
      <c r="J6117" s="2" t="s">
        <v>21</v>
      </c>
    </row>
    <row r="6118" spans="2:10" hidden="1" x14ac:dyDescent="0.3">
      <c r="B6118" s="5" t="s">
        <v>75</v>
      </c>
      <c r="C6118" t="s">
        <v>16</v>
      </c>
      <c r="D6118" s="2" t="s">
        <v>21</v>
      </c>
      <c r="E6118">
        <v>7.96</v>
      </c>
      <c r="F6118">
        <v>7.96</v>
      </c>
      <c r="G6118" t="s">
        <v>43</v>
      </c>
      <c r="H6118" s="21">
        <v>44984</v>
      </c>
      <c r="I6118" s="18" t="s">
        <v>92</v>
      </c>
      <c r="J6118" s="2" t="s">
        <v>21</v>
      </c>
    </row>
    <row r="6119" spans="2:10" hidden="1" x14ac:dyDescent="0.3">
      <c r="B6119" s="5" t="s">
        <v>75</v>
      </c>
      <c r="C6119" t="s">
        <v>16</v>
      </c>
      <c r="D6119" s="2" t="s">
        <v>21</v>
      </c>
      <c r="E6119">
        <v>7.9790000000000001</v>
      </c>
      <c r="F6119">
        <v>7.9790000000000001</v>
      </c>
      <c r="G6119" t="s">
        <v>43</v>
      </c>
      <c r="H6119" s="21">
        <v>44984</v>
      </c>
      <c r="I6119" s="18" t="s">
        <v>92</v>
      </c>
      <c r="J6119" s="2" t="s">
        <v>21</v>
      </c>
    </row>
    <row r="6120" spans="2:10" hidden="1" x14ac:dyDescent="0.3">
      <c r="B6120" s="5" t="s">
        <v>75</v>
      </c>
      <c r="C6120" t="s">
        <v>16</v>
      </c>
      <c r="D6120" s="2" t="s">
        <v>21</v>
      </c>
      <c r="E6120">
        <v>6.17</v>
      </c>
      <c r="F6120">
        <v>6.17</v>
      </c>
      <c r="G6120" t="s">
        <v>43</v>
      </c>
      <c r="H6120" s="21">
        <v>44984</v>
      </c>
      <c r="I6120" s="18" t="s">
        <v>92</v>
      </c>
      <c r="J6120" s="2" t="s">
        <v>21</v>
      </c>
    </row>
    <row r="6121" spans="2:10" hidden="1" x14ac:dyDescent="0.3">
      <c r="B6121" s="5" t="s">
        <v>75</v>
      </c>
      <c r="C6121" t="s">
        <v>16</v>
      </c>
      <c r="D6121" s="2" t="s">
        <v>21</v>
      </c>
      <c r="E6121">
        <v>7.1779999999999999</v>
      </c>
      <c r="F6121">
        <v>7.1779999999999999</v>
      </c>
      <c r="G6121" t="s">
        <v>43</v>
      </c>
      <c r="H6121" s="21">
        <v>44984</v>
      </c>
      <c r="I6121" s="18" t="s">
        <v>92</v>
      </c>
      <c r="J6121" s="2" t="s">
        <v>21</v>
      </c>
    </row>
    <row r="6122" spans="2:10" hidden="1" x14ac:dyDescent="0.3">
      <c r="B6122" s="5" t="s">
        <v>75</v>
      </c>
      <c r="C6122" t="s">
        <v>16</v>
      </c>
      <c r="D6122" s="2" t="s">
        <v>21</v>
      </c>
      <c r="E6122">
        <v>6.3360000000000003</v>
      </c>
      <c r="F6122">
        <v>6.3360000000000003</v>
      </c>
      <c r="G6122" t="s">
        <v>43</v>
      </c>
      <c r="H6122" s="21">
        <v>44984</v>
      </c>
      <c r="I6122" s="18" t="s">
        <v>92</v>
      </c>
      <c r="J6122" s="2" t="s">
        <v>21</v>
      </c>
    </row>
    <row r="6123" spans="2:10" hidden="1" x14ac:dyDescent="0.3">
      <c r="B6123" s="5" t="s">
        <v>75</v>
      </c>
      <c r="C6123" t="s">
        <v>16</v>
      </c>
      <c r="D6123" s="2" t="s">
        <v>21</v>
      </c>
      <c r="E6123">
        <v>5.72</v>
      </c>
      <c r="F6123">
        <v>5.72</v>
      </c>
      <c r="G6123" t="s">
        <v>43</v>
      </c>
      <c r="H6123" s="21">
        <v>44984</v>
      </c>
      <c r="I6123" s="18" t="s">
        <v>92</v>
      </c>
      <c r="J6123" s="2" t="s">
        <v>21</v>
      </c>
    </row>
    <row r="6124" spans="2:10" hidden="1" x14ac:dyDescent="0.3">
      <c r="B6124" s="5" t="s">
        <v>75</v>
      </c>
      <c r="C6124" t="s">
        <v>16</v>
      </c>
      <c r="D6124" s="2" t="s">
        <v>21</v>
      </c>
      <c r="E6124">
        <v>6.32</v>
      </c>
      <c r="F6124">
        <v>6.32</v>
      </c>
      <c r="G6124" t="s">
        <v>43</v>
      </c>
      <c r="H6124" s="21">
        <v>44984</v>
      </c>
      <c r="I6124" s="18" t="s">
        <v>92</v>
      </c>
      <c r="J6124" s="2" t="s">
        <v>21</v>
      </c>
    </row>
    <row r="6125" spans="2:10" hidden="1" x14ac:dyDescent="0.3">
      <c r="B6125" s="5" t="s">
        <v>75</v>
      </c>
      <c r="C6125" t="s">
        <v>16</v>
      </c>
      <c r="D6125" s="2" t="s">
        <v>21</v>
      </c>
      <c r="E6125">
        <v>5.8860000000000001</v>
      </c>
      <c r="F6125">
        <v>5.8860000000000001</v>
      </c>
      <c r="G6125" t="s">
        <v>43</v>
      </c>
      <c r="H6125" s="21">
        <v>44984</v>
      </c>
      <c r="I6125" s="18" t="s">
        <v>92</v>
      </c>
      <c r="J6125" s="2" t="s">
        <v>21</v>
      </c>
    </row>
    <row r="6126" spans="2:10" hidden="1" x14ac:dyDescent="0.3">
      <c r="B6126" s="5" t="s">
        <v>75</v>
      </c>
      <c r="C6126" t="s">
        <v>16</v>
      </c>
      <c r="D6126" s="2" t="s">
        <v>21</v>
      </c>
      <c r="E6126">
        <v>5.4370000000000003</v>
      </c>
      <c r="F6126">
        <v>5.4370000000000003</v>
      </c>
      <c r="G6126" t="s">
        <v>43</v>
      </c>
      <c r="H6126" s="21">
        <v>44984</v>
      </c>
      <c r="I6126" s="18" t="s">
        <v>92</v>
      </c>
      <c r="J6126" s="2" t="s">
        <v>21</v>
      </c>
    </row>
    <row r="6127" spans="2:10" hidden="1" x14ac:dyDescent="0.3">
      <c r="B6127" s="5" t="s">
        <v>75</v>
      </c>
      <c r="C6127" t="s">
        <v>16</v>
      </c>
      <c r="D6127" s="2" t="s">
        <v>21</v>
      </c>
      <c r="E6127">
        <v>5.7279999999999998</v>
      </c>
      <c r="F6127">
        <v>5.7279999999999998</v>
      </c>
      <c r="G6127" t="s">
        <v>43</v>
      </c>
      <c r="H6127" s="21">
        <v>44984</v>
      </c>
      <c r="I6127" s="18" t="s">
        <v>92</v>
      </c>
      <c r="J6127" s="2" t="s">
        <v>21</v>
      </c>
    </row>
    <row r="6128" spans="2:10" hidden="1" x14ac:dyDescent="0.3">
      <c r="B6128" s="5" t="s">
        <v>75</v>
      </c>
      <c r="C6128" t="s">
        <v>16</v>
      </c>
      <c r="D6128" s="2" t="s">
        <v>21</v>
      </c>
      <c r="E6128">
        <v>5.7060000000000004</v>
      </c>
      <c r="F6128">
        <v>5.7060000000000004</v>
      </c>
      <c r="G6128" t="s">
        <v>43</v>
      </c>
      <c r="H6128" s="21">
        <v>44984</v>
      </c>
      <c r="I6128" s="18" t="s">
        <v>92</v>
      </c>
      <c r="J6128" s="2" t="s">
        <v>21</v>
      </c>
    </row>
    <row r="6129" spans="2:10" hidden="1" x14ac:dyDescent="0.3">
      <c r="B6129" s="5" t="s">
        <v>75</v>
      </c>
      <c r="C6129" t="s">
        <v>16</v>
      </c>
      <c r="D6129" s="2" t="s">
        <v>21</v>
      </c>
      <c r="E6129">
        <v>5.9550000000000001</v>
      </c>
      <c r="F6129">
        <v>5.9550000000000001</v>
      </c>
      <c r="G6129" t="s">
        <v>43</v>
      </c>
      <c r="H6129" s="21">
        <v>44984</v>
      </c>
      <c r="I6129" s="18" t="s">
        <v>92</v>
      </c>
      <c r="J6129" s="2" t="s">
        <v>21</v>
      </c>
    </row>
    <row r="6130" spans="2:10" hidden="1" x14ac:dyDescent="0.3">
      <c r="B6130" s="5" t="s">
        <v>75</v>
      </c>
      <c r="C6130" t="s">
        <v>16</v>
      </c>
      <c r="D6130" s="2" t="s">
        <v>21</v>
      </c>
      <c r="E6130">
        <v>5.8979999999999997</v>
      </c>
      <c r="F6130">
        <v>5.8979999999999997</v>
      </c>
      <c r="G6130" t="s">
        <v>43</v>
      </c>
      <c r="H6130" s="21">
        <v>44984</v>
      </c>
      <c r="I6130" s="18" t="s">
        <v>92</v>
      </c>
      <c r="J6130" s="2" t="s">
        <v>21</v>
      </c>
    </row>
    <row r="6131" spans="2:10" hidden="1" x14ac:dyDescent="0.3">
      <c r="B6131" s="5" t="s">
        <v>75</v>
      </c>
      <c r="C6131" t="s">
        <v>16</v>
      </c>
      <c r="D6131" s="2" t="s">
        <v>21</v>
      </c>
      <c r="E6131">
        <v>6.4059999999999997</v>
      </c>
      <c r="F6131">
        <v>6.4059999999999997</v>
      </c>
      <c r="G6131" t="s">
        <v>43</v>
      </c>
      <c r="H6131" s="21">
        <v>44984</v>
      </c>
      <c r="I6131" s="18" t="s">
        <v>92</v>
      </c>
      <c r="J6131" s="2" t="s">
        <v>21</v>
      </c>
    </row>
    <row r="6132" spans="2:10" hidden="1" x14ac:dyDescent="0.3">
      <c r="B6132" s="5" t="s">
        <v>75</v>
      </c>
      <c r="C6132" t="s">
        <v>16</v>
      </c>
      <c r="D6132" s="2" t="s">
        <v>21</v>
      </c>
      <c r="E6132">
        <v>5.7830000000000004</v>
      </c>
      <c r="F6132">
        <v>5.7830000000000004</v>
      </c>
      <c r="G6132" t="s">
        <v>43</v>
      </c>
      <c r="H6132" s="21">
        <v>44984</v>
      </c>
      <c r="I6132" s="18" t="s">
        <v>92</v>
      </c>
      <c r="J6132" s="2" t="s">
        <v>21</v>
      </c>
    </row>
    <row r="6133" spans="2:10" hidden="1" x14ac:dyDescent="0.3">
      <c r="B6133" s="5" t="s">
        <v>75</v>
      </c>
      <c r="C6133" t="s">
        <v>16</v>
      </c>
      <c r="D6133" s="2" t="s">
        <v>21</v>
      </c>
      <c r="E6133">
        <v>6.282</v>
      </c>
      <c r="F6133">
        <v>6.282</v>
      </c>
      <c r="G6133" t="s">
        <v>43</v>
      </c>
      <c r="H6133" s="21">
        <v>44984</v>
      </c>
      <c r="I6133" s="18" t="s">
        <v>92</v>
      </c>
      <c r="J6133" s="2" t="s">
        <v>21</v>
      </c>
    </row>
    <row r="6134" spans="2:10" x14ac:dyDescent="0.3">
      <c r="B6134" s="5" t="s">
        <v>75</v>
      </c>
      <c r="C6134" t="s">
        <v>38</v>
      </c>
      <c r="D6134" t="s">
        <v>95</v>
      </c>
      <c r="E6134">
        <v>18.189</v>
      </c>
      <c r="F6134">
        <v>18.189</v>
      </c>
      <c r="G6134" t="s">
        <v>42</v>
      </c>
      <c r="H6134" s="21">
        <v>44986</v>
      </c>
      <c r="I6134" s="18" t="s">
        <v>92</v>
      </c>
      <c r="J6134" t="s">
        <v>63</v>
      </c>
    </row>
    <row r="6135" spans="2:10" x14ac:dyDescent="0.3">
      <c r="B6135" s="5" t="s">
        <v>75</v>
      </c>
      <c r="C6135" t="s">
        <v>38</v>
      </c>
      <c r="D6135" t="s">
        <v>95</v>
      </c>
      <c r="E6135">
        <v>19.053000000000001</v>
      </c>
      <c r="F6135">
        <v>19.053000000000001</v>
      </c>
      <c r="G6135" t="s">
        <v>42</v>
      </c>
      <c r="H6135" s="21">
        <v>44986</v>
      </c>
      <c r="I6135" s="18" t="s">
        <v>92</v>
      </c>
      <c r="J6135" t="s">
        <v>63</v>
      </c>
    </row>
    <row r="6136" spans="2:10" hidden="1" x14ac:dyDescent="0.3">
      <c r="B6136" s="5" t="s">
        <v>75</v>
      </c>
      <c r="C6136" t="s">
        <v>38</v>
      </c>
      <c r="D6136" t="s">
        <v>62</v>
      </c>
      <c r="E6136">
        <v>23.024999999999999</v>
      </c>
      <c r="F6136">
        <v>23.024999999999999</v>
      </c>
      <c r="G6136" t="s">
        <v>42</v>
      </c>
      <c r="H6136" s="21">
        <v>44986</v>
      </c>
      <c r="I6136" s="18" t="s">
        <v>92</v>
      </c>
      <c r="J6136" t="s">
        <v>22</v>
      </c>
    </row>
    <row r="6137" spans="2:10" x14ac:dyDescent="0.3">
      <c r="B6137" s="5" t="s">
        <v>75</v>
      </c>
      <c r="C6137" t="s">
        <v>38</v>
      </c>
      <c r="D6137" t="s">
        <v>95</v>
      </c>
      <c r="E6137">
        <v>18.149999999999999</v>
      </c>
      <c r="F6137">
        <v>18.149999999999999</v>
      </c>
      <c r="G6137" t="s">
        <v>42</v>
      </c>
      <c r="H6137" s="21">
        <v>44986</v>
      </c>
      <c r="I6137" s="18" t="s">
        <v>92</v>
      </c>
      <c r="J6137" t="s">
        <v>63</v>
      </c>
    </row>
    <row r="6138" spans="2:10" hidden="1" x14ac:dyDescent="0.3">
      <c r="B6138" s="5" t="s">
        <v>75</v>
      </c>
      <c r="C6138" t="s">
        <v>38</v>
      </c>
      <c r="D6138" s="2" t="s">
        <v>21</v>
      </c>
      <c r="E6138">
        <v>2.8149999999999999</v>
      </c>
      <c r="F6138">
        <v>2.8149999999999999</v>
      </c>
      <c r="G6138" t="s">
        <v>42</v>
      </c>
      <c r="H6138" s="21">
        <v>44986</v>
      </c>
      <c r="I6138" s="18" t="s">
        <v>92</v>
      </c>
      <c r="J6138" s="2" t="s">
        <v>21</v>
      </c>
    </row>
    <row r="6139" spans="2:10" hidden="1" x14ac:dyDescent="0.3">
      <c r="B6139" s="5" t="s">
        <v>75</v>
      </c>
      <c r="C6139" t="s">
        <v>38</v>
      </c>
      <c r="D6139" s="2" t="s">
        <v>21</v>
      </c>
      <c r="E6139">
        <v>2.6640000000000001</v>
      </c>
      <c r="F6139">
        <v>2.6640000000000001</v>
      </c>
      <c r="G6139" t="s">
        <v>42</v>
      </c>
      <c r="H6139" s="21">
        <v>44986</v>
      </c>
      <c r="I6139" s="18" t="s">
        <v>92</v>
      </c>
      <c r="J6139" s="2" t="s">
        <v>21</v>
      </c>
    </row>
    <row r="6140" spans="2:10" hidden="1" x14ac:dyDescent="0.3">
      <c r="B6140" s="5" t="s">
        <v>75</v>
      </c>
      <c r="C6140" t="s">
        <v>38</v>
      </c>
      <c r="D6140" s="2" t="s">
        <v>21</v>
      </c>
      <c r="E6140">
        <v>1.986</v>
      </c>
      <c r="F6140">
        <v>1.986</v>
      </c>
      <c r="G6140" t="s">
        <v>42</v>
      </c>
      <c r="H6140" s="21">
        <v>44986</v>
      </c>
      <c r="I6140" s="18" t="s">
        <v>92</v>
      </c>
      <c r="J6140" s="2" t="s">
        <v>21</v>
      </c>
    </row>
    <row r="6141" spans="2:10" hidden="1" x14ac:dyDescent="0.3">
      <c r="B6141" s="5" t="s">
        <v>75</v>
      </c>
      <c r="C6141" t="s">
        <v>38</v>
      </c>
      <c r="D6141" s="2" t="s">
        <v>21</v>
      </c>
      <c r="E6141">
        <v>2.0630000000000002</v>
      </c>
      <c r="F6141">
        <v>2.0630000000000002</v>
      </c>
      <c r="G6141" t="s">
        <v>42</v>
      </c>
      <c r="H6141" s="21">
        <v>44986</v>
      </c>
      <c r="I6141" s="18" t="s">
        <v>92</v>
      </c>
      <c r="J6141" s="2" t="s">
        <v>21</v>
      </c>
    </row>
    <row r="6142" spans="2:10" hidden="1" x14ac:dyDescent="0.3">
      <c r="B6142" s="5" t="s">
        <v>75</v>
      </c>
      <c r="C6142" t="s">
        <v>38</v>
      </c>
      <c r="D6142" s="2" t="s">
        <v>21</v>
      </c>
      <c r="E6142">
        <v>2.1360000000000001</v>
      </c>
      <c r="F6142">
        <v>2.1360000000000001</v>
      </c>
      <c r="G6142" t="s">
        <v>42</v>
      </c>
      <c r="H6142" s="21">
        <v>44986</v>
      </c>
      <c r="I6142" s="18" t="s">
        <v>92</v>
      </c>
      <c r="J6142" s="2" t="s">
        <v>21</v>
      </c>
    </row>
    <row r="6143" spans="2:10" hidden="1" x14ac:dyDescent="0.3">
      <c r="B6143" s="5" t="s">
        <v>75</v>
      </c>
      <c r="C6143" t="s">
        <v>38</v>
      </c>
      <c r="D6143" s="2" t="s">
        <v>21</v>
      </c>
      <c r="E6143">
        <v>2.3090000000000002</v>
      </c>
      <c r="F6143">
        <v>2.3090000000000002</v>
      </c>
      <c r="G6143" t="s">
        <v>42</v>
      </c>
      <c r="H6143" s="21">
        <v>44986</v>
      </c>
      <c r="I6143" s="18" t="s">
        <v>92</v>
      </c>
      <c r="J6143" s="2" t="s">
        <v>21</v>
      </c>
    </row>
    <row r="6144" spans="2:10" hidden="1" x14ac:dyDescent="0.3">
      <c r="B6144" s="5" t="s">
        <v>75</v>
      </c>
      <c r="C6144" t="s">
        <v>38</v>
      </c>
      <c r="D6144" s="2" t="s">
        <v>21</v>
      </c>
      <c r="E6144">
        <v>2.6179999999999999</v>
      </c>
      <c r="F6144">
        <v>2.6179999999999999</v>
      </c>
      <c r="G6144" t="s">
        <v>42</v>
      </c>
      <c r="H6144" s="21">
        <v>44986</v>
      </c>
      <c r="I6144" s="18" t="s">
        <v>92</v>
      </c>
      <c r="J6144" s="2" t="s">
        <v>21</v>
      </c>
    </row>
    <row r="6145" spans="2:10" hidden="1" x14ac:dyDescent="0.3">
      <c r="B6145" s="5" t="s">
        <v>75</v>
      </c>
      <c r="C6145" t="s">
        <v>38</v>
      </c>
      <c r="D6145" s="2" t="s">
        <v>21</v>
      </c>
      <c r="E6145">
        <v>2.5779999999999998</v>
      </c>
      <c r="F6145">
        <v>2.5779999999999998</v>
      </c>
      <c r="G6145" t="s">
        <v>42</v>
      </c>
      <c r="H6145" s="21">
        <v>44986</v>
      </c>
      <c r="I6145" s="18" t="s">
        <v>92</v>
      </c>
      <c r="J6145" s="2" t="s">
        <v>21</v>
      </c>
    </row>
    <row r="6146" spans="2:10" hidden="1" x14ac:dyDescent="0.3">
      <c r="B6146" s="5" t="s">
        <v>75</v>
      </c>
      <c r="C6146" t="s">
        <v>38</v>
      </c>
      <c r="D6146" s="2" t="s">
        <v>21</v>
      </c>
      <c r="E6146">
        <v>2.665</v>
      </c>
      <c r="F6146">
        <v>2.665</v>
      </c>
      <c r="G6146" t="s">
        <v>42</v>
      </c>
      <c r="H6146" s="21">
        <v>44986</v>
      </c>
      <c r="I6146" s="18" t="s">
        <v>92</v>
      </c>
      <c r="J6146" s="2" t="s">
        <v>21</v>
      </c>
    </row>
    <row r="6147" spans="2:10" hidden="1" x14ac:dyDescent="0.3">
      <c r="B6147" s="5" t="s">
        <v>75</v>
      </c>
      <c r="C6147" t="s">
        <v>38</v>
      </c>
      <c r="D6147" s="2" t="s">
        <v>21</v>
      </c>
      <c r="E6147">
        <v>2.2789999999999999</v>
      </c>
      <c r="F6147">
        <v>2.2789999999999999</v>
      </c>
      <c r="G6147" t="s">
        <v>42</v>
      </c>
      <c r="H6147" s="21">
        <v>44986</v>
      </c>
      <c r="I6147" s="18" t="s">
        <v>92</v>
      </c>
      <c r="J6147" s="2" t="s">
        <v>21</v>
      </c>
    </row>
    <row r="6148" spans="2:10" hidden="1" x14ac:dyDescent="0.3">
      <c r="B6148" s="5" t="s">
        <v>75</v>
      </c>
      <c r="C6148" t="s">
        <v>38</v>
      </c>
      <c r="D6148" s="2" t="s">
        <v>21</v>
      </c>
      <c r="E6148">
        <v>2.19</v>
      </c>
      <c r="F6148">
        <v>2.19</v>
      </c>
      <c r="G6148" t="s">
        <v>42</v>
      </c>
      <c r="H6148" s="21">
        <v>44986</v>
      </c>
      <c r="I6148" s="18" t="s">
        <v>92</v>
      </c>
      <c r="J6148" s="2" t="s">
        <v>21</v>
      </c>
    </row>
    <row r="6149" spans="2:10" hidden="1" x14ac:dyDescent="0.3">
      <c r="B6149" s="5" t="s">
        <v>75</v>
      </c>
      <c r="C6149" t="s">
        <v>38</v>
      </c>
      <c r="D6149" s="2" t="s">
        <v>21</v>
      </c>
      <c r="E6149">
        <v>2.758</v>
      </c>
      <c r="F6149">
        <v>2.758</v>
      </c>
      <c r="G6149" t="s">
        <v>42</v>
      </c>
      <c r="H6149" s="21">
        <v>44986</v>
      </c>
      <c r="I6149" s="18" t="s">
        <v>92</v>
      </c>
      <c r="J6149" s="2" t="s">
        <v>21</v>
      </c>
    </row>
    <row r="6150" spans="2:10" hidden="1" x14ac:dyDescent="0.3">
      <c r="B6150" s="5" t="s">
        <v>75</v>
      </c>
      <c r="C6150" t="s">
        <v>38</v>
      </c>
      <c r="D6150" s="2" t="s">
        <v>21</v>
      </c>
      <c r="E6150">
        <v>2.0939999999999999</v>
      </c>
      <c r="F6150">
        <v>2.0939999999999999</v>
      </c>
      <c r="G6150" t="s">
        <v>42</v>
      </c>
      <c r="H6150" s="21">
        <v>44986</v>
      </c>
      <c r="I6150" s="18" t="s">
        <v>92</v>
      </c>
      <c r="J6150" s="2" t="s">
        <v>21</v>
      </c>
    </row>
    <row r="6151" spans="2:10" hidden="1" x14ac:dyDescent="0.3">
      <c r="B6151" s="5" t="s">
        <v>75</v>
      </c>
      <c r="C6151" t="s">
        <v>38</v>
      </c>
      <c r="D6151" s="2" t="s">
        <v>21</v>
      </c>
      <c r="E6151">
        <v>2.7639999999999998</v>
      </c>
      <c r="F6151">
        <v>2.7639999999999998</v>
      </c>
      <c r="G6151" t="s">
        <v>42</v>
      </c>
      <c r="H6151" s="21">
        <v>44986</v>
      </c>
      <c r="I6151" s="18" t="s">
        <v>92</v>
      </c>
      <c r="J6151" s="2" t="s">
        <v>21</v>
      </c>
    </row>
    <row r="6152" spans="2:10" hidden="1" x14ac:dyDescent="0.3">
      <c r="B6152" s="5" t="s">
        <v>75</v>
      </c>
      <c r="C6152" t="s">
        <v>38</v>
      </c>
      <c r="D6152" s="2" t="s">
        <v>21</v>
      </c>
      <c r="E6152">
        <v>2.3940000000000001</v>
      </c>
      <c r="F6152">
        <v>2.3940000000000001</v>
      </c>
      <c r="G6152" t="s">
        <v>42</v>
      </c>
      <c r="H6152" s="21">
        <v>44986</v>
      </c>
      <c r="I6152" s="18" t="s">
        <v>92</v>
      </c>
      <c r="J6152" s="2" t="s">
        <v>21</v>
      </c>
    </row>
    <row r="6153" spans="2:10" hidden="1" x14ac:dyDescent="0.3">
      <c r="B6153" s="5" t="s">
        <v>75</v>
      </c>
      <c r="C6153" t="s">
        <v>38</v>
      </c>
      <c r="D6153" s="2" t="s">
        <v>21</v>
      </c>
      <c r="E6153">
        <v>2.621</v>
      </c>
      <c r="F6153">
        <v>2.621</v>
      </c>
      <c r="G6153" t="s">
        <v>42</v>
      </c>
      <c r="H6153" s="21">
        <v>44986</v>
      </c>
      <c r="I6153" s="18" t="s">
        <v>92</v>
      </c>
      <c r="J6153" s="2" t="s">
        <v>21</v>
      </c>
    </row>
    <row r="6154" spans="2:10" hidden="1" x14ac:dyDescent="0.3">
      <c r="B6154" s="5" t="s">
        <v>75</v>
      </c>
      <c r="C6154" t="s">
        <v>38</v>
      </c>
      <c r="D6154" s="2" t="s">
        <v>21</v>
      </c>
      <c r="E6154">
        <v>2.88</v>
      </c>
      <c r="F6154">
        <v>2.88</v>
      </c>
      <c r="G6154" t="s">
        <v>42</v>
      </c>
      <c r="H6154" s="21">
        <v>44986</v>
      </c>
      <c r="I6154" s="18" t="s">
        <v>92</v>
      </c>
      <c r="J6154" s="2" t="s">
        <v>21</v>
      </c>
    </row>
    <row r="6155" spans="2:10" hidden="1" x14ac:dyDescent="0.3">
      <c r="B6155" s="5" t="s">
        <v>75</v>
      </c>
      <c r="C6155" t="s">
        <v>38</v>
      </c>
      <c r="D6155" s="2" t="s">
        <v>21</v>
      </c>
      <c r="E6155">
        <v>2.577</v>
      </c>
      <c r="F6155">
        <v>2.577</v>
      </c>
      <c r="G6155" t="s">
        <v>42</v>
      </c>
      <c r="H6155" s="21">
        <v>44986</v>
      </c>
      <c r="I6155" s="18" t="s">
        <v>92</v>
      </c>
      <c r="J6155" s="2" t="s">
        <v>21</v>
      </c>
    </row>
    <row r="6156" spans="2:10" hidden="1" x14ac:dyDescent="0.3">
      <c r="B6156" s="5" t="s">
        <v>75</v>
      </c>
      <c r="C6156" t="s">
        <v>38</v>
      </c>
      <c r="D6156" s="2" t="s">
        <v>21</v>
      </c>
      <c r="E6156">
        <v>3.399</v>
      </c>
      <c r="F6156">
        <v>3.399</v>
      </c>
      <c r="G6156" t="s">
        <v>42</v>
      </c>
      <c r="H6156" s="21">
        <v>44986</v>
      </c>
      <c r="I6156" s="18" t="s">
        <v>92</v>
      </c>
      <c r="J6156" s="2" t="s">
        <v>21</v>
      </c>
    </row>
    <row r="6157" spans="2:10" hidden="1" x14ac:dyDescent="0.3">
      <c r="B6157" s="5" t="s">
        <v>75</v>
      </c>
      <c r="C6157" t="s">
        <v>38</v>
      </c>
      <c r="D6157" s="2" t="s">
        <v>21</v>
      </c>
      <c r="E6157">
        <v>2.35</v>
      </c>
      <c r="F6157">
        <v>2.35</v>
      </c>
      <c r="G6157" t="s">
        <v>42</v>
      </c>
      <c r="H6157" s="21">
        <v>44986</v>
      </c>
      <c r="I6157" s="18" t="s">
        <v>92</v>
      </c>
      <c r="J6157" s="2" t="s">
        <v>21</v>
      </c>
    </row>
    <row r="6158" spans="2:10" hidden="1" x14ac:dyDescent="0.3">
      <c r="B6158" s="5" t="s">
        <v>75</v>
      </c>
      <c r="C6158" t="s">
        <v>38</v>
      </c>
      <c r="D6158" s="2" t="s">
        <v>21</v>
      </c>
      <c r="E6158">
        <v>3.1080000000000001</v>
      </c>
      <c r="F6158">
        <v>3.1080000000000001</v>
      </c>
      <c r="G6158" t="s">
        <v>42</v>
      </c>
      <c r="H6158" s="21">
        <v>44986</v>
      </c>
      <c r="I6158" s="18" t="s">
        <v>92</v>
      </c>
      <c r="J6158" s="2" t="s">
        <v>21</v>
      </c>
    </row>
    <row r="6159" spans="2:10" hidden="1" x14ac:dyDescent="0.3">
      <c r="B6159" s="5" t="s">
        <v>75</v>
      </c>
      <c r="C6159" t="s">
        <v>38</v>
      </c>
      <c r="D6159" s="2" t="s">
        <v>21</v>
      </c>
      <c r="E6159">
        <v>3.0739999999999998</v>
      </c>
      <c r="F6159">
        <v>3.0739999999999998</v>
      </c>
      <c r="G6159" t="s">
        <v>42</v>
      </c>
      <c r="H6159" s="21">
        <v>44986</v>
      </c>
      <c r="I6159" s="18" t="s">
        <v>92</v>
      </c>
      <c r="J6159" s="2" t="s">
        <v>21</v>
      </c>
    </row>
    <row r="6160" spans="2:10" hidden="1" x14ac:dyDescent="0.3">
      <c r="B6160" s="5" t="s">
        <v>75</v>
      </c>
      <c r="C6160" t="s">
        <v>38</v>
      </c>
      <c r="D6160" s="2" t="s">
        <v>21</v>
      </c>
      <c r="E6160">
        <v>2.903</v>
      </c>
      <c r="F6160">
        <v>2.903</v>
      </c>
      <c r="G6160" t="s">
        <v>42</v>
      </c>
      <c r="H6160" s="21">
        <v>44986</v>
      </c>
      <c r="I6160" s="18" t="s">
        <v>92</v>
      </c>
      <c r="J6160" s="2" t="s">
        <v>21</v>
      </c>
    </row>
    <row r="6161" spans="2:10" hidden="1" x14ac:dyDescent="0.3">
      <c r="B6161" s="5" t="s">
        <v>75</v>
      </c>
      <c r="C6161" t="s">
        <v>38</v>
      </c>
      <c r="D6161" s="2" t="s">
        <v>21</v>
      </c>
      <c r="E6161">
        <v>2.637</v>
      </c>
      <c r="F6161">
        <v>2.637</v>
      </c>
      <c r="G6161" t="s">
        <v>42</v>
      </c>
      <c r="H6161" s="21">
        <v>44986</v>
      </c>
      <c r="I6161" s="18" t="s">
        <v>92</v>
      </c>
      <c r="J6161" s="2" t="s">
        <v>21</v>
      </c>
    </row>
    <row r="6162" spans="2:10" hidden="1" x14ac:dyDescent="0.3">
      <c r="B6162" s="5" t="s">
        <v>75</v>
      </c>
      <c r="C6162" t="s">
        <v>38</v>
      </c>
      <c r="D6162" s="2" t="s">
        <v>21</v>
      </c>
      <c r="E6162">
        <v>2.3279999999999998</v>
      </c>
      <c r="F6162">
        <v>2.3279999999999998</v>
      </c>
      <c r="G6162" t="s">
        <v>42</v>
      </c>
      <c r="H6162" s="21">
        <v>44986</v>
      </c>
      <c r="I6162" s="18" t="s">
        <v>92</v>
      </c>
      <c r="J6162" s="2" t="s">
        <v>21</v>
      </c>
    </row>
    <row r="6163" spans="2:10" hidden="1" x14ac:dyDescent="0.3">
      <c r="B6163" s="5" t="s">
        <v>75</v>
      </c>
      <c r="C6163" t="s">
        <v>38</v>
      </c>
      <c r="D6163" s="2" t="s">
        <v>21</v>
      </c>
      <c r="E6163">
        <v>3.0350000000000001</v>
      </c>
      <c r="F6163">
        <v>3.0350000000000001</v>
      </c>
      <c r="G6163" t="s">
        <v>42</v>
      </c>
      <c r="H6163" s="21">
        <v>44986</v>
      </c>
      <c r="I6163" s="18" t="s">
        <v>92</v>
      </c>
      <c r="J6163" s="2" t="s">
        <v>21</v>
      </c>
    </row>
    <row r="6164" spans="2:10" hidden="1" x14ac:dyDescent="0.3">
      <c r="B6164" s="5" t="s">
        <v>75</v>
      </c>
      <c r="C6164" t="s">
        <v>38</v>
      </c>
      <c r="D6164" s="2" t="s">
        <v>21</v>
      </c>
      <c r="E6164">
        <v>2.23</v>
      </c>
      <c r="F6164">
        <v>2.23</v>
      </c>
      <c r="G6164" t="s">
        <v>42</v>
      </c>
      <c r="H6164" s="21">
        <v>44986</v>
      </c>
      <c r="I6164" s="18" t="s">
        <v>92</v>
      </c>
      <c r="J6164" s="2" t="s">
        <v>21</v>
      </c>
    </row>
    <row r="6165" spans="2:10" hidden="1" x14ac:dyDescent="0.3">
      <c r="B6165" s="5" t="s">
        <v>75</v>
      </c>
      <c r="C6165" t="s">
        <v>38</v>
      </c>
      <c r="D6165" s="2" t="s">
        <v>21</v>
      </c>
      <c r="E6165">
        <v>2.2029999999999998</v>
      </c>
      <c r="F6165">
        <v>2.2029999999999998</v>
      </c>
      <c r="G6165" t="s">
        <v>42</v>
      </c>
      <c r="H6165" s="21">
        <v>44986</v>
      </c>
      <c r="I6165" s="18" t="s">
        <v>92</v>
      </c>
      <c r="J6165" s="2" t="s">
        <v>21</v>
      </c>
    </row>
    <row r="6166" spans="2:10" hidden="1" x14ac:dyDescent="0.3">
      <c r="B6166" s="5" t="s">
        <v>75</v>
      </c>
      <c r="C6166" t="s">
        <v>38</v>
      </c>
      <c r="D6166" s="2" t="s">
        <v>21</v>
      </c>
      <c r="E6166">
        <v>2.0179999999999998</v>
      </c>
      <c r="F6166">
        <v>2.0179999999999998</v>
      </c>
      <c r="G6166" t="s">
        <v>42</v>
      </c>
      <c r="H6166" s="21">
        <v>44986</v>
      </c>
      <c r="I6166" s="18" t="s">
        <v>92</v>
      </c>
      <c r="J6166" s="2" t="s">
        <v>21</v>
      </c>
    </row>
    <row r="6167" spans="2:10" hidden="1" x14ac:dyDescent="0.3">
      <c r="B6167" s="5" t="s">
        <v>75</v>
      </c>
      <c r="C6167" t="s">
        <v>38</v>
      </c>
      <c r="D6167" s="2" t="s">
        <v>21</v>
      </c>
      <c r="E6167">
        <v>1.7689999999999999</v>
      </c>
      <c r="F6167">
        <v>1.7689999999999999</v>
      </c>
      <c r="G6167" t="s">
        <v>42</v>
      </c>
      <c r="H6167" s="21">
        <v>44986</v>
      </c>
      <c r="I6167" s="18" t="s">
        <v>92</v>
      </c>
      <c r="J6167" s="2" t="s">
        <v>21</v>
      </c>
    </row>
    <row r="6168" spans="2:10" hidden="1" x14ac:dyDescent="0.3">
      <c r="B6168" s="5" t="s">
        <v>75</v>
      </c>
      <c r="C6168" t="s">
        <v>38</v>
      </c>
      <c r="D6168" s="2" t="s">
        <v>21</v>
      </c>
      <c r="E6168">
        <v>2.3730000000000002</v>
      </c>
      <c r="F6168">
        <v>2.3730000000000002</v>
      </c>
      <c r="G6168" t="s">
        <v>42</v>
      </c>
      <c r="H6168" s="21">
        <v>44986</v>
      </c>
      <c r="I6168" s="18" t="s">
        <v>92</v>
      </c>
      <c r="J6168" s="2" t="s">
        <v>21</v>
      </c>
    </row>
    <row r="6169" spans="2:10" hidden="1" x14ac:dyDescent="0.3">
      <c r="B6169" s="5" t="s">
        <v>75</v>
      </c>
      <c r="C6169" t="s">
        <v>38</v>
      </c>
      <c r="D6169" s="2" t="s">
        <v>21</v>
      </c>
      <c r="E6169">
        <v>1.5149999999999999</v>
      </c>
      <c r="F6169">
        <v>1.5149999999999999</v>
      </c>
      <c r="G6169" t="s">
        <v>42</v>
      </c>
      <c r="H6169" s="21">
        <v>44986</v>
      </c>
      <c r="I6169" s="18" t="s">
        <v>92</v>
      </c>
      <c r="J6169" s="2" t="s">
        <v>21</v>
      </c>
    </row>
    <row r="6170" spans="2:10" hidden="1" x14ac:dyDescent="0.3">
      <c r="B6170" s="5" t="s">
        <v>75</v>
      </c>
      <c r="C6170" t="s">
        <v>38</v>
      </c>
      <c r="D6170" s="2" t="s">
        <v>21</v>
      </c>
      <c r="E6170">
        <v>2.1360000000000001</v>
      </c>
      <c r="F6170">
        <v>2.1360000000000001</v>
      </c>
      <c r="G6170" t="s">
        <v>42</v>
      </c>
      <c r="H6170" s="21">
        <v>44986</v>
      </c>
      <c r="I6170" s="18" t="s">
        <v>92</v>
      </c>
      <c r="J6170" s="2" t="s">
        <v>21</v>
      </c>
    </row>
    <row r="6171" spans="2:10" hidden="1" x14ac:dyDescent="0.3">
      <c r="B6171" s="5" t="s">
        <v>75</v>
      </c>
      <c r="C6171" t="s">
        <v>38</v>
      </c>
      <c r="D6171" s="2" t="s">
        <v>21</v>
      </c>
      <c r="E6171">
        <v>2.7839999999999998</v>
      </c>
      <c r="F6171">
        <v>2.7839999999999998</v>
      </c>
      <c r="G6171" t="s">
        <v>42</v>
      </c>
      <c r="H6171" s="21">
        <v>44986</v>
      </c>
      <c r="I6171" s="18" t="s">
        <v>92</v>
      </c>
      <c r="J6171" s="2" t="s">
        <v>21</v>
      </c>
    </row>
    <row r="6172" spans="2:10" hidden="1" x14ac:dyDescent="0.3">
      <c r="B6172" s="5" t="s">
        <v>75</v>
      </c>
      <c r="C6172" t="s">
        <v>38</v>
      </c>
      <c r="D6172" s="2" t="s">
        <v>21</v>
      </c>
      <c r="E6172">
        <v>2.8620000000000001</v>
      </c>
      <c r="F6172">
        <v>2.8620000000000001</v>
      </c>
      <c r="G6172" t="s">
        <v>42</v>
      </c>
      <c r="H6172" s="21">
        <v>44986</v>
      </c>
      <c r="I6172" s="18" t="s">
        <v>92</v>
      </c>
      <c r="J6172" s="2" t="s">
        <v>21</v>
      </c>
    </row>
    <row r="6173" spans="2:10" hidden="1" x14ac:dyDescent="0.3">
      <c r="B6173" s="5" t="s">
        <v>75</v>
      </c>
      <c r="C6173" t="s">
        <v>38</v>
      </c>
      <c r="D6173" s="2" t="s">
        <v>21</v>
      </c>
      <c r="E6173">
        <v>2.4380000000000002</v>
      </c>
      <c r="F6173">
        <v>2.4380000000000002</v>
      </c>
      <c r="G6173" t="s">
        <v>42</v>
      </c>
      <c r="H6173" s="21">
        <v>44986</v>
      </c>
      <c r="I6173" s="18" t="s">
        <v>92</v>
      </c>
      <c r="J6173" s="2" t="s">
        <v>21</v>
      </c>
    </row>
    <row r="6174" spans="2:10" hidden="1" x14ac:dyDescent="0.3">
      <c r="B6174" s="5" t="s">
        <v>75</v>
      </c>
      <c r="C6174" t="s">
        <v>38</v>
      </c>
      <c r="D6174" s="2" t="s">
        <v>21</v>
      </c>
      <c r="E6174">
        <v>2.552</v>
      </c>
      <c r="F6174">
        <v>2.552</v>
      </c>
      <c r="G6174" t="s">
        <v>42</v>
      </c>
      <c r="H6174" s="21">
        <v>44986</v>
      </c>
      <c r="I6174" s="18" t="s">
        <v>92</v>
      </c>
      <c r="J6174" s="2" t="s">
        <v>21</v>
      </c>
    </row>
    <row r="6175" spans="2:10" hidden="1" x14ac:dyDescent="0.3">
      <c r="B6175" s="5" t="s">
        <v>75</v>
      </c>
      <c r="C6175" t="s">
        <v>38</v>
      </c>
      <c r="D6175" s="2" t="s">
        <v>21</v>
      </c>
      <c r="E6175">
        <v>2.5230000000000001</v>
      </c>
      <c r="F6175">
        <v>2.5230000000000001</v>
      </c>
      <c r="G6175" t="s">
        <v>42</v>
      </c>
      <c r="H6175" s="21">
        <v>44986</v>
      </c>
      <c r="I6175" s="18" t="s">
        <v>92</v>
      </c>
      <c r="J6175" s="2" t="s">
        <v>21</v>
      </c>
    </row>
    <row r="6176" spans="2:10" hidden="1" x14ac:dyDescent="0.3">
      <c r="B6176" s="5" t="s">
        <v>75</v>
      </c>
      <c r="C6176" t="s">
        <v>38</v>
      </c>
      <c r="D6176" s="2" t="s">
        <v>21</v>
      </c>
      <c r="E6176">
        <v>2.2919999999999998</v>
      </c>
      <c r="F6176">
        <v>2.2919999999999998</v>
      </c>
      <c r="G6176" t="s">
        <v>42</v>
      </c>
      <c r="H6176" s="21">
        <v>44986</v>
      </c>
      <c r="I6176" s="18" t="s">
        <v>92</v>
      </c>
      <c r="J6176" s="2" t="s">
        <v>21</v>
      </c>
    </row>
    <row r="6177" spans="2:10" hidden="1" x14ac:dyDescent="0.3">
      <c r="B6177" s="5" t="s">
        <v>75</v>
      </c>
      <c r="C6177" t="s">
        <v>38</v>
      </c>
      <c r="D6177" s="2" t="s">
        <v>21</v>
      </c>
      <c r="E6177">
        <v>2.673</v>
      </c>
      <c r="F6177">
        <v>2.673</v>
      </c>
      <c r="G6177" t="s">
        <v>42</v>
      </c>
      <c r="H6177" s="21">
        <v>44986</v>
      </c>
      <c r="I6177" s="18" t="s">
        <v>92</v>
      </c>
      <c r="J6177" s="2" t="s">
        <v>21</v>
      </c>
    </row>
    <row r="6178" spans="2:10" hidden="1" x14ac:dyDescent="0.3">
      <c r="B6178" s="5" t="s">
        <v>75</v>
      </c>
      <c r="C6178" t="s">
        <v>38</v>
      </c>
      <c r="D6178" s="2" t="s">
        <v>21</v>
      </c>
      <c r="E6178">
        <v>2.2909999999999999</v>
      </c>
      <c r="F6178">
        <v>2.2909999999999999</v>
      </c>
      <c r="G6178" t="s">
        <v>42</v>
      </c>
      <c r="H6178" s="21">
        <v>44986</v>
      </c>
      <c r="I6178" s="18" t="s">
        <v>92</v>
      </c>
      <c r="J6178" s="2" t="s">
        <v>21</v>
      </c>
    </row>
    <row r="6179" spans="2:10" hidden="1" x14ac:dyDescent="0.3">
      <c r="B6179" s="5" t="s">
        <v>75</v>
      </c>
      <c r="C6179" t="s">
        <v>38</v>
      </c>
      <c r="D6179" s="2" t="s">
        <v>21</v>
      </c>
      <c r="E6179">
        <v>2.7440000000000002</v>
      </c>
      <c r="F6179">
        <v>2.7440000000000002</v>
      </c>
      <c r="G6179" t="s">
        <v>42</v>
      </c>
      <c r="H6179" s="21">
        <v>44986</v>
      </c>
      <c r="I6179" s="18" t="s">
        <v>92</v>
      </c>
      <c r="J6179" s="2" t="s">
        <v>21</v>
      </c>
    </row>
    <row r="6180" spans="2:10" hidden="1" x14ac:dyDescent="0.3">
      <c r="B6180" s="5" t="s">
        <v>75</v>
      </c>
      <c r="C6180" t="s">
        <v>38</v>
      </c>
      <c r="D6180" s="2" t="s">
        <v>21</v>
      </c>
      <c r="E6180">
        <v>2.5680000000000001</v>
      </c>
      <c r="F6180">
        <v>2.5680000000000001</v>
      </c>
      <c r="G6180" t="s">
        <v>42</v>
      </c>
      <c r="H6180" s="21">
        <v>44986</v>
      </c>
      <c r="I6180" s="18" t="s">
        <v>92</v>
      </c>
      <c r="J6180" s="2" t="s">
        <v>21</v>
      </c>
    </row>
    <row r="6181" spans="2:10" hidden="1" x14ac:dyDescent="0.3">
      <c r="B6181" s="5" t="s">
        <v>75</v>
      </c>
      <c r="C6181" t="s">
        <v>38</v>
      </c>
      <c r="D6181" s="2" t="s">
        <v>21</v>
      </c>
      <c r="E6181">
        <v>2.2320000000000002</v>
      </c>
      <c r="F6181">
        <v>2.2320000000000002</v>
      </c>
      <c r="G6181" t="s">
        <v>42</v>
      </c>
      <c r="H6181" s="21">
        <v>44986</v>
      </c>
      <c r="I6181" s="18" t="s">
        <v>92</v>
      </c>
      <c r="J6181" s="2" t="s">
        <v>21</v>
      </c>
    </row>
    <row r="6182" spans="2:10" hidden="1" x14ac:dyDescent="0.3">
      <c r="B6182" s="5" t="s">
        <v>75</v>
      </c>
      <c r="C6182" t="s">
        <v>38</v>
      </c>
      <c r="D6182" s="2" t="s">
        <v>21</v>
      </c>
      <c r="E6182">
        <v>3.14</v>
      </c>
      <c r="F6182">
        <v>3.14</v>
      </c>
      <c r="G6182" t="s">
        <v>42</v>
      </c>
      <c r="H6182" s="21">
        <v>44986</v>
      </c>
      <c r="I6182" s="18" t="s">
        <v>92</v>
      </c>
      <c r="J6182" s="2" t="s">
        <v>21</v>
      </c>
    </row>
    <row r="6183" spans="2:10" hidden="1" x14ac:dyDescent="0.3">
      <c r="B6183" s="5" t="s">
        <v>75</v>
      </c>
      <c r="C6183" t="s">
        <v>38</v>
      </c>
      <c r="D6183" s="2" t="s">
        <v>21</v>
      </c>
      <c r="E6183">
        <v>2.13</v>
      </c>
      <c r="F6183">
        <v>2.13</v>
      </c>
      <c r="G6183" t="s">
        <v>42</v>
      </c>
      <c r="H6183" s="21">
        <v>44986</v>
      </c>
      <c r="I6183" s="18" t="s">
        <v>92</v>
      </c>
      <c r="J6183" s="2" t="s">
        <v>21</v>
      </c>
    </row>
    <row r="6184" spans="2:10" hidden="1" x14ac:dyDescent="0.3">
      <c r="B6184" s="5" t="s">
        <v>75</v>
      </c>
      <c r="C6184" t="s">
        <v>38</v>
      </c>
      <c r="D6184" s="2" t="s">
        <v>21</v>
      </c>
      <c r="E6184">
        <v>2.5950000000000002</v>
      </c>
      <c r="F6184">
        <v>2.5950000000000002</v>
      </c>
      <c r="G6184" t="s">
        <v>42</v>
      </c>
      <c r="H6184" s="21">
        <v>44986</v>
      </c>
      <c r="I6184" s="18" t="s">
        <v>92</v>
      </c>
      <c r="J6184" s="2" t="s">
        <v>21</v>
      </c>
    </row>
    <row r="6185" spans="2:10" hidden="1" x14ac:dyDescent="0.3">
      <c r="B6185" s="5" t="s">
        <v>75</v>
      </c>
      <c r="C6185" t="s">
        <v>38</v>
      </c>
      <c r="D6185" s="2" t="s">
        <v>21</v>
      </c>
      <c r="E6185">
        <v>2.4630000000000001</v>
      </c>
      <c r="F6185">
        <v>2.4630000000000001</v>
      </c>
      <c r="G6185" t="s">
        <v>42</v>
      </c>
      <c r="H6185" s="21">
        <v>44986</v>
      </c>
      <c r="I6185" s="18" t="s">
        <v>92</v>
      </c>
      <c r="J6185" s="2" t="s">
        <v>21</v>
      </c>
    </row>
    <row r="6186" spans="2:10" hidden="1" x14ac:dyDescent="0.3">
      <c r="B6186" s="5" t="s">
        <v>75</v>
      </c>
      <c r="C6186" t="s">
        <v>38</v>
      </c>
      <c r="D6186" s="2" t="s">
        <v>21</v>
      </c>
      <c r="E6186">
        <v>3.113</v>
      </c>
      <c r="F6186">
        <v>3.113</v>
      </c>
      <c r="G6186" t="s">
        <v>42</v>
      </c>
      <c r="H6186" s="21">
        <v>44986</v>
      </c>
      <c r="I6186" s="18" t="s">
        <v>92</v>
      </c>
      <c r="J6186" s="2" t="s">
        <v>21</v>
      </c>
    </row>
    <row r="6187" spans="2:10" hidden="1" x14ac:dyDescent="0.3">
      <c r="B6187" s="5" t="s">
        <v>75</v>
      </c>
      <c r="C6187" t="s">
        <v>38</v>
      </c>
      <c r="D6187" s="2" t="s">
        <v>21</v>
      </c>
      <c r="E6187">
        <v>2.2839999999999998</v>
      </c>
      <c r="F6187">
        <v>2.2839999999999998</v>
      </c>
      <c r="G6187" t="s">
        <v>42</v>
      </c>
      <c r="H6187" s="21">
        <v>44986</v>
      </c>
      <c r="I6187" s="18" t="s">
        <v>92</v>
      </c>
      <c r="J6187" s="2" t="s">
        <v>21</v>
      </c>
    </row>
    <row r="6188" spans="2:10" hidden="1" x14ac:dyDescent="0.3">
      <c r="B6188" s="5" t="s">
        <v>75</v>
      </c>
      <c r="C6188" t="s">
        <v>38</v>
      </c>
      <c r="D6188" s="2" t="s">
        <v>21</v>
      </c>
      <c r="E6188">
        <v>2.44</v>
      </c>
      <c r="F6188">
        <v>2.44</v>
      </c>
      <c r="G6188" t="s">
        <v>42</v>
      </c>
      <c r="H6188" s="21">
        <v>44986</v>
      </c>
      <c r="I6188" s="18" t="s">
        <v>92</v>
      </c>
      <c r="J6188" s="2" t="s">
        <v>21</v>
      </c>
    </row>
    <row r="6189" spans="2:10" hidden="1" x14ac:dyDescent="0.3">
      <c r="B6189" s="5" t="s">
        <v>75</v>
      </c>
      <c r="C6189" t="s">
        <v>38</v>
      </c>
      <c r="D6189" s="2" t="s">
        <v>21</v>
      </c>
      <c r="E6189">
        <v>2.54</v>
      </c>
      <c r="F6189">
        <v>2.54</v>
      </c>
      <c r="G6189" t="s">
        <v>42</v>
      </c>
      <c r="H6189" s="21">
        <v>44986</v>
      </c>
      <c r="I6189" s="18" t="s">
        <v>92</v>
      </c>
      <c r="J6189" s="2" t="s">
        <v>21</v>
      </c>
    </row>
    <row r="6190" spans="2:10" hidden="1" x14ac:dyDescent="0.3">
      <c r="B6190" s="5" t="s">
        <v>75</v>
      </c>
      <c r="C6190" t="s">
        <v>38</v>
      </c>
      <c r="D6190" s="2" t="s">
        <v>21</v>
      </c>
      <c r="E6190">
        <v>1.8069999999999999</v>
      </c>
      <c r="F6190">
        <v>1.8069999999999999</v>
      </c>
      <c r="G6190" t="s">
        <v>42</v>
      </c>
      <c r="H6190" s="21">
        <v>44986</v>
      </c>
      <c r="I6190" s="18" t="s">
        <v>92</v>
      </c>
      <c r="J6190" s="2" t="s">
        <v>21</v>
      </c>
    </row>
    <row r="6191" spans="2:10" hidden="1" x14ac:dyDescent="0.3">
      <c r="B6191" s="5" t="s">
        <v>75</v>
      </c>
      <c r="C6191" t="s">
        <v>38</v>
      </c>
      <c r="D6191" s="2" t="s">
        <v>21</v>
      </c>
      <c r="E6191">
        <v>1.863</v>
      </c>
      <c r="F6191">
        <v>1.863</v>
      </c>
      <c r="G6191" t="s">
        <v>42</v>
      </c>
      <c r="H6191" s="21">
        <v>44986</v>
      </c>
      <c r="I6191" s="18" t="s">
        <v>92</v>
      </c>
      <c r="J6191" s="2" t="s">
        <v>21</v>
      </c>
    </row>
    <row r="6192" spans="2:10" hidden="1" x14ac:dyDescent="0.3">
      <c r="B6192" s="5" t="s">
        <v>75</v>
      </c>
      <c r="C6192" t="s">
        <v>38</v>
      </c>
      <c r="D6192" s="2" t="s">
        <v>21</v>
      </c>
      <c r="E6192">
        <v>2.0169999999999999</v>
      </c>
      <c r="F6192">
        <v>2.0169999999999999</v>
      </c>
      <c r="G6192" t="s">
        <v>42</v>
      </c>
      <c r="H6192" s="21">
        <v>44986</v>
      </c>
      <c r="I6192" s="18" t="s">
        <v>92</v>
      </c>
      <c r="J6192" s="2" t="s">
        <v>21</v>
      </c>
    </row>
    <row r="6193" spans="2:10" hidden="1" x14ac:dyDescent="0.3">
      <c r="B6193" s="5" t="s">
        <v>75</v>
      </c>
      <c r="C6193" t="s">
        <v>38</v>
      </c>
      <c r="D6193" s="2" t="s">
        <v>21</v>
      </c>
      <c r="E6193">
        <v>2.1110000000000002</v>
      </c>
      <c r="F6193">
        <v>2.1110000000000002</v>
      </c>
      <c r="G6193" t="s">
        <v>42</v>
      </c>
      <c r="H6193" s="21">
        <v>44986</v>
      </c>
      <c r="I6193" s="18" t="s">
        <v>92</v>
      </c>
      <c r="J6193" s="2" t="s">
        <v>21</v>
      </c>
    </row>
    <row r="6194" spans="2:10" hidden="1" x14ac:dyDescent="0.3">
      <c r="B6194" s="5" t="s">
        <v>75</v>
      </c>
      <c r="C6194" t="s">
        <v>38</v>
      </c>
      <c r="D6194" s="2" t="s">
        <v>21</v>
      </c>
      <c r="E6194">
        <v>1.9490000000000001</v>
      </c>
      <c r="F6194">
        <v>1.9490000000000001</v>
      </c>
      <c r="G6194" t="s">
        <v>42</v>
      </c>
      <c r="H6194" s="21">
        <v>44986</v>
      </c>
      <c r="I6194" s="18" t="s">
        <v>92</v>
      </c>
      <c r="J6194" s="2" t="s">
        <v>21</v>
      </c>
    </row>
    <row r="6195" spans="2:10" hidden="1" x14ac:dyDescent="0.3">
      <c r="B6195" s="5" t="s">
        <v>75</v>
      </c>
      <c r="C6195" t="s">
        <v>38</v>
      </c>
      <c r="D6195" s="2" t="s">
        <v>21</v>
      </c>
      <c r="E6195">
        <v>2.3740000000000001</v>
      </c>
      <c r="F6195">
        <v>2.3740000000000001</v>
      </c>
      <c r="G6195" t="s">
        <v>42</v>
      </c>
      <c r="H6195" s="21">
        <v>44986</v>
      </c>
      <c r="I6195" s="18" t="s">
        <v>92</v>
      </c>
      <c r="J6195" s="2" t="s">
        <v>21</v>
      </c>
    </row>
    <row r="6196" spans="2:10" hidden="1" x14ac:dyDescent="0.3">
      <c r="B6196" s="5" t="s">
        <v>75</v>
      </c>
      <c r="C6196" t="s">
        <v>38</v>
      </c>
      <c r="D6196" s="2" t="s">
        <v>21</v>
      </c>
      <c r="E6196">
        <v>2.7519999999999998</v>
      </c>
      <c r="F6196">
        <v>2.7519999999999998</v>
      </c>
      <c r="G6196" t="s">
        <v>42</v>
      </c>
      <c r="H6196" s="21">
        <v>44986</v>
      </c>
      <c r="I6196" s="18" t="s">
        <v>92</v>
      </c>
      <c r="J6196" s="2" t="s">
        <v>21</v>
      </c>
    </row>
    <row r="6197" spans="2:10" hidden="1" x14ac:dyDescent="0.3">
      <c r="B6197" s="5" t="s">
        <v>75</v>
      </c>
      <c r="C6197" t="s">
        <v>38</v>
      </c>
      <c r="D6197" s="2" t="s">
        <v>21</v>
      </c>
      <c r="E6197">
        <v>2.2610000000000001</v>
      </c>
      <c r="F6197">
        <v>2.2610000000000001</v>
      </c>
      <c r="G6197" t="s">
        <v>42</v>
      </c>
      <c r="H6197" s="21">
        <v>44986</v>
      </c>
      <c r="I6197" s="18" t="s">
        <v>92</v>
      </c>
      <c r="J6197" s="2" t="s">
        <v>21</v>
      </c>
    </row>
    <row r="6198" spans="2:10" hidden="1" x14ac:dyDescent="0.3">
      <c r="B6198" s="5" t="s">
        <v>75</v>
      </c>
      <c r="C6198" t="s">
        <v>38</v>
      </c>
      <c r="D6198" s="2" t="s">
        <v>21</v>
      </c>
      <c r="E6198">
        <v>2.524</v>
      </c>
      <c r="F6198">
        <v>2.524</v>
      </c>
      <c r="G6198" t="s">
        <v>42</v>
      </c>
      <c r="H6198" s="21">
        <v>44986</v>
      </c>
      <c r="I6198" s="18" t="s">
        <v>92</v>
      </c>
      <c r="J6198" s="2" t="s">
        <v>21</v>
      </c>
    </row>
    <row r="6199" spans="2:10" hidden="1" x14ac:dyDescent="0.3">
      <c r="B6199" s="5" t="s">
        <v>75</v>
      </c>
      <c r="C6199" t="s">
        <v>38</v>
      </c>
      <c r="D6199" s="2" t="s">
        <v>21</v>
      </c>
      <c r="E6199">
        <v>2.3029999999999999</v>
      </c>
      <c r="F6199">
        <v>2.3029999999999999</v>
      </c>
      <c r="G6199" t="s">
        <v>42</v>
      </c>
      <c r="H6199" s="21">
        <v>44986</v>
      </c>
      <c r="I6199" s="18" t="s">
        <v>92</v>
      </c>
      <c r="J6199" s="2" t="s">
        <v>21</v>
      </c>
    </row>
    <row r="6200" spans="2:10" hidden="1" x14ac:dyDescent="0.3">
      <c r="B6200" s="5" t="s">
        <v>75</v>
      </c>
      <c r="C6200" t="s">
        <v>38</v>
      </c>
      <c r="D6200" s="2" t="s">
        <v>21</v>
      </c>
      <c r="E6200">
        <v>2.3460000000000001</v>
      </c>
      <c r="F6200">
        <v>2.3460000000000001</v>
      </c>
      <c r="G6200" t="s">
        <v>42</v>
      </c>
      <c r="H6200" s="21">
        <v>44986</v>
      </c>
      <c r="I6200" s="18" t="s">
        <v>92</v>
      </c>
      <c r="J6200" s="2" t="s">
        <v>21</v>
      </c>
    </row>
    <row r="6201" spans="2:10" hidden="1" x14ac:dyDescent="0.3">
      <c r="B6201" s="5" t="s">
        <v>75</v>
      </c>
      <c r="C6201" t="s">
        <v>38</v>
      </c>
      <c r="D6201" s="2" t="s">
        <v>21</v>
      </c>
      <c r="E6201">
        <v>2.5830000000000002</v>
      </c>
      <c r="F6201">
        <v>2.5830000000000002</v>
      </c>
      <c r="G6201" t="s">
        <v>42</v>
      </c>
      <c r="H6201" s="21">
        <v>44986</v>
      </c>
      <c r="I6201" s="18" t="s">
        <v>92</v>
      </c>
      <c r="J6201" s="2" t="s">
        <v>21</v>
      </c>
    </row>
    <row r="6202" spans="2:10" hidden="1" x14ac:dyDescent="0.3">
      <c r="B6202" s="5" t="s">
        <v>75</v>
      </c>
      <c r="C6202" t="s">
        <v>38</v>
      </c>
      <c r="D6202" s="2" t="s">
        <v>21</v>
      </c>
      <c r="E6202">
        <v>2.407</v>
      </c>
      <c r="F6202">
        <v>2.407</v>
      </c>
      <c r="G6202" t="s">
        <v>42</v>
      </c>
      <c r="H6202" s="21">
        <v>44986</v>
      </c>
      <c r="I6202" s="18" t="s">
        <v>92</v>
      </c>
      <c r="J6202" s="2" t="s">
        <v>21</v>
      </c>
    </row>
    <row r="6203" spans="2:10" hidden="1" x14ac:dyDescent="0.3">
      <c r="B6203" s="5" t="s">
        <v>75</v>
      </c>
      <c r="C6203" t="s">
        <v>38</v>
      </c>
      <c r="D6203" s="2" t="s">
        <v>21</v>
      </c>
      <c r="E6203">
        <v>1.9430000000000001</v>
      </c>
      <c r="F6203">
        <v>1.9430000000000001</v>
      </c>
      <c r="G6203" t="s">
        <v>42</v>
      </c>
      <c r="H6203" s="21">
        <v>44986</v>
      </c>
      <c r="I6203" s="18" t="s">
        <v>92</v>
      </c>
      <c r="J6203" s="2" t="s">
        <v>21</v>
      </c>
    </row>
    <row r="6204" spans="2:10" hidden="1" x14ac:dyDescent="0.3">
      <c r="B6204" s="5" t="s">
        <v>75</v>
      </c>
      <c r="C6204" t="s">
        <v>38</v>
      </c>
      <c r="D6204" s="2" t="s">
        <v>21</v>
      </c>
      <c r="E6204">
        <v>2.5449999999999999</v>
      </c>
      <c r="F6204">
        <v>2.5449999999999999</v>
      </c>
      <c r="G6204" t="s">
        <v>42</v>
      </c>
      <c r="H6204" s="21">
        <v>44986</v>
      </c>
      <c r="I6204" s="18" t="s">
        <v>92</v>
      </c>
      <c r="J6204" s="2" t="s">
        <v>21</v>
      </c>
    </row>
    <row r="6205" spans="2:10" hidden="1" x14ac:dyDescent="0.3">
      <c r="B6205" s="5" t="s">
        <v>75</v>
      </c>
      <c r="C6205" t="s">
        <v>38</v>
      </c>
      <c r="D6205" s="2" t="s">
        <v>21</v>
      </c>
      <c r="E6205">
        <v>2.4820000000000002</v>
      </c>
      <c r="F6205">
        <v>2.4820000000000002</v>
      </c>
      <c r="G6205" t="s">
        <v>42</v>
      </c>
      <c r="H6205" s="21">
        <v>44986</v>
      </c>
      <c r="I6205" s="18" t="s">
        <v>92</v>
      </c>
      <c r="J6205" s="2" t="s">
        <v>21</v>
      </c>
    </row>
    <row r="6206" spans="2:10" hidden="1" x14ac:dyDescent="0.3">
      <c r="B6206" s="5" t="s">
        <v>75</v>
      </c>
      <c r="C6206" t="s">
        <v>38</v>
      </c>
      <c r="D6206" s="2" t="s">
        <v>21</v>
      </c>
      <c r="E6206">
        <v>2.4590000000000001</v>
      </c>
      <c r="F6206">
        <v>2.4590000000000001</v>
      </c>
      <c r="G6206" t="s">
        <v>42</v>
      </c>
      <c r="H6206" s="21">
        <v>44986</v>
      </c>
      <c r="I6206" s="18" t="s">
        <v>92</v>
      </c>
      <c r="J6206" s="2" t="s">
        <v>21</v>
      </c>
    </row>
    <row r="6207" spans="2:10" hidden="1" x14ac:dyDescent="0.3">
      <c r="B6207" s="5" t="s">
        <v>75</v>
      </c>
      <c r="C6207" t="s">
        <v>38</v>
      </c>
      <c r="D6207" s="2" t="s">
        <v>21</v>
      </c>
      <c r="E6207">
        <v>2.44</v>
      </c>
      <c r="F6207">
        <v>2.44</v>
      </c>
      <c r="G6207" t="s">
        <v>42</v>
      </c>
      <c r="H6207" s="21">
        <v>44986</v>
      </c>
      <c r="I6207" s="18" t="s">
        <v>92</v>
      </c>
      <c r="J6207" s="2" t="s">
        <v>21</v>
      </c>
    </row>
    <row r="6208" spans="2:10" hidden="1" x14ac:dyDescent="0.3">
      <c r="B6208" s="5" t="s">
        <v>75</v>
      </c>
      <c r="C6208" t="s">
        <v>38</v>
      </c>
      <c r="D6208" s="2" t="s">
        <v>21</v>
      </c>
      <c r="E6208">
        <v>2.508</v>
      </c>
      <c r="F6208">
        <v>2.508</v>
      </c>
      <c r="G6208" t="s">
        <v>42</v>
      </c>
      <c r="H6208" s="21">
        <v>44986</v>
      </c>
      <c r="I6208" s="18" t="s">
        <v>92</v>
      </c>
      <c r="J6208" s="2" t="s">
        <v>21</v>
      </c>
    </row>
    <row r="6209" spans="2:10" hidden="1" x14ac:dyDescent="0.3">
      <c r="B6209" s="5" t="s">
        <v>75</v>
      </c>
      <c r="C6209" t="s">
        <v>38</v>
      </c>
      <c r="D6209" s="2" t="s">
        <v>21</v>
      </c>
      <c r="E6209">
        <v>2.8719999999999999</v>
      </c>
      <c r="F6209">
        <v>2.8719999999999999</v>
      </c>
      <c r="G6209" t="s">
        <v>42</v>
      </c>
      <c r="H6209" s="21">
        <v>44986</v>
      </c>
      <c r="I6209" s="18" t="s">
        <v>92</v>
      </c>
      <c r="J6209" s="2" t="s">
        <v>21</v>
      </c>
    </row>
    <row r="6210" spans="2:10" hidden="1" x14ac:dyDescent="0.3">
      <c r="B6210" s="5" t="s">
        <v>75</v>
      </c>
      <c r="C6210" t="s">
        <v>38</v>
      </c>
      <c r="D6210" s="2" t="s">
        <v>21</v>
      </c>
      <c r="E6210">
        <v>1.794</v>
      </c>
      <c r="F6210">
        <v>1.794</v>
      </c>
      <c r="G6210" t="s">
        <v>42</v>
      </c>
      <c r="H6210" s="21">
        <v>44986</v>
      </c>
      <c r="I6210" s="18" t="s">
        <v>92</v>
      </c>
      <c r="J6210" s="2" t="s">
        <v>21</v>
      </c>
    </row>
    <row r="6211" spans="2:10" hidden="1" x14ac:dyDescent="0.3">
      <c r="B6211" s="5" t="s">
        <v>75</v>
      </c>
      <c r="C6211" t="s">
        <v>38</v>
      </c>
      <c r="D6211" s="2" t="s">
        <v>21</v>
      </c>
      <c r="E6211">
        <v>2.141</v>
      </c>
      <c r="F6211">
        <v>2.141</v>
      </c>
      <c r="G6211" t="s">
        <v>42</v>
      </c>
      <c r="H6211" s="21">
        <v>44986</v>
      </c>
      <c r="I6211" s="18" t="s">
        <v>92</v>
      </c>
      <c r="J6211" s="2" t="s">
        <v>21</v>
      </c>
    </row>
    <row r="6212" spans="2:10" hidden="1" x14ac:dyDescent="0.3">
      <c r="B6212" s="5" t="s">
        <v>75</v>
      </c>
      <c r="C6212" t="s">
        <v>38</v>
      </c>
      <c r="D6212" s="2" t="s">
        <v>21</v>
      </c>
      <c r="E6212">
        <v>2.7029999999999998</v>
      </c>
      <c r="F6212">
        <v>2.7029999999999998</v>
      </c>
      <c r="G6212" t="s">
        <v>42</v>
      </c>
      <c r="H6212" s="21">
        <v>44986</v>
      </c>
      <c r="I6212" s="18" t="s">
        <v>92</v>
      </c>
      <c r="J6212" s="2" t="s">
        <v>21</v>
      </c>
    </row>
    <row r="6213" spans="2:10" hidden="1" x14ac:dyDescent="0.3">
      <c r="B6213" s="5" t="s">
        <v>75</v>
      </c>
      <c r="C6213" t="s">
        <v>38</v>
      </c>
      <c r="D6213" s="2" t="s">
        <v>21</v>
      </c>
      <c r="E6213">
        <v>5.7</v>
      </c>
      <c r="F6213">
        <v>5.7</v>
      </c>
      <c r="G6213" t="s">
        <v>42</v>
      </c>
      <c r="H6213" s="21">
        <v>44986</v>
      </c>
      <c r="I6213" s="18" t="s">
        <v>92</v>
      </c>
      <c r="J6213" s="2" t="s">
        <v>21</v>
      </c>
    </row>
    <row r="6214" spans="2:10" hidden="1" x14ac:dyDescent="0.3">
      <c r="B6214" s="5" t="s">
        <v>75</v>
      </c>
      <c r="C6214" t="s">
        <v>38</v>
      </c>
      <c r="D6214" s="2" t="s">
        <v>21</v>
      </c>
      <c r="E6214">
        <v>5.5890000000000004</v>
      </c>
      <c r="F6214">
        <v>5.5890000000000004</v>
      </c>
      <c r="G6214" t="s">
        <v>42</v>
      </c>
      <c r="H6214" s="21">
        <v>44986</v>
      </c>
      <c r="I6214" s="18" t="s">
        <v>92</v>
      </c>
      <c r="J6214" s="2" t="s">
        <v>21</v>
      </c>
    </row>
    <row r="6215" spans="2:10" hidden="1" x14ac:dyDescent="0.3">
      <c r="B6215" s="5" t="s">
        <v>75</v>
      </c>
      <c r="C6215" t="s">
        <v>38</v>
      </c>
      <c r="D6215" s="2" t="s">
        <v>21</v>
      </c>
      <c r="E6215">
        <v>7.1020000000000003</v>
      </c>
      <c r="F6215">
        <v>7.1020000000000003</v>
      </c>
      <c r="G6215" t="s">
        <v>42</v>
      </c>
      <c r="H6215" s="21">
        <v>44986</v>
      </c>
      <c r="I6215" s="18" t="s">
        <v>92</v>
      </c>
      <c r="J6215" s="2" t="s">
        <v>21</v>
      </c>
    </row>
    <row r="6216" spans="2:10" hidden="1" x14ac:dyDescent="0.3">
      <c r="B6216" s="5" t="s">
        <v>75</v>
      </c>
      <c r="C6216" t="s">
        <v>38</v>
      </c>
      <c r="D6216" s="2" t="s">
        <v>21</v>
      </c>
      <c r="E6216">
        <v>5.9989999999999997</v>
      </c>
      <c r="F6216">
        <v>5.9989999999999997</v>
      </c>
      <c r="G6216" t="s">
        <v>42</v>
      </c>
      <c r="H6216" s="21">
        <v>44986</v>
      </c>
      <c r="I6216" s="18" t="s">
        <v>92</v>
      </c>
      <c r="J6216" s="2" t="s">
        <v>21</v>
      </c>
    </row>
    <row r="6217" spans="2:10" hidden="1" x14ac:dyDescent="0.3">
      <c r="B6217" s="5" t="s">
        <v>75</v>
      </c>
      <c r="C6217" t="s">
        <v>38</v>
      </c>
      <c r="D6217" s="2" t="s">
        <v>21</v>
      </c>
      <c r="E6217">
        <v>6.2889999999999997</v>
      </c>
      <c r="F6217">
        <v>6.2889999999999997</v>
      </c>
      <c r="G6217" t="s">
        <v>42</v>
      </c>
      <c r="H6217" s="21">
        <v>44986</v>
      </c>
      <c r="I6217" s="18" t="s">
        <v>92</v>
      </c>
      <c r="J6217" s="2" t="s">
        <v>21</v>
      </c>
    </row>
    <row r="6218" spans="2:10" hidden="1" x14ac:dyDescent="0.3">
      <c r="B6218" s="5" t="s">
        <v>75</v>
      </c>
      <c r="C6218" t="s">
        <v>38</v>
      </c>
      <c r="D6218" s="2" t="s">
        <v>21</v>
      </c>
      <c r="E6218">
        <v>6.11</v>
      </c>
      <c r="F6218">
        <v>6.11</v>
      </c>
      <c r="G6218" t="s">
        <v>42</v>
      </c>
      <c r="H6218" s="21">
        <v>44986</v>
      </c>
      <c r="I6218" s="18" t="s">
        <v>92</v>
      </c>
      <c r="J6218" s="2" t="s">
        <v>21</v>
      </c>
    </row>
    <row r="6219" spans="2:10" hidden="1" x14ac:dyDescent="0.3">
      <c r="B6219" s="5" t="s">
        <v>75</v>
      </c>
      <c r="C6219" t="s">
        <v>38</v>
      </c>
      <c r="D6219" s="2" t="s">
        <v>21</v>
      </c>
      <c r="E6219">
        <v>5.3159999999999998</v>
      </c>
      <c r="F6219">
        <v>5.3159999999999998</v>
      </c>
      <c r="G6219" t="s">
        <v>42</v>
      </c>
      <c r="H6219" s="21">
        <v>44986</v>
      </c>
      <c r="I6219" s="18" t="s">
        <v>92</v>
      </c>
      <c r="J6219" s="2" t="s">
        <v>21</v>
      </c>
    </row>
    <row r="6220" spans="2:10" hidden="1" x14ac:dyDescent="0.3">
      <c r="B6220" s="5" t="s">
        <v>75</v>
      </c>
      <c r="C6220" t="s">
        <v>38</v>
      </c>
      <c r="D6220" s="2" t="s">
        <v>21</v>
      </c>
      <c r="E6220">
        <v>6.0819999999999999</v>
      </c>
      <c r="F6220">
        <v>6.0819999999999999</v>
      </c>
      <c r="G6220" t="s">
        <v>42</v>
      </c>
      <c r="H6220" s="21">
        <v>44986</v>
      </c>
      <c r="I6220" s="18" t="s">
        <v>92</v>
      </c>
      <c r="J6220" s="2" t="s">
        <v>21</v>
      </c>
    </row>
    <row r="6221" spans="2:10" hidden="1" x14ac:dyDescent="0.3">
      <c r="B6221" s="5" t="s">
        <v>75</v>
      </c>
      <c r="C6221" t="s">
        <v>38</v>
      </c>
      <c r="D6221" s="2" t="s">
        <v>21</v>
      </c>
      <c r="E6221">
        <v>6.1619999999999999</v>
      </c>
      <c r="F6221">
        <v>6.1619999999999999</v>
      </c>
      <c r="G6221" t="s">
        <v>42</v>
      </c>
      <c r="H6221" s="21">
        <v>44986</v>
      </c>
      <c r="I6221" s="18" t="s">
        <v>92</v>
      </c>
      <c r="J6221" s="2" t="s">
        <v>21</v>
      </c>
    </row>
    <row r="6222" spans="2:10" hidden="1" x14ac:dyDescent="0.3">
      <c r="B6222" s="5" t="s">
        <v>75</v>
      </c>
      <c r="C6222" t="s">
        <v>38</v>
      </c>
      <c r="D6222" s="2" t="s">
        <v>21</v>
      </c>
      <c r="E6222">
        <v>6.452</v>
      </c>
      <c r="F6222">
        <v>6.452</v>
      </c>
      <c r="G6222" t="s">
        <v>42</v>
      </c>
      <c r="H6222" s="21">
        <v>44986</v>
      </c>
      <c r="I6222" s="18" t="s">
        <v>92</v>
      </c>
      <c r="J6222" s="2" t="s">
        <v>21</v>
      </c>
    </row>
    <row r="6223" spans="2:10" hidden="1" x14ac:dyDescent="0.3">
      <c r="B6223" s="5" t="s">
        <v>75</v>
      </c>
      <c r="C6223" t="s">
        <v>38</v>
      </c>
      <c r="D6223" s="2" t="s">
        <v>21</v>
      </c>
      <c r="E6223">
        <v>6.617</v>
      </c>
      <c r="F6223">
        <v>6.617</v>
      </c>
      <c r="G6223" t="s">
        <v>42</v>
      </c>
      <c r="H6223" s="21">
        <v>44986</v>
      </c>
      <c r="I6223" s="18" t="s">
        <v>92</v>
      </c>
      <c r="J6223" s="2" t="s">
        <v>21</v>
      </c>
    </row>
    <row r="6224" spans="2:10" hidden="1" x14ac:dyDescent="0.3">
      <c r="B6224" s="5" t="s">
        <v>75</v>
      </c>
      <c r="C6224" t="s">
        <v>38</v>
      </c>
      <c r="D6224" s="2" t="s">
        <v>21</v>
      </c>
      <c r="E6224">
        <v>6.0449999999999999</v>
      </c>
      <c r="F6224">
        <v>6.0449999999999999</v>
      </c>
      <c r="G6224" t="s">
        <v>42</v>
      </c>
      <c r="H6224" s="21">
        <v>44986</v>
      </c>
      <c r="I6224" s="18" t="s">
        <v>92</v>
      </c>
      <c r="J6224" s="2" t="s">
        <v>21</v>
      </c>
    </row>
    <row r="6225" spans="2:10" hidden="1" x14ac:dyDescent="0.3">
      <c r="B6225" s="5" t="s">
        <v>75</v>
      </c>
      <c r="C6225" t="s">
        <v>38</v>
      </c>
      <c r="D6225" s="2" t="s">
        <v>21</v>
      </c>
      <c r="E6225">
        <v>5.7140000000000004</v>
      </c>
      <c r="F6225">
        <v>5.7140000000000004</v>
      </c>
      <c r="G6225" t="s">
        <v>42</v>
      </c>
      <c r="H6225" s="21">
        <v>44986</v>
      </c>
      <c r="I6225" s="18" t="s">
        <v>92</v>
      </c>
      <c r="J6225" s="2" t="s">
        <v>21</v>
      </c>
    </row>
    <row r="6226" spans="2:10" hidden="1" x14ac:dyDescent="0.3">
      <c r="B6226" s="5" t="s">
        <v>75</v>
      </c>
      <c r="C6226" t="s">
        <v>38</v>
      </c>
      <c r="D6226" s="2" t="s">
        <v>21</v>
      </c>
      <c r="E6226">
        <v>5.3929999999999998</v>
      </c>
      <c r="F6226">
        <v>5.3929999999999998</v>
      </c>
      <c r="G6226" t="s">
        <v>42</v>
      </c>
      <c r="H6226" s="21">
        <v>44986</v>
      </c>
      <c r="I6226" s="18" t="s">
        <v>92</v>
      </c>
      <c r="J6226" s="2" t="s">
        <v>21</v>
      </c>
    </row>
    <row r="6227" spans="2:10" hidden="1" x14ac:dyDescent="0.3">
      <c r="B6227" s="5" t="s">
        <v>75</v>
      </c>
      <c r="C6227" t="s">
        <v>38</v>
      </c>
      <c r="D6227" s="2" t="s">
        <v>21</v>
      </c>
      <c r="E6227">
        <v>5.673</v>
      </c>
      <c r="F6227">
        <v>5.673</v>
      </c>
      <c r="G6227" t="s">
        <v>42</v>
      </c>
      <c r="H6227" s="21">
        <v>44986</v>
      </c>
      <c r="I6227" s="18" t="s">
        <v>92</v>
      </c>
      <c r="J6227" s="2" t="s">
        <v>21</v>
      </c>
    </row>
    <row r="6228" spans="2:10" hidden="1" x14ac:dyDescent="0.3">
      <c r="B6228" s="5" t="s">
        <v>75</v>
      </c>
      <c r="C6228" t="s">
        <v>38</v>
      </c>
      <c r="D6228" s="2" t="s">
        <v>21</v>
      </c>
      <c r="E6228">
        <v>5.5579999999999998</v>
      </c>
      <c r="F6228">
        <v>5.5579999999999998</v>
      </c>
      <c r="G6228" t="s">
        <v>42</v>
      </c>
      <c r="H6228" s="21">
        <v>44986</v>
      </c>
      <c r="I6228" s="18" t="s">
        <v>92</v>
      </c>
      <c r="J6228" s="2" t="s">
        <v>21</v>
      </c>
    </row>
    <row r="6229" spans="2:10" hidden="1" x14ac:dyDescent="0.3">
      <c r="B6229" s="5" t="s">
        <v>75</v>
      </c>
      <c r="C6229" t="s">
        <v>38</v>
      </c>
      <c r="D6229" s="2" t="s">
        <v>21</v>
      </c>
      <c r="E6229">
        <v>5.7889999999999997</v>
      </c>
      <c r="F6229">
        <v>5.7889999999999997</v>
      </c>
      <c r="G6229" t="s">
        <v>42</v>
      </c>
      <c r="H6229" s="21">
        <v>44986</v>
      </c>
      <c r="I6229" s="18" t="s">
        <v>92</v>
      </c>
      <c r="J6229" s="2" t="s">
        <v>21</v>
      </c>
    </row>
    <row r="6230" spans="2:10" hidden="1" x14ac:dyDescent="0.3">
      <c r="B6230" s="5" t="s">
        <v>75</v>
      </c>
      <c r="C6230" t="s">
        <v>38</v>
      </c>
      <c r="D6230" s="2" t="s">
        <v>21</v>
      </c>
      <c r="E6230">
        <v>6.4470000000000001</v>
      </c>
      <c r="F6230">
        <v>6.4470000000000001</v>
      </c>
      <c r="G6230" t="s">
        <v>42</v>
      </c>
      <c r="H6230" s="21">
        <v>44986</v>
      </c>
      <c r="I6230" s="18" t="s">
        <v>92</v>
      </c>
      <c r="J6230" s="2" t="s">
        <v>21</v>
      </c>
    </row>
    <row r="6231" spans="2:10" hidden="1" x14ac:dyDescent="0.3">
      <c r="B6231" s="5" t="s">
        <v>75</v>
      </c>
      <c r="C6231" t="s">
        <v>38</v>
      </c>
      <c r="D6231" s="2" t="s">
        <v>21</v>
      </c>
      <c r="E6231">
        <v>5.3460000000000001</v>
      </c>
      <c r="F6231">
        <v>5.3460000000000001</v>
      </c>
      <c r="G6231" t="s">
        <v>42</v>
      </c>
      <c r="H6231" s="21">
        <v>44986</v>
      </c>
      <c r="I6231" s="18" t="s">
        <v>92</v>
      </c>
      <c r="J6231" s="2" t="s">
        <v>21</v>
      </c>
    </row>
    <row r="6232" spans="2:10" hidden="1" x14ac:dyDescent="0.3">
      <c r="B6232" s="5" t="s">
        <v>75</v>
      </c>
      <c r="C6232" t="s">
        <v>38</v>
      </c>
      <c r="D6232" s="2" t="s">
        <v>21</v>
      </c>
      <c r="E6232">
        <v>6.61</v>
      </c>
      <c r="F6232">
        <v>6.61</v>
      </c>
      <c r="G6232" t="s">
        <v>42</v>
      </c>
      <c r="H6232" s="21">
        <v>44986</v>
      </c>
      <c r="I6232" s="18" t="s">
        <v>92</v>
      </c>
      <c r="J6232" s="2" t="s">
        <v>21</v>
      </c>
    </row>
    <row r="6233" spans="2:10" hidden="1" x14ac:dyDescent="0.3">
      <c r="B6233" s="5" t="s">
        <v>75</v>
      </c>
      <c r="C6233" t="s">
        <v>38</v>
      </c>
      <c r="D6233" s="2" t="s">
        <v>21</v>
      </c>
      <c r="E6233">
        <v>5.5890000000000004</v>
      </c>
      <c r="F6233">
        <v>5.5890000000000004</v>
      </c>
      <c r="G6233" t="s">
        <v>42</v>
      </c>
      <c r="H6233" s="21">
        <v>44986</v>
      </c>
      <c r="I6233" s="18" t="s">
        <v>92</v>
      </c>
      <c r="J6233" s="2" t="s">
        <v>21</v>
      </c>
    </row>
    <row r="6234" spans="2:10" hidden="1" x14ac:dyDescent="0.3">
      <c r="B6234" s="5" t="s">
        <v>75</v>
      </c>
      <c r="C6234" t="s">
        <v>38</v>
      </c>
      <c r="D6234" s="2" t="s">
        <v>21</v>
      </c>
      <c r="E6234">
        <v>5.5110000000000001</v>
      </c>
      <c r="F6234">
        <v>5.5110000000000001</v>
      </c>
      <c r="G6234" t="s">
        <v>42</v>
      </c>
      <c r="H6234" s="21">
        <v>44986</v>
      </c>
      <c r="I6234" s="18" t="s">
        <v>92</v>
      </c>
      <c r="J6234" s="2" t="s">
        <v>21</v>
      </c>
    </row>
    <row r="6235" spans="2:10" hidden="1" x14ac:dyDescent="0.3">
      <c r="B6235" s="5" t="s">
        <v>75</v>
      </c>
      <c r="C6235" t="s">
        <v>38</v>
      </c>
      <c r="D6235" s="2" t="s">
        <v>21</v>
      </c>
      <c r="E6235">
        <v>5.7409999999999997</v>
      </c>
      <c r="F6235">
        <v>5.7409999999999997</v>
      </c>
      <c r="G6235" t="s">
        <v>42</v>
      </c>
      <c r="H6235" s="21">
        <v>44986</v>
      </c>
      <c r="I6235" s="18" t="s">
        <v>92</v>
      </c>
      <c r="J6235" s="2" t="s">
        <v>21</v>
      </c>
    </row>
    <row r="6236" spans="2:10" hidden="1" x14ac:dyDescent="0.3">
      <c r="B6236" s="5" t="s">
        <v>75</v>
      </c>
      <c r="C6236" t="s">
        <v>38</v>
      </c>
      <c r="D6236" s="2" t="s">
        <v>21</v>
      </c>
      <c r="E6236">
        <v>5.7149999999999999</v>
      </c>
      <c r="F6236">
        <v>5.7149999999999999</v>
      </c>
      <c r="G6236" t="s">
        <v>42</v>
      </c>
      <c r="H6236" s="21">
        <v>44986</v>
      </c>
      <c r="I6236" s="18" t="s">
        <v>92</v>
      </c>
      <c r="J6236" s="2" t="s">
        <v>21</v>
      </c>
    </row>
    <row r="6237" spans="2:10" hidden="1" x14ac:dyDescent="0.3">
      <c r="B6237" s="5" t="s">
        <v>75</v>
      </c>
      <c r="C6237" t="s">
        <v>38</v>
      </c>
      <c r="D6237" s="2" t="s">
        <v>21</v>
      </c>
      <c r="E6237">
        <v>6.4930000000000003</v>
      </c>
      <c r="F6237">
        <v>6.4930000000000003</v>
      </c>
      <c r="G6237" t="s">
        <v>42</v>
      </c>
      <c r="H6237" s="21">
        <v>44986</v>
      </c>
      <c r="I6237" s="18" t="s">
        <v>92</v>
      </c>
      <c r="J6237" s="2" t="s">
        <v>21</v>
      </c>
    </row>
    <row r="6238" spans="2:10" hidden="1" x14ac:dyDescent="0.3">
      <c r="B6238" s="5" t="s">
        <v>75</v>
      </c>
      <c r="C6238" t="s">
        <v>38</v>
      </c>
      <c r="D6238" s="2" t="s">
        <v>21</v>
      </c>
      <c r="E6238">
        <v>5.9630000000000001</v>
      </c>
      <c r="F6238">
        <v>5.9630000000000001</v>
      </c>
      <c r="G6238" t="s">
        <v>42</v>
      </c>
      <c r="H6238" s="21">
        <v>44986</v>
      </c>
      <c r="I6238" s="18" t="s">
        <v>92</v>
      </c>
      <c r="J6238" s="2" t="s">
        <v>21</v>
      </c>
    </row>
    <row r="6239" spans="2:10" hidden="1" x14ac:dyDescent="0.3">
      <c r="B6239" s="5" t="s">
        <v>75</v>
      </c>
      <c r="C6239" t="s">
        <v>38</v>
      </c>
      <c r="D6239" s="2" t="s">
        <v>21</v>
      </c>
      <c r="E6239">
        <v>6.0750000000000002</v>
      </c>
      <c r="F6239">
        <v>6.0750000000000002</v>
      </c>
      <c r="G6239" t="s">
        <v>42</v>
      </c>
      <c r="H6239" s="21">
        <v>44986</v>
      </c>
      <c r="I6239" s="18" t="s">
        <v>92</v>
      </c>
      <c r="J6239" s="2" t="s">
        <v>21</v>
      </c>
    </row>
    <row r="6240" spans="2:10" hidden="1" x14ac:dyDescent="0.3">
      <c r="B6240" s="5" t="s">
        <v>75</v>
      </c>
      <c r="C6240" t="s">
        <v>38</v>
      </c>
      <c r="D6240" s="2" t="s">
        <v>21</v>
      </c>
      <c r="E6240">
        <v>8.7479999999999993</v>
      </c>
      <c r="F6240">
        <v>8.7479999999999993</v>
      </c>
      <c r="G6240" t="s">
        <v>43</v>
      </c>
      <c r="H6240" s="21">
        <v>44986</v>
      </c>
      <c r="I6240" s="18" t="s">
        <v>92</v>
      </c>
      <c r="J6240" s="2" t="s">
        <v>21</v>
      </c>
    </row>
    <row r="6241" spans="2:10" hidden="1" x14ac:dyDescent="0.3">
      <c r="B6241" s="5" t="s">
        <v>75</v>
      </c>
      <c r="C6241" t="s">
        <v>38</v>
      </c>
      <c r="D6241" s="2" t="s">
        <v>21</v>
      </c>
      <c r="E6241">
        <v>8.8650000000000002</v>
      </c>
      <c r="F6241">
        <v>8.8650000000000002</v>
      </c>
      <c r="G6241" t="s">
        <v>43</v>
      </c>
      <c r="H6241" s="21">
        <v>44986</v>
      </c>
      <c r="I6241" s="18" t="s">
        <v>92</v>
      </c>
      <c r="J6241" s="2" t="s">
        <v>21</v>
      </c>
    </row>
    <row r="6242" spans="2:10" hidden="1" x14ac:dyDescent="0.3">
      <c r="B6242" s="5" t="s">
        <v>75</v>
      </c>
      <c r="C6242" t="s">
        <v>38</v>
      </c>
      <c r="D6242" s="2" t="s">
        <v>21</v>
      </c>
      <c r="E6242">
        <v>8.7189999999999994</v>
      </c>
      <c r="F6242">
        <v>8.7189999999999994</v>
      </c>
      <c r="G6242" t="s">
        <v>43</v>
      </c>
      <c r="H6242" s="21">
        <v>44986</v>
      </c>
      <c r="I6242" s="18" t="s">
        <v>92</v>
      </c>
      <c r="J6242" s="2" t="s">
        <v>21</v>
      </c>
    </row>
    <row r="6243" spans="2:10" hidden="1" x14ac:dyDescent="0.3">
      <c r="B6243" s="5" t="s">
        <v>75</v>
      </c>
      <c r="C6243" t="s">
        <v>38</v>
      </c>
      <c r="D6243" s="2" t="s">
        <v>21</v>
      </c>
      <c r="E6243">
        <v>9.077</v>
      </c>
      <c r="F6243">
        <v>9.077</v>
      </c>
      <c r="G6243" t="s">
        <v>43</v>
      </c>
      <c r="H6243" s="21">
        <v>44986</v>
      </c>
      <c r="I6243" s="18" t="s">
        <v>92</v>
      </c>
      <c r="J6243" s="2" t="s">
        <v>21</v>
      </c>
    </row>
    <row r="6244" spans="2:10" hidden="1" x14ac:dyDescent="0.3">
      <c r="B6244" s="5" t="s">
        <v>75</v>
      </c>
      <c r="C6244" t="s">
        <v>38</v>
      </c>
      <c r="D6244" s="2" t="s">
        <v>21</v>
      </c>
      <c r="E6244">
        <v>8.7479999999999993</v>
      </c>
      <c r="F6244">
        <v>8.7479999999999993</v>
      </c>
      <c r="G6244" t="s">
        <v>43</v>
      </c>
      <c r="H6244" s="21">
        <v>44986</v>
      </c>
      <c r="I6244" s="18" t="s">
        <v>92</v>
      </c>
      <c r="J6244" s="2" t="s">
        <v>21</v>
      </c>
    </row>
    <row r="6245" spans="2:10" hidden="1" x14ac:dyDescent="0.3">
      <c r="B6245" s="5" t="s">
        <v>75</v>
      </c>
      <c r="C6245" t="s">
        <v>38</v>
      </c>
      <c r="D6245" s="2" t="s">
        <v>21</v>
      </c>
      <c r="E6245">
        <v>8.8650000000000002</v>
      </c>
      <c r="F6245">
        <v>8.8650000000000002</v>
      </c>
      <c r="G6245" t="s">
        <v>43</v>
      </c>
      <c r="H6245" s="21">
        <v>44986</v>
      </c>
      <c r="I6245" s="18" t="s">
        <v>92</v>
      </c>
      <c r="J6245" s="2" t="s">
        <v>21</v>
      </c>
    </row>
    <row r="6246" spans="2:10" hidden="1" x14ac:dyDescent="0.3">
      <c r="B6246" s="5" t="s">
        <v>75</v>
      </c>
      <c r="C6246" t="s">
        <v>38</v>
      </c>
      <c r="D6246" s="2" t="s">
        <v>21</v>
      </c>
      <c r="E6246">
        <v>8.7189999999999994</v>
      </c>
      <c r="F6246">
        <v>8.7189999999999994</v>
      </c>
      <c r="G6246" t="s">
        <v>43</v>
      </c>
      <c r="H6246" s="21">
        <v>44986</v>
      </c>
      <c r="I6246" s="18" t="s">
        <v>92</v>
      </c>
      <c r="J6246" s="2" t="s">
        <v>21</v>
      </c>
    </row>
    <row r="6247" spans="2:10" hidden="1" x14ac:dyDescent="0.3">
      <c r="B6247" s="5" t="s">
        <v>75</v>
      </c>
      <c r="C6247" t="s">
        <v>38</v>
      </c>
      <c r="D6247" s="2" t="s">
        <v>21</v>
      </c>
      <c r="E6247">
        <v>9.077</v>
      </c>
      <c r="F6247">
        <v>9.077</v>
      </c>
      <c r="G6247" t="s">
        <v>43</v>
      </c>
      <c r="H6247" s="21">
        <v>44986</v>
      </c>
      <c r="I6247" s="18" t="s">
        <v>92</v>
      </c>
      <c r="J6247" s="2" t="s">
        <v>21</v>
      </c>
    </row>
    <row r="6248" spans="2:10" hidden="1" x14ac:dyDescent="0.3">
      <c r="B6248" s="5" t="s">
        <v>75</v>
      </c>
      <c r="C6248" t="s">
        <v>50</v>
      </c>
      <c r="D6248" s="2" t="s">
        <v>21</v>
      </c>
      <c r="E6248">
        <v>8.173</v>
      </c>
      <c r="F6248">
        <v>8.173</v>
      </c>
      <c r="G6248" t="s">
        <v>43</v>
      </c>
      <c r="H6248" s="21">
        <v>44980</v>
      </c>
      <c r="I6248" s="18" t="s">
        <v>92</v>
      </c>
      <c r="J6248" s="2" t="s">
        <v>21</v>
      </c>
    </row>
    <row r="6249" spans="2:10" hidden="1" x14ac:dyDescent="0.3">
      <c r="B6249" s="5" t="s">
        <v>75</v>
      </c>
      <c r="C6249" t="s">
        <v>50</v>
      </c>
      <c r="D6249" s="2" t="s">
        <v>21</v>
      </c>
      <c r="E6249">
        <v>8.0879999999999992</v>
      </c>
      <c r="F6249">
        <v>8.0879999999999992</v>
      </c>
      <c r="G6249" t="s">
        <v>43</v>
      </c>
      <c r="H6249" s="21">
        <v>44980</v>
      </c>
      <c r="I6249" s="18" t="s">
        <v>92</v>
      </c>
      <c r="J6249" s="2" t="s">
        <v>21</v>
      </c>
    </row>
    <row r="6250" spans="2:10" hidden="1" x14ac:dyDescent="0.3">
      <c r="B6250" s="5" t="s">
        <v>75</v>
      </c>
      <c r="C6250" t="s">
        <v>50</v>
      </c>
      <c r="D6250" s="2" t="s">
        <v>21</v>
      </c>
      <c r="E6250">
        <v>7.6280000000000001</v>
      </c>
      <c r="F6250">
        <v>7.6280000000000001</v>
      </c>
      <c r="G6250" t="s">
        <v>42</v>
      </c>
      <c r="H6250" s="21">
        <v>44980</v>
      </c>
      <c r="I6250" s="18" t="s">
        <v>92</v>
      </c>
      <c r="J6250" s="2" t="s">
        <v>21</v>
      </c>
    </row>
    <row r="6251" spans="2:10" hidden="1" x14ac:dyDescent="0.3">
      <c r="B6251" s="5" t="s">
        <v>75</v>
      </c>
      <c r="C6251" t="s">
        <v>50</v>
      </c>
      <c r="D6251" s="2" t="s">
        <v>21</v>
      </c>
      <c r="E6251">
        <v>6.1769999999999996</v>
      </c>
      <c r="F6251">
        <v>6.1769999999999996</v>
      </c>
      <c r="G6251" t="s">
        <v>42</v>
      </c>
      <c r="H6251" s="21">
        <v>44980</v>
      </c>
      <c r="I6251" s="18" t="s">
        <v>92</v>
      </c>
      <c r="J6251" s="2" t="s">
        <v>21</v>
      </c>
    </row>
    <row r="6252" spans="2:10" hidden="1" x14ac:dyDescent="0.3">
      <c r="B6252" s="5" t="s">
        <v>75</v>
      </c>
      <c r="C6252" t="s">
        <v>50</v>
      </c>
      <c r="D6252" s="2" t="s">
        <v>21</v>
      </c>
      <c r="E6252">
        <v>6.0810000000000004</v>
      </c>
      <c r="F6252">
        <v>6.0810000000000004</v>
      </c>
      <c r="G6252" t="s">
        <v>42</v>
      </c>
      <c r="H6252" s="21">
        <v>44980</v>
      </c>
      <c r="I6252" s="18" t="s">
        <v>92</v>
      </c>
      <c r="J6252" s="2" t="s">
        <v>21</v>
      </c>
    </row>
    <row r="6253" spans="2:10" hidden="1" x14ac:dyDescent="0.3">
      <c r="B6253" s="5" t="s">
        <v>75</v>
      </c>
      <c r="C6253" t="s">
        <v>50</v>
      </c>
      <c r="D6253" s="2" t="s">
        <v>21</v>
      </c>
      <c r="E6253">
        <v>5.3559999999999999</v>
      </c>
      <c r="F6253">
        <v>5.3559999999999999</v>
      </c>
      <c r="G6253" t="s">
        <v>42</v>
      </c>
      <c r="H6253" s="21">
        <v>44980</v>
      </c>
      <c r="I6253" s="18" t="s">
        <v>92</v>
      </c>
      <c r="J6253" s="2" t="s">
        <v>21</v>
      </c>
    </row>
    <row r="6254" spans="2:10" hidden="1" x14ac:dyDescent="0.3">
      <c r="B6254" s="5" t="s">
        <v>75</v>
      </c>
      <c r="C6254" t="s">
        <v>50</v>
      </c>
      <c r="D6254" s="2" t="s">
        <v>21</v>
      </c>
      <c r="E6254">
        <v>6.3630000000000004</v>
      </c>
      <c r="F6254">
        <v>6.3630000000000004</v>
      </c>
      <c r="G6254" t="s">
        <v>42</v>
      </c>
      <c r="H6254" s="21">
        <v>44980</v>
      </c>
      <c r="I6254" s="18" t="s">
        <v>92</v>
      </c>
      <c r="J6254" s="2" t="s">
        <v>21</v>
      </c>
    </row>
    <row r="6255" spans="2:10" hidden="1" x14ac:dyDescent="0.3">
      <c r="B6255" s="5" t="s">
        <v>75</v>
      </c>
      <c r="C6255" t="s">
        <v>50</v>
      </c>
      <c r="D6255" s="2" t="s">
        <v>21</v>
      </c>
      <c r="E6255">
        <v>10.536</v>
      </c>
      <c r="F6255">
        <v>10.536</v>
      </c>
      <c r="G6255" t="s">
        <v>42</v>
      </c>
      <c r="H6255" s="21">
        <v>44980</v>
      </c>
      <c r="I6255" s="18" t="s">
        <v>92</v>
      </c>
      <c r="J6255" s="2" t="s">
        <v>21</v>
      </c>
    </row>
    <row r="6256" spans="2:10" hidden="1" x14ac:dyDescent="0.3">
      <c r="B6256" s="5" t="s">
        <v>75</v>
      </c>
      <c r="C6256" t="s">
        <v>50</v>
      </c>
      <c r="D6256" s="2" t="s">
        <v>21</v>
      </c>
      <c r="E6256">
        <v>10.77</v>
      </c>
      <c r="F6256">
        <v>10.77</v>
      </c>
      <c r="G6256" t="s">
        <v>42</v>
      </c>
      <c r="H6256" s="21">
        <v>44980</v>
      </c>
      <c r="I6256" s="18" t="s">
        <v>92</v>
      </c>
      <c r="J6256" s="2" t="s">
        <v>21</v>
      </c>
    </row>
    <row r="6257" spans="2:10" x14ac:dyDescent="0.3">
      <c r="B6257" s="5" t="s">
        <v>75</v>
      </c>
      <c r="C6257" t="s">
        <v>50</v>
      </c>
      <c r="D6257" t="s">
        <v>95</v>
      </c>
      <c r="E6257">
        <v>31.937000000000001</v>
      </c>
      <c r="F6257">
        <v>31.937000000000001</v>
      </c>
      <c r="G6257" t="s">
        <v>42</v>
      </c>
      <c r="H6257" s="21">
        <v>44980</v>
      </c>
      <c r="I6257" s="18" t="s">
        <v>92</v>
      </c>
      <c r="J6257" t="s">
        <v>63</v>
      </c>
    </row>
    <row r="6258" spans="2:10" hidden="1" x14ac:dyDescent="0.3">
      <c r="B6258" s="5" t="s">
        <v>75</v>
      </c>
      <c r="C6258" t="s">
        <v>50</v>
      </c>
      <c r="D6258" s="2" t="s">
        <v>21</v>
      </c>
      <c r="E6258">
        <v>6.79</v>
      </c>
      <c r="F6258">
        <v>6.79</v>
      </c>
      <c r="G6258" t="s">
        <v>42</v>
      </c>
      <c r="H6258" s="21">
        <v>44980</v>
      </c>
      <c r="I6258" s="18" t="s">
        <v>92</v>
      </c>
      <c r="J6258" s="2" t="s">
        <v>21</v>
      </c>
    </row>
    <row r="6259" spans="2:10" hidden="1" x14ac:dyDescent="0.3">
      <c r="B6259" s="5" t="s">
        <v>75</v>
      </c>
      <c r="C6259" t="s">
        <v>50</v>
      </c>
      <c r="D6259" s="2" t="s">
        <v>21</v>
      </c>
      <c r="E6259">
        <v>7.3949999999999996</v>
      </c>
      <c r="F6259">
        <v>7.3949999999999996</v>
      </c>
      <c r="G6259" t="s">
        <v>42</v>
      </c>
      <c r="H6259" s="21">
        <v>44980</v>
      </c>
      <c r="I6259" s="18" t="s">
        <v>92</v>
      </c>
      <c r="J6259" s="2" t="s">
        <v>21</v>
      </c>
    </row>
    <row r="6260" spans="2:10" hidden="1" x14ac:dyDescent="0.3">
      <c r="B6260" s="5" t="s">
        <v>75</v>
      </c>
      <c r="C6260" t="s">
        <v>50</v>
      </c>
      <c r="D6260" s="2" t="s">
        <v>21</v>
      </c>
      <c r="E6260">
        <v>6.3520000000000003</v>
      </c>
      <c r="F6260">
        <v>6.3520000000000003</v>
      </c>
      <c r="G6260" t="s">
        <v>42</v>
      </c>
      <c r="H6260" s="21">
        <v>44980</v>
      </c>
      <c r="I6260" s="18" t="s">
        <v>92</v>
      </c>
      <c r="J6260" s="2" t="s">
        <v>21</v>
      </c>
    </row>
    <row r="6261" spans="2:10" hidden="1" x14ac:dyDescent="0.3">
      <c r="B6261" s="5" t="s">
        <v>75</v>
      </c>
      <c r="C6261" t="s">
        <v>50</v>
      </c>
      <c r="D6261" s="2" t="s">
        <v>21</v>
      </c>
      <c r="E6261">
        <v>7.9489999999999998</v>
      </c>
      <c r="F6261">
        <v>7.9489999999999998</v>
      </c>
      <c r="G6261" t="s">
        <v>42</v>
      </c>
      <c r="H6261" s="21">
        <v>44980</v>
      </c>
      <c r="I6261" s="18" t="s">
        <v>92</v>
      </c>
      <c r="J6261" s="2" t="s">
        <v>21</v>
      </c>
    </row>
    <row r="6262" spans="2:10" hidden="1" x14ac:dyDescent="0.3">
      <c r="B6262" s="5" t="s">
        <v>75</v>
      </c>
      <c r="C6262" t="s">
        <v>50</v>
      </c>
      <c r="D6262" s="2" t="s">
        <v>21</v>
      </c>
      <c r="E6262">
        <v>5.1429999999999998</v>
      </c>
      <c r="F6262">
        <v>5.1429999999999998</v>
      </c>
      <c r="G6262" t="s">
        <v>42</v>
      </c>
      <c r="H6262" s="21">
        <v>44980</v>
      </c>
      <c r="I6262" s="18" t="s">
        <v>92</v>
      </c>
      <c r="J6262" s="2" t="s">
        <v>21</v>
      </c>
    </row>
    <row r="6263" spans="2:10" hidden="1" x14ac:dyDescent="0.3">
      <c r="B6263" s="5" t="s">
        <v>75</v>
      </c>
      <c r="C6263" t="s">
        <v>50</v>
      </c>
      <c r="D6263" s="2" t="s">
        <v>21</v>
      </c>
      <c r="E6263">
        <v>4.7720000000000002</v>
      </c>
      <c r="F6263">
        <v>4.7720000000000002</v>
      </c>
      <c r="G6263" t="s">
        <v>42</v>
      </c>
      <c r="H6263" s="21">
        <v>44980</v>
      </c>
      <c r="I6263" s="18" t="s">
        <v>92</v>
      </c>
      <c r="J6263" s="2" t="s">
        <v>21</v>
      </c>
    </row>
    <row r="6264" spans="2:10" hidden="1" x14ac:dyDescent="0.3">
      <c r="B6264" s="5" t="s">
        <v>75</v>
      </c>
      <c r="C6264" t="s">
        <v>50</v>
      </c>
      <c r="D6264" s="2" t="s">
        <v>21</v>
      </c>
      <c r="E6264">
        <v>6.5430000000000001</v>
      </c>
      <c r="F6264">
        <v>6.5430000000000001</v>
      </c>
      <c r="G6264" t="s">
        <v>42</v>
      </c>
      <c r="H6264" s="21">
        <v>44980</v>
      </c>
      <c r="I6264" s="18" t="s">
        <v>92</v>
      </c>
      <c r="J6264" s="2" t="s">
        <v>21</v>
      </c>
    </row>
    <row r="6265" spans="2:10" hidden="1" x14ac:dyDescent="0.3">
      <c r="B6265" s="5" t="s">
        <v>75</v>
      </c>
      <c r="C6265" t="s">
        <v>50</v>
      </c>
      <c r="D6265" s="2" t="s">
        <v>21</v>
      </c>
      <c r="E6265">
        <v>3.8050000000000002</v>
      </c>
      <c r="F6265">
        <v>3.8050000000000002</v>
      </c>
      <c r="G6265" t="s">
        <v>42</v>
      </c>
      <c r="H6265" s="21">
        <v>44980</v>
      </c>
      <c r="I6265" s="18" t="s">
        <v>92</v>
      </c>
      <c r="J6265" s="2" t="s">
        <v>21</v>
      </c>
    </row>
    <row r="6266" spans="2:10" hidden="1" x14ac:dyDescent="0.3">
      <c r="B6266" s="5" t="s">
        <v>75</v>
      </c>
      <c r="C6266" t="s">
        <v>50</v>
      </c>
      <c r="D6266" s="2" t="s">
        <v>21</v>
      </c>
      <c r="E6266">
        <v>8.1509999999999998</v>
      </c>
      <c r="F6266">
        <v>8.1509999999999998</v>
      </c>
      <c r="G6266" t="s">
        <v>42</v>
      </c>
      <c r="H6266" s="21">
        <v>44980</v>
      </c>
      <c r="I6266" s="18" t="s">
        <v>92</v>
      </c>
      <c r="J6266" s="2" t="s">
        <v>21</v>
      </c>
    </row>
    <row r="6267" spans="2:10" hidden="1" x14ac:dyDescent="0.3">
      <c r="B6267" s="5" t="s">
        <v>75</v>
      </c>
      <c r="C6267" t="s">
        <v>50</v>
      </c>
      <c r="D6267" s="2" t="s">
        <v>21</v>
      </c>
      <c r="E6267">
        <v>6.9829999999999997</v>
      </c>
      <c r="F6267">
        <v>6.9829999999999997</v>
      </c>
      <c r="G6267" t="s">
        <v>42</v>
      </c>
      <c r="H6267" s="21">
        <v>44980</v>
      </c>
      <c r="I6267" s="18" t="s">
        <v>92</v>
      </c>
      <c r="J6267" s="2" t="s">
        <v>21</v>
      </c>
    </row>
    <row r="6268" spans="2:10" hidden="1" x14ac:dyDescent="0.3">
      <c r="B6268" s="5" t="s">
        <v>75</v>
      </c>
      <c r="C6268" t="s">
        <v>50</v>
      </c>
      <c r="D6268" s="2" t="s">
        <v>21</v>
      </c>
      <c r="E6268">
        <v>7.2380000000000004</v>
      </c>
      <c r="F6268">
        <v>7.2380000000000004</v>
      </c>
      <c r="G6268" t="s">
        <v>42</v>
      </c>
      <c r="H6268" s="21">
        <v>44980</v>
      </c>
      <c r="I6268" s="18" t="s">
        <v>92</v>
      </c>
      <c r="J6268" s="2" t="s">
        <v>21</v>
      </c>
    </row>
    <row r="6269" spans="2:10" hidden="1" x14ac:dyDescent="0.3">
      <c r="B6269" s="5" t="s">
        <v>75</v>
      </c>
      <c r="C6269" t="s">
        <v>50</v>
      </c>
      <c r="D6269" s="2" t="s">
        <v>21</v>
      </c>
      <c r="E6269">
        <v>7.6550000000000002</v>
      </c>
      <c r="F6269">
        <v>7.6550000000000002</v>
      </c>
      <c r="G6269" t="s">
        <v>42</v>
      </c>
      <c r="H6269" s="21">
        <v>44980</v>
      </c>
      <c r="I6269" s="18" t="s">
        <v>92</v>
      </c>
      <c r="J6269" s="2" t="s">
        <v>21</v>
      </c>
    </row>
    <row r="6270" spans="2:10" hidden="1" x14ac:dyDescent="0.3">
      <c r="B6270" s="5" t="s">
        <v>75</v>
      </c>
      <c r="C6270" t="s">
        <v>50</v>
      </c>
      <c r="D6270" s="2" t="s">
        <v>21</v>
      </c>
      <c r="E6270">
        <v>6.5869999999999997</v>
      </c>
      <c r="F6270">
        <v>6.5869999999999997</v>
      </c>
      <c r="G6270" t="s">
        <v>42</v>
      </c>
      <c r="H6270" s="21">
        <v>44980</v>
      </c>
      <c r="I6270" s="18" t="s">
        <v>92</v>
      </c>
      <c r="J6270" s="2" t="s">
        <v>21</v>
      </c>
    </row>
    <row r="6271" spans="2:10" hidden="1" x14ac:dyDescent="0.3">
      <c r="B6271" s="5" t="s">
        <v>75</v>
      </c>
      <c r="C6271" t="s">
        <v>50</v>
      </c>
      <c r="D6271" s="2" t="s">
        <v>21</v>
      </c>
      <c r="E6271">
        <v>6.9989999999999997</v>
      </c>
      <c r="F6271">
        <v>6.9989999999999997</v>
      </c>
      <c r="G6271" t="s">
        <v>42</v>
      </c>
      <c r="H6271" s="21">
        <v>44980</v>
      </c>
      <c r="I6271" s="18" t="s">
        <v>92</v>
      </c>
      <c r="J6271" s="2" t="s">
        <v>21</v>
      </c>
    </row>
    <row r="6272" spans="2:10" hidden="1" x14ac:dyDescent="0.3">
      <c r="B6272" s="5" t="s">
        <v>75</v>
      </c>
      <c r="C6272" t="s">
        <v>50</v>
      </c>
      <c r="D6272" s="2" t="s">
        <v>21</v>
      </c>
      <c r="E6272">
        <v>7.423</v>
      </c>
      <c r="F6272">
        <v>7.423</v>
      </c>
      <c r="G6272" t="s">
        <v>42</v>
      </c>
      <c r="H6272" s="21">
        <v>44980</v>
      </c>
      <c r="I6272" s="18" t="s">
        <v>92</v>
      </c>
      <c r="J6272" s="2" t="s">
        <v>21</v>
      </c>
    </row>
    <row r="6273" spans="2:10" hidden="1" x14ac:dyDescent="0.3">
      <c r="B6273" s="5" t="s">
        <v>75</v>
      </c>
      <c r="C6273" t="s">
        <v>50</v>
      </c>
      <c r="D6273" s="2" t="s">
        <v>21</v>
      </c>
      <c r="E6273">
        <v>6.3479999999999999</v>
      </c>
      <c r="F6273">
        <v>6.3479999999999999</v>
      </c>
      <c r="G6273" t="s">
        <v>42</v>
      </c>
      <c r="H6273" s="21">
        <v>44980</v>
      </c>
      <c r="I6273" s="18" t="s">
        <v>92</v>
      </c>
      <c r="J6273" s="2" t="s">
        <v>21</v>
      </c>
    </row>
    <row r="6274" spans="2:10" hidden="1" x14ac:dyDescent="0.3">
      <c r="B6274" s="5" t="s">
        <v>75</v>
      </c>
      <c r="C6274" t="s">
        <v>50</v>
      </c>
      <c r="D6274" s="2" t="s">
        <v>21</v>
      </c>
      <c r="E6274">
        <v>7.8209999999999997</v>
      </c>
      <c r="F6274">
        <v>7.8209999999999997</v>
      </c>
      <c r="G6274" t="s">
        <v>42</v>
      </c>
      <c r="H6274" s="21">
        <v>44980</v>
      </c>
      <c r="I6274" s="18" t="s">
        <v>92</v>
      </c>
      <c r="J6274" s="2" t="s">
        <v>21</v>
      </c>
    </row>
    <row r="6275" spans="2:10" hidden="1" x14ac:dyDescent="0.3">
      <c r="B6275" s="5" t="s">
        <v>75</v>
      </c>
      <c r="C6275" t="s">
        <v>50</v>
      </c>
      <c r="D6275" s="2" t="s">
        <v>21</v>
      </c>
      <c r="E6275">
        <v>4.8179999999999996</v>
      </c>
      <c r="F6275">
        <v>4.8179999999999996</v>
      </c>
      <c r="G6275" t="s">
        <v>42</v>
      </c>
      <c r="H6275" s="21">
        <v>44980</v>
      </c>
      <c r="I6275" s="18" t="s">
        <v>92</v>
      </c>
      <c r="J6275" s="2" t="s">
        <v>21</v>
      </c>
    </row>
    <row r="6276" spans="2:10" hidden="1" x14ac:dyDescent="0.3">
      <c r="B6276" s="5" t="s">
        <v>75</v>
      </c>
      <c r="C6276" t="s">
        <v>50</v>
      </c>
      <c r="D6276" s="2" t="s">
        <v>21</v>
      </c>
      <c r="E6276">
        <v>4.8339999999999996</v>
      </c>
      <c r="F6276">
        <v>4.8339999999999996</v>
      </c>
      <c r="G6276" t="s">
        <v>42</v>
      </c>
      <c r="H6276" s="21">
        <v>44980</v>
      </c>
      <c r="I6276" s="18" t="s">
        <v>92</v>
      </c>
      <c r="J6276" s="2" t="s">
        <v>21</v>
      </c>
    </row>
    <row r="6277" spans="2:10" hidden="1" x14ac:dyDescent="0.3">
      <c r="B6277" s="5" t="s">
        <v>75</v>
      </c>
      <c r="C6277" t="s">
        <v>50</v>
      </c>
      <c r="D6277" s="2" t="s">
        <v>21</v>
      </c>
      <c r="E6277">
        <v>6.4189999999999996</v>
      </c>
      <c r="F6277">
        <v>6.4189999999999996</v>
      </c>
      <c r="G6277" t="s">
        <v>42</v>
      </c>
      <c r="H6277" s="21">
        <v>44980</v>
      </c>
      <c r="I6277" s="18" t="s">
        <v>92</v>
      </c>
      <c r="J6277" s="2" t="s">
        <v>21</v>
      </c>
    </row>
    <row r="6278" spans="2:10" hidden="1" x14ac:dyDescent="0.3">
      <c r="B6278" s="5" t="s">
        <v>75</v>
      </c>
      <c r="C6278" t="s">
        <v>50</v>
      </c>
      <c r="D6278" s="2" t="s">
        <v>21</v>
      </c>
      <c r="E6278">
        <v>3.798</v>
      </c>
      <c r="F6278">
        <v>3.798</v>
      </c>
      <c r="G6278" t="s">
        <v>42</v>
      </c>
      <c r="H6278" s="21">
        <v>44980</v>
      </c>
      <c r="I6278" s="18" t="s">
        <v>92</v>
      </c>
      <c r="J6278" s="2" t="s">
        <v>21</v>
      </c>
    </row>
    <row r="6279" spans="2:10" hidden="1" x14ac:dyDescent="0.3">
      <c r="B6279" s="5" t="s">
        <v>75</v>
      </c>
      <c r="C6279" t="s">
        <v>50</v>
      </c>
      <c r="D6279" s="2" t="s">
        <v>21</v>
      </c>
      <c r="E6279">
        <v>8.2390000000000008</v>
      </c>
      <c r="F6279">
        <v>8.2390000000000008</v>
      </c>
      <c r="G6279" t="s">
        <v>42</v>
      </c>
      <c r="H6279" s="21">
        <v>44980</v>
      </c>
      <c r="I6279" s="18" t="s">
        <v>92</v>
      </c>
      <c r="J6279" s="2" t="s">
        <v>21</v>
      </c>
    </row>
    <row r="6280" spans="2:10" hidden="1" x14ac:dyDescent="0.3">
      <c r="B6280" s="5" t="s">
        <v>75</v>
      </c>
      <c r="C6280" t="s">
        <v>50</v>
      </c>
      <c r="D6280" s="2" t="s">
        <v>21</v>
      </c>
      <c r="E6280">
        <v>6.9</v>
      </c>
      <c r="F6280">
        <v>6.9</v>
      </c>
      <c r="G6280" t="s">
        <v>42</v>
      </c>
      <c r="H6280" s="21">
        <v>44980</v>
      </c>
      <c r="I6280" s="18" t="s">
        <v>92</v>
      </c>
      <c r="J6280" s="2" t="s">
        <v>21</v>
      </c>
    </row>
    <row r="6281" spans="2:10" hidden="1" x14ac:dyDescent="0.3">
      <c r="B6281" s="5" t="s">
        <v>75</v>
      </c>
      <c r="C6281" t="s">
        <v>50</v>
      </c>
      <c r="D6281" s="2" t="s">
        <v>21</v>
      </c>
      <c r="E6281">
        <v>7.0510000000000002</v>
      </c>
      <c r="F6281">
        <v>7.0510000000000002</v>
      </c>
      <c r="G6281" t="s">
        <v>42</v>
      </c>
      <c r="H6281" s="21">
        <v>44980</v>
      </c>
      <c r="I6281" s="18" t="s">
        <v>92</v>
      </c>
      <c r="J6281" s="2" t="s">
        <v>21</v>
      </c>
    </row>
    <row r="6282" spans="2:10" hidden="1" x14ac:dyDescent="0.3">
      <c r="B6282" s="5" t="s">
        <v>75</v>
      </c>
      <c r="C6282" t="s">
        <v>50</v>
      </c>
      <c r="D6282" s="2" t="s">
        <v>21</v>
      </c>
      <c r="E6282">
        <v>7.91</v>
      </c>
      <c r="F6282">
        <v>7.91</v>
      </c>
      <c r="G6282" t="s">
        <v>42</v>
      </c>
      <c r="H6282" s="21">
        <v>44980</v>
      </c>
      <c r="I6282" s="18" t="s">
        <v>92</v>
      </c>
      <c r="J6282" s="2" t="s">
        <v>21</v>
      </c>
    </row>
    <row r="6283" spans="2:10" hidden="1" x14ac:dyDescent="0.3">
      <c r="B6283" s="5" t="s">
        <v>75</v>
      </c>
      <c r="C6283" t="s">
        <v>50</v>
      </c>
      <c r="D6283" s="2" t="s">
        <v>21</v>
      </c>
      <c r="E6283">
        <v>6.5659999999999998</v>
      </c>
      <c r="F6283">
        <v>6.5659999999999998</v>
      </c>
      <c r="G6283" t="s">
        <v>42</v>
      </c>
      <c r="H6283" s="21">
        <v>44980</v>
      </c>
      <c r="I6283" s="18" t="s">
        <v>92</v>
      </c>
      <c r="J6283" s="2" t="s">
        <v>21</v>
      </c>
    </row>
    <row r="6284" spans="2:10" hidden="1" x14ac:dyDescent="0.3">
      <c r="B6284" s="5" t="s">
        <v>75</v>
      </c>
      <c r="C6284" t="s">
        <v>50</v>
      </c>
      <c r="D6284" s="2" t="s">
        <v>21</v>
      </c>
      <c r="E6284">
        <v>3.3260000000000001</v>
      </c>
      <c r="F6284">
        <v>3.3260000000000001</v>
      </c>
      <c r="G6284" t="s">
        <v>42</v>
      </c>
      <c r="H6284" s="21">
        <v>44980</v>
      </c>
      <c r="I6284" s="18" t="s">
        <v>92</v>
      </c>
      <c r="J6284" s="2" t="s">
        <v>21</v>
      </c>
    </row>
    <row r="6285" spans="2:10" hidden="1" x14ac:dyDescent="0.3">
      <c r="B6285" s="5" t="s">
        <v>75</v>
      </c>
      <c r="C6285" t="s">
        <v>50</v>
      </c>
      <c r="D6285" s="2" t="s">
        <v>21</v>
      </c>
      <c r="E6285">
        <v>4.2279999999999998</v>
      </c>
      <c r="F6285">
        <v>4.2279999999999998</v>
      </c>
      <c r="G6285" t="s">
        <v>42</v>
      </c>
      <c r="H6285" s="21">
        <v>44980</v>
      </c>
      <c r="I6285" s="18" t="s">
        <v>92</v>
      </c>
      <c r="J6285" s="2" t="s">
        <v>21</v>
      </c>
    </row>
    <row r="6286" spans="2:10" hidden="1" x14ac:dyDescent="0.3">
      <c r="B6286" s="5" t="s">
        <v>75</v>
      </c>
      <c r="C6286" t="s">
        <v>50</v>
      </c>
      <c r="D6286" s="2" t="s">
        <v>21</v>
      </c>
      <c r="E6286">
        <v>6.5819999999999999</v>
      </c>
      <c r="F6286">
        <v>6.5819999999999999</v>
      </c>
      <c r="G6286" t="s">
        <v>42</v>
      </c>
      <c r="H6286" s="21">
        <v>44980</v>
      </c>
      <c r="I6286" s="18" t="s">
        <v>92</v>
      </c>
      <c r="J6286" s="2" t="s">
        <v>21</v>
      </c>
    </row>
    <row r="6287" spans="2:10" hidden="1" x14ac:dyDescent="0.3">
      <c r="B6287" s="5" t="s">
        <v>75</v>
      </c>
      <c r="C6287" t="s">
        <v>50</v>
      </c>
      <c r="D6287" s="2" t="s">
        <v>21</v>
      </c>
      <c r="E6287">
        <v>5.242</v>
      </c>
      <c r="F6287">
        <v>5.242</v>
      </c>
      <c r="G6287" t="s">
        <v>42</v>
      </c>
      <c r="H6287" s="21">
        <v>44980</v>
      </c>
      <c r="I6287" s="18" t="s">
        <v>92</v>
      </c>
      <c r="J6287" s="2" t="s">
        <v>21</v>
      </c>
    </row>
    <row r="6288" spans="2:10" hidden="1" x14ac:dyDescent="0.3">
      <c r="B6288" s="5" t="s">
        <v>75</v>
      </c>
      <c r="C6288" t="s">
        <v>50</v>
      </c>
      <c r="D6288" s="2" t="s">
        <v>21</v>
      </c>
      <c r="E6288">
        <v>4.9740000000000002</v>
      </c>
      <c r="F6288">
        <v>4.9740000000000002</v>
      </c>
      <c r="G6288" t="s">
        <v>42</v>
      </c>
      <c r="H6288" s="21">
        <v>44980</v>
      </c>
      <c r="I6288" s="18" t="s">
        <v>92</v>
      </c>
      <c r="J6288" s="2" t="s">
        <v>21</v>
      </c>
    </row>
    <row r="6289" spans="2:10" hidden="1" x14ac:dyDescent="0.3">
      <c r="B6289" s="5" t="s">
        <v>75</v>
      </c>
      <c r="C6289" t="s">
        <v>50</v>
      </c>
      <c r="D6289" s="2" t="s">
        <v>21</v>
      </c>
      <c r="E6289">
        <v>8.6229999999999993</v>
      </c>
      <c r="F6289">
        <v>8.6229999999999993</v>
      </c>
      <c r="G6289" t="s">
        <v>42</v>
      </c>
      <c r="H6289" s="21">
        <v>44980</v>
      </c>
      <c r="I6289" s="18" t="s">
        <v>92</v>
      </c>
      <c r="J6289" s="2" t="s">
        <v>21</v>
      </c>
    </row>
    <row r="6290" spans="2:10" hidden="1" x14ac:dyDescent="0.3">
      <c r="B6290" s="5" t="s">
        <v>75</v>
      </c>
      <c r="C6290" t="s">
        <v>50</v>
      </c>
      <c r="D6290" s="2" t="s">
        <v>21</v>
      </c>
      <c r="E6290">
        <v>7.4450000000000003</v>
      </c>
      <c r="F6290">
        <v>7.4450000000000003</v>
      </c>
      <c r="G6290" t="s">
        <v>42</v>
      </c>
      <c r="H6290" s="21">
        <v>44980</v>
      </c>
      <c r="I6290" s="18" t="s">
        <v>92</v>
      </c>
      <c r="J6290" s="2" t="s">
        <v>21</v>
      </c>
    </row>
    <row r="6291" spans="2:10" hidden="1" x14ac:dyDescent="0.3">
      <c r="B6291" s="5" t="s">
        <v>75</v>
      </c>
      <c r="C6291" t="s">
        <v>50</v>
      </c>
      <c r="D6291" s="2" t="s">
        <v>21</v>
      </c>
      <c r="E6291">
        <v>7.4530000000000003</v>
      </c>
      <c r="F6291">
        <v>7.4530000000000003</v>
      </c>
      <c r="G6291" t="s">
        <v>42</v>
      </c>
      <c r="H6291" s="21">
        <v>44980</v>
      </c>
      <c r="I6291" s="18" t="s">
        <v>92</v>
      </c>
      <c r="J6291" s="2" t="s">
        <v>21</v>
      </c>
    </row>
    <row r="6292" spans="2:10" hidden="1" x14ac:dyDescent="0.3">
      <c r="B6292" s="5" t="s">
        <v>75</v>
      </c>
      <c r="C6292" t="s">
        <v>50</v>
      </c>
      <c r="D6292" s="2" t="s">
        <v>21</v>
      </c>
      <c r="E6292">
        <v>6.6890000000000001</v>
      </c>
      <c r="F6292">
        <v>6.6890000000000001</v>
      </c>
      <c r="G6292" t="s">
        <v>42</v>
      </c>
      <c r="H6292" s="21">
        <v>44980</v>
      </c>
      <c r="I6292" s="18" t="s">
        <v>92</v>
      </c>
      <c r="J6292" s="2" t="s">
        <v>21</v>
      </c>
    </row>
    <row r="6293" spans="2:10" hidden="1" x14ac:dyDescent="0.3">
      <c r="B6293" s="5" t="s">
        <v>75</v>
      </c>
      <c r="C6293" t="s">
        <v>50</v>
      </c>
      <c r="D6293" s="2" t="s">
        <v>21</v>
      </c>
      <c r="E6293">
        <v>8.2449999999999992</v>
      </c>
      <c r="F6293">
        <v>8.2449999999999992</v>
      </c>
      <c r="G6293" t="s">
        <v>42</v>
      </c>
      <c r="H6293" s="21">
        <v>44980</v>
      </c>
      <c r="I6293" s="18" t="s">
        <v>92</v>
      </c>
      <c r="J6293" s="2" t="s">
        <v>21</v>
      </c>
    </row>
    <row r="6294" spans="2:10" hidden="1" x14ac:dyDescent="0.3">
      <c r="B6294" s="5" t="s">
        <v>75</v>
      </c>
      <c r="C6294" t="s">
        <v>50</v>
      </c>
      <c r="D6294" s="2" t="s">
        <v>21</v>
      </c>
      <c r="E6294">
        <v>7.298</v>
      </c>
      <c r="F6294">
        <v>7.298</v>
      </c>
      <c r="G6294" t="s">
        <v>42</v>
      </c>
      <c r="H6294" s="21">
        <v>44980</v>
      </c>
      <c r="I6294" s="18" t="s">
        <v>92</v>
      </c>
      <c r="J6294" s="2" t="s">
        <v>21</v>
      </c>
    </row>
    <row r="6295" spans="2:10" hidden="1" x14ac:dyDescent="0.3">
      <c r="B6295" s="5" t="s">
        <v>75</v>
      </c>
      <c r="C6295" t="s">
        <v>50</v>
      </c>
      <c r="D6295" s="2" t="s">
        <v>21</v>
      </c>
      <c r="E6295">
        <v>7.7480000000000002</v>
      </c>
      <c r="F6295">
        <v>7.7480000000000002</v>
      </c>
      <c r="G6295" t="s">
        <v>42</v>
      </c>
      <c r="H6295" s="21">
        <v>44980</v>
      </c>
      <c r="I6295" s="18" t="s">
        <v>92</v>
      </c>
      <c r="J6295" s="2" t="s">
        <v>21</v>
      </c>
    </row>
    <row r="6296" spans="2:10" hidden="1" x14ac:dyDescent="0.3">
      <c r="B6296" s="5" t="s">
        <v>75</v>
      </c>
      <c r="C6296" t="s">
        <v>50</v>
      </c>
      <c r="D6296" s="2" t="s">
        <v>21</v>
      </c>
      <c r="E6296">
        <v>8.66</v>
      </c>
      <c r="F6296">
        <v>8.66</v>
      </c>
      <c r="G6296" t="s">
        <v>42</v>
      </c>
      <c r="H6296" s="21">
        <v>44980</v>
      </c>
      <c r="I6296" s="18" t="s">
        <v>92</v>
      </c>
      <c r="J6296" s="2" t="s">
        <v>21</v>
      </c>
    </row>
    <row r="6297" spans="2:10" hidden="1" x14ac:dyDescent="0.3">
      <c r="B6297" s="5" t="s">
        <v>75</v>
      </c>
      <c r="C6297" t="s">
        <v>50</v>
      </c>
      <c r="D6297" s="2" t="s">
        <v>21</v>
      </c>
      <c r="E6297">
        <v>7.56</v>
      </c>
      <c r="F6297">
        <v>7.56</v>
      </c>
      <c r="G6297" t="s">
        <v>42</v>
      </c>
      <c r="H6297" s="21">
        <v>44980</v>
      </c>
      <c r="I6297" s="18" t="s">
        <v>92</v>
      </c>
      <c r="J6297" s="2" t="s">
        <v>21</v>
      </c>
    </row>
    <row r="6298" spans="2:10" x14ac:dyDescent="0.3">
      <c r="B6298" s="5" t="s">
        <v>75</v>
      </c>
      <c r="C6298" t="s">
        <v>50</v>
      </c>
      <c r="D6298" t="s">
        <v>95</v>
      </c>
      <c r="E6298">
        <v>25.152000000000001</v>
      </c>
      <c r="F6298">
        <v>25.152000000000001</v>
      </c>
      <c r="G6298" t="s">
        <v>42</v>
      </c>
      <c r="H6298" s="21">
        <v>44980</v>
      </c>
      <c r="I6298" s="18" t="s">
        <v>92</v>
      </c>
      <c r="J6298" t="s">
        <v>63</v>
      </c>
    </row>
    <row r="6299" spans="2:10" hidden="1" x14ac:dyDescent="0.3">
      <c r="B6299" s="5" t="s">
        <v>75</v>
      </c>
      <c r="C6299" t="s">
        <v>50</v>
      </c>
      <c r="D6299" s="2" t="s">
        <v>21</v>
      </c>
      <c r="E6299">
        <v>7.2140000000000004</v>
      </c>
      <c r="F6299">
        <v>7.2140000000000004</v>
      </c>
      <c r="G6299" t="s">
        <v>43</v>
      </c>
      <c r="H6299" s="21">
        <v>44980</v>
      </c>
      <c r="I6299" s="18" t="s">
        <v>92</v>
      </c>
      <c r="J6299" s="2" t="s">
        <v>21</v>
      </c>
    </row>
    <row r="6300" spans="2:10" hidden="1" x14ac:dyDescent="0.3">
      <c r="B6300" s="5" t="s">
        <v>75</v>
      </c>
      <c r="C6300" t="s">
        <v>50</v>
      </c>
      <c r="D6300" s="2" t="s">
        <v>21</v>
      </c>
      <c r="E6300">
        <v>5.5439999999999996</v>
      </c>
      <c r="F6300">
        <v>5.5439999999999996</v>
      </c>
      <c r="G6300" t="s">
        <v>43</v>
      </c>
      <c r="H6300" s="21">
        <v>44980</v>
      </c>
      <c r="I6300" s="18" t="s">
        <v>92</v>
      </c>
      <c r="J6300" s="2" t="s">
        <v>21</v>
      </c>
    </row>
    <row r="6301" spans="2:10" hidden="1" x14ac:dyDescent="0.3">
      <c r="B6301" s="5" t="s">
        <v>75</v>
      </c>
      <c r="C6301" t="s">
        <v>50</v>
      </c>
      <c r="D6301" s="2" t="s">
        <v>21</v>
      </c>
      <c r="E6301">
        <v>6.077</v>
      </c>
      <c r="F6301">
        <v>6.077</v>
      </c>
      <c r="G6301" t="s">
        <v>43</v>
      </c>
      <c r="H6301" s="21">
        <v>44980</v>
      </c>
      <c r="I6301" s="18" t="s">
        <v>92</v>
      </c>
      <c r="J6301" s="2" t="s">
        <v>21</v>
      </c>
    </row>
    <row r="6302" spans="2:10" hidden="1" x14ac:dyDescent="0.3">
      <c r="B6302" s="5" t="s">
        <v>75</v>
      </c>
      <c r="C6302" t="s">
        <v>50</v>
      </c>
      <c r="D6302" s="2" t="s">
        <v>21</v>
      </c>
      <c r="E6302">
        <v>7.2169999999999996</v>
      </c>
      <c r="F6302">
        <v>7.2169999999999996</v>
      </c>
      <c r="G6302" t="s">
        <v>43</v>
      </c>
      <c r="H6302" s="21">
        <v>44980</v>
      </c>
      <c r="I6302" s="18" t="s">
        <v>92</v>
      </c>
      <c r="J6302" s="2" t="s">
        <v>21</v>
      </c>
    </row>
    <row r="6303" spans="2:10" hidden="1" x14ac:dyDescent="0.3">
      <c r="B6303" s="5" t="s">
        <v>75</v>
      </c>
      <c r="C6303" t="s">
        <v>50</v>
      </c>
      <c r="D6303" s="2" t="s">
        <v>21</v>
      </c>
      <c r="E6303">
        <v>8.1940000000000008</v>
      </c>
      <c r="F6303">
        <v>8.1940000000000008</v>
      </c>
      <c r="G6303" t="s">
        <v>43</v>
      </c>
      <c r="H6303" s="21">
        <v>44980</v>
      </c>
      <c r="I6303" s="18" t="s">
        <v>92</v>
      </c>
      <c r="J6303" s="2" t="s">
        <v>21</v>
      </c>
    </row>
    <row r="6304" spans="2:10" hidden="1" x14ac:dyDescent="0.3">
      <c r="B6304" s="5" t="s">
        <v>75</v>
      </c>
      <c r="C6304" t="s">
        <v>50</v>
      </c>
      <c r="D6304" s="2" t="s">
        <v>21</v>
      </c>
      <c r="E6304">
        <v>5.72</v>
      </c>
      <c r="F6304">
        <v>5.72</v>
      </c>
      <c r="G6304" t="s">
        <v>43</v>
      </c>
      <c r="H6304" s="21">
        <v>44980</v>
      </c>
      <c r="I6304" s="18" t="s">
        <v>92</v>
      </c>
      <c r="J6304" s="2" t="s">
        <v>21</v>
      </c>
    </row>
    <row r="6305" spans="2:10" hidden="1" x14ac:dyDescent="0.3">
      <c r="B6305" s="5" t="s">
        <v>75</v>
      </c>
      <c r="C6305" t="s">
        <v>50</v>
      </c>
      <c r="D6305" s="2" t="s">
        <v>21</v>
      </c>
      <c r="E6305">
        <v>4.875</v>
      </c>
      <c r="F6305">
        <v>4.875</v>
      </c>
      <c r="G6305" t="s">
        <v>43</v>
      </c>
      <c r="H6305" s="21">
        <v>44980</v>
      </c>
      <c r="I6305" s="18" t="s">
        <v>92</v>
      </c>
      <c r="J6305" s="2" t="s">
        <v>21</v>
      </c>
    </row>
    <row r="6306" spans="2:10" hidden="1" x14ac:dyDescent="0.3">
      <c r="B6306" s="5" t="s">
        <v>75</v>
      </c>
      <c r="C6306" t="s">
        <v>50</v>
      </c>
      <c r="D6306" s="2" t="s">
        <v>21</v>
      </c>
      <c r="E6306">
        <v>7.2329999999999997</v>
      </c>
      <c r="F6306">
        <v>7.2329999999999997</v>
      </c>
      <c r="G6306" t="s">
        <v>43</v>
      </c>
      <c r="H6306" s="21">
        <v>44980</v>
      </c>
      <c r="I6306" s="18" t="s">
        <v>92</v>
      </c>
      <c r="J6306" s="2" t="s">
        <v>21</v>
      </c>
    </row>
    <row r="6307" spans="2:10" hidden="1" x14ac:dyDescent="0.3">
      <c r="B6307" s="5" t="s">
        <v>75</v>
      </c>
      <c r="C6307" t="s">
        <v>50</v>
      </c>
      <c r="D6307" s="2" t="s">
        <v>21</v>
      </c>
      <c r="E6307">
        <v>3.879</v>
      </c>
      <c r="F6307">
        <v>3.879</v>
      </c>
      <c r="G6307" t="s">
        <v>43</v>
      </c>
      <c r="H6307" s="21">
        <v>44980</v>
      </c>
      <c r="I6307" s="18" t="s">
        <v>92</v>
      </c>
      <c r="J6307" s="2" t="s">
        <v>21</v>
      </c>
    </row>
    <row r="6308" spans="2:10" hidden="1" x14ac:dyDescent="0.3">
      <c r="B6308" s="5" t="s">
        <v>75</v>
      </c>
      <c r="C6308" t="s">
        <v>50</v>
      </c>
      <c r="D6308" s="2" t="s">
        <v>21</v>
      </c>
      <c r="E6308">
        <v>5.548</v>
      </c>
      <c r="F6308">
        <v>5.548</v>
      </c>
      <c r="G6308" t="s">
        <v>43</v>
      </c>
      <c r="H6308" s="21">
        <v>44980</v>
      </c>
      <c r="I6308" s="18" t="s">
        <v>92</v>
      </c>
      <c r="J6308" s="2" t="s">
        <v>21</v>
      </c>
    </row>
    <row r="6309" spans="2:10" hidden="1" x14ac:dyDescent="0.3">
      <c r="B6309" s="5" t="s">
        <v>75</v>
      </c>
      <c r="C6309" t="s">
        <v>50</v>
      </c>
      <c r="D6309" s="2" t="s">
        <v>21</v>
      </c>
      <c r="E6309">
        <v>5.24</v>
      </c>
      <c r="F6309">
        <v>5.24</v>
      </c>
      <c r="G6309" t="s">
        <v>43</v>
      </c>
      <c r="H6309" s="21">
        <v>44980</v>
      </c>
      <c r="I6309" s="18" t="s">
        <v>92</v>
      </c>
      <c r="J6309" s="2" t="s">
        <v>21</v>
      </c>
    </row>
    <row r="6310" spans="2:10" hidden="1" x14ac:dyDescent="0.3">
      <c r="B6310" s="5" t="s">
        <v>75</v>
      </c>
      <c r="C6310" t="s">
        <v>50</v>
      </c>
      <c r="D6310" s="2" t="s">
        <v>21</v>
      </c>
      <c r="E6310">
        <v>4.95</v>
      </c>
      <c r="F6310">
        <v>4.95</v>
      </c>
      <c r="G6310" t="s">
        <v>43</v>
      </c>
      <c r="H6310" s="21">
        <v>44980</v>
      </c>
      <c r="I6310" s="18" t="s">
        <v>92</v>
      </c>
      <c r="J6310" s="2" t="s">
        <v>21</v>
      </c>
    </row>
    <row r="6311" spans="2:10" hidden="1" x14ac:dyDescent="0.3">
      <c r="B6311" s="5" t="s">
        <v>75</v>
      </c>
      <c r="C6311" t="s">
        <v>50</v>
      </c>
      <c r="D6311" s="2" t="s">
        <v>21</v>
      </c>
      <c r="E6311">
        <v>5.3159999999999998</v>
      </c>
      <c r="F6311">
        <v>5.3159999999999998</v>
      </c>
      <c r="G6311" t="s">
        <v>43</v>
      </c>
      <c r="H6311" s="21">
        <v>44980</v>
      </c>
      <c r="I6311" s="18" t="s">
        <v>92</v>
      </c>
      <c r="J6311" s="2" t="s">
        <v>21</v>
      </c>
    </row>
    <row r="6312" spans="2:10" hidden="1" x14ac:dyDescent="0.3">
      <c r="B6312" s="5" t="s">
        <v>75</v>
      </c>
      <c r="C6312" t="s">
        <v>50</v>
      </c>
      <c r="D6312" s="2" t="s">
        <v>21</v>
      </c>
      <c r="H6312" s="21">
        <v>44980</v>
      </c>
      <c r="I6312" s="18" t="s">
        <v>92</v>
      </c>
      <c r="J6312" s="2" t="s">
        <v>21</v>
      </c>
    </row>
    <row r="6313" spans="2:10" hidden="1" x14ac:dyDescent="0.3">
      <c r="B6313" s="5" t="s">
        <v>75</v>
      </c>
      <c r="C6313" t="s">
        <v>50</v>
      </c>
      <c r="D6313" s="2" t="s">
        <v>21</v>
      </c>
      <c r="H6313" s="21">
        <v>44980</v>
      </c>
      <c r="I6313" s="18" t="s">
        <v>92</v>
      </c>
      <c r="J6313" s="2" t="s">
        <v>21</v>
      </c>
    </row>
    <row r="6314" spans="2:10" hidden="1" x14ac:dyDescent="0.3">
      <c r="B6314" s="5" t="s">
        <v>75</v>
      </c>
      <c r="C6314" t="s">
        <v>50</v>
      </c>
      <c r="D6314" s="2" t="s">
        <v>21</v>
      </c>
      <c r="H6314" s="21">
        <v>44980</v>
      </c>
      <c r="I6314" s="18" t="s">
        <v>92</v>
      </c>
      <c r="J6314" s="2" t="s">
        <v>21</v>
      </c>
    </row>
    <row r="6315" spans="2:10" hidden="1" x14ac:dyDescent="0.3">
      <c r="B6315" s="5" t="s">
        <v>75</v>
      </c>
      <c r="C6315" t="s">
        <v>50</v>
      </c>
      <c r="D6315" s="2" t="s">
        <v>21</v>
      </c>
      <c r="E6315">
        <v>5.8970000000000002</v>
      </c>
      <c r="F6315">
        <v>5.8970000000000002</v>
      </c>
      <c r="G6315" t="s">
        <v>43</v>
      </c>
      <c r="H6315" s="21">
        <v>44980</v>
      </c>
      <c r="I6315" s="18" t="s">
        <v>92</v>
      </c>
      <c r="J6315" s="2" t="s">
        <v>21</v>
      </c>
    </row>
    <row r="6316" spans="2:10" hidden="1" x14ac:dyDescent="0.3">
      <c r="B6316" s="5" t="s">
        <v>75</v>
      </c>
      <c r="C6316" t="s">
        <v>50</v>
      </c>
      <c r="D6316" s="2" t="s">
        <v>21</v>
      </c>
      <c r="E6316">
        <v>5.6479999999999997</v>
      </c>
      <c r="F6316">
        <v>5.6479999999999997</v>
      </c>
      <c r="G6316" t="s">
        <v>43</v>
      </c>
      <c r="H6316" s="21">
        <v>44980</v>
      </c>
      <c r="I6316" s="18" t="s">
        <v>92</v>
      </c>
      <c r="J6316" s="2" t="s">
        <v>21</v>
      </c>
    </row>
    <row r="6317" spans="2:10" hidden="1" x14ac:dyDescent="0.3">
      <c r="B6317" s="5" t="s">
        <v>75</v>
      </c>
      <c r="C6317" t="s">
        <v>50</v>
      </c>
      <c r="D6317" s="2" t="s">
        <v>21</v>
      </c>
      <c r="E6317">
        <v>13.023</v>
      </c>
      <c r="F6317">
        <v>13.023</v>
      </c>
      <c r="G6317" t="s">
        <v>43</v>
      </c>
      <c r="H6317" s="21">
        <v>44980</v>
      </c>
      <c r="I6317" s="18" t="s">
        <v>92</v>
      </c>
      <c r="J6317" s="2" t="s">
        <v>21</v>
      </c>
    </row>
    <row r="6318" spans="2:10" hidden="1" x14ac:dyDescent="0.3">
      <c r="B6318" s="5" t="s">
        <v>75</v>
      </c>
      <c r="C6318" t="s">
        <v>50</v>
      </c>
      <c r="D6318" s="2" t="s">
        <v>21</v>
      </c>
      <c r="E6318">
        <v>13.231</v>
      </c>
      <c r="F6318">
        <v>13.231</v>
      </c>
      <c r="G6318" t="s">
        <v>43</v>
      </c>
      <c r="H6318" s="21">
        <v>44980</v>
      </c>
      <c r="I6318" s="18" t="s">
        <v>92</v>
      </c>
      <c r="J6318" s="2" t="s">
        <v>21</v>
      </c>
    </row>
    <row r="6319" spans="2:10" hidden="1" x14ac:dyDescent="0.3">
      <c r="B6319" s="5" t="s">
        <v>75</v>
      </c>
      <c r="C6319" t="s">
        <v>50</v>
      </c>
      <c r="D6319" s="2" t="s">
        <v>21</v>
      </c>
      <c r="E6319">
        <v>10.965999999999999</v>
      </c>
      <c r="F6319">
        <v>10.965999999999999</v>
      </c>
      <c r="G6319" t="s">
        <v>43</v>
      </c>
      <c r="H6319" s="21">
        <v>44980</v>
      </c>
      <c r="I6319" s="18" t="s">
        <v>92</v>
      </c>
      <c r="J6319" s="2" t="s">
        <v>21</v>
      </c>
    </row>
    <row r="6320" spans="2:10" hidden="1" x14ac:dyDescent="0.3">
      <c r="B6320" s="5" t="s">
        <v>75</v>
      </c>
      <c r="C6320" t="s">
        <v>50</v>
      </c>
      <c r="D6320" s="2" t="s">
        <v>21</v>
      </c>
      <c r="E6320">
        <v>13.545</v>
      </c>
      <c r="F6320">
        <v>13.545</v>
      </c>
      <c r="G6320" t="s">
        <v>43</v>
      </c>
      <c r="H6320" s="21">
        <v>44980</v>
      </c>
      <c r="I6320" s="18" t="s">
        <v>92</v>
      </c>
      <c r="J6320" s="2" t="s">
        <v>21</v>
      </c>
    </row>
    <row r="6321" spans="2:10" hidden="1" x14ac:dyDescent="0.3">
      <c r="B6321" s="5" t="s">
        <v>75</v>
      </c>
      <c r="C6321" t="s">
        <v>50</v>
      </c>
      <c r="D6321" s="2" t="s">
        <v>21</v>
      </c>
      <c r="E6321">
        <v>11.206</v>
      </c>
      <c r="F6321">
        <v>11.206</v>
      </c>
      <c r="G6321" t="s">
        <v>43</v>
      </c>
      <c r="H6321" s="21">
        <v>44980</v>
      </c>
      <c r="I6321" s="18" t="s">
        <v>92</v>
      </c>
      <c r="J6321" s="2" t="s">
        <v>21</v>
      </c>
    </row>
    <row r="6322" spans="2:10" hidden="1" x14ac:dyDescent="0.3">
      <c r="B6322" s="5" t="s">
        <v>75</v>
      </c>
      <c r="C6322" t="s">
        <v>50</v>
      </c>
      <c r="D6322" s="2" t="s">
        <v>21</v>
      </c>
      <c r="E6322">
        <v>10.348000000000001</v>
      </c>
      <c r="F6322">
        <v>10.348000000000001</v>
      </c>
      <c r="G6322" t="s">
        <v>43</v>
      </c>
      <c r="H6322" s="21">
        <v>44980</v>
      </c>
      <c r="I6322" s="18" t="s">
        <v>92</v>
      </c>
      <c r="J6322" s="2" t="s">
        <v>21</v>
      </c>
    </row>
    <row r="6323" spans="2:10" hidden="1" x14ac:dyDescent="0.3">
      <c r="B6323" s="5" t="s">
        <v>75</v>
      </c>
      <c r="C6323" t="s">
        <v>50</v>
      </c>
      <c r="D6323" s="2" t="s">
        <v>21</v>
      </c>
      <c r="E6323">
        <v>14.395</v>
      </c>
      <c r="F6323">
        <v>14.395</v>
      </c>
      <c r="G6323" t="s">
        <v>43</v>
      </c>
      <c r="H6323" s="21">
        <v>44980</v>
      </c>
      <c r="I6323" s="18" t="s">
        <v>92</v>
      </c>
      <c r="J6323" s="2" t="s">
        <v>21</v>
      </c>
    </row>
    <row r="6324" spans="2:10" hidden="1" x14ac:dyDescent="0.3">
      <c r="B6324" s="5" t="s">
        <v>75</v>
      </c>
      <c r="C6324" t="s">
        <v>50</v>
      </c>
      <c r="D6324" s="2" t="s">
        <v>21</v>
      </c>
      <c r="E6324">
        <v>12.83</v>
      </c>
      <c r="F6324">
        <v>12.83</v>
      </c>
      <c r="G6324" t="s">
        <v>43</v>
      </c>
      <c r="H6324" s="21">
        <v>44980</v>
      </c>
      <c r="I6324" s="18" t="s">
        <v>92</v>
      </c>
      <c r="J6324" s="2" t="s">
        <v>21</v>
      </c>
    </row>
    <row r="6325" spans="2:10" hidden="1" x14ac:dyDescent="0.3">
      <c r="B6325" s="5" t="s">
        <v>75</v>
      </c>
      <c r="C6325" t="s">
        <v>50</v>
      </c>
      <c r="D6325" s="2" t="s">
        <v>21</v>
      </c>
      <c r="E6325">
        <v>12.476000000000001</v>
      </c>
      <c r="F6325">
        <v>12.476000000000001</v>
      </c>
      <c r="G6325" t="s">
        <v>43</v>
      </c>
      <c r="H6325" s="21">
        <v>44980</v>
      </c>
      <c r="I6325" s="18" t="s">
        <v>92</v>
      </c>
      <c r="J6325" s="2" t="s">
        <v>21</v>
      </c>
    </row>
    <row r="6326" spans="2:10" hidden="1" x14ac:dyDescent="0.3">
      <c r="B6326" s="5" t="s">
        <v>75</v>
      </c>
      <c r="C6326" t="s">
        <v>50</v>
      </c>
      <c r="D6326" s="2" t="s">
        <v>21</v>
      </c>
      <c r="E6326">
        <v>13.351000000000001</v>
      </c>
      <c r="F6326">
        <v>13.351000000000001</v>
      </c>
      <c r="G6326" t="s">
        <v>43</v>
      </c>
      <c r="H6326" s="21">
        <v>44980</v>
      </c>
      <c r="I6326" s="18" t="s">
        <v>92</v>
      </c>
      <c r="J6326" s="2" t="s">
        <v>21</v>
      </c>
    </row>
    <row r="6327" spans="2:10" x14ac:dyDescent="0.3">
      <c r="B6327" s="5" t="s">
        <v>75</v>
      </c>
      <c r="C6327" t="s">
        <v>53</v>
      </c>
      <c r="D6327" t="s">
        <v>95</v>
      </c>
      <c r="E6327">
        <v>25.146000000000001</v>
      </c>
      <c r="F6327">
        <v>25.146000000000001</v>
      </c>
      <c r="G6327" t="s">
        <v>42</v>
      </c>
      <c r="H6327" s="21">
        <v>44988</v>
      </c>
      <c r="I6327" s="18" t="s">
        <v>92</v>
      </c>
      <c r="J6327" t="s">
        <v>63</v>
      </c>
    </row>
    <row r="6328" spans="2:10" x14ac:dyDescent="0.3">
      <c r="B6328" s="5" t="s">
        <v>75</v>
      </c>
      <c r="C6328" t="s">
        <v>53</v>
      </c>
      <c r="D6328" t="s">
        <v>95</v>
      </c>
      <c r="E6328">
        <v>24.78</v>
      </c>
      <c r="F6328">
        <v>24.78</v>
      </c>
      <c r="G6328" t="s">
        <v>42</v>
      </c>
      <c r="H6328" s="21">
        <v>44988</v>
      </c>
      <c r="I6328" s="18" t="s">
        <v>92</v>
      </c>
      <c r="J6328" t="s">
        <v>63</v>
      </c>
    </row>
    <row r="6329" spans="2:10" hidden="1" x14ac:dyDescent="0.3">
      <c r="B6329" s="5" t="s">
        <v>75</v>
      </c>
      <c r="C6329" t="s">
        <v>53</v>
      </c>
      <c r="D6329" s="2" t="s">
        <v>21</v>
      </c>
      <c r="E6329">
        <v>6.2510000000000003</v>
      </c>
      <c r="F6329">
        <v>6.2510000000000003</v>
      </c>
      <c r="G6329" t="s">
        <v>42</v>
      </c>
      <c r="H6329" s="21">
        <v>44988</v>
      </c>
      <c r="I6329" s="18" t="s">
        <v>92</v>
      </c>
      <c r="J6329" s="2" t="s">
        <v>21</v>
      </c>
    </row>
    <row r="6330" spans="2:10" hidden="1" x14ac:dyDescent="0.3">
      <c r="B6330" s="5" t="s">
        <v>75</v>
      </c>
      <c r="C6330" t="s">
        <v>53</v>
      </c>
      <c r="D6330" s="2" t="s">
        <v>21</v>
      </c>
      <c r="E6330">
        <v>5.73</v>
      </c>
      <c r="F6330">
        <v>5.73</v>
      </c>
      <c r="G6330" t="s">
        <v>42</v>
      </c>
      <c r="H6330" s="21">
        <v>44988</v>
      </c>
      <c r="I6330" s="18" t="s">
        <v>92</v>
      </c>
      <c r="J6330" s="2" t="s">
        <v>21</v>
      </c>
    </row>
    <row r="6331" spans="2:10" hidden="1" x14ac:dyDescent="0.3">
      <c r="B6331" s="5" t="s">
        <v>75</v>
      </c>
      <c r="C6331" t="s">
        <v>53</v>
      </c>
      <c r="D6331" s="2" t="s">
        <v>21</v>
      </c>
      <c r="E6331">
        <v>5.3540000000000001</v>
      </c>
      <c r="F6331">
        <v>5.3540000000000001</v>
      </c>
      <c r="G6331" t="s">
        <v>42</v>
      </c>
      <c r="H6331" s="21">
        <v>44988</v>
      </c>
      <c r="I6331" s="18" t="s">
        <v>92</v>
      </c>
      <c r="J6331" s="2" t="s">
        <v>21</v>
      </c>
    </row>
    <row r="6332" spans="2:10" hidden="1" x14ac:dyDescent="0.3">
      <c r="B6332" s="5" t="s">
        <v>75</v>
      </c>
      <c r="C6332" t="s">
        <v>53</v>
      </c>
      <c r="D6332" s="2" t="s">
        <v>21</v>
      </c>
      <c r="E6332">
        <v>5.28</v>
      </c>
      <c r="F6332">
        <v>5.28</v>
      </c>
      <c r="G6332" t="s">
        <v>42</v>
      </c>
      <c r="H6332" s="21">
        <v>44988</v>
      </c>
      <c r="I6332" s="18" t="s">
        <v>92</v>
      </c>
      <c r="J6332" s="2" t="s">
        <v>21</v>
      </c>
    </row>
    <row r="6333" spans="2:10" hidden="1" x14ac:dyDescent="0.3">
      <c r="B6333" s="5" t="s">
        <v>75</v>
      </c>
      <c r="C6333" t="s">
        <v>53</v>
      </c>
      <c r="D6333" s="2" t="s">
        <v>21</v>
      </c>
      <c r="E6333">
        <v>5.1950000000000003</v>
      </c>
      <c r="F6333">
        <v>5.1950000000000003</v>
      </c>
      <c r="G6333" t="s">
        <v>42</v>
      </c>
      <c r="H6333" s="21">
        <v>44988</v>
      </c>
      <c r="I6333" s="18" t="s">
        <v>92</v>
      </c>
      <c r="J6333" s="2" t="s">
        <v>21</v>
      </c>
    </row>
    <row r="6334" spans="2:10" hidden="1" x14ac:dyDescent="0.3">
      <c r="B6334" s="5" t="s">
        <v>75</v>
      </c>
      <c r="C6334" t="s">
        <v>53</v>
      </c>
      <c r="D6334" s="2" t="s">
        <v>21</v>
      </c>
      <c r="E6334">
        <v>4.2089999999999996</v>
      </c>
      <c r="F6334">
        <v>4.2089999999999996</v>
      </c>
      <c r="G6334" t="s">
        <v>42</v>
      </c>
      <c r="H6334" s="21">
        <v>44988</v>
      </c>
      <c r="I6334" s="18" t="s">
        <v>92</v>
      </c>
      <c r="J6334" s="2" t="s">
        <v>21</v>
      </c>
    </row>
    <row r="6335" spans="2:10" hidden="1" x14ac:dyDescent="0.3">
      <c r="B6335" s="5" t="s">
        <v>75</v>
      </c>
      <c r="C6335" t="s">
        <v>53</v>
      </c>
      <c r="D6335" s="2" t="s">
        <v>21</v>
      </c>
      <c r="E6335">
        <v>7.1790000000000003</v>
      </c>
      <c r="F6335">
        <v>7.1790000000000003</v>
      </c>
      <c r="G6335" t="s">
        <v>42</v>
      </c>
      <c r="H6335" s="21">
        <v>44988</v>
      </c>
      <c r="I6335" s="18" t="s">
        <v>92</v>
      </c>
      <c r="J6335" s="2" t="s">
        <v>21</v>
      </c>
    </row>
    <row r="6336" spans="2:10" hidden="1" x14ac:dyDescent="0.3">
      <c r="B6336" s="5" t="s">
        <v>75</v>
      </c>
      <c r="C6336" t="s">
        <v>53</v>
      </c>
      <c r="D6336" s="2" t="s">
        <v>21</v>
      </c>
      <c r="E6336">
        <v>5.6959999999999997</v>
      </c>
      <c r="F6336">
        <v>5.6959999999999997</v>
      </c>
      <c r="G6336" t="s">
        <v>42</v>
      </c>
      <c r="H6336" s="21">
        <v>44988</v>
      </c>
      <c r="I6336" s="18" t="s">
        <v>92</v>
      </c>
      <c r="J6336" s="2" t="s">
        <v>21</v>
      </c>
    </row>
    <row r="6337" spans="2:10" hidden="1" x14ac:dyDescent="0.3">
      <c r="B6337" s="5" t="s">
        <v>75</v>
      </c>
      <c r="C6337" t="s">
        <v>53</v>
      </c>
      <c r="D6337" s="2" t="s">
        <v>21</v>
      </c>
      <c r="E6337">
        <v>5.4290000000000003</v>
      </c>
      <c r="F6337">
        <v>5.4290000000000003</v>
      </c>
      <c r="G6337" t="s">
        <v>42</v>
      </c>
      <c r="H6337" s="21">
        <v>44988</v>
      </c>
      <c r="I6337" s="18" t="s">
        <v>92</v>
      </c>
      <c r="J6337" s="2" t="s">
        <v>21</v>
      </c>
    </row>
    <row r="6338" spans="2:10" hidden="1" x14ac:dyDescent="0.3">
      <c r="B6338" s="5" t="s">
        <v>75</v>
      </c>
      <c r="C6338" t="s">
        <v>53</v>
      </c>
      <c r="D6338" s="2" t="s">
        <v>21</v>
      </c>
      <c r="E6338">
        <v>5.44</v>
      </c>
      <c r="F6338">
        <v>5.44</v>
      </c>
      <c r="G6338" t="s">
        <v>42</v>
      </c>
      <c r="H6338" s="21">
        <v>44988</v>
      </c>
      <c r="I6338" s="18" t="s">
        <v>92</v>
      </c>
      <c r="J6338" s="2" t="s">
        <v>21</v>
      </c>
    </row>
    <row r="6339" spans="2:10" hidden="1" x14ac:dyDescent="0.3">
      <c r="B6339" s="5" t="s">
        <v>75</v>
      </c>
      <c r="C6339" t="s">
        <v>53</v>
      </c>
      <c r="D6339" s="2" t="s">
        <v>21</v>
      </c>
      <c r="E6339">
        <v>4.6689999999999996</v>
      </c>
      <c r="F6339">
        <v>4.6689999999999996</v>
      </c>
      <c r="G6339" t="s">
        <v>42</v>
      </c>
      <c r="H6339" s="21">
        <v>44988</v>
      </c>
      <c r="I6339" s="18" t="s">
        <v>92</v>
      </c>
      <c r="J6339" s="2" t="s">
        <v>21</v>
      </c>
    </row>
    <row r="6340" spans="2:10" hidden="1" x14ac:dyDescent="0.3">
      <c r="B6340" s="5" t="s">
        <v>75</v>
      </c>
      <c r="C6340" t="s">
        <v>53</v>
      </c>
      <c r="D6340" s="2" t="s">
        <v>21</v>
      </c>
      <c r="E6340">
        <v>5.2809999999999997</v>
      </c>
      <c r="F6340">
        <v>5.2809999999999997</v>
      </c>
      <c r="G6340" t="s">
        <v>42</v>
      </c>
      <c r="H6340" s="21">
        <v>44988</v>
      </c>
      <c r="I6340" s="18" t="s">
        <v>92</v>
      </c>
      <c r="J6340" s="2" t="s">
        <v>21</v>
      </c>
    </row>
    <row r="6341" spans="2:10" hidden="1" x14ac:dyDescent="0.3">
      <c r="B6341" s="5" t="s">
        <v>75</v>
      </c>
      <c r="C6341" t="s">
        <v>53</v>
      </c>
      <c r="D6341" s="2" t="s">
        <v>21</v>
      </c>
      <c r="E6341">
        <v>4.532</v>
      </c>
      <c r="F6341">
        <v>4.532</v>
      </c>
      <c r="G6341" t="s">
        <v>42</v>
      </c>
      <c r="H6341" s="21">
        <v>44988</v>
      </c>
      <c r="I6341" s="18" t="s">
        <v>92</v>
      </c>
      <c r="J6341" s="2" t="s">
        <v>21</v>
      </c>
    </row>
    <row r="6342" spans="2:10" hidden="1" x14ac:dyDescent="0.3">
      <c r="B6342" s="5" t="s">
        <v>75</v>
      </c>
      <c r="C6342" t="s">
        <v>53</v>
      </c>
      <c r="D6342" s="2" t="s">
        <v>21</v>
      </c>
      <c r="E6342">
        <v>4.3949999999999996</v>
      </c>
      <c r="F6342">
        <v>4.3949999999999996</v>
      </c>
      <c r="G6342" t="s">
        <v>42</v>
      </c>
      <c r="H6342" s="21">
        <v>44988</v>
      </c>
      <c r="I6342" s="18" t="s">
        <v>92</v>
      </c>
      <c r="J6342" s="2" t="s">
        <v>21</v>
      </c>
    </row>
    <row r="6343" spans="2:10" hidden="1" x14ac:dyDescent="0.3">
      <c r="B6343" s="5" t="s">
        <v>75</v>
      </c>
      <c r="C6343" t="s">
        <v>53</v>
      </c>
      <c r="D6343" s="2" t="s">
        <v>21</v>
      </c>
      <c r="E6343">
        <v>4.5960000000000001</v>
      </c>
      <c r="F6343">
        <v>4.5960000000000001</v>
      </c>
      <c r="G6343" t="s">
        <v>42</v>
      </c>
      <c r="H6343" s="21">
        <v>44988</v>
      </c>
      <c r="I6343" s="18" t="s">
        <v>92</v>
      </c>
      <c r="J6343" s="2" t="s">
        <v>21</v>
      </c>
    </row>
    <row r="6344" spans="2:10" hidden="1" x14ac:dyDescent="0.3">
      <c r="B6344" s="5" t="s">
        <v>75</v>
      </c>
      <c r="C6344" t="s">
        <v>53</v>
      </c>
      <c r="D6344" s="2" t="s">
        <v>21</v>
      </c>
      <c r="E6344">
        <v>5.0179999999999998</v>
      </c>
      <c r="F6344">
        <v>5.0179999999999998</v>
      </c>
      <c r="G6344" t="s">
        <v>42</v>
      </c>
      <c r="H6344" s="21">
        <v>44988</v>
      </c>
      <c r="I6344" s="18" t="s">
        <v>92</v>
      </c>
      <c r="J6344" s="2" t="s">
        <v>21</v>
      </c>
    </row>
    <row r="6345" spans="2:10" hidden="1" x14ac:dyDescent="0.3">
      <c r="B6345" s="5" t="s">
        <v>75</v>
      </c>
      <c r="C6345" t="s">
        <v>53</v>
      </c>
      <c r="D6345" s="2" t="s">
        <v>21</v>
      </c>
      <c r="E6345">
        <v>4.2220000000000004</v>
      </c>
      <c r="F6345">
        <v>4.2220000000000004</v>
      </c>
      <c r="G6345" t="s">
        <v>42</v>
      </c>
      <c r="H6345" s="21">
        <v>44988</v>
      </c>
      <c r="I6345" s="18" t="s">
        <v>92</v>
      </c>
      <c r="J6345" s="2" t="s">
        <v>21</v>
      </c>
    </row>
    <row r="6346" spans="2:10" hidden="1" x14ac:dyDescent="0.3">
      <c r="B6346" s="5" t="s">
        <v>75</v>
      </c>
      <c r="C6346" t="s">
        <v>53</v>
      </c>
      <c r="D6346" s="2" t="s">
        <v>21</v>
      </c>
      <c r="E6346">
        <v>5.58</v>
      </c>
      <c r="F6346">
        <v>5.58</v>
      </c>
      <c r="G6346" t="s">
        <v>42</v>
      </c>
      <c r="H6346" s="21">
        <v>44988</v>
      </c>
      <c r="I6346" s="18" t="s">
        <v>92</v>
      </c>
      <c r="J6346" s="2" t="s">
        <v>21</v>
      </c>
    </row>
    <row r="6347" spans="2:10" hidden="1" x14ac:dyDescent="0.3">
      <c r="B6347" s="5" t="s">
        <v>75</v>
      </c>
      <c r="C6347" t="s">
        <v>53</v>
      </c>
      <c r="D6347" s="2" t="s">
        <v>21</v>
      </c>
      <c r="E6347">
        <v>5.6219999999999999</v>
      </c>
      <c r="F6347">
        <v>5.6219999999999999</v>
      </c>
      <c r="G6347" t="s">
        <v>42</v>
      </c>
      <c r="H6347" s="21">
        <v>44988</v>
      </c>
      <c r="I6347" s="18" t="s">
        <v>92</v>
      </c>
      <c r="J6347" s="2" t="s">
        <v>21</v>
      </c>
    </row>
    <row r="6348" spans="2:10" hidden="1" x14ac:dyDescent="0.3">
      <c r="B6348" s="5" t="s">
        <v>75</v>
      </c>
      <c r="C6348" t="s">
        <v>53</v>
      </c>
      <c r="D6348" s="2" t="s">
        <v>21</v>
      </c>
      <c r="E6348">
        <v>4.7060000000000004</v>
      </c>
      <c r="F6348">
        <v>4.7060000000000004</v>
      </c>
      <c r="G6348" t="s">
        <v>42</v>
      </c>
      <c r="H6348" s="21">
        <v>44988</v>
      </c>
      <c r="I6348" s="18" t="s">
        <v>92</v>
      </c>
      <c r="J6348" s="2" t="s">
        <v>21</v>
      </c>
    </row>
    <row r="6349" spans="2:10" hidden="1" x14ac:dyDescent="0.3">
      <c r="B6349" s="5" t="s">
        <v>75</v>
      </c>
      <c r="C6349" t="s">
        <v>53</v>
      </c>
      <c r="D6349" s="2" t="s">
        <v>21</v>
      </c>
      <c r="E6349">
        <v>4.7450000000000001</v>
      </c>
      <c r="F6349">
        <v>4.7450000000000001</v>
      </c>
      <c r="G6349" t="s">
        <v>42</v>
      </c>
      <c r="H6349" s="21">
        <v>44988</v>
      </c>
      <c r="I6349" s="18" t="s">
        <v>92</v>
      </c>
      <c r="J6349" s="2" t="s">
        <v>21</v>
      </c>
    </row>
    <row r="6350" spans="2:10" hidden="1" x14ac:dyDescent="0.3">
      <c r="B6350" s="5" t="s">
        <v>75</v>
      </c>
      <c r="C6350" t="s">
        <v>53</v>
      </c>
      <c r="D6350" s="2" t="s">
        <v>21</v>
      </c>
      <c r="E6350">
        <v>5.2889999999999997</v>
      </c>
      <c r="F6350">
        <v>5.2889999999999997</v>
      </c>
      <c r="G6350" t="s">
        <v>42</v>
      </c>
      <c r="H6350" s="21">
        <v>44988</v>
      </c>
      <c r="I6350" s="18" t="s">
        <v>92</v>
      </c>
      <c r="J6350" s="2" t="s">
        <v>21</v>
      </c>
    </row>
    <row r="6351" spans="2:10" hidden="1" x14ac:dyDescent="0.3">
      <c r="B6351" s="5" t="s">
        <v>75</v>
      </c>
      <c r="C6351" t="s">
        <v>53</v>
      </c>
      <c r="D6351" s="2" t="s">
        <v>21</v>
      </c>
      <c r="E6351">
        <v>5.4880000000000004</v>
      </c>
      <c r="F6351">
        <v>5.4880000000000004</v>
      </c>
      <c r="G6351" t="s">
        <v>42</v>
      </c>
      <c r="H6351" s="21">
        <v>44988</v>
      </c>
      <c r="I6351" s="18" t="s">
        <v>92</v>
      </c>
      <c r="J6351" s="2" t="s">
        <v>21</v>
      </c>
    </row>
    <row r="6352" spans="2:10" hidden="1" x14ac:dyDescent="0.3">
      <c r="B6352" s="5" t="s">
        <v>75</v>
      </c>
      <c r="C6352" t="s">
        <v>53</v>
      </c>
      <c r="D6352" s="2" t="s">
        <v>21</v>
      </c>
      <c r="E6352">
        <v>5.2539999999999996</v>
      </c>
      <c r="F6352">
        <v>5.2539999999999996</v>
      </c>
      <c r="G6352" t="s">
        <v>42</v>
      </c>
      <c r="H6352" s="21">
        <v>44988</v>
      </c>
      <c r="I6352" s="18" t="s">
        <v>92</v>
      </c>
      <c r="J6352" s="2" t="s">
        <v>21</v>
      </c>
    </row>
    <row r="6353" spans="2:10" hidden="1" x14ac:dyDescent="0.3">
      <c r="B6353" s="5" t="s">
        <v>75</v>
      </c>
      <c r="C6353" t="s">
        <v>53</v>
      </c>
      <c r="D6353" s="2" t="s">
        <v>21</v>
      </c>
      <c r="E6353">
        <v>4.8019999999999996</v>
      </c>
      <c r="F6353">
        <v>4.8019999999999996</v>
      </c>
      <c r="G6353" t="s">
        <v>42</v>
      </c>
      <c r="H6353" s="21">
        <v>44988</v>
      </c>
      <c r="I6353" s="18" t="s">
        <v>92</v>
      </c>
      <c r="J6353" s="2" t="s">
        <v>21</v>
      </c>
    </row>
    <row r="6354" spans="2:10" hidden="1" x14ac:dyDescent="0.3">
      <c r="B6354" s="5" t="s">
        <v>75</v>
      </c>
      <c r="C6354" t="s">
        <v>53</v>
      </c>
      <c r="D6354" s="2" t="s">
        <v>21</v>
      </c>
      <c r="E6354">
        <v>7.391</v>
      </c>
      <c r="F6354">
        <v>7.391</v>
      </c>
      <c r="G6354" t="s">
        <v>42</v>
      </c>
      <c r="H6354" s="21">
        <v>44988</v>
      </c>
      <c r="I6354" s="18" t="s">
        <v>92</v>
      </c>
      <c r="J6354" s="2" t="s">
        <v>21</v>
      </c>
    </row>
    <row r="6355" spans="2:10" hidden="1" x14ac:dyDescent="0.3">
      <c r="B6355" s="5" t="s">
        <v>75</v>
      </c>
      <c r="C6355" t="s">
        <v>53</v>
      </c>
      <c r="D6355" s="2" t="s">
        <v>21</v>
      </c>
      <c r="E6355">
        <v>5.218</v>
      </c>
      <c r="F6355">
        <v>5.218</v>
      </c>
      <c r="G6355" t="s">
        <v>42</v>
      </c>
      <c r="H6355" s="21">
        <v>44988</v>
      </c>
      <c r="I6355" s="18" t="s">
        <v>92</v>
      </c>
      <c r="J6355" s="2" t="s">
        <v>21</v>
      </c>
    </row>
    <row r="6356" spans="2:10" hidden="1" x14ac:dyDescent="0.3">
      <c r="B6356" s="5" t="s">
        <v>75</v>
      </c>
      <c r="C6356" t="s">
        <v>53</v>
      </c>
      <c r="D6356" s="2" t="s">
        <v>21</v>
      </c>
      <c r="E6356">
        <v>4.3259999999999996</v>
      </c>
      <c r="F6356">
        <v>4.3259999999999996</v>
      </c>
      <c r="G6356" t="s">
        <v>42</v>
      </c>
      <c r="H6356" s="21">
        <v>44988</v>
      </c>
      <c r="I6356" s="18" t="s">
        <v>92</v>
      </c>
      <c r="J6356" s="2" t="s">
        <v>21</v>
      </c>
    </row>
    <row r="6357" spans="2:10" hidden="1" x14ac:dyDescent="0.3">
      <c r="B6357" s="5" t="s">
        <v>75</v>
      </c>
      <c r="C6357" t="s">
        <v>53</v>
      </c>
      <c r="D6357" s="2" t="s">
        <v>21</v>
      </c>
      <c r="E6357">
        <v>5.3010000000000002</v>
      </c>
      <c r="F6357">
        <v>5.3010000000000002</v>
      </c>
      <c r="G6357" t="s">
        <v>42</v>
      </c>
      <c r="H6357" s="21">
        <v>44988</v>
      </c>
      <c r="I6357" s="18" t="s">
        <v>92</v>
      </c>
      <c r="J6357" s="2" t="s">
        <v>21</v>
      </c>
    </row>
    <row r="6358" spans="2:10" hidden="1" x14ac:dyDescent="0.3">
      <c r="B6358" s="5" t="s">
        <v>75</v>
      </c>
      <c r="C6358" t="s">
        <v>53</v>
      </c>
      <c r="D6358" s="2" t="s">
        <v>21</v>
      </c>
      <c r="E6358">
        <v>5.5060000000000002</v>
      </c>
      <c r="F6358">
        <v>5.5060000000000002</v>
      </c>
      <c r="G6358" t="s">
        <v>42</v>
      </c>
      <c r="H6358" s="21">
        <v>44988</v>
      </c>
      <c r="I6358" s="18" t="s">
        <v>92</v>
      </c>
      <c r="J6358" s="2" t="s">
        <v>21</v>
      </c>
    </row>
    <row r="6359" spans="2:10" hidden="1" x14ac:dyDescent="0.3">
      <c r="B6359" s="5" t="s">
        <v>75</v>
      </c>
      <c r="C6359" t="s">
        <v>53</v>
      </c>
      <c r="D6359" s="2" t="s">
        <v>21</v>
      </c>
      <c r="E6359">
        <v>6.0339999999999998</v>
      </c>
      <c r="F6359">
        <v>6.0339999999999998</v>
      </c>
      <c r="G6359" t="s">
        <v>42</v>
      </c>
      <c r="H6359" s="21">
        <v>44988</v>
      </c>
      <c r="I6359" s="18" t="s">
        <v>92</v>
      </c>
      <c r="J6359" s="2" t="s">
        <v>21</v>
      </c>
    </row>
    <row r="6360" spans="2:10" hidden="1" x14ac:dyDescent="0.3">
      <c r="B6360" s="5" t="s">
        <v>75</v>
      </c>
      <c r="C6360" t="s">
        <v>53</v>
      </c>
      <c r="D6360" s="2" t="s">
        <v>21</v>
      </c>
      <c r="E6360">
        <v>5.952</v>
      </c>
      <c r="F6360">
        <v>5.952</v>
      </c>
      <c r="G6360" t="s">
        <v>42</v>
      </c>
      <c r="H6360" s="21">
        <v>44988</v>
      </c>
      <c r="I6360" s="18" t="s">
        <v>92</v>
      </c>
      <c r="J6360" s="2" t="s">
        <v>21</v>
      </c>
    </row>
    <row r="6361" spans="2:10" hidden="1" x14ac:dyDescent="0.3">
      <c r="B6361" s="5" t="s">
        <v>75</v>
      </c>
      <c r="C6361" t="s">
        <v>53</v>
      </c>
      <c r="D6361" s="2" t="s">
        <v>21</v>
      </c>
      <c r="E6361">
        <v>5.4969999999999999</v>
      </c>
      <c r="F6361">
        <v>5.4969999999999999</v>
      </c>
      <c r="G6361" t="s">
        <v>42</v>
      </c>
      <c r="H6361" s="21">
        <v>44988</v>
      </c>
      <c r="I6361" s="18" t="s">
        <v>92</v>
      </c>
      <c r="J6361" s="2" t="s">
        <v>21</v>
      </c>
    </row>
    <row r="6362" spans="2:10" hidden="1" x14ac:dyDescent="0.3">
      <c r="B6362" s="5" t="s">
        <v>75</v>
      </c>
      <c r="C6362" t="s">
        <v>53</v>
      </c>
      <c r="D6362" s="2" t="s">
        <v>21</v>
      </c>
      <c r="E6362">
        <v>4.38</v>
      </c>
      <c r="F6362">
        <v>4.38</v>
      </c>
      <c r="G6362" t="s">
        <v>42</v>
      </c>
      <c r="H6362" s="21">
        <v>44988</v>
      </c>
      <c r="I6362" s="18" t="s">
        <v>92</v>
      </c>
      <c r="J6362" s="2" t="s">
        <v>21</v>
      </c>
    </row>
    <row r="6363" spans="2:10" hidden="1" x14ac:dyDescent="0.3">
      <c r="B6363" s="5" t="s">
        <v>75</v>
      </c>
      <c r="C6363" t="s">
        <v>53</v>
      </c>
      <c r="D6363" s="2" t="s">
        <v>21</v>
      </c>
      <c r="E6363">
        <v>4.88</v>
      </c>
      <c r="F6363">
        <v>4.88</v>
      </c>
      <c r="G6363" t="s">
        <v>42</v>
      </c>
      <c r="H6363" s="21">
        <v>44988</v>
      </c>
      <c r="I6363" s="18" t="s">
        <v>92</v>
      </c>
      <c r="J6363" s="2" t="s">
        <v>21</v>
      </c>
    </row>
    <row r="6364" spans="2:10" hidden="1" x14ac:dyDescent="0.3">
      <c r="B6364" s="5" t="s">
        <v>75</v>
      </c>
      <c r="C6364" t="s">
        <v>53</v>
      </c>
      <c r="D6364" s="2" t="s">
        <v>21</v>
      </c>
      <c r="E6364">
        <v>3.9529999999999998</v>
      </c>
      <c r="F6364">
        <v>3.9529999999999998</v>
      </c>
      <c r="G6364" t="s">
        <v>42</v>
      </c>
      <c r="H6364" s="21">
        <v>44988</v>
      </c>
      <c r="I6364" s="18" t="s">
        <v>92</v>
      </c>
      <c r="J6364" s="2" t="s">
        <v>21</v>
      </c>
    </row>
    <row r="6365" spans="2:10" hidden="1" x14ac:dyDescent="0.3">
      <c r="B6365" s="5" t="s">
        <v>75</v>
      </c>
      <c r="C6365" t="s">
        <v>53</v>
      </c>
      <c r="D6365" s="2" t="s">
        <v>21</v>
      </c>
      <c r="E6365">
        <v>3.6389999999999998</v>
      </c>
      <c r="F6365">
        <v>3.6389999999999998</v>
      </c>
      <c r="G6365" t="s">
        <v>42</v>
      </c>
      <c r="H6365" s="21">
        <v>44988</v>
      </c>
      <c r="I6365" s="18" t="s">
        <v>92</v>
      </c>
      <c r="J6365" s="2" t="s">
        <v>21</v>
      </c>
    </row>
    <row r="6366" spans="2:10" hidden="1" x14ac:dyDescent="0.3">
      <c r="B6366" s="5" t="s">
        <v>75</v>
      </c>
      <c r="C6366" t="s">
        <v>53</v>
      </c>
      <c r="D6366" s="2" t="s">
        <v>21</v>
      </c>
      <c r="E6366">
        <v>4.9359999999999999</v>
      </c>
      <c r="F6366">
        <v>4.9359999999999999</v>
      </c>
      <c r="G6366" t="s">
        <v>42</v>
      </c>
      <c r="H6366" s="21">
        <v>44988</v>
      </c>
      <c r="I6366" s="18" t="s">
        <v>92</v>
      </c>
      <c r="J6366" s="2" t="s">
        <v>21</v>
      </c>
    </row>
    <row r="6367" spans="2:10" hidden="1" x14ac:dyDescent="0.3">
      <c r="B6367" s="5" t="s">
        <v>75</v>
      </c>
      <c r="C6367" t="s">
        <v>53</v>
      </c>
      <c r="D6367" s="2" t="s">
        <v>21</v>
      </c>
      <c r="E6367">
        <v>6.3769999999999998</v>
      </c>
      <c r="F6367">
        <v>6.3769999999999998</v>
      </c>
      <c r="G6367" t="s">
        <v>42</v>
      </c>
      <c r="H6367" s="21">
        <v>44988</v>
      </c>
      <c r="I6367" s="18" t="s">
        <v>92</v>
      </c>
      <c r="J6367" s="2" t="s">
        <v>21</v>
      </c>
    </row>
    <row r="6368" spans="2:10" hidden="1" x14ac:dyDescent="0.3">
      <c r="B6368" s="5" t="s">
        <v>75</v>
      </c>
      <c r="C6368" t="s">
        <v>53</v>
      </c>
      <c r="D6368" s="2" t="s">
        <v>21</v>
      </c>
      <c r="E6368">
        <v>6.4119999999999999</v>
      </c>
      <c r="F6368">
        <v>6.4119999999999999</v>
      </c>
      <c r="G6368" t="s">
        <v>42</v>
      </c>
      <c r="H6368" s="21">
        <v>44988</v>
      </c>
      <c r="I6368" s="18" t="s">
        <v>92</v>
      </c>
      <c r="J6368" s="2" t="s">
        <v>21</v>
      </c>
    </row>
    <row r="6369" spans="2:10" hidden="1" x14ac:dyDescent="0.3">
      <c r="B6369" s="5" t="s">
        <v>75</v>
      </c>
      <c r="C6369" t="s">
        <v>53</v>
      </c>
      <c r="D6369" s="2" t="s">
        <v>21</v>
      </c>
      <c r="E6369">
        <v>6.5289999999999999</v>
      </c>
      <c r="F6369">
        <v>6.5289999999999999</v>
      </c>
      <c r="G6369" t="s">
        <v>42</v>
      </c>
      <c r="H6369" s="21">
        <v>44988</v>
      </c>
      <c r="I6369" s="18" t="s">
        <v>92</v>
      </c>
      <c r="J6369" s="2" t="s">
        <v>21</v>
      </c>
    </row>
    <row r="6370" spans="2:10" hidden="1" x14ac:dyDescent="0.3">
      <c r="B6370" s="5" t="s">
        <v>75</v>
      </c>
      <c r="C6370" t="s">
        <v>53</v>
      </c>
      <c r="D6370" s="2" t="s">
        <v>21</v>
      </c>
      <c r="E6370">
        <v>5.6040000000000001</v>
      </c>
      <c r="F6370">
        <v>5.6040000000000001</v>
      </c>
      <c r="G6370" t="s">
        <v>42</v>
      </c>
      <c r="H6370" s="21">
        <v>44988</v>
      </c>
      <c r="I6370" s="18" t="s">
        <v>92</v>
      </c>
      <c r="J6370" s="2" t="s">
        <v>21</v>
      </c>
    </row>
    <row r="6371" spans="2:10" hidden="1" x14ac:dyDescent="0.3">
      <c r="B6371" s="5" t="s">
        <v>75</v>
      </c>
      <c r="C6371" t="s">
        <v>53</v>
      </c>
      <c r="D6371" s="2" t="s">
        <v>21</v>
      </c>
      <c r="E6371">
        <v>5.4809999999999999</v>
      </c>
      <c r="F6371">
        <v>5.4809999999999999</v>
      </c>
      <c r="G6371" t="s">
        <v>42</v>
      </c>
      <c r="H6371" s="21">
        <v>44988</v>
      </c>
      <c r="I6371" s="18" t="s">
        <v>92</v>
      </c>
      <c r="J6371" s="2" t="s">
        <v>21</v>
      </c>
    </row>
    <row r="6372" spans="2:10" hidden="1" x14ac:dyDescent="0.3">
      <c r="B6372" s="5" t="s">
        <v>75</v>
      </c>
      <c r="C6372" t="s">
        <v>53</v>
      </c>
      <c r="D6372" s="2" t="s">
        <v>21</v>
      </c>
      <c r="E6372">
        <v>6.0659999999999998</v>
      </c>
      <c r="F6372">
        <v>6.0659999999999998</v>
      </c>
      <c r="G6372" t="s">
        <v>42</v>
      </c>
      <c r="H6372" s="21">
        <v>44988</v>
      </c>
      <c r="I6372" s="18" t="s">
        <v>92</v>
      </c>
      <c r="J6372" s="2" t="s">
        <v>21</v>
      </c>
    </row>
    <row r="6373" spans="2:10" hidden="1" x14ac:dyDescent="0.3">
      <c r="B6373" s="5" t="s">
        <v>75</v>
      </c>
      <c r="C6373" t="s">
        <v>53</v>
      </c>
      <c r="D6373" s="2" t="s">
        <v>21</v>
      </c>
      <c r="E6373">
        <v>4.3380000000000001</v>
      </c>
      <c r="F6373">
        <v>4.3380000000000001</v>
      </c>
      <c r="G6373" t="s">
        <v>42</v>
      </c>
      <c r="H6373" s="21">
        <v>44988</v>
      </c>
      <c r="I6373" s="18" t="s">
        <v>92</v>
      </c>
      <c r="J6373" s="2" t="s">
        <v>21</v>
      </c>
    </row>
    <row r="6374" spans="2:10" hidden="1" x14ac:dyDescent="0.3">
      <c r="B6374" s="5" t="s">
        <v>75</v>
      </c>
      <c r="C6374" t="s">
        <v>53</v>
      </c>
      <c r="D6374" s="2" t="s">
        <v>21</v>
      </c>
      <c r="E6374">
        <v>5.9939999999999998</v>
      </c>
      <c r="F6374">
        <v>5.9939999999999998</v>
      </c>
      <c r="G6374" t="s">
        <v>42</v>
      </c>
      <c r="H6374" s="21">
        <v>44988</v>
      </c>
      <c r="I6374" s="18" t="s">
        <v>92</v>
      </c>
      <c r="J6374" s="2" t="s">
        <v>21</v>
      </c>
    </row>
    <row r="6375" spans="2:10" hidden="1" x14ac:dyDescent="0.3">
      <c r="B6375" s="5" t="s">
        <v>75</v>
      </c>
      <c r="C6375" t="s">
        <v>53</v>
      </c>
      <c r="D6375" s="2" t="s">
        <v>21</v>
      </c>
      <c r="E6375">
        <v>5.2060000000000004</v>
      </c>
      <c r="F6375">
        <v>5.2060000000000004</v>
      </c>
      <c r="G6375" t="s">
        <v>42</v>
      </c>
      <c r="H6375" s="21">
        <v>44988</v>
      </c>
      <c r="I6375" s="18" t="s">
        <v>92</v>
      </c>
      <c r="J6375" s="2" t="s">
        <v>21</v>
      </c>
    </row>
    <row r="6376" spans="2:10" hidden="1" x14ac:dyDescent="0.3">
      <c r="B6376" s="5" t="s">
        <v>75</v>
      </c>
      <c r="C6376" t="s">
        <v>53</v>
      </c>
      <c r="D6376" s="2" t="s">
        <v>21</v>
      </c>
      <c r="E6376">
        <v>5.4539999999999997</v>
      </c>
      <c r="F6376">
        <v>5.4539999999999997</v>
      </c>
      <c r="G6376" t="s">
        <v>42</v>
      </c>
      <c r="H6376" s="21">
        <v>44988</v>
      </c>
      <c r="I6376" s="18" t="s">
        <v>92</v>
      </c>
      <c r="J6376" s="2" t="s">
        <v>21</v>
      </c>
    </row>
    <row r="6377" spans="2:10" hidden="1" x14ac:dyDescent="0.3">
      <c r="B6377" s="5" t="s">
        <v>75</v>
      </c>
      <c r="C6377" t="s">
        <v>53</v>
      </c>
      <c r="D6377" s="2" t="s">
        <v>21</v>
      </c>
      <c r="E6377">
        <v>6.5380000000000003</v>
      </c>
      <c r="F6377">
        <v>6.5380000000000003</v>
      </c>
      <c r="G6377" t="s">
        <v>42</v>
      </c>
      <c r="H6377" s="21">
        <v>44988</v>
      </c>
      <c r="I6377" s="18" t="s">
        <v>92</v>
      </c>
      <c r="J6377" s="2" t="s">
        <v>21</v>
      </c>
    </row>
    <row r="6378" spans="2:10" hidden="1" x14ac:dyDescent="0.3">
      <c r="B6378" s="5" t="s">
        <v>75</v>
      </c>
      <c r="C6378" t="s">
        <v>53</v>
      </c>
      <c r="D6378" s="2" t="s">
        <v>21</v>
      </c>
      <c r="E6378">
        <v>4.7889999999999997</v>
      </c>
      <c r="F6378">
        <v>4.7889999999999997</v>
      </c>
      <c r="G6378" t="s">
        <v>42</v>
      </c>
      <c r="H6378" s="21">
        <v>44988</v>
      </c>
      <c r="I6378" s="18" t="s">
        <v>92</v>
      </c>
      <c r="J6378" s="2" t="s">
        <v>21</v>
      </c>
    </row>
    <row r="6379" spans="2:10" hidden="1" x14ac:dyDescent="0.3">
      <c r="B6379" s="5" t="s">
        <v>75</v>
      </c>
      <c r="C6379" t="s">
        <v>53</v>
      </c>
      <c r="D6379" s="2" t="s">
        <v>21</v>
      </c>
      <c r="E6379">
        <v>5.9619999999999997</v>
      </c>
      <c r="F6379">
        <v>5.9619999999999997</v>
      </c>
      <c r="G6379" t="s">
        <v>42</v>
      </c>
      <c r="H6379" s="21">
        <v>44988</v>
      </c>
      <c r="I6379" s="18" t="s">
        <v>92</v>
      </c>
      <c r="J6379" s="2" t="s">
        <v>21</v>
      </c>
    </row>
    <row r="6380" spans="2:10" hidden="1" x14ac:dyDescent="0.3">
      <c r="B6380" s="5" t="s">
        <v>75</v>
      </c>
      <c r="C6380" t="s">
        <v>53</v>
      </c>
      <c r="D6380" s="2" t="s">
        <v>21</v>
      </c>
      <c r="E6380">
        <v>6.1609999999999996</v>
      </c>
      <c r="F6380">
        <v>6.1609999999999996</v>
      </c>
      <c r="G6380" t="s">
        <v>42</v>
      </c>
      <c r="H6380" s="21">
        <v>44988</v>
      </c>
      <c r="I6380" s="18" t="s">
        <v>92</v>
      </c>
      <c r="J6380" s="2" t="s">
        <v>21</v>
      </c>
    </row>
    <row r="6381" spans="2:10" hidden="1" x14ac:dyDescent="0.3">
      <c r="B6381" s="5" t="s">
        <v>75</v>
      </c>
      <c r="C6381" t="s">
        <v>53</v>
      </c>
      <c r="D6381" s="2" t="s">
        <v>21</v>
      </c>
      <c r="E6381">
        <v>6.03</v>
      </c>
      <c r="F6381">
        <v>6.03</v>
      </c>
      <c r="G6381" t="s">
        <v>42</v>
      </c>
      <c r="H6381" s="21">
        <v>44988</v>
      </c>
      <c r="I6381" s="18" t="s">
        <v>92</v>
      </c>
      <c r="J6381" s="2" t="s">
        <v>21</v>
      </c>
    </row>
    <row r="6382" spans="2:10" hidden="1" x14ac:dyDescent="0.3">
      <c r="B6382" s="5" t="s">
        <v>75</v>
      </c>
      <c r="C6382" t="s">
        <v>53</v>
      </c>
      <c r="D6382" s="2" t="s">
        <v>21</v>
      </c>
      <c r="E6382">
        <v>4.6029999999999998</v>
      </c>
      <c r="F6382">
        <v>4.6029999999999998</v>
      </c>
      <c r="G6382" t="s">
        <v>42</v>
      </c>
      <c r="H6382" s="21">
        <v>44988</v>
      </c>
      <c r="I6382" s="18" t="s">
        <v>92</v>
      </c>
      <c r="J6382" s="2" t="s">
        <v>21</v>
      </c>
    </row>
    <row r="6383" spans="2:10" hidden="1" x14ac:dyDescent="0.3">
      <c r="B6383" s="5" t="s">
        <v>75</v>
      </c>
      <c r="C6383" t="s">
        <v>53</v>
      </c>
      <c r="D6383" s="2" t="s">
        <v>21</v>
      </c>
      <c r="E6383">
        <v>5.16</v>
      </c>
      <c r="F6383">
        <v>5.16</v>
      </c>
      <c r="G6383" t="s">
        <v>42</v>
      </c>
      <c r="H6383" s="21">
        <v>44988</v>
      </c>
      <c r="I6383" s="18" t="s">
        <v>92</v>
      </c>
      <c r="J6383" s="2" t="s">
        <v>21</v>
      </c>
    </row>
    <row r="6384" spans="2:10" hidden="1" x14ac:dyDescent="0.3">
      <c r="B6384" s="5" t="s">
        <v>75</v>
      </c>
      <c r="C6384" t="s">
        <v>53</v>
      </c>
      <c r="D6384" s="2" t="s">
        <v>21</v>
      </c>
      <c r="E6384">
        <v>4.109</v>
      </c>
      <c r="F6384">
        <v>4.109</v>
      </c>
      <c r="G6384" t="s">
        <v>42</v>
      </c>
      <c r="H6384" s="21">
        <v>44988</v>
      </c>
      <c r="I6384" s="18" t="s">
        <v>92</v>
      </c>
      <c r="J6384" s="2" t="s">
        <v>21</v>
      </c>
    </row>
    <row r="6385" spans="2:10" hidden="1" x14ac:dyDescent="0.3">
      <c r="B6385" s="5" t="s">
        <v>75</v>
      </c>
      <c r="C6385" t="s">
        <v>53</v>
      </c>
      <c r="D6385" s="2" t="s">
        <v>21</v>
      </c>
      <c r="E6385">
        <v>5.4909999999999997</v>
      </c>
      <c r="F6385">
        <v>5.4909999999999997</v>
      </c>
      <c r="G6385" t="s">
        <v>42</v>
      </c>
      <c r="H6385" s="21">
        <v>44988</v>
      </c>
      <c r="I6385" s="18" t="s">
        <v>92</v>
      </c>
      <c r="J6385" s="2" t="s">
        <v>21</v>
      </c>
    </row>
    <row r="6386" spans="2:10" hidden="1" x14ac:dyDescent="0.3">
      <c r="B6386" s="5" t="s">
        <v>75</v>
      </c>
      <c r="C6386" t="s">
        <v>53</v>
      </c>
      <c r="D6386" s="2" t="s">
        <v>21</v>
      </c>
      <c r="E6386">
        <v>5.6459999999999999</v>
      </c>
      <c r="F6386">
        <v>5.6459999999999999</v>
      </c>
      <c r="G6386" t="s">
        <v>42</v>
      </c>
      <c r="H6386" s="21">
        <v>44988</v>
      </c>
      <c r="I6386" s="18" t="s">
        <v>92</v>
      </c>
      <c r="J6386" s="2" t="s">
        <v>21</v>
      </c>
    </row>
    <row r="6387" spans="2:10" hidden="1" x14ac:dyDescent="0.3">
      <c r="B6387" s="5" t="s">
        <v>75</v>
      </c>
      <c r="C6387" t="s">
        <v>53</v>
      </c>
      <c r="D6387" s="2" t="s">
        <v>21</v>
      </c>
      <c r="E6387">
        <v>4.7300000000000004</v>
      </c>
      <c r="F6387">
        <v>4.7300000000000004</v>
      </c>
      <c r="G6387" t="s">
        <v>42</v>
      </c>
      <c r="H6387" s="21">
        <v>44988</v>
      </c>
      <c r="I6387" s="18" t="s">
        <v>92</v>
      </c>
      <c r="J6387" s="2" t="s">
        <v>21</v>
      </c>
    </row>
    <row r="6388" spans="2:10" hidden="1" x14ac:dyDescent="0.3">
      <c r="B6388" s="5" t="s">
        <v>75</v>
      </c>
      <c r="C6388" t="s">
        <v>53</v>
      </c>
      <c r="D6388" s="2" t="s">
        <v>21</v>
      </c>
      <c r="E6388">
        <v>5.2869999999999999</v>
      </c>
      <c r="F6388">
        <v>5.2869999999999999</v>
      </c>
      <c r="G6388" t="s">
        <v>42</v>
      </c>
      <c r="H6388" s="21">
        <v>44988</v>
      </c>
      <c r="I6388" s="18" t="s">
        <v>92</v>
      </c>
      <c r="J6388" s="2" t="s">
        <v>21</v>
      </c>
    </row>
    <row r="6389" spans="2:10" hidden="1" x14ac:dyDescent="0.3">
      <c r="B6389" s="5" t="s">
        <v>75</v>
      </c>
      <c r="C6389" t="s">
        <v>53</v>
      </c>
      <c r="D6389" s="2" t="s">
        <v>21</v>
      </c>
      <c r="E6389">
        <v>5.2619999999999996</v>
      </c>
      <c r="F6389">
        <v>5.2619999999999996</v>
      </c>
      <c r="G6389" t="s">
        <v>42</v>
      </c>
      <c r="H6389" s="21">
        <v>44988</v>
      </c>
      <c r="I6389" s="18" t="s">
        <v>92</v>
      </c>
      <c r="J6389" s="2" t="s">
        <v>21</v>
      </c>
    </row>
    <row r="6390" spans="2:10" hidden="1" x14ac:dyDescent="0.3">
      <c r="B6390" s="5" t="s">
        <v>75</v>
      </c>
      <c r="C6390" t="s">
        <v>53</v>
      </c>
      <c r="D6390" s="2" t="s">
        <v>21</v>
      </c>
      <c r="E6390">
        <v>4.7770000000000001</v>
      </c>
      <c r="F6390">
        <v>4.7770000000000001</v>
      </c>
      <c r="G6390" t="s">
        <v>42</v>
      </c>
      <c r="H6390" s="21">
        <v>44988</v>
      </c>
      <c r="I6390" s="18" t="s">
        <v>92</v>
      </c>
      <c r="J6390" s="2" t="s">
        <v>21</v>
      </c>
    </row>
    <row r="6391" spans="2:10" hidden="1" x14ac:dyDescent="0.3">
      <c r="B6391" s="5" t="s">
        <v>75</v>
      </c>
      <c r="C6391" t="s">
        <v>53</v>
      </c>
      <c r="D6391" s="2" t="s">
        <v>21</v>
      </c>
      <c r="E6391">
        <v>6.202</v>
      </c>
      <c r="F6391">
        <v>6.202</v>
      </c>
      <c r="G6391" t="s">
        <v>42</v>
      </c>
      <c r="H6391" s="21">
        <v>44988</v>
      </c>
      <c r="I6391" s="18" t="s">
        <v>92</v>
      </c>
      <c r="J6391" s="2" t="s">
        <v>21</v>
      </c>
    </row>
    <row r="6392" spans="2:10" x14ac:dyDescent="0.3">
      <c r="B6392" s="5" t="s">
        <v>75</v>
      </c>
      <c r="C6392" t="s">
        <v>53</v>
      </c>
      <c r="D6392" t="s">
        <v>95</v>
      </c>
      <c r="E6392">
        <v>21.925000000000001</v>
      </c>
      <c r="F6392">
        <v>21.925000000000001</v>
      </c>
      <c r="G6392" t="s">
        <v>42</v>
      </c>
      <c r="H6392" s="21">
        <v>44988</v>
      </c>
      <c r="I6392" s="18" t="s">
        <v>92</v>
      </c>
      <c r="J6392" t="s">
        <v>63</v>
      </c>
    </row>
    <row r="6393" spans="2:10" hidden="1" x14ac:dyDescent="0.3">
      <c r="B6393" s="5" t="s">
        <v>75</v>
      </c>
      <c r="C6393" t="s">
        <v>53</v>
      </c>
      <c r="D6393" s="2" t="s">
        <v>21</v>
      </c>
      <c r="E6393">
        <v>9.3450000000000006</v>
      </c>
      <c r="F6393">
        <v>9.3450000000000006</v>
      </c>
      <c r="G6393" t="s">
        <v>43</v>
      </c>
      <c r="H6393" s="21">
        <v>44988</v>
      </c>
      <c r="I6393" s="18" t="s">
        <v>92</v>
      </c>
      <c r="J6393" s="2" t="s">
        <v>21</v>
      </c>
    </row>
    <row r="6394" spans="2:10" hidden="1" x14ac:dyDescent="0.3">
      <c r="B6394" s="5" t="s">
        <v>75</v>
      </c>
      <c r="C6394" t="s">
        <v>53</v>
      </c>
      <c r="D6394" s="2" t="s">
        <v>21</v>
      </c>
      <c r="E6394">
        <v>8.7579999999999991</v>
      </c>
      <c r="F6394">
        <v>8.7579999999999991</v>
      </c>
      <c r="G6394" t="s">
        <v>43</v>
      </c>
      <c r="H6394" s="21">
        <v>44988</v>
      </c>
      <c r="I6394" s="18" t="s">
        <v>92</v>
      </c>
      <c r="J6394" s="2" t="s">
        <v>21</v>
      </c>
    </row>
    <row r="6395" spans="2:10" hidden="1" x14ac:dyDescent="0.3">
      <c r="B6395" s="5" t="s">
        <v>75</v>
      </c>
      <c r="C6395" t="s">
        <v>53</v>
      </c>
      <c r="D6395" s="2" t="s">
        <v>21</v>
      </c>
      <c r="E6395">
        <v>10.012</v>
      </c>
      <c r="F6395">
        <v>10.012</v>
      </c>
      <c r="G6395" t="s">
        <v>43</v>
      </c>
      <c r="H6395" s="21">
        <v>44988</v>
      </c>
      <c r="I6395" s="18" t="s">
        <v>92</v>
      </c>
      <c r="J6395" s="2" t="s">
        <v>21</v>
      </c>
    </row>
    <row r="6396" spans="2:10" hidden="1" x14ac:dyDescent="0.3">
      <c r="B6396" s="5" t="s">
        <v>75</v>
      </c>
      <c r="C6396" t="s">
        <v>53</v>
      </c>
      <c r="D6396" s="2" t="s">
        <v>21</v>
      </c>
      <c r="E6396">
        <v>9.4879999999999995</v>
      </c>
      <c r="F6396">
        <v>9.4879999999999995</v>
      </c>
      <c r="G6396" t="s">
        <v>43</v>
      </c>
      <c r="H6396" s="21">
        <v>44988</v>
      </c>
      <c r="I6396" s="18" t="s">
        <v>92</v>
      </c>
      <c r="J6396" s="2" t="s">
        <v>21</v>
      </c>
    </row>
    <row r="6397" spans="2:10" hidden="1" x14ac:dyDescent="0.3">
      <c r="B6397" s="5" t="s">
        <v>75</v>
      </c>
      <c r="C6397" t="s">
        <v>53</v>
      </c>
      <c r="D6397" s="2" t="s">
        <v>21</v>
      </c>
      <c r="E6397">
        <v>10.103999999999999</v>
      </c>
      <c r="F6397">
        <v>10.103999999999999</v>
      </c>
      <c r="G6397" t="s">
        <v>43</v>
      </c>
      <c r="H6397" s="21">
        <v>44988</v>
      </c>
      <c r="I6397" s="18" t="s">
        <v>92</v>
      </c>
      <c r="J6397" s="2" t="s">
        <v>21</v>
      </c>
    </row>
    <row r="6398" spans="2:10" hidden="1" x14ac:dyDescent="0.3">
      <c r="B6398" s="5" t="s">
        <v>75</v>
      </c>
      <c r="C6398" t="s">
        <v>53</v>
      </c>
      <c r="D6398" s="2" t="s">
        <v>21</v>
      </c>
      <c r="E6398">
        <v>11.537000000000001</v>
      </c>
      <c r="F6398">
        <v>11.537000000000001</v>
      </c>
      <c r="G6398" t="s">
        <v>43</v>
      </c>
      <c r="H6398" s="21">
        <v>44988</v>
      </c>
      <c r="I6398" s="18" t="s">
        <v>92</v>
      </c>
      <c r="J6398" s="2" t="s">
        <v>21</v>
      </c>
    </row>
    <row r="6399" spans="2:10" hidden="1" x14ac:dyDescent="0.3">
      <c r="B6399" s="5" t="s">
        <v>75</v>
      </c>
      <c r="C6399" t="s">
        <v>53</v>
      </c>
      <c r="D6399" s="2" t="s">
        <v>21</v>
      </c>
      <c r="E6399">
        <v>9.3550000000000004</v>
      </c>
      <c r="F6399">
        <v>9.3550000000000004</v>
      </c>
      <c r="G6399" t="s">
        <v>43</v>
      </c>
      <c r="H6399" s="21">
        <v>44988</v>
      </c>
      <c r="I6399" s="18" t="s">
        <v>92</v>
      </c>
      <c r="J6399" s="2" t="s">
        <v>21</v>
      </c>
    </row>
    <row r="6400" spans="2:10" hidden="1" x14ac:dyDescent="0.3">
      <c r="B6400" s="5" t="s">
        <v>75</v>
      </c>
      <c r="C6400" t="s">
        <v>53</v>
      </c>
      <c r="D6400" s="2" t="s">
        <v>21</v>
      </c>
      <c r="E6400">
        <v>10.224</v>
      </c>
      <c r="F6400">
        <v>10.224</v>
      </c>
      <c r="G6400" t="s">
        <v>43</v>
      </c>
      <c r="H6400" s="21">
        <v>44988</v>
      </c>
      <c r="I6400" s="18" t="s">
        <v>92</v>
      </c>
      <c r="J6400" s="2" t="s">
        <v>21</v>
      </c>
    </row>
    <row r="6401" spans="2:10" hidden="1" x14ac:dyDescent="0.3">
      <c r="B6401" s="5" t="s">
        <v>75</v>
      </c>
      <c r="C6401" t="s">
        <v>53</v>
      </c>
      <c r="D6401" s="2" t="s">
        <v>21</v>
      </c>
      <c r="E6401">
        <v>14.974</v>
      </c>
      <c r="F6401">
        <v>14.974</v>
      </c>
      <c r="G6401" t="s">
        <v>43</v>
      </c>
      <c r="H6401" s="21">
        <v>44988</v>
      </c>
      <c r="I6401" s="18" t="s">
        <v>92</v>
      </c>
      <c r="J6401" s="2" t="s">
        <v>21</v>
      </c>
    </row>
    <row r="6402" spans="2:10" hidden="1" x14ac:dyDescent="0.3">
      <c r="B6402" s="5" t="s">
        <v>75</v>
      </c>
      <c r="C6402" t="s">
        <v>53</v>
      </c>
      <c r="D6402" s="2" t="s">
        <v>21</v>
      </c>
      <c r="E6402">
        <v>10.279</v>
      </c>
      <c r="F6402">
        <v>10.279</v>
      </c>
      <c r="G6402" t="s">
        <v>43</v>
      </c>
      <c r="H6402" s="21">
        <v>44988</v>
      </c>
      <c r="I6402" s="18" t="s">
        <v>92</v>
      </c>
      <c r="J6402" s="2" t="s">
        <v>21</v>
      </c>
    </row>
    <row r="6403" spans="2:10" hidden="1" x14ac:dyDescent="0.3">
      <c r="B6403" s="5" t="s">
        <v>75</v>
      </c>
      <c r="C6403" t="s">
        <v>53</v>
      </c>
      <c r="D6403" s="2" t="s">
        <v>21</v>
      </c>
      <c r="E6403">
        <v>10.596</v>
      </c>
      <c r="F6403">
        <v>10.596</v>
      </c>
      <c r="G6403" t="s">
        <v>43</v>
      </c>
      <c r="H6403" s="21">
        <v>44988</v>
      </c>
      <c r="I6403" s="18" t="s">
        <v>92</v>
      </c>
      <c r="J6403" s="2" t="s">
        <v>21</v>
      </c>
    </row>
    <row r="6404" spans="2:10" hidden="1" x14ac:dyDescent="0.3">
      <c r="B6404" s="5" t="s">
        <v>75</v>
      </c>
      <c r="C6404" t="s">
        <v>53</v>
      </c>
      <c r="D6404" s="2" t="s">
        <v>21</v>
      </c>
      <c r="E6404">
        <v>13.808999999999999</v>
      </c>
      <c r="F6404">
        <v>13.808999999999999</v>
      </c>
      <c r="G6404" t="s">
        <v>43</v>
      </c>
      <c r="H6404" s="21">
        <v>44988</v>
      </c>
      <c r="I6404" s="18" t="s">
        <v>92</v>
      </c>
      <c r="J6404" s="2" t="s">
        <v>21</v>
      </c>
    </row>
    <row r="6405" spans="2:10" hidden="1" x14ac:dyDescent="0.3">
      <c r="B6405" s="5" t="s">
        <v>75</v>
      </c>
      <c r="C6405" t="s">
        <v>53</v>
      </c>
      <c r="D6405" s="2" t="s">
        <v>21</v>
      </c>
      <c r="E6405">
        <v>10.788</v>
      </c>
      <c r="F6405">
        <v>10.788</v>
      </c>
      <c r="G6405" t="s">
        <v>43</v>
      </c>
      <c r="H6405" s="21">
        <v>44988</v>
      </c>
      <c r="I6405" s="18" t="s">
        <v>92</v>
      </c>
      <c r="J6405" s="2" t="s">
        <v>21</v>
      </c>
    </row>
    <row r="6406" spans="2:10" hidden="1" x14ac:dyDescent="0.3">
      <c r="B6406" s="5" t="s">
        <v>75</v>
      </c>
      <c r="C6406" t="s">
        <v>53</v>
      </c>
      <c r="D6406" s="2" t="s">
        <v>21</v>
      </c>
      <c r="E6406">
        <v>12.973000000000001</v>
      </c>
      <c r="F6406">
        <v>12.973000000000001</v>
      </c>
      <c r="G6406" t="s">
        <v>43</v>
      </c>
      <c r="H6406" s="21">
        <v>44988</v>
      </c>
      <c r="I6406" s="18" t="s">
        <v>92</v>
      </c>
      <c r="J6406" s="2" t="s">
        <v>21</v>
      </c>
    </row>
    <row r="6407" spans="2:10" hidden="1" x14ac:dyDescent="0.3">
      <c r="B6407" s="5" t="s">
        <v>75</v>
      </c>
      <c r="C6407" t="s">
        <v>53</v>
      </c>
      <c r="D6407" s="2" t="s">
        <v>21</v>
      </c>
      <c r="E6407">
        <v>10.863</v>
      </c>
      <c r="F6407">
        <v>10.863</v>
      </c>
      <c r="G6407" t="s">
        <v>43</v>
      </c>
      <c r="H6407" s="21">
        <v>44988</v>
      </c>
      <c r="I6407" s="18" t="s">
        <v>92</v>
      </c>
      <c r="J6407" s="2" t="s">
        <v>21</v>
      </c>
    </row>
    <row r="6408" spans="2:10" hidden="1" x14ac:dyDescent="0.3">
      <c r="B6408" s="5" t="s">
        <v>75</v>
      </c>
      <c r="C6408" t="s">
        <v>53</v>
      </c>
      <c r="D6408" s="2" t="s">
        <v>21</v>
      </c>
      <c r="E6408">
        <v>10.823</v>
      </c>
      <c r="F6408">
        <v>10.823</v>
      </c>
      <c r="G6408" t="s">
        <v>43</v>
      </c>
      <c r="H6408" s="21">
        <v>44988</v>
      </c>
      <c r="I6408" s="18" t="s">
        <v>92</v>
      </c>
      <c r="J6408" s="2" t="s">
        <v>21</v>
      </c>
    </row>
    <row r="6409" spans="2:10" hidden="1" x14ac:dyDescent="0.3">
      <c r="B6409" s="5" t="s">
        <v>75</v>
      </c>
      <c r="C6409" t="s">
        <v>53</v>
      </c>
      <c r="D6409" s="2" t="s">
        <v>21</v>
      </c>
      <c r="E6409">
        <v>7.2409999999999997</v>
      </c>
      <c r="F6409">
        <v>7.2409999999999997</v>
      </c>
      <c r="G6409" t="s">
        <v>43</v>
      </c>
      <c r="H6409" s="21">
        <v>44988</v>
      </c>
      <c r="I6409" s="18" t="s">
        <v>92</v>
      </c>
      <c r="J6409" s="2" t="s">
        <v>21</v>
      </c>
    </row>
    <row r="6410" spans="2:10" hidden="1" x14ac:dyDescent="0.3">
      <c r="B6410" s="5" t="s">
        <v>75</v>
      </c>
      <c r="C6410" t="s">
        <v>53</v>
      </c>
      <c r="D6410" s="2" t="s">
        <v>21</v>
      </c>
      <c r="E6410">
        <v>6.4349999999999996</v>
      </c>
      <c r="F6410">
        <v>6.4349999999999996</v>
      </c>
      <c r="G6410" t="s">
        <v>43</v>
      </c>
      <c r="H6410" s="21">
        <v>44988</v>
      </c>
      <c r="I6410" s="18" t="s">
        <v>92</v>
      </c>
      <c r="J6410" s="2" t="s">
        <v>21</v>
      </c>
    </row>
    <row r="6411" spans="2:10" hidden="1" x14ac:dyDescent="0.3">
      <c r="B6411" s="5" t="s">
        <v>75</v>
      </c>
      <c r="C6411" t="s">
        <v>53</v>
      </c>
      <c r="D6411" s="2" t="s">
        <v>21</v>
      </c>
      <c r="E6411">
        <v>6.9720000000000004</v>
      </c>
      <c r="F6411">
        <v>6.9720000000000004</v>
      </c>
      <c r="G6411" t="s">
        <v>43</v>
      </c>
      <c r="H6411" s="21">
        <v>44988</v>
      </c>
      <c r="I6411" s="18" t="s">
        <v>92</v>
      </c>
      <c r="J6411" s="2" t="s">
        <v>21</v>
      </c>
    </row>
    <row r="6412" spans="2:10" hidden="1" x14ac:dyDescent="0.3">
      <c r="B6412" s="5" t="s">
        <v>75</v>
      </c>
      <c r="C6412" t="s">
        <v>53</v>
      </c>
      <c r="D6412" s="2" t="s">
        <v>21</v>
      </c>
      <c r="E6412">
        <v>8.2840000000000007</v>
      </c>
      <c r="F6412">
        <v>8.2840000000000007</v>
      </c>
      <c r="G6412" t="s">
        <v>43</v>
      </c>
      <c r="H6412" s="21">
        <v>44988</v>
      </c>
      <c r="I6412" s="18" t="s">
        <v>92</v>
      </c>
      <c r="J6412" s="2" t="s">
        <v>21</v>
      </c>
    </row>
    <row r="6413" spans="2:10" hidden="1" x14ac:dyDescent="0.3">
      <c r="B6413" s="5" t="s">
        <v>75</v>
      </c>
      <c r="C6413" t="s">
        <v>53</v>
      </c>
      <c r="D6413" s="2" t="s">
        <v>21</v>
      </c>
      <c r="E6413">
        <v>6.9039999999999999</v>
      </c>
      <c r="F6413">
        <v>6.9039999999999999</v>
      </c>
      <c r="G6413" t="s">
        <v>43</v>
      </c>
      <c r="H6413" s="21">
        <v>44988</v>
      </c>
      <c r="I6413" s="18" t="s">
        <v>92</v>
      </c>
      <c r="J6413" s="2" t="s">
        <v>21</v>
      </c>
    </row>
    <row r="6414" spans="2:10" hidden="1" x14ac:dyDescent="0.3">
      <c r="B6414" s="5" t="s">
        <v>75</v>
      </c>
      <c r="C6414" t="s">
        <v>53</v>
      </c>
      <c r="D6414" s="2" t="s">
        <v>21</v>
      </c>
      <c r="E6414">
        <v>6.1710000000000003</v>
      </c>
      <c r="F6414">
        <v>6.1710000000000003</v>
      </c>
      <c r="G6414" t="s">
        <v>43</v>
      </c>
      <c r="H6414" s="21">
        <v>44988</v>
      </c>
      <c r="I6414" s="18" t="s">
        <v>92</v>
      </c>
      <c r="J6414" s="2" t="s">
        <v>21</v>
      </c>
    </row>
    <row r="6415" spans="2:10" hidden="1" x14ac:dyDescent="0.3">
      <c r="B6415" s="5" t="s">
        <v>75</v>
      </c>
      <c r="C6415" t="s">
        <v>53</v>
      </c>
      <c r="D6415" s="2" t="s">
        <v>21</v>
      </c>
      <c r="E6415">
        <v>6.3570000000000002</v>
      </c>
      <c r="F6415">
        <v>6.3570000000000002</v>
      </c>
      <c r="G6415" t="s">
        <v>43</v>
      </c>
      <c r="H6415" s="21">
        <v>44988</v>
      </c>
      <c r="I6415" s="18" t="s">
        <v>92</v>
      </c>
      <c r="J6415" s="2" t="s">
        <v>21</v>
      </c>
    </row>
    <row r="6416" spans="2:10" hidden="1" x14ac:dyDescent="0.3">
      <c r="B6416" s="5" t="s">
        <v>75</v>
      </c>
      <c r="C6416" t="s">
        <v>53</v>
      </c>
      <c r="D6416" s="2" t="s">
        <v>21</v>
      </c>
      <c r="E6416">
        <v>6.9039999999999999</v>
      </c>
      <c r="F6416">
        <v>6.9039999999999999</v>
      </c>
      <c r="G6416" t="s">
        <v>43</v>
      </c>
      <c r="H6416" s="21">
        <v>44988</v>
      </c>
      <c r="I6416" s="18" t="s">
        <v>92</v>
      </c>
      <c r="J6416" s="2" t="s">
        <v>21</v>
      </c>
    </row>
    <row r="6417" spans="2:10" hidden="1" x14ac:dyDescent="0.3">
      <c r="B6417" s="5" t="s">
        <v>75</v>
      </c>
      <c r="C6417" t="s">
        <v>53</v>
      </c>
      <c r="D6417" s="2" t="s">
        <v>21</v>
      </c>
      <c r="E6417">
        <v>6.4569999999999999</v>
      </c>
      <c r="F6417">
        <v>6.4569999999999999</v>
      </c>
      <c r="G6417" t="s">
        <v>43</v>
      </c>
      <c r="H6417" s="21">
        <v>44988</v>
      </c>
      <c r="I6417" s="18" t="s">
        <v>92</v>
      </c>
      <c r="J6417" s="2" t="s">
        <v>21</v>
      </c>
    </row>
    <row r="6418" spans="2:10" hidden="1" x14ac:dyDescent="0.3">
      <c r="B6418" s="5" t="s">
        <v>75</v>
      </c>
      <c r="C6418" t="s">
        <v>53</v>
      </c>
      <c r="D6418" s="2" t="s">
        <v>21</v>
      </c>
      <c r="E6418">
        <v>6.9340000000000002</v>
      </c>
      <c r="F6418">
        <v>6.9340000000000002</v>
      </c>
      <c r="G6418" t="s">
        <v>43</v>
      </c>
      <c r="H6418" s="21">
        <v>44988</v>
      </c>
      <c r="I6418" s="18" t="s">
        <v>92</v>
      </c>
      <c r="J6418" s="2" t="s">
        <v>21</v>
      </c>
    </row>
    <row r="6419" spans="2:10" hidden="1" x14ac:dyDescent="0.3">
      <c r="B6419" s="5" t="s">
        <v>75</v>
      </c>
      <c r="C6419" t="s">
        <v>53</v>
      </c>
      <c r="D6419" s="2" t="s">
        <v>21</v>
      </c>
      <c r="E6419">
        <v>6.6950000000000003</v>
      </c>
      <c r="F6419">
        <v>6.6950000000000003</v>
      </c>
      <c r="G6419" t="s">
        <v>43</v>
      </c>
      <c r="H6419" s="21">
        <v>44988</v>
      </c>
      <c r="I6419" s="18" t="s">
        <v>92</v>
      </c>
      <c r="J6419" s="2" t="s">
        <v>21</v>
      </c>
    </row>
    <row r="6420" spans="2:10" hidden="1" x14ac:dyDescent="0.3">
      <c r="B6420" s="5" t="s">
        <v>75</v>
      </c>
      <c r="C6420" t="s">
        <v>53</v>
      </c>
      <c r="D6420" s="2" t="s">
        <v>21</v>
      </c>
      <c r="E6420">
        <v>6.399</v>
      </c>
      <c r="F6420">
        <v>6.399</v>
      </c>
      <c r="G6420" t="s">
        <v>43</v>
      </c>
      <c r="H6420" s="21">
        <v>44988</v>
      </c>
      <c r="I6420" s="18" t="s">
        <v>92</v>
      </c>
      <c r="J6420" s="2" t="s">
        <v>21</v>
      </c>
    </row>
    <row r="6421" spans="2:10" hidden="1" x14ac:dyDescent="0.3">
      <c r="B6421" s="5" t="s">
        <v>75</v>
      </c>
      <c r="C6421" t="s">
        <v>53</v>
      </c>
      <c r="D6421" s="2" t="s">
        <v>21</v>
      </c>
      <c r="E6421">
        <v>7.0970000000000004</v>
      </c>
      <c r="F6421">
        <v>7.0970000000000004</v>
      </c>
      <c r="G6421" t="s">
        <v>43</v>
      </c>
      <c r="H6421" s="21">
        <v>44988</v>
      </c>
      <c r="I6421" s="18" t="s">
        <v>92</v>
      </c>
      <c r="J6421" s="2" t="s">
        <v>21</v>
      </c>
    </row>
    <row r="6422" spans="2:10" hidden="1" x14ac:dyDescent="0.3">
      <c r="B6422" s="5" t="s">
        <v>75</v>
      </c>
      <c r="C6422" t="s">
        <v>53</v>
      </c>
      <c r="D6422" s="2" t="s">
        <v>21</v>
      </c>
      <c r="E6422">
        <v>8.3529999999999998</v>
      </c>
      <c r="F6422">
        <v>8.3529999999999998</v>
      </c>
      <c r="G6422" t="s">
        <v>43</v>
      </c>
      <c r="H6422" s="21">
        <v>44988</v>
      </c>
      <c r="I6422" s="18" t="s">
        <v>92</v>
      </c>
      <c r="J6422" s="2" t="s">
        <v>21</v>
      </c>
    </row>
    <row r="6423" spans="2:10" hidden="1" x14ac:dyDescent="0.3">
      <c r="B6423" s="5" t="s">
        <v>75</v>
      </c>
      <c r="C6423" t="s">
        <v>53</v>
      </c>
      <c r="D6423" s="2" t="s">
        <v>21</v>
      </c>
      <c r="E6423">
        <v>7.56</v>
      </c>
      <c r="F6423">
        <v>7.56</v>
      </c>
      <c r="G6423" t="s">
        <v>43</v>
      </c>
      <c r="H6423" s="21">
        <v>44988</v>
      </c>
      <c r="I6423" s="18" t="s">
        <v>92</v>
      </c>
      <c r="J6423" s="2" t="s">
        <v>21</v>
      </c>
    </row>
    <row r="6424" spans="2:10" hidden="1" x14ac:dyDescent="0.3">
      <c r="B6424" s="5" t="s">
        <v>75</v>
      </c>
      <c r="C6424" t="s">
        <v>53</v>
      </c>
      <c r="D6424" s="2" t="s">
        <v>21</v>
      </c>
      <c r="E6424">
        <v>7.1970000000000001</v>
      </c>
      <c r="F6424">
        <v>7.1970000000000001</v>
      </c>
      <c r="G6424" t="s">
        <v>43</v>
      </c>
      <c r="H6424" s="21">
        <v>44988</v>
      </c>
      <c r="I6424" s="18" t="s">
        <v>92</v>
      </c>
      <c r="J6424" s="2" t="s">
        <v>21</v>
      </c>
    </row>
    <row r="6425" spans="2:10" hidden="1" x14ac:dyDescent="0.3">
      <c r="B6425" s="5" t="s">
        <v>75</v>
      </c>
      <c r="C6425" t="s">
        <v>53</v>
      </c>
      <c r="D6425" s="2" t="s">
        <v>21</v>
      </c>
      <c r="E6425">
        <v>8.6769999999999996</v>
      </c>
      <c r="F6425">
        <v>8.6769999999999996</v>
      </c>
      <c r="G6425" t="s">
        <v>43</v>
      </c>
      <c r="H6425" s="21">
        <v>44988</v>
      </c>
      <c r="I6425" s="18" t="s">
        <v>92</v>
      </c>
      <c r="J6425" s="2" t="s">
        <v>21</v>
      </c>
    </row>
    <row r="6426" spans="2:10" hidden="1" x14ac:dyDescent="0.3">
      <c r="B6426" s="5" t="s">
        <v>75</v>
      </c>
      <c r="C6426" t="s">
        <v>53</v>
      </c>
      <c r="D6426" s="2" t="s">
        <v>21</v>
      </c>
      <c r="E6426">
        <v>6.6989999999999998</v>
      </c>
      <c r="F6426">
        <v>6.6989999999999998</v>
      </c>
      <c r="G6426" t="s">
        <v>43</v>
      </c>
      <c r="H6426" s="21">
        <v>44988</v>
      </c>
      <c r="I6426" s="18" t="s">
        <v>92</v>
      </c>
      <c r="J6426" s="2" t="s">
        <v>21</v>
      </c>
    </row>
    <row r="6427" spans="2:10" hidden="1" x14ac:dyDescent="0.3">
      <c r="B6427" s="5" t="s">
        <v>75</v>
      </c>
      <c r="C6427" t="s">
        <v>53</v>
      </c>
      <c r="D6427" s="2" t="s">
        <v>21</v>
      </c>
      <c r="E6427">
        <v>7.3559999999999999</v>
      </c>
      <c r="F6427">
        <v>7.3559999999999999</v>
      </c>
      <c r="G6427" t="s">
        <v>43</v>
      </c>
      <c r="H6427" s="21">
        <v>44988</v>
      </c>
      <c r="I6427" s="18" t="s">
        <v>92</v>
      </c>
      <c r="J6427" s="2" t="s">
        <v>21</v>
      </c>
    </row>
    <row r="6428" spans="2:10" hidden="1" x14ac:dyDescent="0.3">
      <c r="B6428" s="5" t="s">
        <v>75</v>
      </c>
      <c r="C6428" t="s">
        <v>53</v>
      </c>
      <c r="D6428" s="2" t="s">
        <v>21</v>
      </c>
      <c r="E6428">
        <v>7.0780000000000003</v>
      </c>
      <c r="F6428">
        <v>7.0780000000000003</v>
      </c>
      <c r="G6428" t="s">
        <v>43</v>
      </c>
      <c r="H6428" s="21">
        <v>44988</v>
      </c>
      <c r="I6428" s="18" t="s">
        <v>92</v>
      </c>
      <c r="J6428" s="2" t="s">
        <v>21</v>
      </c>
    </row>
    <row r="6429" spans="2:10" hidden="1" x14ac:dyDescent="0.3">
      <c r="B6429" s="5" t="s">
        <v>75</v>
      </c>
      <c r="C6429" t="s">
        <v>53</v>
      </c>
      <c r="D6429" s="2" t="s">
        <v>21</v>
      </c>
      <c r="E6429">
        <v>8.5069999999999997</v>
      </c>
      <c r="F6429">
        <v>8.5069999999999997</v>
      </c>
      <c r="G6429" t="s">
        <v>43</v>
      </c>
      <c r="H6429" s="21">
        <v>44988</v>
      </c>
      <c r="I6429" s="18" t="s">
        <v>92</v>
      </c>
      <c r="J6429" s="2" t="s">
        <v>21</v>
      </c>
    </row>
    <row r="6430" spans="2:10" hidden="1" x14ac:dyDescent="0.3">
      <c r="B6430" s="5" t="s">
        <v>75</v>
      </c>
      <c r="C6430" t="s">
        <v>53</v>
      </c>
      <c r="D6430" s="2" t="s">
        <v>21</v>
      </c>
      <c r="E6430">
        <v>6.8780000000000001</v>
      </c>
      <c r="F6430">
        <v>6.8780000000000001</v>
      </c>
      <c r="G6430" t="s">
        <v>43</v>
      </c>
      <c r="H6430" s="21">
        <v>44988</v>
      </c>
      <c r="I6430" s="18" t="s">
        <v>92</v>
      </c>
      <c r="J6430" s="2" t="s">
        <v>21</v>
      </c>
    </row>
    <row r="6431" spans="2:10" hidden="1" x14ac:dyDescent="0.3">
      <c r="B6431" s="5" t="s">
        <v>75</v>
      </c>
      <c r="C6431" t="s">
        <v>53</v>
      </c>
      <c r="D6431" s="2" t="s">
        <v>21</v>
      </c>
      <c r="E6431">
        <v>8.2639999999999993</v>
      </c>
      <c r="F6431">
        <v>8.2639999999999993</v>
      </c>
      <c r="G6431" t="s">
        <v>43</v>
      </c>
      <c r="H6431" s="21">
        <v>44988</v>
      </c>
      <c r="I6431" s="18" t="s">
        <v>92</v>
      </c>
      <c r="J6431" s="2" t="s">
        <v>21</v>
      </c>
    </row>
    <row r="6432" spans="2:10" hidden="1" x14ac:dyDescent="0.3">
      <c r="B6432" s="5" t="s">
        <v>75</v>
      </c>
      <c r="C6432" t="s">
        <v>53</v>
      </c>
      <c r="D6432" s="2" t="s">
        <v>21</v>
      </c>
      <c r="E6432">
        <v>8.2420000000000009</v>
      </c>
      <c r="F6432">
        <v>8.2420000000000009</v>
      </c>
      <c r="G6432" t="s">
        <v>43</v>
      </c>
      <c r="H6432" s="21">
        <v>44988</v>
      </c>
      <c r="I6432" s="18" t="s">
        <v>92</v>
      </c>
      <c r="J6432" s="2" t="s">
        <v>21</v>
      </c>
    </row>
    <row r="6433" spans="2:10" hidden="1" x14ac:dyDescent="0.3">
      <c r="B6433" s="5" t="s">
        <v>75</v>
      </c>
      <c r="C6433" t="s">
        <v>53</v>
      </c>
      <c r="D6433" s="2" t="s">
        <v>21</v>
      </c>
      <c r="E6433">
        <v>8.8680000000000003</v>
      </c>
      <c r="F6433">
        <v>8.8680000000000003</v>
      </c>
      <c r="G6433" t="s">
        <v>43</v>
      </c>
      <c r="H6433" s="21">
        <v>44988</v>
      </c>
      <c r="I6433" s="18" t="s">
        <v>92</v>
      </c>
      <c r="J6433" s="2" t="s">
        <v>21</v>
      </c>
    </row>
    <row r="6434" spans="2:10" hidden="1" x14ac:dyDescent="0.3">
      <c r="B6434" s="5" t="s">
        <v>75</v>
      </c>
      <c r="C6434" t="s">
        <v>53</v>
      </c>
      <c r="D6434" s="2" t="s">
        <v>21</v>
      </c>
      <c r="E6434">
        <v>6.8330000000000002</v>
      </c>
      <c r="F6434">
        <v>6.8330000000000002</v>
      </c>
      <c r="G6434" t="s">
        <v>43</v>
      </c>
      <c r="H6434" s="21">
        <v>44988</v>
      </c>
      <c r="I6434" s="18" t="s">
        <v>92</v>
      </c>
      <c r="J6434" s="2" t="s">
        <v>21</v>
      </c>
    </row>
    <row r="6435" spans="2:10" hidden="1" x14ac:dyDescent="0.3">
      <c r="B6435" s="5" t="s">
        <v>75</v>
      </c>
      <c r="C6435" t="s">
        <v>53</v>
      </c>
      <c r="D6435" s="2" t="s">
        <v>21</v>
      </c>
      <c r="E6435">
        <v>7.2759999999999998</v>
      </c>
      <c r="F6435">
        <v>7.2759999999999998</v>
      </c>
      <c r="G6435" t="s">
        <v>43</v>
      </c>
      <c r="H6435" s="21">
        <v>44988</v>
      </c>
      <c r="I6435" s="18" t="s">
        <v>92</v>
      </c>
      <c r="J6435" s="2" t="s">
        <v>21</v>
      </c>
    </row>
    <row r="6436" spans="2:10" hidden="1" x14ac:dyDescent="0.3">
      <c r="B6436" s="5" t="s">
        <v>75</v>
      </c>
      <c r="C6436" t="s">
        <v>53</v>
      </c>
      <c r="D6436" s="2" t="s">
        <v>21</v>
      </c>
      <c r="E6436">
        <v>7.0140000000000002</v>
      </c>
      <c r="F6436">
        <v>7.0140000000000002</v>
      </c>
      <c r="G6436" t="s">
        <v>43</v>
      </c>
      <c r="H6436" s="21">
        <v>44988</v>
      </c>
      <c r="I6436" s="18" t="s">
        <v>92</v>
      </c>
      <c r="J6436" s="2" t="s">
        <v>21</v>
      </c>
    </row>
    <row r="6437" spans="2:10" hidden="1" x14ac:dyDescent="0.3">
      <c r="B6437" s="5" t="s">
        <v>75</v>
      </c>
      <c r="C6437" t="s">
        <v>53</v>
      </c>
      <c r="D6437" s="2" t="s">
        <v>21</v>
      </c>
      <c r="E6437">
        <v>7.3819999999999997</v>
      </c>
      <c r="F6437">
        <v>7.3819999999999997</v>
      </c>
      <c r="G6437" t="s">
        <v>43</v>
      </c>
      <c r="H6437" s="21">
        <v>44988</v>
      </c>
      <c r="I6437" s="18" t="s">
        <v>92</v>
      </c>
      <c r="J6437" s="2" t="s">
        <v>21</v>
      </c>
    </row>
    <row r="6438" spans="2:10" hidden="1" x14ac:dyDescent="0.3">
      <c r="B6438" s="5" t="s">
        <v>75</v>
      </c>
      <c r="C6438" t="s">
        <v>53</v>
      </c>
      <c r="D6438" s="2" t="s">
        <v>21</v>
      </c>
      <c r="E6438">
        <v>7.5529999999999999</v>
      </c>
      <c r="F6438">
        <v>7.5529999999999999</v>
      </c>
      <c r="G6438" t="s">
        <v>43</v>
      </c>
      <c r="H6438" s="21">
        <v>44988</v>
      </c>
      <c r="I6438" s="18" t="s">
        <v>92</v>
      </c>
      <c r="J6438" s="2" t="s">
        <v>21</v>
      </c>
    </row>
    <row r="6439" spans="2:10" hidden="1" x14ac:dyDescent="0.3">
      <c r="B6439" s="5" t="s">
        <v>75</v>
      </c>
      <c r="C6439" t="s">
        <v>53</v>
      </c>
      <c r="D6439" s="2" t="s">
        <v>21</v>
      </c>
      <c r="E6439">
        <v>6.2649999999999997</v>
      </c>
      <c r="F6439">
        <v>6.2649999999999997</v>
      </c>
      <c r="G6439" t="s">
        <v>43</v>
      </c>
      <c r="H6439" s="21">
        <v>44988</v>
      </c>
      <c r="I6439" s="18" t="s">
        <v>92</v>
      </c>
      <c r="J6439" s="2" t="s">
        <v>21</v>
      </c>
    </row>
    <row r="6440" spans="2:10" hidden="1" x14ac:dyDescent="0.3">
      <c r="B6440" s="5" t="s">
        <v>75</v>
      </c>
      <c r="C6440" t="s">
        <v>53</v>
      </c>
      <c r="D6440" s="2" t="s">
        <v>21</v>
      </c>
      <c r="E6440">
        <v>7.9050000000000002</v>
      </c>
      <c r="F6440">
        <v>7.9050000000000002</v>
      </c>
      <c r="G6440" t="s">
        <v>43</v>
      </c>
      <c r="H6440" s="21">
        <v>44988</v>
      </c>
      <c r="I6440" s="18" t="s">
        <v>92</v>
      </c>
      <c r="J6440" s="2" t="s">
        <v>21</v>
      </c>
    </row>
    <row r="6441" spans="2:10" hidden="1" x14ac:dyDescent="0.3">
      <c r="B6441" s="5" t="s">
        <v>75</v>
      </c>
      <c r="C6441" t="s">
        <v>53</v>
      </c>
      <c r="D6441" s="2" t="s">
        <v>21</v>
      </c>
      <c r="E6441">
        <v>7.8520000000000003</v>
      </c>
      <c r="F6441">
        <v>7.8520000000000003</v>
      </c>
      <c r="G6441" t="s">
        <v>43</v>
      </c>
      <c r="H6441" s="21">
        <v>44988</v>
      </c>
      <c r="I6441" s="18" t="s">
        <v>92</v>
      </c>
      <c r="J6441" s="2" t="s">
        <v>21</v>
      </c>
    </row>
    <row r="6442" spans="2:10" hidden="1" x14ac:dyDescent="0.3">
      <c r="B6442" s="5" t="s">
        <v>75</v>
      </c>
      <c r="C6442" t="s">
        <v>53</v>
      </c>
      <c r="D6442" s="2" t="s">
        <v>21</v>
      </c>
      <c r="E6442">
        <v>8.0050000000000008</v>
      </c>
      <c r="F6442">
        <v>8.0050000000000008</v>
      </c>
      <c r="G6442" t="s">
        <v>43</v>
      </c>
      <c r="H6442" s="21">
        <v>44988</v>
      </c>
      <c r="I6442" s="18" t="s">
        <v>92</v>
      </c>
      <c r="J6442" s="2" t="s">
        <v>21</v>
      </c>
    </row>
    <row r="6443" spans="2:10" hidden="1" x14ac:dyDescent="0.3">
      <c r="B6443" s="5" t="s">
        <v>75</v>
      </c>
      <c r="C6443" t="s">
        <v>53</v>
      </c>
      <c r="D6443" s="2" t="s">
        <v>21</v>
      </c>
      <c r="E6443">
        <v>6.2809999999999997</v>
      </c>
      <c r="F6443">
        <v>6.2809999999999997</v>
      </c>
      <c r="G6443" t="s">
        <v>43</v>
      </c>
      <c r="H6443" s="21">
        <v>44988</v>
      </c>
      <c r="I6443" s="18" t="s">
        <v>92</v>
      </c>
      <c r="J6443" s="2" t="s">
        <v>21</v>
      </c>
    </row>
    <row r="6444" spans="2:10" hidden="1" x14ac:dyDescent="0.3">
      <c r="B6444" s="5" t="s">
        <v>75</v>
      </c>
      <c r="C6444" t="s">
        <v>53</v>
      </c>
      <c r="D6444" s="2" t="s">
        <v>21</v>
      </c>
      <c r="E6444">
        <v>7.0220000000000002</v>
      </c>
      <c r="F6444">
        <v>7.0220000000000002</v>
      </c>
      <c r="G6444" t="s">
        <v>43</v>
      </c>
      <c r="H6444" s="21">
        <v>44988</v>
      </c>
      <c r="I6444" s="18" t="s">
        <v>92</v>
      </c>
      <c r="J6444" s="2" t="s">
        <v>21</v>
      </c>
    </row>
    <row r="6445" spans="2:10" hidden="1" x14ac:dyDescent="0.3">
      <c r="B6445" s="5" t="s">
        <v>75</v>
      </c>
      <c r="C6445" t="s">
        <v>53</v>
      </c>
      <c r="D6445" s="2" t="s">
        <v>21</v>
      </c>
      <c r="E6445">
        <v>8.14</v>
      </c>
      <c r="F6445">
        <v>8.14</v>
      </c>
      <c r="G6445" t="s">
        <v>43</v>
      </c>
      <c r="H6445" s="21">
        <v>44988</v>
      </c>
      <c r="I6445" s="18" t="s">
        <v>92</v>
      </c>
      <c r="J6445" s="2" t="s">
        <v>21</v>
      </c>
    </row>
    <row r="6446" spans="2:10" hidden="1" x14ac:dyDescent="0.3">
      <c r="B6446" s="5" t="s">
        <v>75</v>
      </c>
      <c r="C6446" t="s">
        <v>53</v>
      </c>
      <c r="D6446" s="2" t="s">
        <v>21</v>
      </c>
      <c r="E6446">
        <v>6.0010000000000003</v>
      </c>
      <c r="F6446">
        <v>6.0010000000000003</v>
      </c>
      <c r="G6446" t="s">
        <v>43</v>
      </c>
      <c r="H6446" s="21">
        <v>44988</v>
      </c>
      <c r="I6446" s="18" t="s">
        <v>92</v>
      </c>
      <c r="J6446" s="2" t="s">
        <v>21</v>
      </c>
    </row>
    <row r="6447" spans="2:10" hidden="1" x14ac:dyDescent="0.3">
      <c r="B6447" s="5" t="s">
        <v>75</v>
      </c>
      <c r="C6447" t="s">
        <v>53</v>
      </c>
      <c r="D6447" s="2" t="s">
        <v>21</v>
      </c>
      <c r="E6447">
        <v>7.2460000000000004</v>
      </c>
      <c r="F6447">
        <v>7.2460000000000004</v>
      </c>
      <c r="G6447" t="s">
        <v>43</v>
      </c>
      <c r="H6447" s="21">
        <v>44988</v>
      </c>
      <c r="I6447" s="18" t="s">
        <v>92</v>
      </c>
      <c r="J6447" s="2" t="s">
        <v>21</v>
      </c>
    </row>
    <row r="6448" spans="2:10" hidden="1" x14ac:dyDescent="0.3">
      <c r="B6448" s="5" t="s">
        <v>75</v>
      </c>
      <c r="C6448" t="s">
        <v>53</v>
      </c>
      <c r="D6448" s="2" t="s">
        <v>21</v>
      </c>
      <c r="E6448">
        <v>6.9050000000000002</v>
      </c>
      <c r="F6448">
        <v>6.9050000000000002</v>
      </c>
      <c r="G6448" t="s">
        <v>43</v>
      </c>
      <c r="H6448" s="21">
        <v>44988</v>
      </c>
      <c r="I6448" s="18" t="s">
        <v>92</v>
      </c>
      <c r="J6448" s="2" t="s">
        <v>21</v>
      </c>
    </row>
    <row r="6449" spans="2:10" hidden="1" x14ac:dyDescent="0.3">
      <c r="B6449" s="5" t="s">
        <v>75</v>
      </c>
      <c r="C6449" t="s">
        <v>53</v>
      </c>
      <c r="D6449" s="2" t="s">
        <v>21</v>
      </c>
      <c r="E6449">
        <v>7.8310000000000004</v>
      </c>
      <c r="F6449">
        <v>7.8310000000000004</v>
      </c>
      <c r="G6449" t="s">
        <v>43</v>
      </c>
      <c r="H6449" s="21">
        <v>44988</v>
      </c>
      <c r="I6449" s="18" t="s">
        <v>92</v>
      </c>
      <c r="J6449" s="2" t="s">
        <v>21</v>
      </c>
    </row>
    <row r="6450" spans="2:10" hidden="1" x14ac:dyDescent="0.3">
      <c r="B6450" s="5" t="s">
        <v>75</v>
      </c>
      <c r="C6450" t="s">
        <v>53</v>
      </c>
      <c r="D6450" s="2" t="s">
        <v>21</v>
      </c>
      <c r="E6450">
        <v>6.4489999999999998</v>
      </c>
      <c r="F6450">
        <v>6.4489999999999998</v>
      </c>
      <c r="G6450" t="s">
        <v>43</v>
      </c>
      <c r="H6450" s="21">
        <v>44988</v>
      </c>
      <c r="I6450" s="18" t="s">
        <v>92</v>
      </c>
      <c r="J6450" s="2" t="s">
        <v>21</v>
      </c>
    </row>
    <row r="6451" spans="2:10" hidden="1" x14ac:dyDescent="0.3">
      <c r="B6451" s="5" t="s">
        <v>75</v>
      </c>
      <c r="C6451" t="s">
        <v>53</v>
      </c>
      <c r="D6451" s="2" t="s">
        <v>21</v>
      </c>
      <c r="E6451">
        <v>6.4809999999999999</v>
      </c>
      <c r="F6451">
        <v>6.4809999999999999</v>
      </c>
      <c r="G6451" t="s">
        <v>43</v>
      </c>
      <c r="H6451" s="21">
        <v>44988</v>
      </c>
      <c r="I6451" s="18" t="s">
        <v>92</v>
      </c>
      <c r="J6451" s="2" t="s">
        <v>21</v>
      </c>
    </row>
    <row r="6452" spans="2:10" hidden="1" x14ac:dyDescent="0.3">
      <c r="B6452" s="5" t="s">
        <v>75</v>
      </c>
      <c r="C6452" t="s">
        <v>53</v>
      </c>
      <c r="D6452" s="2" t="s">
        <v>21</v>
      </c>
      <c r="E6452">
        <v>7.5679999999999996</v>
      </c>
      <c r="F6452">
        <v>7.5679999999999996</v>
      </c>
      <c r="G6452" t="s">
        <v>43</v>
      </c>
      <c r="H6452" s="21">
        <v>44988</v>
      </c>
      <c r="I6452" s="18" t="s">
        <v>92</v>
      </c>
      <c r="J6452" s="2" t="s">
        <v>21</v>
      </c>
    </row>
    <row r="6453" spans="2:10" hidden="1" x14ac:dyDescent="0.3">
      <c r="B6453" s="5" t="s">
        <v>75</v>
      </c>
      <c r="C6453" t="s">
        <v>53</v>
      </c>
      <c r="D6453" s="2" t="s">
        <v>21</v>
      </c>
      <c r="E6453">
        <v>7.1520000000000001</v>
      </c>
      <c r="F6453">
        <v>7.1520000000000001</v>
      </c>
      <c r="G6453" t="s">
        <v>43</v>
      </c>
      <c r="H6453" s="21">
        <v>44988</v>
      </c>
      <c r="I6453" s="18" t="s">
        <v>92</v>
      </c>
      <c r="J6453" s="2" t="s">
        <v>21</v>
      </c>
    </row>
    <row r="6454" spans="2:10" hidden="1" x14ac:dyDescent="0.3">
      <c r="B6454" s="5" t="s">
        <v>75</v>
      </c>
      <c r="C6454" t="s">
        <v>53</v>
      </c>
      <c r="D6454" s="2" t="s">
        <v>21</v>
      </c>
      <c r="E6454">
        <v>6.3840000000000003</v>
      </c>
      <c r="F6454">
        <v>6.3840000000000003</v>
      </c>
      <c r="G6454" t="s">
        <v>43</v>
      </c>
      <c r="H6454" s="21">
        <v>44988</v>
      </c>
      <c r="I6454" s="18" t="s">
        <v>92</v>
      </c>
      <c r="J6454" s="2" t="s">
        <v>21</v>
      </c>
    </row>
    <row r="6455" spans="2:10" hidden="1" x14ac:dyDescent="0.3">
      <c r="B6455" s="5" t="s">
        <v>75</v>
      </c>
      <c r="C6455" t="s">
        <v>53</v>
      </c>
      <c r="D6455" s="2" t="s">
        <v>21</v>
      </c>
      <c r="E6455">
        <v>8.0220000000000002</v>
      </c>
      <c r="F6455">
        <v>8.0220000000000002</v>
      </c>
      <c r="G6455" t="s">
        <v>43</v>
      </c>
      <c r="H6455" s="21">
        <v>44988</v>
      </c>
      <c r="I6455" s="18" t="s">
        <v>92</v>
      </c>
      <c r="J6455" s="2" t="s">
        <v>21</v>
      </c>
    </row>
    <row r="6456" spans="2:10" hidden="1" x14ac:dyDescent="0.3">
      <c r="B6456" s="5" t="s">
        <v>75</v>
      </c>
      <c r="C6456" t="s">
        <v>53</v>
      </c>
      <c r="D6456" s="2" t="s">
        <v>21</v>
      </c>
      <c r="E6456">
        <v>7.5880000000000001</v>
      </c>
      <c r="F6456">
        <v>7.5880000000000001</v>
      </c>
      <c r="G6456" t="s">
        <v>43</v>
      </c>
      <c r="H6456" s="21">
        <v>44988</v>
      </c>
      <c r="I6456" s="18" t="s">
        <v>92</v>
      </c>
      <c r="J6456" s="2" t="s">
        <v>21</v>
      </c>
    </row>
    <row r="6457" spans="2:10" hidden="1" x14ac:dyDescent="0.3">
      <c r="B6457" s="5" t="s">
        <v>75</v>
      </c>
      <c r="C6457" t="s">
        <v>53</v>
      </c>
      <c r="D6457" s="2" t="s">
        <v>21</v>
      </c>
      <c r="E6457">
        <v>6.7309999999999999</v>
      </c>
      <c r="F6457">
        <v>6.7309999999999999</v>
      </c>
      <c r="G6457" t="s">
        <v>43</v>
      </c>
      <c r="H6457" s="21">
        <v>44988</v>
      </c>
      <c r="I6457" s="18" t="s">
        <v>92</v>
      </c>
      <c r="J6457" s="2" t="s">
        <v>21</v>
      </c>
    </row>
    <row r="6458" spans="2:10" hidden="1" x14ac:dyDescent="0.3">
      <c r="B6458" s="5" t="s">
        <v>75</v>
      </c>
      <c r="C6458" t="s">
        <v>53</v>
      </c>
      <c r="D6458" s="2" t="s">
        <v>21</v>
      </c>
      <c r="E6458">
        <v>6.7249999999999996</v>
      </c>
      <c r="F6458">
        <v>6.7249999999999996</v>
      </c>
      <c r="G6458" t="s">
        <v>43</v>
      </c>
      <c r="H6458" s="21">
        <v>44988</v>
      </c>
      <c r="I6458" s="18" t="s">
        <v>92</v>
      </c>
      <c r="J6458" s="2" t="s">
        <v>21</v>
      </c>
    </row>
    <row r="6459" spans="2:10" hidden="1" x14ac:dyDescent="0.3">
      <c r="B6459" s="5" t="s">
        <v>75</v>
      </c>
      <c r="C6459" t="s">
        <v>53</v>
      </c>
      <c r="D6459" s="2" t="s">
        <v>21</v>
      </c>
      <c r="E6459">
        <v>5.5650000000000004</v>
      </c>
      <c r="F6459">
        <v>5.5650000000000004</v>
      </c>
      <c r="G6459" t="s">
        <v>43</v>
      </c>
      <c r="H6459" s="21">
        <v>44988</v>
      </c>
      <c r="I6459" s="18" t="s">
        <v>92</v>
      </c>
      <c r="J6459" s="2" t="s">
        <v>21</v>
      </c>
    </row>
    <row r="6460" spans="2:10" hidden="1" x14ac:dyDescent="0.3">
      <c r="B6460" s="5" t="s">
        <v>75</v>
      </c>
      <c r="C6460" t="s">
        <v>53</v>
      </c>
      <c r="D6460" s="2" t="s">
        <v>21</v>
      </c>
      <c r="E6460">
        <v>5.6079999999999997</v>
      </c>
      <c r="F6460">
        <v>5.6079999999999997</v>
      </c>
      <c r="G6460" t="s">
        <v>43</v>
      </c>
      <c r="H6460" s="21">
        <v>44988</v>
      </c>
      <c r="I6460" s="18" t="s">
        <v>92</v>
      </c>
      <c r="J6460" s="2" t="s">
        <v>21</v>
      </c>
    </row>
    <row r="6461" spans="2:10" hidden="1" x14ac:dyDescent="0.3">
      <c r="B6461" s="5" t="s">
        <v>75</v>
      </c>
      <c r="C6461" t="s">
        <v>53</v>
      </c>
      <c r="D6461" s="2" t="s">
        <v>21</v>
      </c>
      <c r="E6461">
        <v>7.3739999999999997</v>
      </c>
      <c r="F6461">
        <v>7.3739999999999997</v>
      </c>
      <c r="G6461" t="s">
        <v>43</v>
      </c>
      <c r="H6461" s="21">
        <v>44988</v>
      </c>
      <c r="I6461" s="18" t="s">
        <v>92</v>
      </c>
      <c r="J6461" s="2" t="s">
        <v>21</v>
      </c>
    </row>
    <row r="6462" spans="2:10" hidden="1" x14ac:dyDescent="0.3">
      <c r="B6462" s="5" t="s">
        <v>75</v>
      </c>
      <c r="C6462" t="s">
        <v>53</v>
      </c>
      <c r="D6462" s="2" t="s">
        <v>21</v>
      </c>
      <c r="E6462">
        <v>5.492</v>
      </c>
      <c r="F6462">
        <v>5.492</v>
      </c>
      <c r="G6462" t="s">
        <v>43</v>
      </c>
      <c r="H6462" s="21">
        <v>44988</v>
      </c>
      <c r="I6462" s="18" t="s">
        <v>92</v>
      </c>
      <c r="J6462" s="2" t="s">
        <v>21</v>
      </c>
    </row>
    <row r="6463" spans="2:10" hidden="1" x14ac:dyDescent="0.3">
      <c r="B6463" s="5" t="s">
        <v>75</v>
      </c>
      <c r="C6463" t="s">
        <v>53</v>
      </c>
      <c r="D6463" s="2" t="s">
        <v>21</v>
      </c>
      <c r="E6463">
        <v>6.6189999999999998</v>
      </c>
      <c r="F6463">
        <v>6.6189999999999998</v>
      </c>
      <c r="G6463" t="s">
        <v>43</v>
      </c>
      <c r="H6463" s="21">
        <v>44988</v>
      </c>
      <c r="I6463" s="18" t="s">
        <v>92</v>
      </c>
      <c r="J6463" s="2" t="s">
        <v>21</v>
      </c>
    </row>
    <row r="6464" spans="2:10" hidden="1" x14ac:dyDescent="0.3">
      <c r="B6464" s="5" t="s">
        <v>75</v>
      </c>
      <c r="C6464" t="s">
        <v>53</v>
      </c>
      <c r="D6464" s="2" t="s">
        <v>21</v>
      </c>
      <c r="E6464">
        <v>7.7809999999999997</v>
      </c>
      <c r="F6464">
        <v>7.7809999999999997</v>
      </c>
      <c r="G6464" t="s">
        <v>43</v>
      </c>
      <c r="H6464" s="21">
        <v>44988</v>
      </c>
      <c r="I6464" s="18" t="s">
        <v>92</v>
      </c>
      <c r="J6464" s="2" t="s">
        <v>21</v>
      </c>
    </row>
    <row r="6465" spans="2:10" hidden="1" x14ac:dyDescent="0.3">
      <c r="B6465" s="5" t="s">
        <v>75</v>
      </c>
      <c r="C6465" t="s">
        <v>53</v>
      </c>
      <c r="D6465" s="2" t="s">
        <v>21</v>
      </c>
      <c r="E6465">
        <v>4.6500000000000004</v>
      </c>
      <c r="F6465">
        <v>4.6500000000000004</v>
      </c>
      <c r="G6465" t="s">
        <v>43</v>
      </c>
      <c r="H6465" s="21">
        <v>44988</v>
      </c>
      <c r="I6465" s="18" t="s">
        <v>92</v>
      </c>
      <c r="J6465" s="2" t="s">
        <v>21</v>
      </c>
    </row>
    <row r="6466" spans="2:10" hidden="1" x14ac:dyDescent="0.3">
      <c r="B6466" s="5" t="s">
        <v>75</v>
      </c>
      <c r="C6466" t="s">
        <v>53</v>
      </c>
      <c r="D6466" s="2" t="s">
        <v>21</v>
      </c>
      <c r="E6466">
        <v>6.4880000000000004</v>
      </c>
      <c r="F6466">
        <v>6.4880000000000004</v>
      </c>
      <c r="G6466" t="s">
        <v>43</v>
      </c>
      <c r="H6466" s="21">
        <v>44988</v>
      </c>
      <c r="I6466" s="18" t="s">
        <v>92</v>
      </c>
      <c r="J6466" s="2" t="s">
        <v>21</v>
      </c>
    </row>
    <row r="6467" spans="2:10" hidden="1" x14ac:dyDescent="0.3">
      <c r="B6467" s="5" t="s">
        <v>75</v>
      </c>
      <c r="C6467" t="s">
        <v>53</v>
      </c>
      <c r="D6467" s="2" t="s">
        <v>21</v>
      </c>
      <c r="E6467">
        <v>7.0659999999999998</v>
      </c>
      <c r="F6467">
        <v>7.0659999999999998</v>
      </c>
      <c r="G6467" t="s">
        <v>43</v>
      </c>
      <c r="H6467" s="21">
        <v>44988</v>
      </c>
      <c r="I6467" s="18" t="s">
        <v>92</v>
      </c>
      <c r="J6467" s="2" t="s">
        <v>21</v>
      </c>
    </row>
    <row r="6468" spans="2:10" hidden="1" x14ac:dyDescent="0.3">
      <c r="B6468" s="5" t="s">
        <v>75</v>
      </c>
      <c r="C6468" t="s">
        <v>53</v>
      </c>
      <c r="D6468" s="2" t="s">
        <v>21</v>
      </c>
      <c r="E6468">
        <v>7.5810000000000004</v>
      </c>
      <c r="F6468">
        <v>7.5810000000000004</v>
      </c>
      <c r="G6468" t="s">
        <v>43</v>
      </c>
      <c r="H6468" s="21">
        <v>44988</v>
      </c>
      <c r="I6468" s="18" t="s">
        <v>92</v>
      </c>
      <c r="J6468" s="2" t="s">
        <v>21</v>
      </c>
    </row>
    <row r="6469" spans="2:10" hidden="1" x14ac:dyDescent="0.3">
      <c r="B6469" s="5" t="s">
        <v>75</v>
      </c>
      <c r="C6469" t="s">
        <v>53</v>
      </c>
      <c r="D6469" s="2" t="s">
        <v>21</v>
      </c>
      <c r="E6469">
        <v>6.2670000000000003</v>
      </c>
      <c r="F6469">
        <v>6.2670000000000003</v>
      </c>
      <c r="G6469" t="s">
        <v>43</v>
      </c>
      <c r="H6469" s="21">
        <v>44988</v>
      </c>
      <c r="I6469" s="18" t="s">
        <v>92</v>
      </c>
      <c r="J6469" s="2" t="s">
        <v>21</v>
      </c>
    </row>
    <row r="6470" spans="2:10" hidden="1" x14ac:dyDescent="0.3">
      <c r="B6470" s="5" t="s">
        <v>75</v>
      </c>
      <c r="C6470" t="s">
        <v>53</v>
      </c>
      <c r="D6470" s="2" t="s">
        <v>21</v>
      </c>
      <c r="E6470">
        <v>6.3970000000000002</v>
      </c>
      <c r="F6470">
        <v>6.3970000000000002</v>
      </c>
      <c r="G6470" t="s">
        <v>43</v>
      </c>
      <c r="H6470" s="21">
        <v>44988</v>
      </c>
      <c r="I6470" s="18" t="s">
        <v>92</v>
      </c>
      <c r="J6470" s="2" t="s">
        <v>21</v>
      </c>
    </row>
    <row r="6471" spans="2:10" hidden="1" x14ac:dyDescent="0.3">
      <c r="B6471" s="5" t="s">
        <v>75</v>
      </c>
      <c r="C6471" t="s">
        <v>53</v>
      </c>
      <c r="D6471" s="2" t="s">
        <v>21</v>
      </c>
      <c r="E6471">
        <v>6.4089999999999998</v>
      </c>
      <c r="F6471">
        <v>6.4089999999999998</v>
      </c>
      <c r="G6471" t="s">
        <v>43</v>
      </c>
      <c r="H6471" s="21">
        <v>44988</v>
      </c>
      <c r="I6471" s="18" t="s">
        <v>92</v>
      </c>
      <c r="J6471" s="2" t="s">
        <v>21</v>
      </c>
    </row>
    <row r="6472" spans="2:10" hidden="1" x14ac:dyDescent="0.3">
      <c r="B6472" s="5" t="s">
        <v>75</v>
      </c>
      <c r="C6472" t="s">
        <v>53</v>
      </c>
      <c r="D6472" s="2" t="s">
        <v>21</v>
      </c>
      <c r="E6472">
        <v>6.82</v>
      </c>
      <c r="F6472">
        <v>6.82</v>
      </c>
      <c r="G6472" t="s">
        <v>43</v>
      </c>
      <c r="H6472" s="21">
        <v>44988</v>
      </c>
      <c r="I6472" s="18" t="s">
        <v>92</v>
      </c>
      <c r="J6472" s="2" t="s">
        <v>21</v>
      </c>
    </row>
    <row r="6473" spans="2:10" hidden="1" x14ac:dyDescent="0.3">
      <c r="B6473" s="5" t="s">
        <v>75</v>
      </c>
      <c r="C6473" t="s">
        <v>53</v>
      </c>
      <c r="D6473" s="2" t="s">
        <v>21</v>
      </c>
      <c r="E6473">
        <v>6.7119999999999997</v>
      </c>
      <c r="F6473">
        <v>6.7119999999999997</v>
      </c>
      <c r="G6473" t="s">
        <v>43</v>
      </c>
      <c r="H6473" s="21">
        <v>44988</v>
      </c>
      <c r="I6473" s="18" t="s">
        <v>92</v>
      </c>
      <c r="J6473" s="2" t="s">
        <v>21</v>
      </c>
    </row>
    <row r="6474" spans="2:10" hidden="1" x14ac:dyDescent="0.3">
      <c r="B6474" s="5" t="s">
        <v>75</v>
      </c>
      <c r="C6474" t="s">
        <v>53</v>
      </c>
      <c r="D6474" s="2" t="s">
        <v>21</v>
      </c>
      <c r="E6474">
        <v>6.4349999999999996</v>
      </c>
      <c r="F6474">
        <v>6.4349999999999996</v>
      </c>
      <c r="G6474" t="s">
        <v>43</v>
      </c>
      <c r="H6474" s="21">
        <v>44988</v>
      </c>
      <c r="I6474" s="18" t="s">
        <v>92</v>
      </c>
      <c r="J6474" s="2" t="s">
        <v>21</v>
      </c>
    </row>
    <row r="6475" spans="2:10" hidden="1" x14ac:dyDescent="0.3">
      <c r="B6475" s="5" t="s">
        <v>75</v>
      </c>
      <c r="C6475" t="s">
        <v>53</v>
      </c>
      <c r="D6475" s="2" t="s">
        <v>21</v>
      </c>
      <c r="E6475">
        <v>8.0139999999999993</v>
      </c>
      <c r="F6475">
        <v>8.0139999999999993</v>
      </c>
      <c r="G6475" t="s">
        <v>43</v>
      </c>
      <c r="H6475" s="21">
        <v>44988</v>
      </c>
      <c r="I6475" s="18" t="s">
        <v>92</v>
      </c>
      <c r="J6475" s="2" t="s">
        <v>21</v>
      </c>
    </row>
    <row r="6476" spans="2:10" hidden="1" x14ac:dyDescent="0.3">
      <c r="B6476" s="5" t="s">
        <v>75</v>
      </c>
      <c r="C6476" t="s">
        <v>53</v>
      </c>
      <c r="D6476" s="2" t="s">
        <v>21</v>
      </c>
      <c r="E6476">
        <v>6.7850000000000001</v>
      </c>
      <c r="F6476">
        <v>6.7850000000000001</v>
      </c>
      <c r="G6476" t="s">
        <v>43</v>
      </c>
      <c r="H6476" s="21">
        <v>44988</v>
      </c>
      <c r="I6476" s="18" t="s">
        <v>92</v>
      </c>
      <c r="J6476" s="2" t="s">
        <v>21</v>
      </c>
    </row>
    <row r="6477" spans="2:10" hidden="1" x14ac:dyDescent="0.3">
      <c r="B6477" s="5" t="s">
        <v>75</v>
      </c>
      <c r="C6477" t="s">
        <v>53</v>
      </c>
      <c r="D6477" s="2" t="s">
        <v>21</v>
      </c>
      <c r="E6477">
        <v>7.5119999999999996</v>
      </c>
      <c r="F6477">
        <v>7.5119999999999996</v>
      </c>
      <c r="G6477" t="s">
        <v>43</v>
      </c>
      <c r="H6477" s="21">
        <v>44988</v>
      </c>
      <c r="I6477" s="18" t="s">
        <v>92</v>
      </c>
      <c r="J6477" s="2" t="s">
        <v>21</v>
      </c>
    </row>
    <row r="6478" spans="2:10" hidden="1" x14ac:dyDescent="0.3">
      <c r="B6478" s="5" t="s">
        <v>75</v>
      </c>
      <c r="C6478" t="s">
        <v>53</v>
      </c>
      <c r="D6478" s="2" t="s">
        <v>21</v>
      </c>
      <c r="E6478">
        <v>7.6420000000000003</v>
      </c>
      <c r="F6478">
        <v>7.6420000000000003</v>
      </c>
      <c r="G6478" t="s">
        <v>43</v>
      </c>
      <c r="H6478" s="21">
        <v>44988</v>
      </c>
      <c r="I6478" s="18" t="s">
        <v>92</v>
      </c>
      <c r="J6478" s="2" t="s">
        <v>21</v>
      </c>
    </row>
    <row r="6479" spans="2:10" hidden="1" x14ac:dyDescent="0.3">
      <c r="B6479" s="5" t="s">
        <v>75</v>
      </c>
      <c r="C6479" t="s">
        <v>53</v>
      </c>
      <c r="D6479" s="2" t="s">
        <v>21</v>
      </c>
      <c r="E6479">
        <v>6.8250000000000002</v>
      </c>
      <c r="F6479">
        <v>6.8250000000000002</v>
      </c>
      <c r="G6479" t="s">
        <v>43</v>
      </c>
      <c r="H6479" s="21">
        <v>44988</v>
      </c>
      <c r="I6479" s="18" t="s">
        <v>92</v>
      </c>
      <c r="J6479" s="2" t="s">
        <v>21</v>
      </c>
    </row>
    <row r="6480" spans="2:10" hidden="1" x14ac:dyDescent="0.3">
      <c r="B6480" s="5" t="s">
        <v>75</v>
      </c>
      <c r="C6480" t="s">
        <v>53</v>
      </c>
      <c r="D6480" s="2" t="s">
        <v>21</v>
      </c>
      <c r="E6480">
        <v>5.61</v>
      </c>
      <c r="F6480">
        <v>5.61</v>
      </c>
      <c r="G6480" t="s">
        <v>43</v>
      </c>
      <c r="H6480" s="21">
        <v>44988</v>
      </c>
      <c r="I6480" s="18" t="s">
        <v>92</v>
      </c>
      <c r="J6480" s="2" t="s">
        <v>21</v>
      </c>
    </row>
    <row r="6481" spans="2:10" hidden="1" x14ac:dyDescent="0.3">
      <c r="B6481" s="5" t="s">
        <v>75</v>
      </c>
      <c r="C6481" t="s">
        <v>53</v>
      </c>
      <c r="D6481" s="2" t="s">
        <v>21</v>
      </c>
      <c r="E6481">
        <v>6.9740000000000002</v>
      </c>
      <c r="F6481">
        <v>6.9740000000000002</v>
      </c>
      <c r="G6481" t="s">
        <v>43</v>
      </c>
      <c r="H6481" s="21">
        <v>44988</v>
      </c>
      <c r="I6481" s="18" t="s">
        <v>92</v>
      </c>
      <c r="J6481" s="2" t="s">
        <v>21</v>
      </c>
    </row>
    <row r="6482" spans="2:10" hidden="1" x14ac:dyDescent="0.3">
      <c r="B6482" s="5" t="s">
        <v>75</v>
      </c>
      <c r="C6482" t="s">
        <v>53</v>
      </c>
      <c r="D6482" s="2" t="s">
        <v>21</v>
      </c>
      <c r="E6482">
        <v>6.9249999999999998</v>
      </c>
      <c r="F6482">
        <v>6.9249999999999998</v>
      </c>
      <c r="G6482" t="s">
        <v>43</v>
      </c>
      <c r="H6482" s="21">
        <v>44988</v>
      </c>
      <c r="I6482" s="18" t="s">
        <v>92</v>
      </c>
      <c r="J6482" s="2" t="s">
        <v>21</v>
      </c>
    </row>
    <row r="6483" spans="2:10" hidden="1" x14ac:dyDescent="0.3">
      <c r="B6483" s="5" t="s">
        <v>75</v>
      </c>
      <c r="C6483" t="s">
        <v>53</v>
      </c>
      <c r="D6483" s="2" t="s">
        <v>21</v>
      </c>
      <c r="E6483">
        <v>4.2469999999999999</v>
      </c>
      <c r="F6483">
        <v>4.2469999999999999</v>
      </c>
      <c r="G6483" t="s">
        <v>43</v>
      </c>
      <c r="H6483" s="21">
        <v>44988</v>
      </c>
      <c r="I6483" s="18" t="s">
        <v>92</v>
      </c>
      <c r="J6483" s="2" t="s">
        <v>21</v>
      </c>
    </row>
    <row r="6484" spans="2:10" hidden="1" x14ac:dyDescent="0.3">
      <c r="B6484" s="5" t="s">
        <v>75</v>
      </c>
      <c r="C6484" t="s">
        <v>53</v>
      </c>
      <c r="D6484" s="2" t="s">
        <v>21</v>
      </c>
      <c r="E6484">
        <v>6.548</v>
      </c>
      <c r="F6484">
        <v>6.548</v>
      </c>
      <c r="G6484" t="s">
        <v>43</v>
      </c>
      <c r="H6484" s="21">
        <v>44988</v>
      </c>
      <c r="I6484" s="18" t="s">
        <v>92</v>
      </c>
      <c r="J6484" s="2" t="s">
        <v>21</v>
      </c>
    </row>
    <row r="6485" spans="2:10" hidden="1" x14ac:dyDescent="0.3">
      <c r="B6485" s="5" t="s">
        <v>75</v>
      </c>
      <c r="C6485" t="s">
        <v>53</v>
      </c>
      <c r="D6485" s="2" t="s">
        <v>21</v>
      </c>
      <c r="E6485">
        <v>6.6719999999999997</v>
      </c>
      <c r="F6485">
        <v>6.6719999999999997</v>
      </c>
      <c r="G6485" t="s">
        <v>43</v>
      </c>
      <c r="H6485" s="21">
        <v>44988</v>
      </c>
      <c r="I6485" s="18" t="s">
        <v>92</v>
      </c>
      <c r="J6485" s="2" t="s">
        <v>21</v>
      </c>
    </row>
    <row r="6486" spans="2:10" hidden="1" x14ac:dyDescent="0.3">
      <c r="B6486" s="5" t="s">
        <v>75</v>
      </c>
      <c r="C6486" t="s">
        <v>53</v>
      </c>
      <c r="D6486" s="2" t="s">
        <v>21</v>
      </c>
      <c r="E6486">
        <v>6.13</v>
      </c>
      <c r="F6486">
        <v>6.13</v>
      </c>
      <c r="G6486" t="s">
        <v>43</v>
      </c>
      <c r="H6486" s="21">
        <v>44988</v>
      </c>
      <c r="I6486" s="18" t="s">
        <v>92</v>
      </c>
      <c r="J6486" s="2" t="s">
        <v>21</v>
      </c>
    </row>
    <row r="6487" spans="2:10" hidden="1" x14ac:dyDescent="0.3">
      <c r="B6487" s="5" t="s">
        <v>75</v>
      </c>
      <c r="C6487" t="s">
        <v>53</v>
      </c>
      <c r="D6487" s="2" t="s">
        <v>21</v>
      </c>
      <c r="E6487">
        <v>6.1829999999999998</v>
      </c>
      <c r="F6487">
        <v>6.1829999999999998</v>
      </c>
      <c r="G6487" t="s">
        <v>43</v>
      </c>
      <c r="H6487" s="21">
        <v>44988</v>
      </c>
      <c r="I6487" s="18" t="s">
        <v>92</v>
      </c>
      <c r="J6487" s="2" t="s">
        <v>21</v>
      </c>
    </row>
    <row r="6488" spans="2:10" hidden="1" x14ac:dyDescent="0.3">
      <c r="B6488" s="5" t="s">
        <v>75</v>
      </c>
      <c r="C6488" t="s">
        <v>53</v>
      </c>
      <c r="D6488" s="2" t="s">
        <v>21</v>
      </c>
      <c r="E6488">
        <v>7.2149999999999999</v>
      </c>
      <c r="F6488">
        <v>7.2149999999999999</v>
      </c>
      <c r="G6488" t="s">
        <v>43</v>
      </c>
      <c r="H6488" s="21">
        <v>44988</v>
      </c>
      <c r="I6488" s="18" t="s">
        <v>92</v>
      </c>
      <c r="J6488" s="2" t="s">
        <v>21</v>
      </c>
    </row>
    <row r="6489" spans="2:10" hidden="1" x14ac:dyDescent="0.3">
      <c r="B6489" s="5" t="s">
        <v>75</v>
      </c>
      <c r="C6489" t="s">
        <v>53</v>
      </c>
      <c r="D6489" s="2" t="s">
        <v>21</v>
      </c>
      <c r="E6489">
        <v>6.8869999999999996</v>
      </c>
      <c r="F6489">
        <v>6.8869999999999996</v>
      </c>
      <c r="G6489" t="s">
        <v>43</v>
      </c>
      <c r="H6489" s="21">
        <v>44988</v>
      </c>
      <c r="I6489" s="18" t="s">
        <v>92</v>
      </c>
      <c r="J6489" s="2" t="s">
        <v>21</v>
      </c>
    </row>
    <row r="6490" spans="2:10" hidden="1" x14ac:dyDescent="0.3">
      <c r="B6490" s="5" t="s">
        <v>75</v>
      </c>
      <c r="C6490" t="s">
        <v>53</v>
      </c>
      <c r="D6490" s="2" t="s">
        <v>21</v>
      </c>
      <c r="E6490">
        <v>6.7119999999999997</v>
      </c>
      <c r="F6490">
        <v>6.7119999999999997</v>
      </c>
      <c r="G6490" t="s">
        <v>43</v>
      </c>
      <c r="H6490" s="21">
        <v>44988</v>
      </c>
      <c r="I6490" s="18" t="s">
        <v>92</v>
      </c>
      <c r="J6490" s="2" t="s">
        <v>21</v>
      </c>
    </row>
    <row r="6491" spans="2:10" hidden="1" x14ac:dyDescent="0.3">
      <c r="B6491" s="5" t="s">
        <v>75</v>
      </c>
      <c r="C6491" t="s">
        <v>53</v>
      </c>
      <c r="D6491" s="2" t="s">
        <v>21</v>
      </c>
      <c r="E6491">
        <v>4.9429999999999996</v>
      </c>
      <c r="F6491">
        <v>4.9429999999999996</v>
      </c>
      <c r="G6491" t="s">
        <v>43</v>
      </c>
      <c r="H6491" s="21">
        <v>44988</v>
      </c>
      <c r="I6491" s="18" t="s">
        <v>92</v>
      </c>
      <c r="J6491" s="2" t="s">
        <v>21</v>
      </c>
    </row>
    <row r="6492" spans="2:10" hidden="1" x14ac:dyDescent="0.3">
      <c r="B6492" s="5" t="s">
        <v>75</v>
      </c>
      <c r="C6492" t="s">
        <v>53</v>
      </c>
      <c r="D6492" s="2" t="s">
        <v>21</v>
      </c>
      <c r="E6492">
        <v>7.7960000000000003</v>
      </c>
      <c r="F6492">
        <v>7.7960000000000003</v>
      </c>
      <c r="G6492" t="s">
        <v>43</v>
      </c>
      <c r="H6492" s="21">
        <v>44988</v>
      </c>
      <c r="I6492" s="18" t="s">
        <v>92</v>
      </c>
      <c r="J6492" s="2" t="s">
        <v>21</v>
      </c>
    </row>
    <row r="6493" spans="2:10" hidden="1" x14ac:dyDescent="0.3">
      <c r="B6493" s="5" t="s">
        <v>75</v>
      </c>
      <c r="C6493" t="s">
        <v>53</v>
      </c>
      <c r="D6493" s="2" t="s">
        <v>21</v>
      </c>
      <c r="E6493">
        <v>6.6429999999999998</v>
      </c>
      <c r="F6493">
        <v>6.6429999999999998</v>
      </c>
      <c r="G6493" t="s">
        <v>43</v>
      </c>
      <c r="H6493" s="21">
        <v>44988</v>
      </c>
      <c r="I6493" s="18" t="s">
        <v>92</v>
      </c>
      <c r="J6493" s="2" t="s">
        <v>21</v>
      </c>
    </row>
    <row r="6494" spans="2:10" hidden="1" x14ac:dyDescent="0.3">
      <c r="B6494" s="5" t="s">
        <v>75</v>
      </c>
      <c r="C6494" t="s">
        <v>53</v>
      </c>
      <c r="D6494" s="2" t="s">
        <v>21</v>
      </c>
      <c r="E6494">
        <v>7.133</v>
      </c>
      <c r="F6494">
        <v>7.133</v>
      </c>
      <c r="G6494" t="s">
        <v>43</v>
      </c>
      <c r="H6494" s="21">
        <v>44988</v>
      </c>
      <c r="I6494" s="18" t="s">
        <v>92</v>
      </c>
      <c r="J6494" s="2" t="s">
        <v>21</v>
      </c>
    </row>
    <row r="6495" spans="2:10" hidden="1" x14ac:dyDescent="0.3">
      <c r="B6495" s="5" t="s">
        <v>75</v>
      </c>
      <c r="C6495" t="s">
        <v>53</v>
      </c>
      <c r="D6495" s="2" t="s">
        <v>21</v>
      </c>
      <c r="E6495">
        <v>7.569</v>
      </c>
      <c r="F6495">
        <v>7.569</v>
      </c>
      <c r="G6495" t="s">
        <v>43</v>
      </c>
      <c r="H6495" s="21">
        <v>44988</v>
      </c>
      <c r="I6495" s="18" t="s">
        <v>92</v>
      </c>
      <c r="J6495" s="2" t="s">
        <v>21</v>
      </c>
    </row>
    <row r="6496" spans="2:10" hidden="1" x14ac:dyDescent="0.3">
      <c r="B6496" s="5" t="s">
        <v>75</v>
      </c>
      <c r="C6496" t="s">
        <v>53</v>
      </c>
      <c r="D6496" s="2" t="s">
        <v>21</v>
      </c>
      <c r="E6496">
        <v>7.1029999999999998</v>
      </c>
      <c r="F6496">
        <v>7.1029999999999998</v>
      </c>
      <c r="G6496" t="s">
        <v>43</v>
      </c>
      <c r="H6496" s="21">
        <v>44988</v>
      </c>
      <c r="I6496" s="18" t="s">
        <v>92</v>
      </c>
      <c r="J6496" s="2" t="s">
        <v>21</v>
      </c>
    </row>
    <row r="6497" spans="2:10" hidden="1" x14ac:dyDescent="0.3">
      <c r="B6497" s="5" t="s">
        <v>75</v>
      </c>
      <c r="C6497" t="s">
        <v>53</v>
      </c>
      <c r="D6497" s="2" t="s">
        <v>21</v>
      </c>
      <c r="E6497">
        <v>6.2839999999999998</v>
      </c>
      <c r="F6497">
        <v>6.2839999999999998</v>
      </c>
      <c r="G6497" t="s">
        <v>43</v>
      </c>
      <c r="H6497" s="21">
        <v>44988</v>
      </c>
      <c r="I6497" s="18" t="s">
        <v>92</v>
      </c>
      <c r="J6497" s="2" t="s">
        <v>21</v>
      </c>
    </row>
    <row r="6498" spans="2:10" hidden="1" x14ac:dyDescent="0.3">
      <c r="B6498" s="5" t="s">
        <v>75</v>
      </c>
      <c r="C6498" t="s">
        <v>53</v>
      </c>
      <c r="D6498" s="2" t="s">
        <v>21</v>
      </c>
      <c r="E6498">
        <v>7.915</v>
      </c>
      <c r="F6498">
        <v>7.915</v>
      </c>
      <c r="G6498" t="s">
        <v>43</v>
      </c>
      <c r="H6498" s="21">
        <v>44988</v>
      </c>
      <c r="I6498" s="18" t="s">
        <v>92</v>
      </c>
      <c r="J6498" s="2" t="s">
        <v>21</v>
      </c>
    </row>
    <row r="6499" spans="2:10" hidden="1" x14ac:dyDescent="0.3">
      <c r="B6499" s="5" t="s">
        <v>75</v>
      </c>
      <c r="C6499" t="s">
        <v>53</v>
      </c>
      <c r="D6499" s="2" t="s">
        <v>21</v>
      </c>
      <c r="E6499">
        <v>7.4930000000000003</v>
      </c>
      <c r="F6499">
        <v>7.4930000000000003</v>
      </c>
      <c r="G6499" t="s">
        <v>43</v>
      </c>
      <c r="H6499" s="21">
        <v>44988</v>
      </c>
      <c r="I6499" s="18" t="s">
        <v>92</v>
      </c>
      <c r="J6499" s="2" t="s">
        <v>21</v>
      </c>
    </row>
    <row r="6500" spans="2:10" hidden="1" x14ac:dyDescent="0.3">
      <c r="B6500" s="5" t="s">
        <v>75</v>
      </c>
      <c r="C6500" t="s">
        <v>53</v>
      </c>
      <c r="D6500" s="2" t="s">
        <v>21</v>
      </c>
      <c r="E6500">
        <v>7.7789999999999999</v>
      </c>
      <c r="F6500">
        <v>7.7789999999999999</v>
      </c>
      <c r="G6500" t="s">
        <v>43</v>
      </c>
      <c r="H6500" s="21">
        <v>44988</v>
      </c>
      <c r="I6500" s="18" t="s">
        <v>92</v>
      </c>
      <c r="J6500" s="2" t="s">
        <v>21</v>
      </c>
    </row>
    <row r="6501" spans="2:10" hidden="1" x14ac:dyDescent="0.3">
      <c r="B6501" s="5" t="s">
        <v>75</v>
      </c>
      <c r="C6501" t="s">
        <v>53</v>
      </c>
      <c r="D6501" s="2" t="s">
        <v>21</v>
      </c>
      <c r="E6501">
        <v>6.2519999999999998</v>
      </c>
      <c r="F6501">
        <v>6.2519999999999998</v>
      </c>
      <c r="G6501" t="s">
        <v>43</v>
      </c>
      <c r="H6501" s="21">
        <v>44988</v>
      </c>
      <c r="I6501" s="18" t="s">
        <v>92</v>
      </c>
      <c r="J6501" s="2" t="s">
        <v>21</v>
      </c>
    </row>
    <row r="6502" spans="2:10" hidden="1" x14ac:dyDescent="0.3">
      <c r="B6502" s="5" t="s">
        <v>75</v>
      </c>
      <c r="C6502" t="s">
        <v>53</v>
      </c>
      <c r="D6502" s="2" t="s">
        <v>21</v>
      </c>
      <c r="E6502">
        <v>7.7359999999999998</v>
      </c>
      <c r="F6502">
        <v>7.7359999999999998</v>
      </c>
      <c r="G6502" t="s">
        <v>43</v>
      </c>
      <c r="H6502" s="21">
        <v>44988</v>
      </c>
      <c r="I6502" s="18" t="s">
        <v>92</v>
      </c>
      <c r="J6502" s="2" t="s">
        <v>21</v>
      </c>
    </row>
    <row r="6503" spans="2:10" hidden="1" x14ac:dyDescent="0.3">
      <c r="B6503" s="5" t="s">
        <v>75</v>
      </c>
      <c r="C6503" t="s">
        <v>53</v>
      </c>
      <c r="D6503" s="2" t="s">
        <v>21</v>
      </c>
      <c r="E6503">
        <v>12.18</v>
      </c>
      <c r="F6503">
        <v>12.18</v>
      </c>
      <c r="G6503" t="s">
        <v>43</v>
      </c>
      <c r="H6503" s="21">
        <v>44988</v>
      </c>
      <c r="I6503" s="18" t="s">
        <v>92</v>
      </c>
      <c r="J6503" s="2" t="s">
        <v>21</v>
      </c>
    </row>
    <row r="6504" spans="2:10" hidden="1" x14ac:dyDescent="0.3">
      <c r="B6504" s="5" t="s">
        <v>75</v>
      </c>
      <c r="C6504" t="s">
        <v>53</v>
      </c>
      <c r="D6504" s="2" t="s">
        <v>21</v>
      </c>
      <c r="E6504">
        <v>12.887</v>
      </c>
      <c r="F6504">
        <v>12.887</v>
      </c>
      <c r="G6504" t="s">
        <v>43</v>
      </c>
      <c r="H6504" s="21">
        <v>44988</v>
      </c>
      <c r="I6504" s="18" t="s">
        <v>92</v>
      </c>
      <c r="J6504" s="2" t="s">
        <v>21</v>
      </c>
    </row>
    <row r="6505" spans="2:10" hidden="1" x14ac:dyDescent="0.3">
      <c r="B6505" s="5" t="s">
        <v>75</v>
      </c>
      <c r="C6505" t="s">
        <v>53</v>
      </c>
      <c r="D6505" s="2" t="s">
        <v>21</v>
      </c>
      <c r="E6505">
        <v>9.1029999999999998</v>
      </c>
      <c r="F6505">
        <v>9.1029999999999998</v>
      </c>
      <c r="G6505" t="s">
        <v>43</v>
      </c>
      <c r="H6505" s="21">
        <v>44988</v>
      </c>
      <c r="I6505" s="18" t="s">
        <v>92</v>
      </c>
      <c r="J6505" s="2" t="s">
        <v>21</v>
      </c>
    </row>
    <row r="6506" spans="2:10" hidden="1" x14ac:dyDescent="0.3">
      <c r="B6506" s="5" t="s">
        <v>75</v>
      </c>
      <c r="C6506" t="s">
        <v>53</v>
      </c>
      <c r="D6506" s="2" t="s">
        <v>21</v>
      </c>
      <c r="E6506">
        <v>8.5340000000000007</v>
      </c>
      <c r="F6506">
        <v>8.5340000000000007</v>
      </c>
      <c r="G6506" t="s">
        <v>43</v>
      </c>
      <c r="H6506" s="21">
        <v>44988</v>
      </c>
      <c r="I6506" s="18" t="s">
        <v>92</v>
      </c>
      <c r="J6506" s="2" t="s">
        <v>21</v>
      </c>
    </row>
    <row r="6507" spans="2:10" x14ac:dyDescent="0.3">
      <c r="B6507" s="5" t="s">
        <v>75</v>
      </c>
      <c r="C6507" t="s">
        <v>53</v>
      </c>
      <c r="D6507" t="s">
        <v>95</v>
      </c>
      <c r="E6507">
        <v>15.301</v>
      </c>
      <c r="F6507">
        <v>15.301</v>
      </c>
      <c r="G6507" t="s">
        <v>43</v>
      </c>
      <c r="H6507" s="21">
        <v>44988</v>
      </c>
      <c r="I6507" s="18" t="s">
        <v>92</v>
      </c>
      <c r="J6507" t="s">
        <v>63</v>
      </c>
    </row>
    <row r="6508" spans="2:10" hidden="1" x14ac:dyDescent="0.3">
      <c r="B6508" s="5" t="s">
        <v>75</v>
      </c>
      <c r="C6508" t="s">
        <v>53</v>
      </c>
      <c r="D6508" s="2" t="s">
        <v>21</v>
      </c>
      <c r="E6508">
        <v>11.458</v>
      </c>
      <c r="F6508">
        <v>11.458</v>
      </c>
      <c r="G6508" t="s">
        <v>43</v>
      </c>
      <c r="H6508" s="21">
        <v>44988</v>
      </c>
      <c r="I6508" s="18" t="s">
        <v>92</v>
      </c>
      <c r="J6508" s="2" t="s">
        <v>21</v>
      </c>
    </row>
    <row r="6509" spans="2:10" hidden="1" x14ac:dyDescent="0.3">
      <c r="B6509" s="5" t="s">
        <v>75</v>
      </c>
      <c r="C6509" t="s">
        <v>53</v>
      </c>
      <c r="D6509" s="2" t="s">
        <v>21</v>
      </c>
      <c r="E6509">
        <v>12.952999999999999</v>
      </c>
      <c r="F6509">
        <v>12.952999999999999</v>
      </c>
      <c r="G6509" t="s">
        <v>43</v>
      </c>
      <c r="H6509" s="21">
        <v>44988</v>
      </c>
      <c r="I6509" s="18" t="s">
        <v>92</v>
      </c>
      <c r="J6509" s="2" t="s">
        <v>21</v>
      </c>
    </row>
    <row r="6510" spans="2:10" hidden="1" x14ac:dyDescent="0.3">
      <c r="B6510" s="5" t="s">
        <v>75</v>
      </c>
      <c r="C6510" t="s">
        <v>53</v>
      </c>
      <c r="D6510" s="2" t="s">
        <v>21</v>
      </c>
      <c r="E6510">
        <v>12.468999999999999</v>
      </c>
      <c r="F6510">
        <v>12.468999999999999</v>
      </c>
      <c r="G6510" t="s">
        <v>43</v>
      </c>
      <c r="H6510" s="21">
        <v>44988</v>
      </c>
      <c r="I6510" s="18" t="s">
        <v>92</v>
      </c>
      <c r="J6510" s="2" t="s">
        <v>21</v>
      </c>
    </row>
    <row r="6511" spans="2:10" hidden="1" x14ac:dyDescent="0.3">
      <c r="B6511" s="5" t="s">
        <v>75</v>
      </c>
      <c r="C6511" t="s">
        <v>53</v>
      </c>
      <c r="D6511" s="2" t="s">
        <v>21</v>
      </c>
      <c r="E6511">
        <v>11.866</v>
      </c>
      <c r="F6511">
        <v>11.866</v>
      </c>
      <c r="G6511" t="s">
        <v>43</v>
      </c>
      <c r="H6511" s="21">
        <v>44988</v>
      </c>
      <c r="I6511" s="18" t="s">
        <v>92</v>
      </c>
      <c r="J6511" s="2" t="s">
        <v>21</v>
      </c>
    </row>
    <row r="6512" spans="2:10" hidden="1" x14ac:dyDescent="0.3">
      <c r="B6512" s="5" t="s">
        <v>75</v>
      </c>
      <c r="C6512" t="s">
        <v>53</v>
      </c>
      <c r="D6512" s="2" t="s">
        <v>21</v>
      </c>
      <c r="E6512">
        <v>5.9169999999999998</v>
      </c>
      <c r="F6512">
        <v>5.9169999999999998</v>
      </c>
      <c r="G6512" t="s">
        <v>43</v>
      </c>
      <c r="H6512" s="21">
        <v>44988</v>
      </c>
      <c r="I6512" s="18" t="s">
        <v>92</v>
      </c>
      <c r="J6512" s="2" t="s">
        <v>21</v>
      </c>
    </row>
    <row r="6513" spans="2:10" hidden="1" x14ac:dyDescent="0.3">
      <c r="B6513" s="5" t="s">
        <v>75</v>
      </c>
      <c r="C6513" t="s">
        <v>53</v>
      </c>
      <c r="D6513" s="2" t="s">
        <v>21</v>
      </c>
      <c r="E6513">
        <v>5.7939999999999996</v>
      </c>
      <c r="F6513">
        <v>5.7939999999999996</v>
      </c>
      <c r="G6513" t="s">
        <v>43</v>
      </c>
      <c r="H6513" s="21">
        <v>44988</v>
      </c>
      <c r="I6513" s="18" t="s">
        <v>92</v>
      </c>
      <c r="J6513" s="2" t="s">
        <v>21</v>
      </c>
    </row>
    <row r="6514" spans="2:10" hidden="1" x14ac:dyDescent="0.3">
      <c r="B6514" s="5" t="s">
        <v>75</v>
      </c>
      <c r="C6514" t="s">
        <v>53</v>
      </c>
      <c r="D6514" s="2" t="s">
        <v>21</v>
      </c>
      <c r="E6514">
        <v>6.3760000000000003</v>
      </c>
      <c r="F6514">
        <v>6.3760000000000003</v>
      </c>
      <c r="G6514" t="s">
        <v>43</v>
      </c>
      <c r="H6514" s="21">
        <v>44988</v>
      </c>
      <c r="I6514" s="18" t="s">
        <v>92</v>
      </c>
      <c r="J6514" s="2" t="s">
        <v>21</v>
      </c>
    </row>
    <row r="6515" spans="2:10" hidden="1" x14ac:dyDescent="0.3">
      <c r="B6515" s="5" t="s">
        <v>75</v>
      </c>
      <c r="C6515" t="s">
        <v>53</v>
      </c>
      <c r="D6515" s="2" t="s">
        <v>21</v>
      </c>
      <c r="E6515">
        <v>6.093</v>
      </c>
      <c r="F6515">
        <v>6.093</v>
      </c>
      <c r="G6515" t="s">
        <v>43</v>
      </c>
      <c r="H6515" s="21">
        <v>44988</v>
      </c>
      <c r="I6515" s="18" t="s">
        <v>92</v>
      </c>
      <c r="J6515" s="2" t="s">
        <v>21</v>
      </c>
    </row>
    <row r="6516" spans="2:10" hidden="1" x14ac:dyDescent="0.3">
      <c r="B6516" s="5" t="s">
        <v>75</v>
      </c>
      <c r="C6516" t="s">
        <v>53</v>
      </c>
      <c r="D6516" s="2" t="s">
        <v>21</v>
      </c>
      <c r="E6516">
        <v>6.0289999999999999</v>
      </c>
      <c r="F6516">
        <v>6.0289999999999999</v>
      </c>
      <c r="G6516" t="s">
        <v>43</v>
      </c>
      <c r="H6516" s="21">
        <v>44988</v>
      </c>
      <c r="I6516" s="18" t="s">
        <v>92</v>
      </c>
      <c r="J6516" s="2" t="s">
        <v>21</v>
      </c>
    </row>
    <row r="6517" spans="2:10" hidden="1" x14ac:dyDescent="0.3">
      <c r="B6517" s="5" t="s">
        <v>75</v>
      </c>
      <c r="C6517" t="s">
        <v>53</v>
      </c>
      <c r="D6517" s="2" t="s">
        <v>21</v>
      </c>
      <c r="E6517">
        <v>6.2130000000000001</v>
      </c>
      <c r="F6517">
        <v>6.2130000000000001</v>
      </c>
      <c r="G6517" t="s">
        <v>43</v>
      </c>
      <c r="H6517" s="21">
        <v>44988</v>
      </c>
      <c r="I6517" s="18" t="s">
        <v>92</v>
      </c>
      <c r="J6517" s="2" t="s">
        <v>21</v>
      </c>
    </row>
    <row r="6518" spans="2:10" hidden="1" x14ac:dyDescent="0.3">
      <c r="B6518" s="5" t="s">
        <v>75</v>
      </c>
      <c r="C6518" t="s">
        <v>53</v>
      </c>
      <c r="D6518" s="2" t="s">
        <v>21</v>
      </c>
      <c r="E6518">
        <v>6.04</v>
      </c>
      <c r="F6518">
        <v>6.04</v>
      </c>
      <c r="G6518" t="s">
        <v>43</v>
      </c>
      <c r="H6518" s="21">
        <v>44988</v>
      </c>
      <c r="I6518" s="18" t="s">
        <v>92</v>
      </c>
      <c r="J6518" s="2" t="s">
        <v>21</v>
      </c>
    </row>
    <row r="6519" spans="2:10" hidden="1" x14ac:dyDescent="0.3">
      <c r="B6519" s="5" t="s">
        <v>75</v>
      </c>
      <c r="C6519" t="s">
        <v>53</v>
      </c>
      <c r="D6519" s="2" t="s">
        <v>21</v>
      </c>
      <c r="E6519">
        <v>6.4340000000000002</v>
      </c>
      <c r="F6519">
        <v>6.4340000000000002</v>
      </c>
      <c r="G6519" t="s">
        <v>43</v>
      </c>
      <c r="H6519" s="21">
        <v>44988</v>
      </c>
      <c r="I6519" s="18" t="s">
        <v>92</v>
      </c>
      <c r="J6519" s="2" t="s">
        <v>21</v>
      </c>
    </row>
    <row r="6520" spans="2:10" hidden="1" x14ac:dyDescent="0.3">
      <c r="B6520" s="5" t="s">
        <v>75</v>
      </c>
      <c r="C6520" t="s">
        <v>53</v>
      </c>
      <c r="D6520" s="2" t="s">
        <v>21</v>
      </c>
      <c r="E6520">
        <v>6.0570000000000004</v>
      </c>
      <c r="F6520">
        <v>6.0570000000000004</v>
      </c>
      <c r="G6520" t="s">
        <v>43</v>
      </c>
      <c r="H6520" s="21">
        <v>44988</v>
      </c>
      <c r="I6520" s="18" t="s">
        <v>92</v>
      </c>
      <c r="J6520" s="2" t="s">
        <v>21</v>
      </c>
    </row>
    <row r="6521" spans="2:10" hidden="1" x14ac:dyDescent="0.3">
      <c r="B6521" s="5" t="s">
        <v>75</v>
      </c>
      <c r="C6521" t="s">
        <v>53</v>
      </c>
      <c r="D6521" s="2" t="s">
        <v>21</v>
      </c>
      <c r="E6521">
        <v>5.9880000000000004</v>
      </c>
      <c r="F6521">
        <v>5.9880000000000004</v>
      </c>
      <c r="G6521" t="s">
        <v>43</v>
      </c>
      <c r="H6521" s="21">
        <v>44988</v>
      </c>
      <c r="I6521" s="18" t="s">
        <v>92</v>
      </c>
      <c r="J6521" s="2" t="s">
        <v>21</v>
      </c>
    </row>
    <row r="6522" spans="2:10" hidden="1" x14ac:dyDescent="0.3">
      <c r="B6522" s="5" t="s">
        <v>75</v>
      </c>
      <c r="C6522" t="s">
        <v>53</v>
      </c>
      <c r="D6522" s="2" t="s">
        <v>21</v>
      </c>
      <c r="E6522">
        <v>5.7320000000000002</v>
      </c>
      <c r="F6522">
        <v>5.7320000000000002</v>
      </c>
      <c r="G6522" t="s">
        <v>43</v>
      </c>
      <c r="H6522" s="21">
        <v>44988</v>
      </c>
      <c r="I6522" s="18" t="s">
        <v>92</v>
      </c>
      <c r="J6522" s="2" t="s">
        <v>21</v>
      </c>
    </row>
    <row r="6523" spans="2:10" hidden="1" x14ac:dyDescent="0.3">
      <c r="B6523" s="5" t="s">
        <v>75</v>
      </c>
      <c r="C6523" t="s">
        <v>53</v>
      </c>
      <c r="D6523" s="2" t="s">
        <v>21</v>
      </c>
      <c r="E6523">
        <v>5.4560000000000004</v>
      </c>
      <c r="F6523">
        <v>5.4560000000000004</v>
      </c>
      <c r="G6523" t="s">
        <v>43</v>
      </c>
      <c r="H6523" s="21">
        <v>44988</v>
      </c>
      <c r="I6523" s="18" t="s">
        <v>92</v>
      </c>
      <c r="J6523" s="2" t="s">
        <v>21</v>
      </c>
    </row>
    <row r="6524" spans="2:10" hidden="1" x14ac:dyDescent="0.3">
      <c r="B6524" s="5" t="s">
        <v>75</v>
      </c>
      <c r="C6524" t="s">
        <v>53</v>
      </c>
      <c r="D6524" s="2" t="s">
        <v>21</v>
      </c>
      <c r="E6524">
        <v>5.7939999999999996</v>
      </c>
      <c r="F6524">
        <v>5.7939999999999996</v>
      </c>
      <c r="G6524" t="s">
        <v>43</v>
      </c>
      <c r="H6524" s="21">
        <v>44988</v>
      </c>
      <c r="I6524" s="18" t="s">
        <v>92</v>
      </c>
      <c r="J6524" s="2" t="s">
        <v>21</v>
      </c>
    </row>
    <row r="6525" spans="2:10" hidden="1" x14ac:dyDescent="0.3">
      <c r="B6525" s="5" t="s">
        <v>75</v>
      </c>
      <c r="C6525" t="s">
        <v>53</v>
      </c>
      <c r="D6525" s="2" t="s">
        <v>21</v>
      </c>
      <c r="E6525">
        <v>5.75</v>
      </c>
      <c r="F6525">
        <v>5.75</v>
      </c>
      <c r="G6525" t="s">
        <v>43</v>
      </c>
      <c r="H6525" s="21">
        <v>44988</v>
      </c>
      <c r="I6525" s="18" t="s">
        <v>92</v>
      </c>
      <c r="J6525" s="2" t="s">
        <v>21</v>
      </c>
    </row>
    <row r="6526" spans="2:10" hidden="1" x14ac:dyDescent="0.3">
      <c r="B6526" s="5" t="s">
        <v>75</v>
      </c>
      <c r="C6526" t="s">
        <v>53</v>
      </c>
      <c r="D6526" s="2" t="s">
        <v>21</v>
      </c>
      <c r="E6526">
        <v>5.9210000000000003</v>
      </c>
      <c r="F6526">
        <v>5.9210000000000003</v>
      </c>
      <c r="G6526" t="s">
        <v>43</v>
      </c>
      <c r="H6526" s="21">
        <v>44988</v>
      </c>
      <c r="I6526" s="18" t="s">
        <v>92</v>
      </c>
      <c r="J6526" s="2" t="s">
        <v>21</v>
      </c>
    </row>
    <row r="6527" spans="2:10" hidden="1" x14ac:dyDescent="0.3">
      <c r="B6527" s="5" t="s">
        <v>75</v>
      </c>
      <c r="C6527" t="s">
        <v>53</v>
      </c>
      <c r="D6527" s="2" t="s">
        <v>21</v>
      </c>
      <c r="E6527">
        <v>5.9459999999999997</v>
      </c>
      <c r="F6527">
        <v>5.9459999999999997</v>
      </c>
      <c r="G6527" t="s">
        <v>43</v>
      </c>
      <c r="H6527" s="21">
        <v>44988</v>
      </c>
      <c r="I6527" s="18" t="s">
        <v>92</v>
      </c>
      <c r="J6527" s="2" t="s">
        <v>21</v>
      </c>
    </row>
    <row r="6528" spans="2:10" hidden="1" x14ac:dyDescent="0.3">
      <c r="B6528" s="5" t="s">
        <v>75</v>
      </c>
      <c r="C6528" t="s">
        <v>53</v>
      </c>
      <c r="D6528" s="2" t="s">
        <v>21</v>
      </c>
      <c r="E6528">
        <v>6.0339999999999998</v>
      </c>
      <c r="F6528">
        <v>6.0339999999999998</v>
      </c>
      <c r="G6528" t="s">
        <v>43</v>
      </c>
      <c r="H6528" s="21">
        <v>44988</v>
      </c>
      <c r="I6528" s="18" t="s">
        <v>92</v>
      </c>
      <c r="J6528" s="2" t="s">
        <v>21</v>
      </c>
    </row>
    <row r="6529" spans="2:10" hidden="1" x14ac:dyDescent="0.3">
      <c r="B6529" s="5" t="s">
        <v>75</v>
      </c>
      <c r="C6529" t="s">
        <v>36</v>
      </c>
      <c r="D6529" s="2" t="s">
        <v>21</v>
      </c>
      <c r="E6529">
        <v>8.2590000000000003</v>
      </c>
      <c r="F6529">
        <v>8.2590000000000003</v>
      </c>
      <c r="G6529" t="s">
        <v>43</v>
      </c>
      <c r="H6529" s="21">
        <v>44980</v>
      </c>
      <c r="I6529" s="18" t="s">
        <v>92</v>
      </c>
      <c r="J6529" s="2" t="s">
        <v>21</v>
      </c>
    </row>
    <row r="6530" spans="2:10" hidden="1" x14ac:dyDescent="0.3">
      <c r="B6530" s="5" t="s">
        <v>75</v>
      </c>
      <c r="C6530" t="s">
        <v>36</v>
      </c>
      <c r="D6530" s="2" t="s">
        <v>21</v>
      </c>
      <c r="E6530">
        <v>7.7670000000000003</v>
      </c>
      <c r="F6530">
        <v>7.7670000000000003</v>
      </c>
      <c r="G6530" t="s">
        <v>43</v>
      </c>
      <c r="H6530" s="21">
        <v>44980</v>
      </c>
      <c r="I6530" s="18" t="s">
        <v>92</v>
      </c>
      <c r="J6530" s="2" t="s">
        <v>21</v>
      </c>
    </row>
    <row r="6531" spans="2:10" hidden="1" x14ac:dyDescent="0.3">
      <c r="B6531" s="5" t="s">
        <v>75</v>
      </c>
      <c r="C6531" t="s">
        <v>36</v>
      </c>
      <c r="D6531" s="2" t="s">
        <v>21</v>
      </c>
      <c r="E6531">
        <v>7.7080000000000002</v>
      </c>
      <c r="F6531">
        <v>7.7080000000000002</v>
      </c>
      <c r="G6531" t="s">
        <v>43</v>
      </c>
      <c r="H6531" s="21">
        <v>44980</v>
      </c>
      <c r="I6531" s="18" t="s">
        <v>92</v>
      </c>
      <c r="J6531" s="2" t="s">
        <v>21</v>
      </c>
    </row>
    <row r="6532" spans="2:10" hidden="1" x14ac:dyDescent="0.3">
      <c r="B6532" s="5" t="s">
        <v>75</v>
      </c>
      <c r="C6532" t="s">
        <v>37</v>
      </c>
      <c r="D6532" s="2" t="s">
        <v>21</v>
      </c>
      <c r="E6532">
        <v>12.343</v>
      </c>
      <c r="F6532">
        <v>12.343</v>
      </c>
      <c r="G6532" t="s">
        <v>42</v>
      </c>
      <c r="H6532" s="21">
        <v>44987</v>
      </c>
      <c r="I6532" s="18" t="s">
        <v>92</v>
      </c>
      <c r="J6532" s="2" t="s">
        <v>21</v>
      </c>
    </row>
    <row r="6533" spans="2:10" hidden="1" x14ac:dyDescent="0.3">
      <c r="B6533" s="5" t="s">
        <v>75</v>
      </c>
      <c r="C6533" t="s">
        <v>37</v>
      </c>
      <c r="D6533" s="2" t="s">
        <v>21</v>
      </c>
      <c r="E6533">
        <v>12.593999999999999</v>
      </c>
      <c r="F6533">
        <v>12.593999999999999</v>
      </c>
      <c r="G6533" t="s">
        <v>42</v>
      </c>
      <c r="H6533" s="21">
        <v>44987</v>
      </c>
      <c r="I6533" s="18" t="s">
        <v>92</v>
      </c>
      <c r="J6533" s="2" t="s">
        <v>21</v>
      </c>
    </row>
    <row r="6534" spans="2:10" hidden="1" x14ac:dyDescent="0.3">
      <c r="B6534" s="5" t="s">
        <v>75</v>
      </c>
      <c r="C6534" t="s">
        <v>37</v>
      </c>
      <c r="D6534" t="s">
        <v>62</v>
      </c>
      <c r="E6534">
        <v>10.867000000000001</v>
      </c>
      <c r="F6534">
        <v>10.867000000000001</v>
      </c>
      <c r="G6534" t="s">
        <v>42</v>
      </c>
      <c r="H6534" s="21">
        <v>44987</v>
      </c>
      <c r="I6534" s="18" t="s">
        <v>92</v>
      </c>
      <c r="J6534" t="s">
        <v>22</v>
      </c>
    </row>
    <row r="6535" spans="2:10" hidden="1" x14ac:dyDescent="0.3">
      <c r="B6535" s="5" t="s">
        <v>75</v>
      </c>
      <c r="C6535" t="s">
        <v>37</v>
      </c>
      <c r="D6535" t="s">
        <v>62</v>
      </c>
      <c r="E6535">
        <v>7.1379999999999999</v>
      </c>
      <c r="F6535">
        <v>7.1379999999999999</v>
      </c>
      <c r="G6535" t="s">
        <v>42</v>
      </c>
      <c r="H6535" s="21">
        <v>44987</v>
      </c>
      <c r="I6535" s="18" t="s">
        <v>92</v>
      </c>
      <c r="J6535" t="s">
        <v>22</v>
      </c>
    </row>
    <row r="6536" spans="2:10" hidden="1" x14ac:dyDescent="0.3">
      <c r="B6536" s="5" t="s">
        <v>75</v>
      </c>
      <c r="C6536" t="s">
        <v>37</v>
      </c>
      <c r="D6536" t="s">
        <v>62</v>
      </c>
      <c r="E6536">
        <v>12.458</v>
      </c>
      <c r="F6536">
        <v>12.458</v>
      </c>
      <c r="G6536" t="s">
        <v>42</v>
      </c>
      <c r="H6536" s="21">
        <v>44987</v>
      </c>
      <c r="I6536" s="18" t="s">
        <v>92</v>
      </c>
      <c r="J6536" t="s">
        <v>22</v>
      </c>
    </row>
    <row r="6537" spans="2:10" hidden="1" x14ac:dyDescent="0.3">
      <c r="B6537" s="5" t="s">
        <v>75</v>
      </c>
      <c r="C6537" t="s">
        <v>37</v>
      </c>
      <c r="D6537" t="s">
        <v>62</v>
      </c>
      <c r="E6537">
        <v>10.858000000000001</v>
      </c>
      <c r="F6537">
        <v>10.858000000000001</v>
      </c>
      <c r="G6537" t="s">
        <v>42</v>
      </c>
      <c r="H6537" s="21">
        <v>44987</v>
      </c>
      <c r="I6537" s="18" t="s">
        <v>92</v>
      </c>
      <c r="J6537" t="s">
        <v>22</v>
      </c>
    </row>
    <row r="6538" spans="2:10" hidden="1" x14ac:dyDescent="0.3">
      <c r="B6538" s="5" t="s">
        <v>75</v>
      </c>
      <c r="C6538" t="s">
        <v>37</v>
      </c>
      <c r="D6538" t="s">
        <v>62</v>
      </c>
      <c r="E6538">
        <v>10.679</v>
      </c>
      <c r="F6538">
        <v>10.679</v>
      </c>
      <c r="G6538" t="s">
        <v>42</v>
      </c>
      <c r="H6538" s="21">
        <v>44987</v>
      </c>
      <c r="I6538" s="18" t="s">
        <v>92</v>
      </c>
      <c r="J6538" t="s">
        <v>22</v>
      </c>
    </row>
    <row r="6539" spans="2:10" hidden="1" x14ac:dyDescent="0.3">
      <c r="B6539" s="5" t="s">
        <v>75</v>
      </c>
      <c r="C6539" t="s">
        <v>37</v>
      </c>
      <c r="D6539" t="s">
        <v>62</v>
      </c>
      <c r="E6539">
        <v>9.69</v>
      </c>
      <c r="F6539">
        <v>9.69</v>
      </c>
      <c r="G6539" t="s">
        <v>42</v>
      </c>
      <c r="H6539" s="21">
        <v>44987</v>
      </c>
      <c r="I6539" s="18" t="s">
        <v>92</v>
      </c>
      <c r="J6539" t="s">
        <v>22</v>
      </c>
    </row>
    <row r="6540" spans="2:10" hidden="1" x14ac:dyDescent="0.3">
      <c r="B6540" s="5" t="s">
        <v>75</v>
      </c>
      <c r="C6540" t="s">
        <v>37</v>
      </c>
      <c r="D6540" t="s">
        <v>62</v>
      </c>
      <c r="E6540">
        <v>11.257</v>
      </c>
      <c r="F6540">
        <v>11.257</v>
      </c>
      <c r="G6540" t="s">
        <v>42</v>
      </c>
      <c r="H6540" s="21">
        <v>44987</v>
      </c>
      <c r="I6540" s="18" t="s">
        <v>92</v>
      </c>
      <c r="J6540" t="s">
        <v>22</v>
      </c>
    </row>
    <row r="6541" spans="2:10" hidden="1" x14ac:dyDescent="0.3">
      <c r="B6541" s="5" t="s">
        <v>75</v>
      </c>
      <c r="C6541" t="s">
        <v>37</v>
      </c>
      <c r="D6541" t="s">
        <v>62</v>
      </c>
      <c r="E6541">
        <v>11.932</v>
      </c>
      <c r="F6541">
        <v>11.932</v>
      </c>
      <c r="G6541" t="s">
        <v>42</v>
      </c>
      <c r="H6541" s="21">
        <v>44987</v>
      </c>
      <c r="I6541" s="18" t="s">
        <v>92</v>
      </c>
      <c r="J6541" t="s">
        <v>22</v>
      </c>
    </row>
    <row r="6542" spans="2:10" hidden="1" x14ac:dyDescent="0.3">
      <c r="B6542" s="5" t="s">
        <v>75</v>
      </c>
      <c r="C6542" t="s">
        <v>37</v>
      </c>
      <c r="D6542" t="s">
        <v>62</v>
      </c>
      <c r="E6542">
        <v>11.994</v>
      </c>
      <c r="F6542">
        <v>11.994</v>
      </c>
      <c r="G6542" t="s">
        <v>42</v>
      </c>
      <c r="H6542" s="21">
        <v>44987</v>
      </c>
      <c r="I6542" s="18" t="s">
        <v>92</v>
      </c>
      <c r="J6542" t="s">
        <v>22</v>
      </c>
    </row>
    <row r="6543" spans="2:10" hidden="1" x14ac:dyDescent="0.3">
      <c r="B6543" s="5" t="s">
        <v>75</v>
      </c>
      <c r="C6543" t="s">
        <v>37</v>
      </c>
      <c r="D6543" t="s">
        <v>62</v>
      </c>
      <c r="E6543">
        <v>7.4710000000000001</v>
      </c>
      <c r="F6543">
        <v>7.4710000000000001</v>
      </c>
      <c r="G6543" t="s">
        <v>42</v>
      </c>
      <c r="H6543" s="21">
        <v>44987</v>
      </c>
      <c r="I6543" s="18" t="s">
        <v>92</v>
      </c>
      <c r="J6543" t="s">
        <v>22</v>
      </c>
    </row>
    <row r="6544" spans="2:10" hidden="1" x14ac:dyDescent="0.3">
      <c r="B6544" s="5" t="s">
        <v>75</v>
      </c>
      <c r="C6544" t="s">
        <v>37</v>
      </c>
      <c r="D6544" t="s">
        <v>62</v>
      </c>
      <c r="E6544">
        <v>7.407</v>
      </c>
      <c r="F6544">
        <v>7.407</v>
      </c>
      <c r="G6544" t="s">
        <v>42</v>
      </c>
      <c r="H6544" s="21">
        <v>44987</v>
      </c>
      <c r="I6544" s="18" t="s">
        <v>92</v>
      </c>
      <c r="J6544" t="s">
        <v>22</v>
      </c>
    </row>
    <row r="6545" spans="2:10" hidden="1" x14ac:dyDescent="0.3">
      <c r="B6545" s="5" t="s">
        <v>75</v>
      </c>
      <c r="C6545" t="s">
        <v>37</v>
      </c>
      <c r="D6545" t="s">
        <v>62</v>
      </c>
      <c r="E6545">
        <v>7.8220000000000001</v>
      </c>
      <c r="F6545">
        <v>7.8220000000000001</v>
      </c>
      <c r="G6545" t="s">
        <v>42</v>
      </c>
      <c r="H6545" s="21">
        <v>44987</v>
      </c>
      <c r="I6545" s="18" t="s">
        <v>92</v>
      </c>
      <c r="J6545" t="s">
        <v>22</v>
      </c>
    </row>
    <row r="6546" spans="2:10" hidden="1" x14ac:dyDescent="0.3">
      <c r="B6546" s="5" t="s">
        <v>75</v>
      </c>
      <c r="C6546" t="s">
        <v>37</v>
      </c>
      <c r="D6546" t="s">
        <v>62</v>
      </c>
      <c r="E6546">
        <v>7.3390000000000004</v>
      </c>
      <c r="F6546">
        <v>7.3390000000000004</v>
      </c>
      <c r="G6546" t="s">
        <v>42</v>
      </c>
      <c r="H6546" s="21">
        <v>44987</v>
      </c>
      <c r="I6546" s="18" t="s">
        <v>92</v>
      </c>
      <c r="J6546" t="s">
        <v>22</v>
      </c>
    </row>
    <row r="6547" spans="2:10" hidden="1" x14ac:dyDescent="0.3">
      <c r="B6547" s="5" t="s">
        <v>75</v>
      </c>
      <c r="C6547" t="s">
        <v>37</v>
      </c>
      <c r="D6547" s="2" t="s">
        <v>21</v>
      </c>
      <c r="E6547">
        <v>9.0459999999999994</v>
      </c>
      <c r="F6547">
        <v>9.0459999999999994</v>
      </c>
      <c r="G6547" t="s">
        <v>42</v>
      </c>
      <c r="H6547" s="21">
        <v>44987</v>
      </c>
      <c r="I6547" s="18" t="s">
        <v>92</v>
      </c>
      <c r="J6547" s="2" t="s">
        <v>21</v>
      </c>
    </row>
    <row r="6548" spans="2:10" hidden="1" x14ac:dyDescent="0.3">
      <c r="B6548" s="5" t="s">
        <v>75</v>
      </c>
      <c r="C6548" t="s">
        <v>37</v>
      </c>
      <c r="D6548" s="2" t="s">
        <v>21</v>
      </c>
      <c r="E6548">
        <v>8.8539999999999992</v>
      </c>
      <c r="F6548">
        <v>8.8539999999999992</v>
      </c>
      <c r="G6548" t="s">
        <v>42</v>
      </c>
      <c r="H6548" s="21">
        <v>44987</v>
      </c>
      <c r="I6548" s="18" t="s">
        <v>92</v>
      </c>
      <c r="J6548" s="2" t="s">
        <v>21</v>
      </c>
    </row>
    <row r="6549" spans="2:10" hidden="1" x14ac:dyDescent="0.3">
      <c r="B6549" s="5" t="s">
        <v>75</v>
      </c>
      <c r="C6549" t="s">
        <v>37</v>
      </c>
      <c r="D6549" s="2" t="s">
        <v>21</v>
      </c>
      <c r="E6549">
        <v>8.4469999999999992</v>
      </c>
      <c r="F6549">
        <v>8.4469999999999992</v>
      </c>
      <c r="G6549" t="s">
        <v>42</v>
      </c>
      <c r="H6549" s="21">
        <v>44987</v>
      </c>
      <c r="I6549" s="18" t="s">
        <v>92</v>
      </c>
      <c r="J6549" s="2" t="s">
        <v>21</v>
      </c>
    </row>
    <row r="6550" spans="2:10" hidden="1" x14ac:dyDescent="0.3">
      <c r="B6550" s="5" t="s">
        <v>75</v>
      </c>
      <c r="C6550" t="s">
        <v>37</v>
      </c>
      <c r="D6550" s="2" t="s">
        <v>21</v>
      </c>
      <c r="E6550">
        <v>7.7939999999999996</v>
      </c>
      <c r="F6550">
        <v>7.7939999999999996</v>
      </c>
      <c r="G6550" t="s">
        <v>42</v>
      </c>
      <c r="H6550" s="21">
        <v>44987</v>
      </c>
      <c r="I6550" s="18" t="s">
        <v>92</v>
      </c>
      <c r="J6550" s="2" t="s">
        <v>21</v>
      </c>
    </row>
    <row r="6551" spans="2:10" hidden="1" x14ac:dyDescent="0.3">
      <c r="B6551" s="5" t="s">
        <v>75</v>
      </c>
      <c r="C6551" t="s">
        <v>37</v>
      </c>
      <c r="D6551" s="2" t="s">
        <v>21</v>
      </c>
      <c r="E6551">
        <v>7.47</v>
      </c>
      <c r="F6551">
        <v>7.47</v>
      </c>
      <c r="G6551" t="s">
        <v>42</v>
      </c>
      <c r="H6551" s="21">
        <v>44987</v>
      </c>
      <c r="I6551" s="18" t="s">
        <v>92</v>
      </c>
      <c r="J6551" s="2" t="s">
        <v>21</v>
      </c>
    </row>
    <row r="6552" spans="2:10" hidden="1" x14ac:dyDescent="0.3">
      <c r="B6552" s="5" t="s">
        <v>75</v>
      </c>
      <c r="C6552" t="s">
        <v>37</v>
      </c>
      <c r="D6552" s="2" t="s">
        <v>21</v>
      </c>
      <c r="E6552">
        <v>8.1059999999999999</v>
      </c>
      <c r="F6552">
        <v>8.1059999999999999</v>
      </c>
      <c r="G6552" t="s">
        <v>42</v>
      </c>
      <c r="H6552" s="21">
        <v>44987</v>
      </c>
      <c r="I6552" s="18" t="s">
        <v>92</v>
      </c>
      <c r="J6552" s="2" t="s">
        <v>21</v>
      </c>
    </row>
    <row r="6553" spans="2:10" hidden="1" x14ac:dyDescent="0.3">
      <c r="B6553" s="5" t="s">
        <v>75</v>
      </c>
      <c r="C6553" t="s">
        <v>37</v>
      </c>
      <c r="D6553" s="2" t="s">
        <v>21</v>
      </c>
      <c r="E6553">
        <v>8.4540000000000006</v>
      </c>
      <c r="F6553">
        <v>8.4540000000000006</v>
      </c>
      <c r="G6553" t="s">
        <v>42</v>
      </c>
      <c r="H6553" s="21">
        <v>44987</v>
      </c>
      <c r="I6553" s="18" t="s">
        <v>92</v>
      </c>
      <c r="J6553" s="2" t="s">
        <v>21</v>
      </c>
    </row>
    <row r="6554" spans="2:10" hidden="1" x14ac:dyDescent="0.3">
      <c r="B6554" s="5" t="s">
        <v>75</v>
      </c>
      <c r="C6554" t="s">
        <v>37</v>
      </c>
      <c r="D6554" s="2" t="s">
        <v>21</v>
      </c>
      <c r="E6554">
        <v>9.9920000000000009</v>
      </c>
      <c r="F6554">
        <v>9.9920000000000009</v>
      </c>
      <c r="G6554" t="s">
        <v>42</v>
      </c>
      <c r="H6554" s="21">
        <v>44987</v>
      </c>
      <c r="I6554" s="18" t="s">
        <v>92</v>
      </c>
      <c r="J6554" s="2" t="s">
        <v>21</v>
      </c>
    </row>
    <row r="6555" spans="2:10" hidden="1" x14ac:dyDescent="0.3">
      <c r="B6555" s="5" t="s">
        <v>75</v>
      </c>
      <c r="C6555" t="s">
        <v>37</v>
      </c>
      <c r="D6555" s="2" t="s">
        <v>21</v>
      </c>
      <c r="E6555">
        <v>6.9740000000000002</v>
      </c>
      <c r="F6555">
        <v>6.9740000000000002</v>
      </c>
      <c r="G6555" t="s">
        <v>42</v>
      </c>
      <c r="H6555" s="21">
        <v>44987</v>
      </c>
      <c r="I6555" s="18" t="s">
        <v>92</v>
      </c>
      <c r="J6555" s="2" t="s">
        <v>21</v>
      </c>
    </row>
    <row r="6556" spans="2:10" hidden="1" x14ac:dyDescent="0.3">
      <c r="B6556" s="5" t="s">
        <v>75</v>
      </c>
      <c r="C6556" t="s">
        <v>37</v>
      </c>
      <c r="D6556" s="2" t="s">
        <v>21</v>
      </c>
      <c r="E6556">
        <v>7.44</v>
      </c>
      <c r="F6556">
        <v>7.44</v>
      </c>
      <c r="G6556" t="s">
        <v>42</v>
      </c>
      <c r="H6556" s="21">
        <v>44987</v>
      </c>
      <c r="I6556" s="18" t="s">
        <v>92</v>
      </c>
      <c r="J6556" s="2" t="s">
        <v>21</v>
      </c>
    </row>
    <row r="6557" spans="2:10" hidden="1" x14ac:dyDescent="0.3">
      <c r="B6557" s="5" t="s">
        <v>75</v>
      </c>
      <c r="C6557" t="s">
        <v>37</v>
      </c>
      <c r="D6557" s="2" t="s">
        <v>21</v>
      </c>
      <c r="E6557">
        <v>7.6970000000000001</v>
      </c>
      <c r="F6557">
        <v>7.6970000000000001</v>
      </c>
      <c r="G6557" t="s">
        <v>42</v>
      </c>
      <c r="H6557" s="21">
        <v>44987</v>
      </c>
      <c r="I6557" s="18" t="s">
        <v>92</v>
      </c>
      <c r="J6557" s="2" t="s">
        <v>21</v>
      </c>
    </row>
    <row r="6558" spans="2:10" hidden="1" x14ac:dyDescent="0.3">
      <c r="B6558" s="5" t="s">
        <v>75</v>
      </c>
      <c r="C6558" t="s">
        <v>37</v>
      </c>
      <c r="D6558" s="2" t="s">
        <v>21</v>
      </c>
      <c r="E6558">
        <v>7.2750000000000004</v>
      </c>
      <c r="F6558">
        <v>7.2750000000000004</v>
      </c>
      <c r="G6558" t="s">
        <v>42</v>
      </c>
      <c r="H6558" s="21">
        <v>44987</v>
      </c>
      <c r="I6558" s="18" t="s">
        <v>92</v>
      </c>
      <c r="J6558" s="2" t="s">
        <v>21</v>
      </c>
    </row>
    <row r="6559" spans="2:10" hidden="1" x14ac:dyDescent="0.3">
      <c r="B6559" s="5" t="s">
        <v>75</v>
      </c>
      <c r="C6559" t="s">
        <v>37</v>
      </c>
      <c r="D6559" s="2" t="s">
        <v>21</v>
      </c>
      <c r="E6559">
        <v>8.0109999999999992</v>
      </c>
      <c r="F6559">
        <v>8.0109999999999992</v>
      </c>
      <c r="G6559" t="s">
        <v>42</v>
      </c>
      <c r="H6559" s="21">
        <v>44987</v>
      </c>
      <c r="I6559" s="18" t="s">
        <v>92</v>
      </c>
      <c r="J6559" s="2" t="s">
        <v>21</v>
      </c>
    </row>
    <row r="6560" spans="2:10" hidden="1" x14ac:dyDescent="0.3">
      <c r="B6560" s="5" t="s">
        <v>75</v>
      </c>
      <c r="C6560" t="s">
        <v>37</v>
      </c>
      <c r="D6560" s="2" t="s">
        <v>21</v>
      </c>
      <c r="E6560">
        <v>8.0259999999999998</v>
      </c>
      <c r="F6560">
        <v>8.0259999999999998</v>
      </c>
      <c r="G6560" t="s">
        <v>42</v>
      </c>
      <c r="H6560" s="21">
        <v>44987</v>
      </c>
      <c r="I6560" s="18" t="s">
        <v>92</v>
      </c>
      <c r="J6560" s="2" t="s">
        <v>21</v>
      </c>
    </row>
    <row r="6561" spans="2:10" hidden="1" x14ac:dyDescent="0.3">
      <c r="B6561" s="5" t="s">
        <v>75</v>
      </c>
      <c r="C6561" t="s">
        <v>37</v>
      </c>
      <c r="D6561" s="2" t="s">
        <v>21</v>
      </c>
      <c r="E6561">
        <v>8.2739999999999991</v>
      </c>
      <c r="F6561">
        <v>8.2739999999999991</v>
      </c>
      <c r="G6561" t="s">
        <v>42</v>
      </c>
      <c r="H6561" s="21">
        <v>44987</v>
      </c>
      <c r="I6561" s="18" t="s">
        <v>92</v>
      </c>
      <c r="J6561" s="2" t="s">
        <v>21</v>
      </c>
    </row>
    <row r="6562" spans="2:10" hidden="1" x14ac:dyDescent="0.3">
      <c r="B6562" s="5" t="s">
        <v>75</v>
      </c>
      <c r="C6562" t="s">
        <v>37</v>
      </c>
      <c r="D6562" s="2" t="s">
        <v>21</v>
      </c>
      <c r="E6562">
        <v>6.609</v>
      </c>
      <c r="F6562">
        <v>6.609</v>
      </c>
      <c r="G6562" t="s">
        <v>42</v>
      </c>
      <c r="H6562" s="21">
        <v>44987</v>
      </c>
      <c r="I6562" s="18" t="s">
        <v>92</v>
      </c>
      <c r="J6562" s="2" t="s">
        <v>21</v>
      </c>
    </row>
    <row r="6563" spans="2:10" hidden="1" x14ac:dyDescent="0.3">
      <c r="B6563" s="5" t="s">
        <v>75</v>
      </c>
      <c r="C6563" t="s">
        <v>37</v>
      </c>
      <c r="D6563" s="2" t="s">
        <v>21</v>
      </c>
      <c r="E6563">
        <v>9.1549999999999994</v>
      </c>
      <c r="F6563">
        <v>9.1549999999999994</v>
      </c>
      <c r="G6563" t="s">
        <v>42</v>
      </c>
      <c r="H6563" s="21">
        <v>44987</v>
      </c>
      <c r="I6563" s="18" t="s">
        <v>92</v>
      </c>
      <c r="J6563" s="2" t="s">
        <v>21</v>
      </c>
    </row>
    <row r="6564" spans="2:10" hidden="1" x14ac:dyDescent="0.3">
      <c r="B6564" s="5" t="s">
        <v>75</v>
      </c>
      <c r="C6564" t="s">
        <v>37</v>
      </c>
      <c r="D6564" s="2" t="s">
        <v>21</v>
      </c>
      <c r="E6564">
        <v>8.9689999999999994</v>
      </c>
      <c r="F6564">
        <v>8.9689999999999994</v>
      </c>
      <c r="G6564" t="s">
        <v>42</v>
      </c>
      <c r="H6564" s="21">
        <v>44987</v>
      </c>
      <c r="I6564" s="18" t="s">
        <v>92</v>
      </c>
      <c r="J6564" s="2" t="s">
        <v>21</v>
      </c>
    </row>
    <row r="6565" spans="2:10" hidden="1" x14ac:dyDescent="0.3">
      <c r="B6565" s="5" t="s">
        <v>75</v>
      </c>
      <c r="C6565" t="s">
        <v>37</v>
      </c>
      <c r="D6565" s="2" t="s">
        <v>21</v>
      </c>
      <c r="E6565">
        <v>6.2030000000000003</v>
      </c>
      <c r="F6565">
        <v>6.2030000000000003</v>
      </c>
      <c r="G6565" t="s">
        <v>42</v>
      </c>
      <c r="H6565" s="21">
        <v>44987</v>
      </c>
      <c r="I6565" s="18" t="s">
        <v>92</v>
      </c>
      <c r="J6565" s="2" t="s">
        <v>21</v>
      </c>
    </row>
    <row r="6566" spans="2:10" hidden="1" x14ac:dyDescent="0.3">
      <c r="B6566" s="5" t="s">
        <v>75</v>
      </c>
      <c r="C6566" t="s">
        <v>37</v>
      </c>
      <c r="D6566" s="2" t="s">
        <v>21</v>
      </c>
      <c r="E6566">
        <v>6.3529999999999998</v>
      </c>
      <c r="F6566">
        <v>6.3529999999999998</v>
      </c>
      <c r="G6566" t="s">
        <v>42</v>
      </c>
      <c r="H6566" s="21">
        <v>44987</v>
      </c>
      <c r="I6566" s="18" t="s">
        <v>92</v>
      </c>
      <c r="J6566" s="2" t="s">
        <v>21</v>
      </c>
    </row>
    <row r="6567" spans="2:10" hidden="1" x14ac:dyDescent="0.3">
      <c r="B6567" s="5" t="s">
        <v>75</v>
      </c>
      <c r="C6567" t="s">
        <v>37</v>
      </c>
      <c r="D6567" s="2" t="s">
        <v>21</v>
      </c>
      <c r="E6567">
        <v>6.2930000000000001</v>
      </c>
      <c r="F6567">
        <v>6.2930000000000001</v>
      </c>
      <c r="G6567" t="s">
        <v>42</v>
      </c>
      <c r="H6567" s="21">
        <v>44987</v>
      </c>
      <c r="I6567" s="18" t="s">
        <v>92</v>
      </c>
      <c r="J6567" s="2" t="s">
        <v>21</v>
      </c>
    </row>
    <row r="6568" spans="2:10" hidden="1" x14ac:dyDescent="0.3">
      <c r="B6568" s="5" t="s">
        <v>75</v>
      </c>
      <c r="C6568" t="s">
        <v>37</v>
      </c>
      <c r="D6568" s="2" t="s">
        <v>21</v>
      </c>
      <c r="E6568">
        <v>7.6840000000000002</v>
      </c>
      <c r="F6568">
        <v>7.6840000000000002</v>
      </c>
      <c r="G6568" t="s">
        <v>42</v>
      </c>
      <c r="H6568" s="21">
        <v>44987</v>
      </c>
      <c r="I6568" s="18" t="s">
        <v>92</v>
      </c>
      <c r="J6568" s="2" t="s">
        <v>21</v>
      </c>
    </row>
    <row r="6569" spans="2:10" hidden="1" x14ac:dyDescent="0.3">
      <c r="B6569" s="5" t="s">
        <v>75</v>
      </c>
      <c r="C6569" t="s">
        <v>37</v>
      </c>
      <c r="D6569" s="2" t="s">
        <v>21</v>
      </c>
      <c r="E6569">
        <v>6.4480000000000004</v>
      </c>
      <c r="F6569">
        <v>6.4480000000000004</v>
      </c>
      <c r="G6569" t="s">
        <v>42</v>
      </c>
      <c r="H6569" s="21">
        <v>44987</v>
      </c>
      <c r="I6569" s="18" t="s">
        <v>92</v>
      </c>
      <c r="J6569" s="2" t="s">
        <v>21</v>
      </c>
    </row>
    <row r="6570" spans="2:10" hidden="1" x14ac:dyDescent="0.3">
      <c r="B6570" s="5" t="s">
        <v>75</v>
      </c>
      <c r="C6570" t="s">
        <v>37</v>
      </c>
      <c r="D6570" s="2" t="s">
        <v>21</v>
      </c>
      <c r="E6570">
        <v>6.6849999999999996</v>
      </c>
      <c r="F6570">
        <v>6.6849999999999996</v>
      </c>
      <c r="G6570" t="s">
        <v>42</v>
      </c>
      <c r="H6570" s="21">
        <v>44987</v>
      </c>
      <c r="I6570" s="18" t="s">
        <v>92</v>
      </c>
      <c r="J6570" s="2" t="s">
        <v>21</v>
      </c>
    </row>
    <row r="6571" spans="2:10" hidden="1" x14ac:dyDescent="0.3">
      <c r="B6571" s="5" t="s">
        <v>75</v>
      </c>
      <c r="C6571" t="s">
        <v>37</v>
      </c>
      <c r="D6571" s="2" t="s">
        <v>21</v>
      </c>
      <c r="E6571">
        <v>8.8879999999999999</v>
      </c>
      <c r="F6571">
        <v>8.8879999999999999</v>
      </c>
      <c r="G6571" t="s">
        <v>42</v>
      </c>
      <c r="H6571" s="21">
        <v>44987</v>
      </c>
      <c r="I6571" s="18" t="s">
        <v>92</v>
      </c>
      <c r="J6571" s="2" t="s">
        <v>21</v>
      </c>
    </row>
    <row r="6572" spans="2:10" hidden="1" x14ac:dyDescent="0.3">
      <c r="B6572" s="5" t="s">
        <v>75</v>
      </c>
      <c r="C6572" t="s">
        <v>37</v>
      </c>
      <c r="D6572" s="2" t="s">
        <v>21</v>
      </c>
      <c r="E6572">
        <v>8.7970000000000006</v>
      </c>
      <c r="F6572">
        <v>8.7970000000000006</v>
      </c>
      <c r="G6572" t="s">
        <v>42</v>
      </c>
      <c r="H6572" s="21">
        <v>44987</v>
      </c>
      <c r="I6572" s="18" t="s">
        <v>92</v>
      </c>
      <c r="J6572" s="2" t="s">
        <v>21</v>
      </c>
    </row>
    <row r="6573" spans="2:10" hidden="1" x14ac:dyDescent="0.3">
      <c r="B6573" s="5" t="s">
        <v>75</v>
      </c>
      <c r="C6573" t="s">
        <v>37</v>
      </c>
      <c r="D6573" s="2" t="s">
        <v>21</v>
      </c>
      <c r="E6573">
        <v>6.508</v>
      </c>
      <c r="F6573">
        <v>6.508</v>
      </c>
      <c r="G6573" t="s">
        <v>42</v>
      </c>
      <c r="H6573" s="21">
        <v>44987</v>
      </c>
      <c r="I6573" s="18" t="s">
        <v>92</v>
      </c>
      <c r="J6573" s="2" t="s">
        <v>21</v>
      </c>
    </row>
    <row r="6574" spans="2:10" hidden="1" x14ac:dyDescent="0.3">
      <c r="B6574" s="5" t="s">
        <v>75</v>
      </c>
      <c r="C6574" t="s">
        <v>37</v>
      </c>
      <c r="D6574" s="2" t="s">
        <v>21</v>
      </c>
      <c r="E6574">
        <v>6.8140000000000001</v>
      </c>
      <c r="F6574">
        <v>6.8140000000000001</v>
      </c>
      <c r="G6574" t="s">
        <v>42</v>
      </c>
      <c r="H6574" s="21">
        <v>44987</v>
      </c>
      <c r="I6574" s="18" t="s">
        <v>92</v>
      </c>
      <c r="J6574" s="2" t="s">
        <v>21</v>
      </c>
    </row>
    <row r="6575" spans="2:10" hidden="1" x14ac:dyDescent="0.3">
      <c r="B6575" s="5" t="s">
        <v>75</v>
      </c>
      <c r="C6575" t="s">
        <v>37</v>
      </c>
      <c r="D6575" s="2" t="s">
        <v>21</v>
      </c>
      <c r="E6575">
        <v>7.0960000000000001</v>
      </c>
      <c r="F6575">
        <v>7.0960000000000001</v>
      </c>
      <c r="G6575" t="s">
        <v>42</v>
      </c>
      <c r="H6575" s="21">
        <v>44987</v>
      </c>
      <c r="I6575" s="18" t="s">
        <v>92</v>
      </c>
      <c r="J6575" s="2" t="s">
        <v>21</v>
      </c>
    </row>
    <row r="6576" spans="2:10" hidden="1" x14ac:dyDescent="0.3">
      <c r="B6576" s="5" t="s">
        <v>75</v>
      </c>
      <c r="C6576" t="s">
        <v>37</v>
      </c>
      <c r="D6576" s="2" t="s">
        <v>21</v>
      </c>
      <c r="E6576">
        <v>6.0010000000000003</v>
      </c>
      <c r="F6576">
        <v>6.0010000000000003</v>
      </c>
      <c r="G6576" t="s">
        <v>42</v>
      </c>
      <c r="H6576" s="21">
        <v>44987</v>
      </c>
      <c r="I6576" s="18" t="s">
        <v>92</v>
      </c>
      <c r="J6576" s="2" t="s">
        <v>21</v>
      </c>
    </row>
    <row r="6577" spans="2:10" hidden="1" x14ac:dyDescent="0.3">
      <c r="B6577" s="5" t="s">
        <v>75</v>
      </c>
      <c r="C6577" t="s">
        <v>37</v>
      </c>
      <c r="D6577" s="2" t="s">
        <v>21</v>
      </c>
      <c r="E6577">
        <v>5.992</v>
      </c>
      <c r="F6577">
        <v>5.992</v>
      </c>
      <c r="G6577" t="s">
        <v>42</v>
      </c>
      <c r="H6577" s="21">
        <v>44987</v>
      </c>
      <c r="I6577" s="18" t="s">
        <v>92</v>
      </c>
      <c r="J6577" s="2" t="s">
        <v>21</v>
      </c>
    </row>
    <row r="6578" spans="2:10" hidden="1" x14ac:dyDescent="0.3">
      <c r="B6578" s="5" t="s">
        <v>75</v>
      </c>
      <c r="C6578" t="s">
        <v>37</v>
      </c>
      <c r="D6578" s="2" t="s">
        <v>21</v>
      </c>
      <c r="E6578">
        <v>5.8769999999999998</v>
      </c>
      <c r="F6578">
        <v>5.8769999999999998</v>
      </c>
      <c r="G6578" t="s">
        <v>42</v>
      </c>
      <c r="H6578" s="21">
        <v>44987</v>
      </c>
      <c r="I6578" s="18" t="s">
        <v>92</v>
      </c>
      <c r="J6578" s="2" t="s">
        <v>21</v>
      </c>
    </row>
    <row r="6579" spans="2:10" hidden="1" x14ac:dyDescent="0.3">
      <c r="B6579" s="5" t="s">
        <v>75</v>
      </c>
      <c r="C6579" t="s">
        <v>37</v>
      </c>
      <c r="D6579" s="2" t="s">
        <v>21</v>
      </c>
      <c r="E6579">
        <v>6.53</v>
      </c>
      <c r="F6579">
        <v>6.53</v>
      </c>
      <c r="G6579" t="s">
        <v>42</v>
      </c>
      <c r="H6579" s="21">
        <v>44987</v>
      </c>
      <c r="I6579" s="18" t="s">
        <v>92</v>
      </c>
      <c r="J6579" s="2" t="s">
        <v>21</v>
      </c>
    </row>
    <row r="6580" spans="2:10" hidden="1" x14ac:dyDescent="0.3">
      <c r="B6580" s="5" t="s">
        <v>75</v>
      </c>
      <c r="C6580" t="s">
        <v>37</v>
      </c>
      <c r="D6580" s="2" t="s">
        <v>21</v>
      </c>
      <c r="E6580">
        <v>6.1859999999999999</v>
      </c>
      <c r="F6580">
        <v>6.1859999999999999</v>
      </c>
      <c r="G6580" t="s">
        <v>42</v>
      </c>
      <c r="H6580" s="21">
        <v>44987</v>
      </c>
      <c r="I6580" s="18" t="s">
        <v>92</v>
      </c>
      <c r="J6580" s="2" t="s">
        <v>21</v>
      </c>
    </row>
    <row r="6581" spans="2:10" hidden="1" x14ac:dyDescent="0.3">
      <c r="B6581" s="5" t="s">
        <v>75</v>
      </c>
      <c r="C6581" t="s">
        <v>37</v>
      </c>
      <c r="D6581" s="2" t="s">
        <v>21</v>
      </c>
      <c r="E6581">
        <v>7.085</v>
      </c>
      <c r="F6581">
        <v>7.085</v>
      </c>
      <c r="G6581" t="s">
        <v>42</v>
      </c>
      <c r="H6581" s="21">
        <v>44987</v>
      </c>
      <c r="I6581" s="18" t="s">
        <v>92</v>
      </c>
      <c r="J6581" s="2" t="s">
        <v>21</v>
      </c>
    </row>
    <row r="6582" spans="2:10" hidden="1" x14ac:dyDescent="0.3">
      <c r="B6582" s="5" t="s">
        <v>75</v>
      </c>
      <c r="C6582" t="s">
        <v>37</v>
      </c>
      <c r="D6582" s="2" t="s">
        <v>21</v>
      </c>
      <c r="E6582">
        <v>6.26</v>
      </c>
      <c r="F6582">
        <v>6.26</v>
      </c>
      <c r="G6582" t="s">
        <v>42</v>
      </c>
      <c r="H6582" s="21">
        <v>44987</v>
      </c>
      <c r="I6582" s="18" t="s">
        <v>92</v>
      </c>
      <c r="J6582" s="2" t="s">
        <v>21</v>
      </c>
    </row>
    <row r="6583" spans="2:10" hidden="1" x14ac:dyDescent="0.3">
      <c r="B6583" s="5" t="s">
        <v>75</v>
      </c>
      <c r="C6583" t="s">
        <v>37</v>
      </c>
      <c r="D6583" s="2" t="s">
        <v>21</v>
      </c>
      <c r="E6583">
        <v>6.992</v>
      </c>
      <c r="F6583">
        <v>6.992</v>
      </c>
      <c r="G6583" t="s">
        <v>42</v>
      </c>
      <c r="H6583" s="21">
        <v>44987</v>
      </c>
      <c r="I6583" s="18" t="s">
        <v>92</v>
      </c>
      <c r="J6583" s="2" t="s">
        <v>21</v>
      </c>
    </row>
    <row r="6584" spans="2:10" hidden="1" x14ac:dyDescent="0.3">
      <c r="B6584" s="5" t="s">
        <v>75</v>
      </c>
      <c r="C6584" t="s">
        <v>37</v>
      </c>
      <c r="D6584" s="2" t="s">
        <v>21</v>
      </c>
      <c r="E6584">
        <v>8.8539999999999992</v>
      </c>
      <c r="F6584">
        <v>8.8539999999999992</v>
      </c>
      <c r="G6584" t="s">
        <v>42</v>
      </c>
      <c r="H6584" s="21">
        <v>44987</v>
      </c>
      <c r="I6584" s="18" t="s">
        <v>92</v>
      </c>
      <c r="J6584" s="2" t="s">
        <v>21</v>
      </c>
    </row>
    <row r="6585" spans="2:10" hidden="1" x14ac:dyDescent="0.3">
      <c r="B6585" s="5" t="s">
        <v>75</v>
      </c>
      <c r="C6585" t="s">
        <v>37</v>
      </c>
      <c r="D6585" s="2" t="s">
        <v>21</v>
      </c>
      <c r="E6585">
        <v>5.4660000000000002</v>
      </c>
      <c r="F6585">
        <v>5.4660000000000002</v>
      </c>
      <c r="G6585" t="s">
        <v>42</v>
      </c>
      <c r="H6585" s="21">
        <v>44987</v>
      </c>
      <c r="I6585" s="18" t="s">
        <v>92</v>
      </c>
      <c r="J6585" s="2" t="s">
        <v>21</v>
      </c>
    </row>
    <row r="6586" spans="2:10" hidden="1" x14ac:dyDescent="0.3">
      <c r="B6586" s="5" t="s">
        <v>75</v>
      </c>
      <c r="C6586" t="s">
        <v>37</v>
      </c>
      <c r="D6586" s="2" t="s">
        <v>21</v>
      </c>
      <c r="E6586">
        <v>5.9429999999999996</v>
      </c>
      <c r="F6586">
        <v>5.9429999999999996</v>
      </c>
      <c r="G6586" t="s">
        <v>42</v>
      </c>
      <c r="H6586" s="21">
        <v>44987</v>
      </c>
      <c r="I6586" s="18" t="s">
        <v>92</v>
      </c>
      <c r="J6586" s="2" t="s">
        <v>21</v>
      </c>
    </row>
    <row r="6587" spans="2:10" hidden="1" x14ac:dyDescent="0.3">
      <c r="B6587" s="5" t="s">
        <v>75</v>
      </c>
      <c r="C6587" t="s">
        <v>37</v>
      </c>
      <c r="D6587" s="2" t="s">
        <v>21</v>
      </c>
      <c r="E6587">
        <v>6.7320000000000002</v>
      </c>
      <c r="F6587">
        <v>6.7320000000000002</v>
      </c>
      <c r="G6587" t="s">
        <v>42</v>
      </c>
      <c r="H6587" s="21">
        <v>44987</v>
      </c>
      <c r="I6587" s="18" t="s">
        <v>92</v>
      </c>
      <c r="J6587" s="2" t="s">
        <v>21</v>
      </c>
    </row>
    <row r="6588" spans="2:10" hidden="1" x14ac:dyDescent="0.3">
      <c r="B6588" s="5" t="s">
        <v>75</v>
      </c>
      <c r="C6588" t="s">
        <v>37</v>
      </c>
      <c r="D6588" s="2" t="s">
        <v>21</v>
      </c>
      <c r="E6588">
        <v>6.4690000000000003</v>
      </c>
      <c r="F6588">
        <v>6.4690000000000003</v>
      </c>
      <c r="G6588" t="s">
        <v>42</v>
      </c>
      <c r="H6588" s="21">
        <v>44987</v>
      </c>
      <c r="I6588" s="18" t="s">
        <v>92</v>
      </c>
      <c r="J6588" s="2" t="s">
        <v>21</v>
      </c>
    </row>
    <row r="6589" spans="2:10" hidden="1" x14ac:dyDescent="0.3">
      <c r="B6589" s="5" t="s">
        <v>75</v>
      </c>
      <c r="C6589" t="s">
        <v>37</v>
      </c>
      <c r="D6589" s="2" t="s">
        <v>21</v>
      </c>
      <c r="E6589">
        <v>6.1879999999999997</v>
      </c>
      <c r="F6589">
        <v>6.1879999999999997</v>
      </c>
      <c r="G6589" t="s">
        <v>42</v>
      </c>
      <c r="H6589" s="21">
        <v>44987</v>
      </c>
      <c r="I6589" s="18" t="s">
        <v>92</v>
      </c>
      <c r="J6589" s="2" t="s">
        <v>21</v>
      </c>
    </row>
    <row r="6590" spans="2:10" hidden="1" x14ac:dyDescent="0.3">
      <c r="B6590" s="5" t="s">
        <v>75</v>
      </c>
      <c r="C6590" t="s">
        <v>37</v>
      </c>
      <c r="D6590" s="2" t="s">
        <v>21</v>
      </c>
      <c r="E6590">
        <v>8.6470000000000002</v>
      </c>
      <c r="F6590">
        <v>8.6470000000000002</v>
      </c>
      <c r="G6590" t="s">
        <v>42</v>
      </c>
      <c r="H6590" s="21">
        <v>44987</v>
      </c>
      <c r="I6590" s="18" t="s">
        <v>92</v>
      </c>
      <c r="J6590" s="2" t="s">
        <v>21</v>
      </c>
    </row>
    <row r="6591" spans="2:10" hidden="1" x14ac:dyDescent="0.3">
      <c r="B6591" s="5" t="s">
        <v>75</v>
      </c>
      <c r="C6591" t="s">
        <v>37</v>
      </c>
      <c r="D6591" s="2" t="s">
        <v>21</v>
      </c>
      <c r="E6591">
        <v>7.8579999999999997</v>
      </c>
      <c r="F6591">
        <v>7.8579999999999997</v>
      </c>
      <c r="G6591" t="s">
        <v>42</v>
      </c>
      <c r="H6591" s="21">
        <v>44987</v>
      </c>
      <c r="I6591" s="18" t="s">
        <v>92</v>
      </c>
      <c r="J6591" s="2" t="s">
        <v>21</v>
      </c>
    </row>
    <row r="6592" spans="2:10" hidden="1" x14ac:dyDescent="0.3">
      <c r="B6592" s="5" t="s">
        <v>75</v>
      </c>
      <c r="C6592" t="s">
        <v>37</v>
      </c>
      <c r="D6592" s="2" t="s">
        <v>21</v>
      </c>
      <c r="E6592">
        <v>9.8659999999999997</v>
      </c>
      <c r="F6592">
        <v>9.8659999999999997</v>
      </c>
      <c r="G6592" t="s">
        <v>42</v>
      </c>
      <c r="H6592" s="21">
        <v>44987</v>
      </c>
      <c r="I6592" s="18" t="s">
        <v>92</v>
      </c>
      <c r="J6592" s="2" t="s">
        <v>21</v>
      </c>
    </row>
    <row r="6593" spans="2:10" hidden="1" x14ac:dyDescent="0.3">
      <c r="B6593" s="5" t="s">
        <v>75</v>
      </c>
      <c r="C6593" t="s">
        <v>37</v>
      </c>
      <c r="D6593" s="2" t="s">
        <v>21</v>
      </c>
      <c r="E6593">
        <v>8.4130000000000003</v>
      </c>
      <c r="F6593">
        <v>8.4130000000000003</v>
      </c>
      <c r="G6593" t="s">
        <v>42</v>
      </c>
      <c r="H6593" s="21">
        <v>44987</v>
      </c>
      <c r="I6593" s="18" t="s">
        <v>92</v>
      </c>
      <c r="J6593" s="2" t="s">
        <v>21</v>
      </c>
    </row>
    <row r="6594" spans="2:10" hidden="1" x14ac:dyDescent="0.3">
      <c r="B6594" s="5" t="s">
        <v>75</v>
      </c>
      <c r="C6594" t="s">
        <v>37</v>
      </c>
      <c r="D6594" s="2" t="s">
        <v>21</v>
      </c>
      <c r="E6594">
        <v>8.3949999999999996</v>
      </c>
      <c r="F6594">
        <v>8.3949999999999996</v>
      </c>
      <c r="G6594" t="s">
        <v>42</v>
      </c>
      <c r="H6594" s="21">
        <v>44987</v>
      </c>
      <c r="I6594" s="18" t="s">
        <v>92</v>
      </c>
      <c r="J6594" s="2" t="s">
        <v>21</v>
      </c>
    </row>
    <row r="6595" spans="2:10" hidden="1" x14ac:dyDescent="0.3">
      <c r="B6595" s="5" t="s">
        <v>75</v>
      </c>
      <c r="C6595" t="s">
        <v>37</v>
      </c>
      <c r="D6595" s="2" t="s">
        <v>21</v>
      </c>
      <c r="E6595">
        <v>7.2389999999999999</v>
      </c>
      <c r="F6595">
        <v>7.2389999999999999</v>
      </c>
      <c r="G6595" t="s">
        <v>42</v>
      </c>
      <c r="H6595" s="21">
        <v>44987</v>
      </c>
      <c r="I6595" s="18" t="s">
        <v>92</v>
      </c>
      <c r="J6595" s="2" t="s">
        <v>21</v>
      </c>
    </row>
    <row r="6596" spans="2:10" hidden="1" x14ac:dyDescent="0.3">
      <c r="B6596" s="5" t="s">
        <v>75</v>
      </c>
      <c r="C6596" t="s">
        <v>37</v>
      </c>
      <c r="D6596" s="2" t="s">
        <v>21</v>
      </c>
      <c r="E6596">
        <v>7.7149999999999999</v>
      </c>
      <c r="F6596">
        <v>7.7149999999999999</v>
      </c>
      <c r="G6596" t="s">
        <v>42</v>
      </c>
      <c r="H6596" s="21">
        <v>44987</v>
      </c>
      <c r="I6596" s="18" t="s">
        <v>92</v>
      </c>
      <c r="J6596" s="2" t="s">
        <v>21</v>
      </c>
    </row>
    <row r="6597" spans="2:10" hidden="1" x14ac:dyDescent="0.3">
      <c r="B6597" s="5" t="s">
        <v>75</v>
      </c>
      <c r="C6597" t="s">
        <v>37</v>
      </c>
      <c r="D6597" s="2" t="s">
        <v>21</v>
      </c>
      <c r="E6597">
        <v>8.0169999999999995</v>
      </c>
      <c r="F6597">
        <v>8.0169999999999995</v>
      </c>
      <c r="G6597" t="s">
        <v>42</v>
      </c>
      <c r="H6597" s="21">
        <v>44987</v>
      </c>
      <c r="I6597" s="18" t="s">
        <v>92</v>
      </c>
      <c r="J6597" s="2" t="s">
        <v>21</v>
      </c>
    </row>
    <row r="6598" spans="2:10" hidden="1" x14ac:dyDescent="0.3">
      <c r="B6598" s="5" t="s">
        <v>75</v>
      </c>
      <c r="C6598" t="s">
        <v>37</v>
      </c>
      <c r="D6598" s="2" t="s">
        <v>21</v>
      </c>
      <c r="E6598">
        <v>8.32</v>
      </c>
      <c r="F6598">
        <v>8.32</v>
      </c>
      <c r="G6598" t="s">
        <v>42</v>
      </c>
      <c r="H6598" s="21">
        <v>44987</v>
      </c>
      <c r="I6598" s="18" t="s">
        <v>92</v>
      </c>
      <c r="J6598" s="2" t="s">
        <v>21</v>
      </c>
    </row>
    <row r="6599" spans="2:10" hidden="1" x14ac:dyDescent="0.3">
      <c r="B6599" s="5" t="s">
        <v>75</v>
      </c>
      <c r="C6599" t="s">
        <v>37</v>
      </c>
      <c r="D6599" s="2" t="s">
        <v>21</v>
      </c>
      <c r="E6599">
        <v>6.7750000000000004</v>
      </c>
      <c r="F6599">
        <v>6.7750000000000004</v>
      </c>
      <c r="G6599" t="s">
        <v>42</v>
      </c>
      <c r="H6599" s="21">
        <v>44987</v>
      </c>
      <c r="I6599" s="18" t="s">
        <v>92</v>
      </c>
      <c r="J6599" s="2" t="s">
        <v>21</v>
      </c>
    </row>
    <row r="6600" spans="2:10" hidden="1" x14ac:dyDescent="0.3">
      <c r="B6600" s="5" t="s">
        <v>75</v>
      </c>
      <c r="C6600" t="s">
        <v>37</v>
      </c>
      <c r="D6600" s="2" t="s">
        <v>21</v>
      </c>
      <c r="E6600">
        <v>7.0860000000000003</v>
      </c>
      <c r="F6600">
        <v>7.0860000000000003</v>
      </c>
      <c r="G6600" t="s">
        <v>42</v>
      </c>
      <c r="H6600" s="21">
        <v>44987</v>
      </c>
      <c r="I6600" s="18" t="s">
        <v>92</v>
      </c>
      <c r="J6600" s="2" t="s">
        <v>21</v>
      </c>
    </row>
    <row r="6601" spans="2:10" hidden="1" x14ac:dyDescent="0.3">
      <c r="B6601" s="5" t="s">
        <v>75</v>
      </c>
      <c r="C6601" t="s">
        <v>37</v>
      </c>
      <c r="D6601" s="2" t="s">
        <v>21</v>
      </c>
      <c r="E6601">
        <v>7.4489999999999998</v>
      </c>
      <c r="F6601">
        <v>7.4489999999999998</v>
      </c>
      <c r="G6601" t="s">
        <v>42</v>
      </c>
      <c r="H6601" s="21">
        <v>44987</v>
      </c>
      <c r="I6601" s="18" t="s">
        <v>92</v>
      </c>
      <c r="J6601" s="2" t="s">
        <v>21</v>
      </c>
    </row>
    <row r="6602" spans="2:10" hidden="1" x14ac:dyDescent="0.3">
      <c r="B6602" s="5" t="s">
        <v>75</v>
      </c>
      <c r="C6602" t="s">
        <v>37</v>
      </c>
      <c r="D6602" s="2" t="s">
        <v>21</v>
      </c>
      <c r="E6602">
        <v>8.9649999999999999</v>
      </c>
      <c r="F6602">
        <v>8.9649999999999999</v>
      </c>
      <c r="G6602" t="s">
        <v>42</v>
      </c>
      <c r="H6602" s="21">
        <v>44987</v>
      </c>
      <c r="I6602" s="18" t="s">
        <v>92</v>
      </c>
      <c r="J6602" s="2" t="s">
        <v>21</v>
      </c>
    </row>
    <row r="6603" spans="2:10" hidden="1" x14ac:dyDescent="0.3">
      <c r="B6603" s="5" t="s">
        <v>75</v>
      </c>
      <c r="C6603" t="s">
        <v>37</v>
      </c>
      <c r="D6603" s="2" t="s">
        <v>21</v>
      </c>
      <c r="E6603">
        <v>7.548</v>
      </c>
      <c r="F6603">
        <v>7.548</v>
      </c>
      <c r="G6603" t="s">
        <v>42</v>
      </c>
      <c r="H6603" s="21">
        <v>44987</v>
      </c>
      <c r="I6603" s="18" t="s">
        <v>92</v>
      </c>
      <c r="J6603" s="2" t="s">
        <v>21</v>
      </c>
    </row>
    <row r="6604" spans="2:10" hidden="1" x14ac:dyDescent="0.3">
      <c r="B6604" s="5" t="s">
        <v>75</v>
      </c>
      <c r="C6604" t="s">
        <v>37</v>
      </c>
      <c r="D6604" s="2" t="s">
        <v>21</v>
      </c>
      <c r="E6604">
        <v>8.0839999999999996</v>
      </c>
      <c r="F6604">
        <v>8.0839999999999996</v>
      </c>
      <c r="G6604" t="s">
        <v>42</v>
      </c>
      <c r="H6604" s="21">
        <v>44987</v>
      </c>
      <c r="I6604" s="18" t="s">
        <v>92</v>
      </c>
      <c r="J6604" s="2" t="s">
        <v>21</v>
      </c>
    </row>
    <row r="6605" spans="2:10" hidden="1" x14ac:dyDescent="0.3">
      <c r="B6605" s="5" t="s">
        <v>75</v>
      </c>
      <c r="C6605" t="s">
        <v>37</v>
      </c>
      <c r="D6605" s="2" t="s">
        <v>21</v>
      </c>
      <c r="E6605">
        <v>8.2609999999999992</v>
      </c>
      <c r="F6605">
        <v>8.2609999999999992</v>
      </c>
      <c r="G6605" t="s">
        <v>42</v>
      </c>
      <c r="H6605" s="21">
        <v>44987</v>
      </c>
      <c r="I6605" s="18" t="s">
        <v>92</v>
      </c>
      <c r="J6605" s="2" t="s">
        <v>21</v>
      </c>
    </row>
    <row r="6606" spans="2:10" hidden="1" x14ac:dyDescent="0.3">
      <c r="B6606" s="5" t="s">
        <v>75</v>
      </c>
      <c r="C6606" t="s">
        <v>37</v>
      </c>
      <c r="D6606" s="2" t="s">
        <v>21</v>
      </c>
      <c r="E6606">
        <v>8.4459999999999997</v>
      </c>
      <c r="F6606">
        <v>8.4459999999999997</v>
      </c>
      <c r="G6606" t="s">
        <v>42</v>
      </c>
      <c r="H6606" s="21">
        <v>44987</v>
      </c>
      <c r="I6606" s="18" t="s">
        <v>92</v>
      </c>
      <c r="J6606" s="2" t="s">
        <v>21</v>
      </c>
    </row>
    <row r="6607" spans="2:10" hidden="1" x14ac:dyDescent="0.3">
      <c r="B6607" s="5" t="s">
        <v>75</v>
      </c>
      <c r="C6607" t="s">
        <v>37</v>
      </c>
      <c r="D6607" s="2" t="s">
        <v>21</v>
      </c>
      <c r="E6607">
        <v>7.8630000000000004</v>
      </c>
      <c r="F6607">
        <v>7.8630000000000004</v>
      </c>
      <c r="G6607" t="s">
        <v>42</v>
      </c>
      <c r="H6607" s="21">
        <v>44987</v>
      </c>
      <c r="I6607" s="18" t="s">
        <v>92</v>
      </c>
      <c r="J6607" s="2" t="s">
        <v>21</v>
      </c>
    </row>
    <row r="6608" spans="2:10" hidden="1" x14ac:dyDescent="0.3">
      <c r="B6608" s="5" t="s">
        <v>75</v>
      </c>
      <c r="C6608" t="s">
        <v>37</v>
      </c>
      <c r="D6608" s="2" t="s">
        <v>21</v>
      </c>
      <c r="E6608">
        <v>7.4939999999999998</v>
      </c>
      <c r="F6608">
        <v>7.4939999999999998</v>
      </c>
      <c r="G6608" t="s">
        <v>42</v>
      </c>
      <c r="H6608" s="21">
        <v>44987</v>
      </c>
      <c r="I6608" s="18" t="s">
        <v>92</v>
      </c>
      <c r="J6608" s="2" t="s">
        <v>21</v>
      </c>
    </row>
    <row r="6609" spans="2:10" hidden="1" x14ac:dyDescent="0.3">
      <c r="B6609" s="5" t="s">
        <v>75</v>
      </c>
      <c r="C6609" t="s">
        <v>37</v>
      </c>
      <c r="D6609" s="2" t="s">
        <v>21</v>
      </c>
      <c r="E6609">
        <v>8.9280000000000008</v>
      </c>
      <c r="F6609">
        <v>8.9280000000000008</v>
      </c>
      <c r="G6609" t="s">
        <v>42</v>
      </c>
      <c r="H6609" s="21">
        <v>44987</v>
      </c>
      <c r="I6609" s="18" t="s">
        <v>92</v>
      </c>
      <c r="J6609" s="2" t="s">
        <v>21</v>
      </c>
    </row>
    <row r="6610" spans="2:10" hidden="1" x14ac:dyDescent="0.3">
      <c r="B6610" s="5" t="s">
        <v>75</v>
      </c>
      <c r="C6610" t="s">
        <v>37</v>
      </c>
      <c r="D6610" s="2" t="s">
        <v>21</v>
      </c>
      <c r="E6610">
        <v>9.2469999999999999</v>
      </c>
      <c r="F6610">
        <v>9.2469999999999999</v>
      </c>
      <c r="G6610" t="s">
        <v>42</v>
      </c>
      <c r="H6610" s="21">
        <v>44987</v>
      </c>
      <c r="I6610" s="18" t="s">
        <v>92</v>
      </c>
      <c r="J6610" s="2" t="s">
        <v>21</v>
      </c>
    </row>
    <row r="6611" spans="2:10" hidden="1" x14ac:dyDescent="0.3">
      <c r="B6611" s="5" t="s">
        <v>75</v>
      </c>
      <c r="C6611" t="s">
        <v>37</v>
      </c>
      <c r="D6611" s="2" t="s">
        <v>21</v>
      </c>
      <c r="G6611" t="s">
        <v>42</v>
      </c>
      <c r="H6611" s="21">
        <v>44987</v>
      </c>
      <c r="I6611" s="18" t="s">
        <v>92</v>
      </c>
      <c r="J6611" s="2" t="s">
        <v>21</v>
      </c>
    </row>
    <row r="6612" spans="2:10" hidden="1" x14ac:dyDescent="0.3">
      <c r="B6612" s="5" t="s">
        <v>75</v>
      </c>
      <c r="C6612" t="s">
        <v>37</v>
      </c>
      <c r="D6612" s="2" t="s">
        <v>21</v>
      </c>
      <c r="E6612">
        <v>6.4550000000000001</v>
      </c>
      <c r="F6612">
        <v>6.4550000000000001</v>
      </c>
      <c r="G6612" t="s">
        <v>42</v>
      </c>
      <c r="H6612" s="21">
        <v>44987</v>
      </c>
      <c r="I6612" s="18" t="s">
        <v>92</v>
      </c>
      <c r="J6612" s="2" t="s">
        <v>21</v>
      </c>
    </row>
    <row r="6613" spans="2:10" hidden="1" x14ac:dyDescent="0.3">
      <c r="B6613" s="5" t="s">
        <v>75</v>
      </c>
      <c r="C6613" t="s">
        <v>37</v>
      </c>
      <c r="D6613" s="2" t="s">
        <v>21</v>
      </c>
      <c r="E6613">
        <v>7.0990000000000002</v>
      </c>
      <c r="F6613">
        <v>7.0990000000000002</v>
      </c>
      <c r="G6613" t="s">
        <v>42</v>
      </c>
      <c r="H6613" s="21">
        <v>44987</v>
      </c>
      <c r="I6613" s="18" t="s">
        <v>92</v>
      </c>
      <c r="J6613" s="2" t="s">
        <v>21</v>
      </c>
    </row>
    <row r="6614" spans="2:10" hidden="1" x14ac:dyDescent="0.3">
      <c r="B6614" s="5" t="s">
        <v>75</v>
      </c>
      <c r="C6614" t="s">
        <v>37</v>
      </c>
      <c r="D6614" s="2" t="s">
        <v>21</v>
      </c>
      <c r="E6614">
        <v>4.1529999999999996</v>
      </c>
      <c r="F6614">
        <v>4.1529999999999996</v>
      </c>
      <c r="G6614" t="s">
        <v>42</v>
      </c>
      <c r="H6614" s="21">
        <v>44987</v>
      </c>
      <c r="I6614" s="18" t="s">
        <v>92</v>
      </c>
      <c r="J6614" s="2" t="s">
        <v>21</v>
      </c>
    </row>
    <row r="6615" spans="2:10" hidden="1" x14ac:dyDescent="0.3">
      <c r="B6615" s="5" t="s">
        <v>75</v>
      </c>
      <c r="C6615" t="s">
        <v>37</v>
      </c>
      <c r="D6615" s="2" t="s">
        <v>21</v>
      </c>
      <c r="E6615">
        <v>7.9039999999999999</v>
      </c>
      <c r="F6615">
        <v>7.9039999999999999</v>
      </c>
      <c r="G6615" t="s">
        <v>42</v>
      </c>
      <c r="H6615" s="21">
        <v>44987</v>
      </c>
      <c r="I6615" s="18" t="s">
        <v>92</v>
      </c>
      <c r="J6615" s="2" t="s">
        <v>21</v>
      </c>
    </row>
    <row r="6616" spans="2:10" hidden="1" x14ac:dyDescent="0.3">
      <c r="B6616" s="5" t="s">
        <v>75</v>
      </c>
      <c r="C6616" t="s">
        <v>37</v>
      </c>
      <c r="D6616" s="2" t="s">
        <v>21</v>
      </c>
      <c r="E6616">
        <v>5.0940000000000003</v>
      </c>
      <c r="F6616">
        <v>5.0940000000000003</v>
      </c>
      <c r="G6616" t="s">
        <v>42</v>
      </c>
      <c r="H6616" s="21">
        <v>44987</v>
      </c>
      <c r="I6616" s="18" t="s">
        <v>92</v>
      </c>
      <c r="J6616" s="2" t="s">
        <v>21</v>
      </c>
    </row>
    <row r="6617" spans="2:10" hidden="1" x14ac:dyDescent="0.3">
      <c r="B6617" s="5" t="s">
        <v>75</v>
      </c>
      <c r="C6617" t="s">
        <v>37</v>
      </c>
      <c r="D6617" s="2" t="s">
        <v>21</v>
      </c>
      <c r="E6617">
        <v>0.29499999999999998</v>
      </c>
      <c r="F6617">
        <v>0.29499999999999998</v>
      </c>
      <c r="G6617" t="s">
        <v>42</v>
      </c>
      <c r="H6617" s="21">
        <v>44987</v>
      </c>
      <c r="I6617" s="18" t="s">
        <v>92</v>
      </c>
      <c r="J6617" s="2" t="s">
        <v>21</v>
      </c>
    </row>
    <row r="6618" spans="2:10" hidden="1" x14ac:dyDescent="0.3">
      <c r="B6618" s="5" t="s">
        <v>75</v>
      </c>
      <c r="C6618" t="s">
        <v>37</v>
      </c>
      <c r="D6618" s="2" t="s">
        <v>21</v>
      </c>
      <c r="E6618">
        <v>3.9359999999999999</v>
      </c>
      <c r="F6618">
        <v>3.9359999999999999</v>
      </c>
      <c r="G6618" t="s">
        <v>42</v>
      </c>
      <c r="H6618" s="21">
        <v>44987</v>
      </c>
      <c r="I6618" s="18" t="s">
        <v>92</v>
      </c>
      <c r="J6618" s="2" t="s">
        <v>21</v>
      </c>
    </row>
    <row r="6619" spans="2:10" hidden="1" x14ac:dyDescent="0.3">
      <c r="B6619" s="5" t="s">
        <v>75</v>
      </c>
      <c r="C6619" t="s">
        <v>37</v>
      </c>
      <c r="D6619" s="2" t="s">
        <v>21</v>
      </c>
      <c r="E6619">
        <v>5.7249999999999996</v>
      </c>
      <c r="F6619">
        <v>5.7249999999999996</v>
      </c>
      <c r="G6619" t="s">
        <v>42</v>
      </c>
      <c r="H6619" s="21">
        <v>44987</v>
      </c>
      <c r="I6619" s="18" t="s">
        <v>92</v>
      </c>
      <c r="J6619" s="2" t="s">
        <v>21</v>
      </c>
    </row>
    <row r="6620" spans="2:10" hidden="1" x14ac:dyDescent="0.3">
      <c r="B6620" s="5" t="s">
        <v>75</v>
      </c>
      <c r="C6620" t="s">
        <v>37</v>
      </c>
      <c r="D6620" s="2" t="s">
        <v>21</v>
      </c>
      <c r="E6620">
        <v>3.6080000000000001</v>
      </c>
      <c r="F6620">
        <v>3.6080000000000001</v>
      </c>
      <c r="G6620" t="s">
        <v>42</v>
      </c>
      <c r="H6620" s="21">
        <v>44987</v>
      </c>
      <c r="I6620" s="18" t="s">
        <v>92</v>
      </c>
      <c r="J6620" s="2" t="s">
        <v>21</v>
      </c>
    </row>
    <row r="6621" spans="2:10" hidden="1" x14ac:dyDescent="0.3">
      <c r="B6621" s="5" t="s">
        <v>75</v>
      </c>
      <c r="C6621" t="s">
        <v>37</v>
      </c>
      <c r="D6621" s="2" t="s">
        <v>21</v>
      </c>
      <c r="E6621">
        <v>4.8899999999999997</v>
      </c>
      <c r="F6621">
        <v>4.8899999999999997</v>
      </c>
      <c r="G6621" t="s">
        <v>42</v>
      </c>
      <c r="H6621" s="21">
        <v>44987</v>
      </c>
      <c r="I6621" s="18" t="s">
        <v>92</v>
      </c>
      <c r="J6621" s="2" t="s">
        <v>21</v>
      </c>
    </row>
    <row r="6622" spans="2:10" hidden="1" x14ac:dyDescent="0.3">
      <c r="B6622" s="5" t="s">
        <v>75</v>
      </c>
      <c r="C6622" t="s">
        <v>37</v>
      </c>
      <c r="D6622" s="2" t="s">
        <v>21</v>
      </c>
      <c r="E6622">
        <v>4.4619999999999997</v>
      </c>
      <c r="F6622">
        <v>4.4619999999999997</v>
      </c>
      <c r="G6622" t="s">
        <v>42</v>
      </c>
      <c r="H6622" s="21">
        <v>44987</v>
      </c>
      <c r="I6622" s="18" t="s">
        <v>92</v>
      </c>
      <c r="J6622" s="2" t="s">
        <v>21</v>
      </c>
    </row>
    <row r="6623" spans="2:10" hidden="1" x14ac:dyDescent="0.3">
      <c r="B6623" s="5" t="s">
        <v>75</v>
      </c>
      <c r="C6623" t="s">
        <v>37</v>
      </c>
      <c r="D6623" s="2" t="s">
        <v>21</v>
      </c>
      <c r="E6623">
        <v>3.6760000000000002</v>
      </c>
      <c r="F6623">
        <v>3.6760000000000002</v>
      </c>
      <c r="G6623" t="s">
        <v>42</v>
      </c>
      <c r="H6623" s="21">
        <v>44987</v>
      </c>
      <c r="I6623" s="18" t="s">
        <v>92</v>
      </c>
      <c r="J6623" s="2" t="s">
        <v>21</v>
      </c>
    </row>
    <row r="6624" spans="2:10" hidden="1" x14ac:dyDescent="0.3">
      <c r="B6624" s="5" t="s">
        <v>75</v>
      </c>
      <c r="C6624" t="s">
        <v>37</v>
      </c>
      <c r="D6624" s="2" t="s">
        <v>21</v>
      </c>
      <c r="E6624">
        <v>6.6840000000000002</v>
      </c>
      <c r="F6624">
        <v>6.6840000000000002</v>
      </c>
      <c r="G6624" t="s">
        <v>42</v>
      </c>
      <c r="H6624" s="21">
        <v>44987</v>
      </c>
      <c r="I6624" s="18" t="s">
        <v>92</v>
      </c>
      <c r="J6624" s="2" t="s">
        <v>21</v>
      </c>
    </row>
    <row r="6625" spans="2:10" hidden="1" x14ac:dyDescent="0.3">
      <c r="B6625" s="5" t="s">
        <v>75</v>
      </c>
      <c r="C6625" t="s">
        <v>37</v>
      </c>
      <c r="D6625" s="2" t="s">
        <v>21</v>
      </c>
      <c r="E6625">
        <v>6.9909999999999997</v>
      </c>
      <c r="F6625">
        <v>6.9909999999999997</v>
      </c>
      <c r="G6625" t="s">
        <v>42</v>
      </c>
      <c r="H6625" s="21">
        <v>44987</v>
      </c>
      <c r="I6625" s="18" t="s">
        <v>92</v>
      </c>
      <c r="J6625" s="2" t="s">
        <v>21</v>
      </c>
    </row>
    <row r="6626" spans="2:10" hidden="1" x14ac:dyDescent="0.3">
      <c r="B6626" s="5" t="s">
        <v>75</v>
      </c>
      <c r="C6626" t="s">
        <v>37</v>
      </c>
      <c r="D6626" s="2" t="s">
        <v>21</v>
      </c>
      <c r="E6626">
        <v>3.7250000000000001</v>
      </c>
      <c r="F6626">
        <v>3.7250000000000001</v>
      </c>
      <c r="G6626" t="s">
        <v>42</v>
      </c>
      <c r="H6626" s="21">
        <v>44987</v>
      </c>
      <c r="I6626" s="18" t="s">
        <v>92</v>
      </c>
      <c r="J6626" s="2" t="s">
        <v>21</v>
      </c>
    </row>
    <row r="6627" spans="2:10" hidden="1" x14ac:dyDescent="0.3">
      <c r="B6627" s="5" t="s">
        <v>75</v>
      </c>
      <c r="C6627" t="s">
        <v>37</v>
      </c>
      <c r="D6627" s="2" t="s">
        <v>21</v>
      </c>
      <c r="E6627">
        <v>6.0940000000000003</v>
      </c>
      <c r="F6627">
        <v>6.0940000000000003</v>
      </c>
      <c r="G6627" t="s">
        <v>42</v>
      </c>
      <c r="H6627" s="21">
        <v>44987</v>
      </c>
      <c r="I6627" s="18" t="s">
        <v>92</v>
      </c>
      <c r="J6627" s="2" t="s">
        <v>21</v>
      </c>
    </row>
    <row r="6628" spans="2:10" hidden="1" x14ac:dyDescent="0.3">
      <c r="B6628" s="5" t="s">
        <v>75</v>
      </c>
      <c r="C6628" t="s">
        <v>37</v>
      </c>
      <c r="D6628" s="2" t="s">
        <v>21</v>
      </c>
      <c r="E6628">
        <v>5.883</v>
      </c>
      <c r="F6628">
        <v>5.883</v>
      </c>
      <c r="G6628" t="s">
        <v>42</v>
      </c>
      <c r="H6628" s="21">
        <v>44987</v>
      </c>
      <c r="I6628" s="18" t="s">
        <v>92</v>
      </c>
      <c r="J6628" s="2" t="s">
        <v>21</v>
      </c>
    </row>
    <row r="6629" spans="2:10" hidden="1" x14ac:dyDescent="0.3">
      <c r="B6629" s="5" t="s">
        <v>75</v>
      </c>
      <c r="C6629" t="s">
        <v>37</v>
      </c>
      <c r="D6629" s="2" t="s">
        <v>21</v>
      </c>
      <c r="E6629">
        <v>6.5579999999999998</v>
      </c>
      <c r="F6629">
        <v>6.5579999999999998</v>
      </c>
      <c r="G6629" t="s">
        <v>42</v>
      </c>
      <c r="H6629" s="21">
        <v>44987</v>
      </c>
      <c r="I6629" s="18" t="s">
        <v>92</v>
      </c>
      <c r="J6629" s="2" t="s">
        <v>21</v>
      </c>
    </row>
    <row r="6630" spans="2:10" hidden="1" x14ac:dyDescent="0.3">
      <c r="B6630" s="5" t="s">
        <v>75</v>
      </c>
      <c r="C6630" t="s">
        <v>37</v>
      </c>
      <c r="D6630" s="2" t="s">
        <v>21</v>
      </c>
      <c r="E6630">
        <v>5.8410000000000002</v>
      </c>
      <c r="F6630">
        <v>5.8410000000000002</v>
      </c>
      <c r="G6630" t="s">
        <v>42</v>
      </c>
      <c r="H6630" s="21">
        <v>44987</v>
      </c>
      <c r="I6630" s="18" t="s">
        <v>92</v>
      </c>
      <c r="J6630" s="2" t="s">
        <v>21</v>
      </c>
    </row>
    <row r="6631" spans="2:10" hidden="1" x14ac:dyDescent="0.3">
      <c r="B6631" s="5" t="s">
        <v>75</v>
      </c>
      <c r="C6631" t="s">
        <v>37</v>
      </c>
      <c r="D6631" s="2" t="s">
        <v>21</v>
      </c>
      <c r="E6631">
        <v>5.1660000000000004</v>
      </c>
      <c r="F6631">
        <v>5.1660000000000004</v>
      </c>
      <c r="G6631" t="s">
        <v>42</v>
      </c>
      <c r="H6631" s="21">
        <v>44987</v>
      </c>
      <c r="I6631" s="18" t="s">
        <v>92</v>
      </c>
      <c r="J6631" s="2" t="s">
        <v>21</v>
      </c>
    </row>
    <row r="6632" spans="2:10" hidden="1" x14ac:dyDescent="0.3">
      <c r="B6632" s="5" t="s">
        <v>75</v>
      </c>
      <c r="C6632" t="s">
        <v>37</v>
      </c>
      <c r="D6632" s="2" t="s">
        <v>21</v>
      </c>
      <c r="E6632">
        <v>5.8609999999999998</v>
      </c>
      <c r="F6632">
        <v>5.8609999999999998</v>
      </c>
      <c r="G6632" t="s">
        <v>42</v>
      </c>
      <c r="H6632" s="21">
        <v>44987</v>
      </c>
      <c r="I6632" s="18" t="s">
        <v>92</v>
      </c>
      <c r="J6632" s="2" t="s">
        <v>21</v>
      </c>
    </row>
    <row r="6633" spans="2:10" hidden="1" x14ac:dyDescent="0.3">
      <c r="B6633" s="5" t="s">
        <v>75</v>
      </c>
      <c r="C6633" t="s">
        <v>37</v>
      </c>
      <c r="D6633" s="2" t="s">
        <v>21</v>
      </c>
      <c r="E6633">
        <v>3.8660000000000001</v>
      </c>
      <c r="F6633">
        <v>3.8660000000000001</v>
      </c>
      <c r="G6633" t="s">
        <v>42</v>
      </c>
      <c r="H6633" s="21">
        <v>44987</v>
      </c>
      <c r="I6633" s="18" t="s">
        <v>92</v>
      </c>
      <c r="J6633" s="2" t="s">
        <v>21</v>
      </c>
    </row>
    <row r="6634" spans="2:10" hidden="1" x14ac:dyDescent="0.3">
      <c r="B6634" s="5" t="s">
        <v>75</v>
      </c>
      <c r="C6634" t="s">
        <v>37</v>
      </c>
      <c r="D6634" s="2" t="s">
        <v>21</v>
      </c>
      <c r="E6634">
        <v>6.8490000000000002</v>
      </c>
      <c r="F6634">
        <v>6.8490000000000002</v>
      </c>
      <c r="G6634" t="s">
        <v>42</v>
      </c>
      <c r="H6634" s="21">
        <v>44987</v>
      </c>
      <c r="I6634" s="18" t="s">
        <v>92</v>
      </c>
      <c r="J6634" s="2" t="s">
        <v>21</v>
      </c>
    </row>
    <row r="6635" spans="2:10" hidden="1" x14ac:dyDescent="0.3">
      <c r="B6635" s="5" t="s">
        <v>75</v>
      </c>
      <c r="C6635" t="s">
        <v>37</v>
      </c>
      <c r="D6635" s="2" t="s">
        <v>21</v>
      </c>
      <c r="E6635">
        <v>5.9509999999999996</v>
      </c>
      <c r="F6635">
        <v>5.9509999999999996</v>
      </c>
      <c r="G6635" t="s">
        <v>42</v>
      </c>
      <c r="H6635" s="21">
        <v>44987</v>
      </c>
      <c r="I6635" s="18" t="s">
        <v>92</v>
      </c>
      <c r="J6635" s="2" t="s">
        <v>21</v>
      </c>
    </row>
    <row r="6636" spans="2:10" hidden="1" x14ac:dyDescent="0.3">
      <c r="B6636" s="5" t="s">
        <v>75</v>
      </c>
      <c r="C6636" t="s">
        <v>37</v>
      </c>
      <c r="D6636" s="2" t="s">
        <v>21</v>
      </c>
      <c r="E6636">
        <v>6.484</v>
      </c>
      <c r="F6636">
        <v>6.484</v>
      </c>
      <c r="G6636" t="s">
        <v>42</v>
      </c>
      <c r="H6636" s="21">
        <v>44987</v>
      </c>
      <c r="I6636" s="18" t="s">
        <v>92</v>
      </c>
      <c r="J6636" s="2" t="s">
        <v>21</v>
      </c>
    </row>
    <row r="6637" spans="2:10" hidden="1" x14ac:dyDescent="0.3">
      <c r="B6637" s="5" t="s">
        <v>75</v>
      </c>
      <c r="C6637" t="s">
        <v>37</v>
      </c>
      <c r="D6637" s="2" t="s">
        <v>21</v>
      </c>
      <c r="E6637">
        <v>4.6639999999999997</v>
      </c>
      <c r="F6637">
        <v>4.6639999999999997</v>
      </c>
      <c r="G6637" t="s">
        <v>42</v>
      </c>
      <c r="H6637" s="21">
        <v>44987</v>
      </c>
      <c r="I6637" s="18" t="s">
        <v>92</v>
      </c>
      <c r="J6637" s="2" t="s">
        <v>21</v>
      </c>
    </row>
    <row r="6638" spans="2:10" hidden="1" x14ac:dyDescent="0.3">
      <c r="B6638" s="5" t="s">
        <v>75</v>
      </c>
      <c r="C6638" t="s">
        <v>37</v>
      </c>
      <c r="D6638" s="2" t="s">
        <v>21</v>
      </c>
      <c r="E6638">
        <v>3.77</v>
      </c>
      <c r="F6638">
        <v>3.77</v>
      </c>
      <c r="G6638" t="s">
        <v>42</v>
      </c>
      <c r="H6638" s="21">
        <v>44987</v>
      </c>
      <c r="I6638" s="18" t="s">
        <v>92</v>
      </c>
      <c r="J6638" s="2" t="s">
        <v>21</v>
      </c>
    </row>
    <row r="6639" spans="2:10" hidden="1" x14ac:dyDescent="0.3">
      <c r="B6639" s="5" t="s">
        <v>75</v>
      </c>
      <c r="C6639" t="s">
        <v>37</v>
      </c>
      <c r="D6639" s="2" t="s">
        <v>21</v>
      </c>
      <c r="E6639">
        <v>3.2959999999999998</v>
      </c>
      <c r="F6639">
        <v>3.2959999999999998</v>
      </c>
      <c r="G6639" t="s">
        <v>42</v>
      </c>
      <c r="H6639" s="21">
        <v>44987</v>
      </c>
      <c r="I6639" s="18" t="s">
        <v>92</v>
      </c>
      <c r="J6639" s="2" t="s">
        <v>21</v>
      </c>
    </row>
    <row r="6640" spans="2:10" hidden="1" x14ac:dyDescent="0.3">
      <c r="B6640" s="5" t="s">
        <v>75</v>
      </c>
      <c r="C6640" t="s">
        <v>37</v>
      </c>
      <c r="D6640" s="2" t="s">
        <v>21</v>
      </c>
      <c r="E6640">
        <v>8.2620000000000005</v>
      </c>
      <c r="F6640">
        <v>8.2620000000000005</v>
      </c>
      <c r="G6640" t="s">
        <v>42</v>
      </c>
      <c r="H6640" s="21">
        <v>44987</v>
      </c>
      <c r="I6640" s="18" t="s">
        <v>92</v>
      </c>
      <c r="J6640" s="2" t="s">
        <v>21</v>
      </c>
    </row>
    <row r="6641" spans="2:10" hidden="1" x14ac:dyDescent="0.3">
      <c r="B6641" s="5" t="s">
        <v>75</v>
      </c>
      <c r="C6641" t="s">
        <v>37</v>
      </c>
      <c r="D6641" s="2" t="s">
        <v>21</v>
      </c>
      <c r="E6641">
        <v>5.3949999999999996</v>
      </c>
      <c r="F6641">
        <v>5.3949999999999996</v>
      </c>
      <c r="G6641" t="s">
        <v>42</v>
      </c>
      <c r="H6641" s="21">
        <v>44987</v>
      </c>
      <c r="I6641" s="18" t="s">
        <v>92</v>
      </c>
      <c r="J6641" s="2" t="s">
        <v>21</v>
      </c>
    </row>
    <row r="6642" spans="2:10" hidden="1" x14ac:dyDescent="0.3">
      <c r="B6642" s="5" t="s">
        <v>75</v>
      </c>
      <c r="C6642" t="s">
        <v>37</v>
      </c>
      <c r="D6642" s="2" t="s">
        <v>21</v>
      </c>
      <c r="E6642">
        <v>6.9969999999999999</v>
      </c>
      <c r="F6642">
        <v>6.9969999999999999</v>
      </c>
      <c r="G6642" t="s">
        <v>42</v>
      </c>
      <c r="H6642" s="21">
        <v>44987</v>
      </c>
      <c r="I6642" s="18" t="s">
        <v>92</v>
      </c>
      <c r="J6642" s="2" t="s">
        <v>21</v>
      </c>
    </row>
    <row r="6643" spans="2:10" hidden="1" x14ac:dyDescent="0.3">
      <c r="B6643" s="5" t="s">
        <v>75</v>
      </c>
      <c r="C6643" t="s">
        <v>37</v>
      </c>
      <c r="D6643" s="2" t="s">
        <v>21</v>
      </c>
      <c r="E6643">
        <v>7.8609999999999998</v>
      </c>
      <c r="F6643">
        <v>7.8609999999999998</v>
      </c>
      <c r="G6643" t="s">
        <v>42</v>
      </c>
      <c r="H6643" s="21">
        <v>44987</v>
      </c>
      <c r="I6643" s="18" t="s">
        <v>92</v>
      </c>
      <c r="J6643" s="2" t="s">
        <v>21</v>
      </c>
    </row>
    <row r="6644" spans="2:10" hidden="1" x14ac:dyDescent="0.3">
      <c r="B6644" s="5" t="s">
        <v>75</v>
      </c>
      <c r="C6644" t="s">
        <v>37</v>
      </c>
      <c r="D6644" s="2" t="s">
        <v>21</v>
      </c>
      <c r="E6644">
        <v>7.5960000000000001</v>
      </c>
      <c r="F6644">
        <v>7.5960000000000001</v>
      </c>
      <c r="G6644" t="s">
        <v>42</v>
      </c>
      <c r="H6644" s="21">
        <v>44987</v>
      </c>
      <c r="I6644" s="18" t="s">
        <v>92</v>
      </c>
      <c r="J6644" s="2" t="s">
        <v>21</v>
      </c>
    </row>
    <row r="6645" spans="2:10" hidden="1" x14ac:dyDescent="0.3">
      <c r="B6645" s="5" t="s">
        <v>75</v>
      </c>
      <c r="C6645" t="s">
        <v>37</v>
      </c>
      <c r="D6645" s="2" t="s">
        <v>21</v>
      </c>
      <c r="E6645">
        <v>8.0150000000000006</v>
      </c>
      <c r="F6645">
        <v>8.0150000000000006</v>
      </c>
      <c r="G6645" t="s">
        <v>42</v>
      </c>
      <c r="H6645" s="21">
        <v>44987</v>
      </c>
      <c r="I6645" s="18" t="s">
        <v>92</v>
      </c>
      <c r="J6645" s="2" t="s">
        <v>21</v>
      </c>
    </row>
    <row r="6646" spans="2:10" hidden="1" x14ac:dyDescent="0.3">
      <c r="B6646" s="5" t="s">
        <v>75</v>
      </c>
      <c r="C6646" t="s">
        <v>37</v>
      </c>
      <c r="D6646" s="2" t="s">
        <v>21</v>
      </c>
      <c r="E6646">
        <v>6.5350000000000001</v>
      </c>
      <c r="F6646">
        <v>6.5350000000000001</v>
      </c>
      <c r="G6646" t="s">
        <v>42</v>
      </c>
      <c r="H6646" s="21">
        <v>44987</v>
      </c>
      <c r="I6646" s="18" t="s">
        <v>92</v>
      </c>
      <c r="J6646" s="2" t="s">
        <v>21</v>
      </c>
    </row>
    <row r="6647" spans="2:10" hidden="1" x14ac:dyDescent="0.3">
      <c r="B6647" s="5" t="s">
        <v>75</v>
      </c>
      <c r="C6647" t="s">
        <v>37</v>
      </c>
      <c r="D6647" s="2" t="s">
        <v>21</v>
      </c>
      <c r="E6647">
        <v>6.9720000000000004</v>
      </c>
      <c r="F6647">
        <v>6.9720000000000004</v>
      </c>
      <c r="G6647" t="s">
        <v>42</v>
      </c>
      <c r="H6647" s="21">
        <v>44987</v>
      </c>
      <c r="I6647" s="18" t="s">
        <v>92</v>
      </c>
      <c r="J6647" s="2" t="s">
        <v>21</v>
      </c>
    </row>
    <row r="6648" spans="2:10" hidden="1" x14ac:dyDescent="0.3">
      <c r="B6648" s="5" t="s">
        <v>75</v>
      </c>
      <c r="C6648" t="s">
        <v>37</v>
      </c>
      <c r="D6648" s="2" t="s">
        <v>21</v>
      </c>
      <c r="E6648">
        <v>7.5750000000000002</v>
      </c>
      <c r="F6648">
        <v>7.5750000000000002</v>
      </c>
      <c r="G6648" t="s">
        <v>42</v>
      </c>
      <c r="H6648" s="21">
        <v>44987</v>
      </c>
      <c r="I6648" s="18" t="s">
        <v>92</v>
      </c>
      <c r="J6648" s="2" t="s">
        <v>21</v>
      </c>
    </row>
    <row r="6649" spans="2:10" hidden="1" x14ac:dyDescent="0.3">
      <c r="B6649" s="5" t="s">
        <v>75</v>
      </c>
      <c r="C6649" t="s">
        <v>37</v>
      </c>
      <c r="D6649" s="2" t="s">
        <v>21</v>
      </c>
      <c r="E6649">
        <v>7.3869999999999996</v>
      </c>
      <c r="F6649">
        <v>7.3869999999999996</v>
      </c>
      <c r="G6649" t="s">
        <v>42</v>
      </c>
      <c r="H6649" s="21">
        <v>44987</v>
      </c>
      <c r="I6649" s="18" t="s">
        <v>92</v>
      </c>
      <c r="J6649" s="2" t="s">
        <v>21</v>
      </c>
    </row>
    <row r="6650" spans="2:10" hidden="1" x14ac:dyDescent="0.3">
      <c r="B6650" s="5" t="s">
        <v>75</v>
      </c>
      <c r="C6650" t="s">
        <v>37</v>
      </c>
      <c r="D6650" s="2" t="s">
        <v>21</v>
      </c>
      <c r="E6650">
        <v>6.3460000000000001</v>
      </c>
      <c r="F6650">
        <v>6.3460000000000001</v>
      </c>
      <c r="G6650" t="s">
        <v>42</v>
      </c>
      <c r="H6650" s="21">
        <v>44987</v>
      </c>
      <c r="I6650" s="18" t="s">
        <v>92</v>
      </c>
      <c r="J6650" s="2" t="s">
        <v>21</v>
      </c>
    </row>
    <row r="6651" spans="2:10" hidden="1" x14ac:dyDescent="0.3">
      <c r="B6651" s="5" t="s">
        <v>75</v>
      </c>
      <c r="C6651" t="s">
        <v>37</v>
      </c>
      <c r="D6651" s="2" t="s">
        <v>21</v>
      </c>
      <c r="E6651">
        <v>6.39</v>
      </c>
      <c r="F6651">
        <v>6.39</v>
      </c>
      <c r="G6651" t="s">
        <v>42</v>
      </c>
      <c r="H6651" s="21">
        <v>44987</v>
      </c>
      <c r="I6651" s="18" t="s">
        <v>92</v>
      </c>
      <c r="J6651" s="2" t="s">
        <v>21</v>
      </c>
    </row>
    <row r="6652" spans="2:10" hidden="1" x14ac:dyDescent="0.3">
      <c r="B6652" s="5" t="s">
        <v>75</v>
      </c>
      <c r="C6652" t="s">
        <v>37</v>
      </c>
      <c r="D6652" s="2" t="s">
        <v>21</v>
      </c>
      <c r="E6652">
        <v>7.1550000000000002</v>
      </c>
      <c r="F6652">
        <v>7.1550000000000002</v>
      </c>
      <c r="G6652" t="s">
        <v>42</v>
      </c>
      <c r="H6652" s="21">
        <v>44987</v>
      </c>
      <c r="I6652" s="18" t="s">
        <v>92</v>
      </c>
      <c r="J6652" s="2" t="s">
        <v>21</v>
      </c>
    </row>
    <row r="6653" spans="2:10" hidden="1" x14ac:dyDescent="0.3">
      <c r="B6653" s="5" t="s">
        <v>75</v>
      </c>
      <c r="C6653" t="s">
        <v>37</v>
      </c>
      <c r="D6653" s="2" t="s">
        <v>21</v>
      </c>
      <c r="E6653">
        <v>7.2149999999999999</v>
      </c>
      <c r="F6653">
        <v>7.2149999999999999</v>
      </c>
      <c r="G6653" t="s">
        <v>42</v>
      </c>
      <c r="H6653" s="21">
        <v>44987</v>
      </c>
      <c r="I6653" s="18" t="s">
        <v>92</v>
      </c>
      <c r="J6653" s="2" t="s">
        <v>21</v>
      </c>
    </row>
    <row r="6654" spans="2:10" hidden="1" x14ac:dyDescent="0.3">
      <c r="B6654" s="5" t="s">
        <v>75</v>
      </c>
      <c r="C6654" t="s">
        <v>37</v>
      </c>
      <c r="D6654" s="2" t="s">
        <v>21</v>
      </c>
      <c r="E6654">
        <v>8.2530000000000001</v>
      </c>
      <c r="F6654">
        <v>8.2530000000000001</v>
      </c>
      <c r="G6654" t="s">
        <v>42</v>
      </c>
      <c r="H6654" s="21">
        <v>44987</v>
      </c>
      <c r="I6654" s="18" t="s">
        <v>92</v>
      </c>
      <c r="J6654" s="2" t="s">
        <v>21</v>
      </c>
    </row>
    <row r="6655" spans="2:10" hidden="1" x14ac:dyDescent="0.3">
      <c r="B6655" s="5" t="s">
        <v>75</v>
      </c>
      <c r="C6655" t="s">
        <v>37</v>
      </c>
      <c r="D6655" s="2" t="s">
        <v>21</v>
      </c>
      <c r="E6655">
        <v>6.2160000000000002</v>
      </c>
      <c r="F6655">
        <v>6.2160000000000002</v>
      </c>
      <c r="G6655" t="s">
        <v>42</v>
      </c>
      <c r="H6655" s="21">
        <v>44987</v>
      </c>
      <c r="I6655" s="18" t="s">
        <v>92</v>
      </c>
      <c r="J6655" s="2" t="s">
        <v>21</v>
      </c>
    </row>
    <row r="6656" spans="2:10" hidden="1" x14ac:dyDescent="0.3">
      <c r="B6656" s="5" t="s">
        <v>75</v>
      </c>
      <c r="C6656" t="s">
        <v>37</v>
      </c>
      <c r="D6656" s="2" t="s">
        <v>21</v>
      </c>
      <c r="E6656">
        <v>7.0439999999999996</v>
      </c>
      <c r="F6656">
        <v>7.0439999999999996</v>
      </c>
      <c r="G6656" t="s">
        <v>42</v>
      </c>
      <c r="H6656" s="21">
        <v>44987</v>
      </c>
      <c r="I6656" s="18" t="s">
        <v>92</v>
      </c>
      <c r="J6656" s="2" t="s">
        <v>21</v>
      </c>
    </row>
    <row r="6657" spans="2:10" hidden="1" x14ac:dyDescent="0.3">
      <c r="B6657" s="5" t="s">
        <v>75</v>
      </c>
      <c r="C6657" t="s">
        <v>37</v>
      </c>
      <c r="D6657" s="2" t="s">
        <v>21</v>
      </c>
      <c r="E6657">
        <v>7.4850000000000003</v>
      </c>
      <c r="F6657">
        <v>7.4850000000000003</v>
      </c>
      <c r="G6657" t="s">
        <v>42</v>
      </c>
      <c r="H6657" s="21">
        <v>44987</v>
      </c>
      <c r="I6657" s="18" t="s">
        <v>92</v>
      </c>
      <c r="J6657" s="2" t="s">
        <v>21</v>
      </c>
    </row>
    <row r="6658" spans="2:10" hidden="1" x14ac:dyDescent="0.3">
      <c r="B6658" s="5" t="s">
        <v>75</v>
      </c>
      <c r="C6658" t="s">
        <v>37</v>
      </c>
      <c r="D6658" s="2" t="s">
        <v>21</v>
      </c>
      <c r="E6658">
        <v>7.8</v>
      </c>
      <c r="F6658">
        <v>7.8</v>
      </c>
      <c r="G6658" t="s">
        <v>42</v>
      </c>
      <c r="H6658" s="21">
        <v>44987</v>
      </c>
      <c r="I6658" s="18" t="s">
        <v>92</v>
      </c>
      <c r="J6658" s="2" t="s">
        <v>21</v>
      </c>
    </row>
    <row r="6659" spans="2:10" hidden="1" x14ac:dyDescent="0.3">
      <c r="B6659" s="5" t="s">
        <v>75</v>
      </c>
      <c r="C6659" t="s">
        <v>37</v>
      </c>
      <c r="D6659" s="2" t="s">
        <v>21</v>
      </c>
      <c r="E6659">
        <v>5.9710000000000001</v>
      </c>
      <c r="F6659">
        <v>5.9710000000000001</v>
      </c>
      <c r="G6659" t="s">
        <v>42</v>
      </c>
      <c r="H6659" s="21">
        <v>44987</v>
      </c>
      <c r="I6659" s="18" t="s">
        <v>92</v>
      </c>
      <c r="J6659" s="2" t="s">
        <v>21</v>
      </c>
    </row>
    <row r="6660" spans="2:10" hidden="1" x14ac:dyDescent="0.3">
      <c r="B6660" s="5" t="s">
        <v>75</v>
      </c>
      <c r="C6660" t="s">
        <v>37</v>
      </c>
      <c r="D6660" s="2" t="s">
        <v>21</v>
      </c>
      <c r="E6660">
        <v>6.48</v>
      </c>
      <c r="F6660">
        <v>6.48</v>
      </c>
      <c r="G6660" t="s">
        <v>42</v>
      </c>
      <c r="H6660" s="21">
        <v>44987</v>
      </c>
      <c r="I6660" s="18" t="s">
        <v>92</v>
      </c>
      <c r="J6660" s="2" t="s">
        <v>21</v>
      </c>
    </row>
    <row r="6661" spans="2:10" hidden="1" x14ac:dyDescent="0.3">
      <c r="B6661" s="5" t="s">
        <v>75</v>
      </c>
      <c r="C6661" t="s">
        <v>37</v>
      </c>
      <c r="D6661" s="2" t="s">
        <v>21</v>
      </c>
      <c r="E6661">
        <v>6.57</v>
      </c>
      <c r="F6661">
        <v>6.57</v>
      </c>
      <c r="G6661" t="s">
        <v>42</v>
      </c>
      <c r="H6661" s="21">
        <v>44987</v>
      </c>
      <c r="I6661" s="18" t="s">
        <v>92</v>
      </c>
      <c r="J6661" s="2" t="s">
        <v>21</v>
      </c>
    </row>
    <row r="6662" spans="2:10" hidden="1" x14ac:dyDescent="0.3">
      <c r="B6662" s="5" t="s">
        <v>75</v>
      </c>
      <c r="C6662" t="s">
        <v>37</v>
      </c>
      <c r="D6662" s="2" t="s">
        <v>21</v>
      </c>
      <c r="E6662">
        <v>6.6769999999999996</v>
      </c>
      <c r="F6662">
        <v>6.6769999999999996</v>
      </c>
      <c r="G6662" t="s">
        <v>42</v>
      </c>
      <c r="H6662" s="21">
        <v>44987</v>
      </c>
      <c r="I6662" s="18" t="s">
        <v>92</v>
      </c>
      <c r="J6662" s="2" t="s">
        <v>21</v>
      </c>
    </row>
    <row r="6663" spans="2:10" hidden="1" x14ac:dyDescent="0.3">
      <c r="B6663" s="5" t="s">
        <v>75</v>
      </c>
      <c r="C6663" t="s">
        <v>37</v>
      </c>
      <c r="D6663" s="2" t="s">
        <v>21</v>
      </c>
      <c r="E6663">
        <v>5.3890000000000002</v>
      </c>
      <c r="F6663">
        <v>5.3890000000000002</v>
      </c>
      <c r="G6663" t="s">
        <v>42</v>
      </c>
      <c r="H6663" s="21">
        <v>44987</v>
      </c>
      <c r="I6663" s="18" t="s">
        <v>92</v>
      </c>
      <c r="J6663" s="2" t="s">
        <v>21</v>
      </c>
    </row>
    <row r="6664" spans="2:10" hidden="1" x14ac:dyDescent="0.3">
      <c r="B6664" s="5" t="s">
        <v>75</v>
      </c>
      <c r="C6664" t="s">
        <v>37</v>
      </c>
      <c r="D6664" s="2" t="s">
        <v>21</v>
      </c>
      <c r="E6664">
        <v>7.9809999999999999</v>
      </c>
      <c r="F6664">
        <v>7.9809999999999999</v>
      </c>
      <c r="G6664" t="s">
        <v>42</v>
      </c>
      <c r="H6664" s="21">
        <v>44987</v>
      </c>
      <c r="I6664" s="18" t="s">
        <v>92</v>
      </c>
      <c r="J6664" s="2" t="s">
        <v>21</v>
      </c>
    </row>
    <row r="6665" spans="2:10" hidden="1" x14ac:dyDescent="0.3">
      <c r="B6665" s="5" t="s">
        <v>75</v>
      </c>
      <c r="C6665" t="s">
        <v>37</v>
      </c>
      <c r="D6665" s="2" t="s">
        <v>21</v>
      </c>
      <c r="E6665">
        <v>7.6150000000000002</v>
      </c>
      <c r="F6665">
        <v>7.6150000000000002</v>
      </c>
      <c r="G6665" t="s">
        <v>42</v>
      </c>
      <c r="H6665" s="21">
        <v>44987</v>
      </c>
      <c r="I6665" s="18" t="s">
        <v>92</v>
      </c>
      <c r="J6665" s="2" t="s">
        <v>21</v>
      </c>
    </row>
    <row r="6666" spans="2:10" hidden="1" x14ac:dyDescent="0.3">
      <c r="B6666" s="5" t="s">
        <v>75</v>
      </c>
      <c r="C6666" t="s">
        <v>37</v>
      </c>
      <c r="D6666" s="2" t="s">
        <v>21</v>
      </c>
      <c r="E6666">
        <v>9.2949999999999999</v>
      </c>
      <c r="F6666">
        <v>9.2949999999999999</v>
      </c>
      <c r="G6666" t="s">
        <v>42</v>
      </c>
      <c r="H6666" s="21">
        <v>44987</v>
      </c>
      <c r="I6666" s="18" t="s">
        <v>92</v>
      </c>
      <c r="J6666" s="2" t="s">
        <v>21</v>
      </c>
    </row>
    <row r="6667" spans="2:10" hidden="1" x14ac:dyDescent="0.3">
      <c r="B6667" s="5" t="s">
        <v>75</v>
      </c>
      <c r="C6667" t="s">
        <v>37</v>
      </c>
      <c r="D6667" s="2" t="s">
        <v>21</v>
      </c>
      <c r="E6667">
        <v>7.9269999999999996</v>
      </c>
      <c r="F6667">
        <v>7.9269999999999996</v>
      </c>
      <c r="G6667" t="s">
        <v>42</v>
      </c>
      <c r="H6667" s="21">
        <v>44987</v>
      </c>
      <c r="I6667" s="18" t="s">
        <v>92</v>
      </c>
      <c r="J6667" s="2" t="s">
        <v>21</v>
      </c>
    </row>
    <row r="6668" spans="2:10" hidden="1" x14ac:dyDescent="0.3">
      <c r="B6668" s="5" t="s">
        <v>75</v>
      </c>
      <c r="C6668" t="s">
        <v>37</v>
      </c>
      <c r="D6668" s="2" t="s">
        <v>21</v>
      </c>
      <c r="E6668">
        <v>5.82</v>
      </c>
      <c r="F6668">
        <v>5.82</v>
      </c>
      <c r="G6668" t="s">
        <v>42</v>
      </c>
      <c r="H6668" s="21">
        <v>44987</v>
      </c>
      <c r="I6668" s="18" t="s">
        <v>92</v>
      </c>
      <c r="J6668" s="2" t="s">
        <v>21</v>
      </c>
    </row>
    <row r="6669" spans="2:10" hidden="1" x14ac:dyDescent="0.3">
      <c r="B6669" s="5" t="s">
        <v>75</v>
      </c>
      <c r="C6669" t="s">
        <v>37</v>
      </c>
      <c r="D6669" s="2" t="s">
        <v>21</v>
      </c>
      <c r="E6669">
        <v>6.085</v>
      </c>
      <c r="F6669">
        <v>6.085</v>
      </c>
      <c r="G6669" t="s">
        <v>42</v>
      </c>
      <c r="H6669" s="21">
        <v>44987</v>
      </c>
      <c r="I6669" s="18" t="s">
        <v>92</v>
      </c>
      <c r="J6669" s="2" t="s">
        <v>21</v>
      </c>
    </row>
    <row r="6670" spans="2:10" hidden="1" x14ac:dyDescent="0.3">
      <c r="B6670" s="5" t="s">
        <v>75</v>
      </c>
      <c r="C6670" t="s">
        <v>37</v>
      </c>
      <c r="D6670" s="2" t="s">
        <v>21</v>
      </c>
      <c r="E6670">
        <v>6.8319999999999999</v>
      </c>
      <c r="F6670">
        <v>6.8319999999999999</v>
      </c>
      <c r="G6670" t="s">
        <v>42</v>
      </c>
      <c r="H6670" s="21">
        <v>44987</v>
      </c>
      <c r="I6670" s="18" t="s">
        <v>92</v>
      </c>
      <c r="J6670" s="2" t="s">
        <v>21</v>
      </c>
    </row>
    <row r="6671" spans="2:10" hidden="1" x14ac:dyDescent="0.3">
      <c r="B6671" s="5" t="s">
        <v>75</v>
      </c>
      <c r="C6671" t="s">
        <v>37</v>
      </c>
      <c r="D6671" s="2" t="s">
        <v>21</v>
      </c>
      <c r="E6671">
        <v>6.9249999999999998</v>
      </c>
      <c r="F6671">
        <v>6.9249999999999998</v>
      </c>
      <c r="G6671" t="s">
        <v>42</v>
      </c>
      <c r="H6671" s="21">
        <v>44987</v>
      </c>
      <c r="I6671" s="18" t="s">
        <v>92</v>
      </c>
      <c r="J6671" s="2" t="s">
        <v>21</v>
      </c>
    </row>
    <row r="6672" spans="2:10" hidden="1" x14ac:dyDescent="0.3">
      <c r="B6672" s="5" t="s">
        <v>75</v>
      </c>
      <c r="C6672" t="s">
        <v>37</v>
      </c>
      <c r="D6672" s="2" t="s">
        <v>21</v>
      </c>
      <c r="E6672">
        <v>5.6680000000000001</v>
      </c>
      <c r="F6672">
        <v>5.6680000000000001</v>
      </c>
      <c r="G6672" t="s">
        <v>42</v>
      </c>
      <c r="H6672" s="21">
        <v>44987</v>
      </c>
      <c r="I6672" s="18" t="s">
        <v>92</v>
      </c>
      <c r="J6672" s="2" t="s">
        <v>21</v>
      </c>
    </row>
    <row r="6673" spans="2:10" hidden="1" x14ac:dyDescent="0.3">
      <c r="B6673" s="5" t="s">
        <v>75</v>
      </c>
      <c r="C6673" t="s">
        <v>37</v>
      </c>
      <c r="D6673" s="2" t="s">
        <v>21</v>
      </c>
      <c r="E6673">
        <v>6.5750000000000002</v>
      </c>
      <c r="F6673">
        <v>6.5750000000000002</v>
      </c>
      <c r="G6673" t="s">
        <v>42</v>
      </c>
      <c r="H6673" s="21">
        <v>44987</v>
      </c>
      <c r="I6673" s="18" t="s">
        <v>92</v>
      </c>
      <c r="J6673" s="2" t="s">
        <v>21</v>
      </c>
    </row>
    <row r="6674" spans="2:10" hidden="1" x14ac:dyDescent="0.3">
      <c r="B6674" s="5" t="s">
        <v>75</v>
      </c>
      <c r="C6674" t="s">
        <v>37</v>
      </c>
      <c r="D6674" s="2" t="s">
        <v>21</v>
      </c>
      <c r="E6674">
        <v>6.0380000000000003</v>
      </c>
      <c r="F6674">
        <v>6.0380000000000003</v>
      </c>
      <c r="G6674" t="s">
        <v>42</v>
      </c>
      <c r="H6674" s="21">
        <v>44987</v>
      </c>
      <c r="I6674" s="18" t="s">
        <v>92</v>
      </c>
      <c r="J6674" s="2" t="s">
        <v>21</v>
      </c>
    </row>
    <row r="6675" spans="2:10" hidden="1" x14ac:dyDescent="0.3">
      <c r="B6675" s="5" t="s">
        <v>75</v>
      </c>
      <c r="C6675" t="s">
        <v>37</v>
      </c>
      <c r="D6675" s="2" t="s">
        <v>21</v>
      </c>
      <c r="E6675">
        <v>6.6020000000000003</v>
      </c>
      <c r="F6675">
        <v>6.6020000000000003</v>
      </c>
      <c r="G6675" t="s">
        <v>42</v>
      </c>
      <c r="H6675" s="21">
        <v>44987</v>
      </c>
      <c r="I6675" s="18" t="s">
        <v>92</v>
      </c>
      <c r="J6675" s="2" t="s">
        <v>21</v>
      </c>
    </row>
    <row r="6676" spans="2:10" hidden="1" x14ac:dyDescent="0.3">
      <c r="B6676" s="5" t="s">
        <v>75</v>
      </c>
      <c r="C6676" t="s">
        <v>37</v>
      </c>
      <c r="D6676" s="2" t="s">
        <v>21</v>
      </c>
      <c r="E6676">
        <v>6.8179999999999996</v>
      </c>
      <c r="F6676">
        <v>6.8179999999999996</v>
      </c>
      <c r="G6676" t="s">
        <v>42</v>
      </c>
      <c r="H6676" s="21">
        <v>44987</v>
      </c>
      <c r="I6676" s="18" t="s">
        <v>92</v>
      </c>
      <c r="J6676" s="2" t="s">
        <v>21</v>
      </c>
    </row>
    <row r="6677" spans="2:10" hidden="1" x14ac:dyDescent="0.3">
      <c r="B6677" s="5" t="s">
        <v>75</v>
      </c>
      <c r="C6677" t="s">
        <v>37</v>
      </c>
      <c r="D6677" s="2" t="s">
        <v>21</v>
      </c>
      <c r="E6677">
        <v>10.257</v>
      </c>
      <c r="F6677">
        <v>10.257</v>
      </c>
      <c r="G6677" t="s">
        <v>42</v>
      </c>
      <c r="H6677" s="21">
        <v>44987</v>
      </c>
      <c r="I6677" s="18" t="s">
        <v>92</v>
      </c>
      <c r="J6677" s="2" t="s">
        <v>21</v>
      </c>
    </row>
    <row r="6678" spans="2:10" hidden="1" x14ac:dyDescent="0.3">
      <c r="B6678" s="5" t="s">
        <v>75</v>
      </c>
      <c r="C6678" t="s">
        <v>37</v>
      </c>
      <c r="D6678" s="2" t="s">
        <v>21</v>
      </c>
      <c r="E6678">
        <v>9.7799999999999994</v>
      </c>
      <c r="F6678">
        <v>9.7799999999999994</v>
      </c>
      <c r="G6678" t="s">
        <v>42</v>
      </c>
      <c r="H6678" s="21">
        <v>44987</v>
      </c>
      <c r="I6678" s="18" t="s">
        <v>92</v>
      </c>
      <c r="J6678" s="2" t="s">
        <v>21</v>
      </c>
    </row>
    <row r="6679" spans="2:10" hidden="1" x14ac:dyDescent="0.3">
      <c r="B6679" s="5" t="s">
        <v>75</v>
      </c>
      <c r="C6679" t="s">
        <v>37</v>
      </c>
      <c r="D6679" s="2" t="s">
        <v>21</v>
      </c>
      <c r="E6679">
        <v>10.734999999999999</v>
      </c>
      <c r="F6679">
        <v>10.734999999999999</v>
      </c>
      <c r="G6679" t="s">
        <v>42</v>
      </c>
      <c r="H6679" s="21">
        <v>44987</v>
      </c>
      <c r="I6679" s="18" t="s">
        <v>92</v>
      </c>
      <c r="J6679" s="2" t="s">
        <v>21</v>
      </c>
    </row>
    <row r="6680" spans="2:10" hidden="1" x14ac:dyDescent="0.3">
      <c r="B6680" s="5" t="s">
        <v>75</v>
      </c>
      <c r="C6680" t="s">
        <v>37</v>
      </c>
      <c r="D6680" s="2" t="s">
        <v>21</v>
      </c>
      <c r="G6680" t="s">
        <v>42</v>
      </c>
      <c r="H6680" s="21">
        <v>44987</v>
      </c>
      <c r="I6680" s="18" t="s">
        <v>92</v>
      </c>
      <c r="J6680" s="2" t="s">
        <v>21</v>
      </c>
    </row>
    <row r="6681" spans="2:10" hidden="1" x14ac:dyDescent="0.3">
      <c r="B6681" s="5" t="s">
        <v>75</v>
      </c>
      <c r="C6681" t="s">
        <v>37</v>
      </c>
      <c r="D6681" s="2" t="s">
        <v>21</v>
      </c>
      <c r="G6681" t="s">
        <v>42</v>
      </c>
      <c r="H6681" s="21">
        <v>44987</v>
      </c>
      <c r="I6681" s="18" t="s">
        <v>92</v>
      </c>
      <c r="J6681" s="2" t="s">
        <v>21</v>
      </c>
    </row>
    <row r="6682" spans="2:10" hidden="1" x14ac:dyDescent="0.3">
      <c r="B6682" s="5" t="s">
        <v>75</v>
      </c>
      <c r="C6682" t="s">
        <v>37</v>
      </c>
      <c r="D6682" t="s">
        <v>62</v>
      </c>
      <c r="E6682">
        <v>36.081000000000003</v>
      </c>
      <c r="F6682">
        <v>36.081000000000003</v>
      </c>
      <c r="G6682" t="s">
        <v>43</v>
      </c>
      <c r="H6682" s="21">
        <v>44987</v>
      </c>
      <c r="I6682" s="18" t="s">
        <v>92</v>
      </c>
      <c r="J6682" t="s">
        <v>22</v>
      </c>
    </row>
    <row r="6683" spans="2:10" hidden="1" x14ac:dyDescent="0.3">
      <c r="B6683" s="5" t="s">
        <v>75</v>
      </c>
      <c r="C6683" t="s">
        <v>37</v>
      </c>
      <c r="D6683" t="s">
        <v>62</v>
      </c>
      <c r="E6683">
        <v>15.766999999999999</v>
      </c>
      <c r="F6683">
        <v>15.766999999999999</v>
      </c>
      <c r="G6683" t="s">
        <v>43</v>
      </c>
      <c r="H6683" s="21">
        <v>44987</v>
      </c>
      <c r="I6683" s="18" t="s">
        <v>92</v>
      </c>
      <c r="J6683" t="s">
        <v>22</v>
      </c>
    </row>
    <row r="6684" spans="2:10" hidden="1" x14ac:dyDescent="0.3">
      <c r="B6684" s="5" t="s">
        <v>75</v>
      </c>
      <c r="C6684" t="s">
        <v>37</v>
      </c>
      <c r="D6684" s="2" t="s">
        <v>21</v>
      </c>
      <c r="E6684">
        <v>12.656000000000001</v>
      </c>
      <c r="F6684">
        <v>12.656000000000001</v>
      </c>
      <c r="G6684" t="s">
        <v>43</v>
      </c>
      <c r="H6684" s="21">
        <v>44987</v>
      </c>
      <c r="I6684" s="18" t="s">
        <v>92</v>
      </c>
      <c r="J6684" s="2" t="s">
        <v>21</v>
      </c>
    </row>
    <row r="6685" spans="2:10" hidden="1" x14ac:dyDescent="0.3">
      <c r="B6685" s="5" t="s">
        <v>75</v>
      </c>
      <c r="C6685" t="s">
        <v>37</v>
      </c>
      <c r="D6685" s="2" t="s">
        <v>21</v>
      </c>
      <c r="E6685">
        <v>5.0339999999999998</v>
      </c>
      <c r="F6685">
        <v>5.0339999999999998</v>
      </c>
      <c r="G6685" t="s">
        <v>43</v>
      </c>
      <c r="H6685" s="21">
        <v>44987</v>
      </c>
      <c r="I6685" s="18" t="s">
        <v>92</v>
      </c>
      <c r="J6685" s="2" t="s">
        <v>21</v>
      </c>
    </row>
    <row r="6686" spans="2:10" hidden="1" x14ac:dyDescent="0.3">
      <c r="B6686" s="5" t="s">
        <v>75</v>
      </c>
      <c r="C6686" t="s">
        <v>37</v>
      </c>
      <c r="D6686" s="2" t="s">
        <v>21</v>
      </c>
      <c r="E6686">
        <v>6.8810000000000002</v>
      </c>
      <c r="F6686">
        <v>6.8810000000000002</v>
      </c>
      <c r="G6686" t="s">
        <v>43</v>
      </c>
      <c r="H6686" s="21">
        <v>44987</v>
      </c>
      <c r="I6686" s="18" t="s">
        <v>92</v>
      </c>
      <c r="J6686" s="2" t="s">
        <v>21</v>
      </c>
    </row>
    <row r="6687" spans="2:10" hidden="1" x14ac:dyDescent="0.3">
      <c r="B6687" s="5" t="s">
        <v>75</v>
      </c>
      <c r="C6687" t="s">
        <v>37</v>
      </c>
      <c r="D6687" s="2" t="s">
        <v>21</v>
      </c>
      <c r="E6687">
        <v>14.688000000000001</v>
      </c>
      <c r="F6687">
        <v>14.688000000000001</v>
      </c>
      <c r="G6687" t="s">
        <v>43</v>
      </c>
      <c r="H6687" s="21">
        <v>44987</v>
      </c>
      <c r="I6687" s="18" t="s">
        <v>92</v>
      </c>
      <c r="J6687" s="2" t="s">
        <v>21</v>
      </c>
    </row>
    <row r="6688" spans="2:10" hidden="1" x14ac:dyDescent="0.3">
      <c r="B6688" s="5" t="s">
        <v>75</v>
      </c>
      <c r="C6688" t="s">
        <v>37</v>
      </c>
      <c r="D6688" s="2" t="s">
        <v>21</v>
      </c>
      <c r="E6688">
        <v>13.974</v>
      </c>
      <c r="F6688">
        <v>13.974</v>
      </c>
      <c r="G6688" t="s">
        <v>43</v>
      </c>
      <c r="H6688" s="21">
        <v>44987</v>
      </c>
      <c r="I6688" s="18" t="s">
        <v>92</v>
      </c>
      <c r="J6688" s="2" t="s">
        <v>21</v>
      </c>
    </row>
    <row r="6689" spans="2:10" hidden="1" x14ac:dyDescent="0.3">
      <c r="B6689" s="5" t="s">
        <v>75</v>
      </c>
      <c r="C6689" t="s">
        <v>37</v>
      </c>
      <c r="D6689" s="2" t="s">
        <v>21</v>
      </c>
      <c r="E6689">
        <v>6.2850000000000001</v>
      </c>
      <c r="F6689">
        <v>6.2850000000000001</v>
      </c>
      <c r="G6689" t="s">
        <v>43</v>
      </c>
      <c r="H6689" s="21">
        <v>44987</v>
      </c>
      <c r="I6689" s="18" t="s">
        <v>92</v>
      </c>
      <c r="J6689" s="2" t="s">
        <v>21</v>
      </c>
    </row>
  </sheetData>
  <autoFilter ref="A1:R6689" xr:uid="{A70C0102-F06C-436D-8542-B843F9B19ADC}">
    <filterColumn colId="3">
      <filters>
        <filter val="T"/>
        <filter val="TILA"/>
        <filter val="tilapia"/>
      </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EC1B-47A0-421E-81E7-1F3EFDD0D01D}">
  <dimension ref="A2:O14"/>
  <sheetViews>
    <sheetView workbookViewId="0">
      <selection activeCell="L18" sqref="L18"/>
    </sheetView>
  </sheetViews>
  <sheetFormatPr defaultRowHeight="14.4" x14ac:dyDescent="0.3"/>
  <cols>
    <col min="1" max="1" width="12.77734375" bestFit="1" customWidth="1"/>
    <col min="2" max="2" width="15.77734375" bestFit="1" customWidth="1"/>
    <col min="3" max="3" width="12.88671875" bestFit="1" customWidth="1"/>
    <col min="4" max="4" width="9.88671875" bestFit="1" customWidth="1"/>
    <col min="5" max="5" width="6" bestFit="1" customWidth="1"/>
    <col min="6" max="6" width="6.6640625" bestFit="1" customWidth="1"/>
    <col min="7" max="7" width="7.109375" bestFit="1" customWidth="1"/>
    <col min="8" max="8" width="11" bestFit="1" customWidth="1"/>
    <col min="9" max="9" width="12.88671875" bestFit="1" customWidth="1"/>
    <col min="10" max="10" width="7.77734375" bestFit="1" customWidth="1"/>
    <col min="11" max="14" width="12.88671875" bestFit="1" customWidth="1"/>
    <col min="15" max="15" width="7.77734375" bestFit="1" customWidth="1"/>
    <col min="16" max="16" width="7.109375" bestFit="1" customWidth="1"/>
    <col min="17" max="17" width="7.77734375" bestFit="1" customWidth="1"/>
    <col min="18" max="23" width="12.88671875" bestFit="1" customWidth="1"/>
    <col min="24" max="24" width="7.77734375" bestFit="1" customWidth="1"/>
    <col min="25" max="30" width="12.88671875" bestFit="1" customWidth="1"/>
    <col min="31" max="31" width="7.77734375" bestFit="1" customWidth="1"/>
    <col min="32" max="32" width="9" bestFit="1" customWidth="1"/>
    <col min="33" max="33" width="11.77734375" bestFit="1" customWidth="1"/>
    <col min="34" max="34" width="11" bestFit="1" customWidth="1"/>
  </cols>
  <sheetData>
    <row r="2" spans="1:15" x14ac:dyDescent="0.3">
      <c r="A2" s="13" t="s">
        <v>30</v>
      </c>
      <c r="B2" t="s">
        <v>75</v>
      </c>
    </row>
    <row r="4" spans="1:15" x14ac:dyDescent="0.3">
      <c r="A4" s="13" t="s">
        <v>61</v>
      </c>
      <c r="B4" s="13" t="s">
        <v>59</v>
      </c>
    </row>
    <row r="5" spans="1:15" x14ac:dyDescent="0.3">
      <c r="A5" s="13" t="s">
        <v>39</v>
      </c>
      <c r="B5" t="s">
        <v>64</v>
      </c>
      <c r="C5" t="s">
        <v>21</v>
      </c>
      <c r="D5" t="s">
        <v>22</v>
      </c>
      <c r="E5" t="s">
        <v>94</v>
      </c>
      <c r="F5" t="s">
        <v>63</v>
      </c>
      <c r="G5" t="s">
        <v>60</v>
      </c>
      <c r="H5" t="s">
        <v>40</v>
      </c>
      <c r="J5" s="22" t="s">
        <v>62</v>
      </c>
      <c r="K5" s="22" t="s">
        <v>21</v>
      </c>
      <c r="L5" s="22" t="s">
        <v>63</v>
      </c>
      <c r="M5" s="22" t="s">
        <v>64</v>
      </c>
      <c r="N5" s="22" t="s">
        <v>65</v>
      </c>
      <c r="O5" s="22" t="s">
        <v>66</v>
      </c>
    </row>
    <row r="6" spans="1:15" x14ac:dyDescent="0.3">
      <c r="A6" s="14" t="s">
        <v>15</v>
      </c>
      <c r="C6">
        <v>99</v>
      </c>
      <c r="D6">
        <v>1</v>
      </c>
      <c r="H6">
        <v>100</v>
      </c>
      <c r="I6" s="14" t="s">
        <v>15</v>
      </c>
      <c r="J6">
        <v>1</v>
      </c>
      <c r="K6">
        <v>99</v>
      </c>
      <c r="O6">
        <v>100</v>
      </c>
    </row>
    <row r="7" spans="1:15" x14ac:dyDescent="0.3">
      <c r="A7" s="14" t="s">
        <v>33</v>
      </c>
      <c r="B7">
        <v>34</v>
      </c>
      <c r="C7">
        <v>41</v>
      </c>
      <c r="D7">
        <v>1</v>
      </c>
      <c r="E7">
        <v>5</v>
      </c>
      <c r="H7">
        <v>81</v>
      </c>
      <c r="I7" s="14" t="s">
        <v>33</v>
      </c>
      <c r="J7">
        <v>1</v>
      </c>
      <c r="K7">
        <v>41</v>
      </c>
      <c r="M7">
        <v>34</v>
      </c>
      <c r="N7">
        <v>5</v>
      </c>
      <c r="O7">
        <v>81</v>
      </c>
    </row>
    <row r="8" spans="1:15" x14ac:dyDescent="0.3">
      <c r="A8" s="14" t="s">
        <v>16</v>
      </c>
      <c r="C8">
        <v>126</v>
      </c>
      <c r="D8">
        <v>32</v>
      </c>
      <c r="E8">
        <v>2</v>
      </c>
      <c r="F8">
        <v>13</v>
      </c>
      <c r="H8">
        <v>173</v>
      </c>
      <c r="I8" s="14" t="s">
        <v>16</v>
      </c>
      <c r="J8">
        <v>32</v>
      </c>
      <c r="K8">
        <v>126</v>
      </c>
      <c r="L8">
        <v>13</v>
      </c>
      <c r="N8">
        <v>2</v>
      </c>
      <c r="O8">
        <v>173</v>
      </c>
    </row>
    <row r="9" spans="1:15" x14ac:dyDescent="0.3">
      <c r="A9" s="14" t="s">
        <v>26</v>
      </c>
      <c r="C9">
        <v>74</v>
      </c>
      <c r="F9">
        <v>2</v>
      </c>
      <c r="H9">
        <v>76</v>
      </c>
      <c r="I9" s="14" t="s">
        <v>26</v>
      </c>
      <c r="K9">
        <v>74</v>
      </c>
      <c r="L9">
        <v>2</v>
      </c>
      <c r="O9">
        <v>76</v>
      </c>
    </row>
    <row r="10" spans="1:15" x14ac:dyDescent="0.3">
      <c r="A10" s="14" t="s">
        <v>38</v>
      </c>
      <c r="C10">
        <v>110</v>
      </c>
      <c r="D10">
        <v>1</v>
      </c>
      <c r="F10">
        <v>3</v>
      </c>
      <c r="H10">
        <v>114</v>
      </c>
      <c r="I10" s="14" t="s">
        <v>38</v>
      </c>
      <c r="J10">
        <v>1</v>
      </c>
      <c r="K10">
        <v>110</v>
      </c>
      <c r="L10">
        <v>3</v>
      </c>
      <c r="O10">
        <v>114</v>
      </c>
    </row>
    <row r="11" spans="1:15" x14ac:dyDescent="0.3">
      <c r="A11" s="14" t="s">
        <v>37</v>
      </c>
      <c r="C11">
        <v>140</v>
      </c>
      <c r="D11">
        <v>15</v>
      </c>
      <c r="H11">
        <v>155</v>
      </c>
      <c r="I11" s="14" t="s">
        <v>37</v>
      </c>
      <c r="J11">
        <v>15</v>
      </c>
      <c r="K11">
        <v>140</v>
      </c>
      <c r="O11">
        <v>155</v>
      </c>
    </row>
    <row r="12" spans="1:15" x14ac:dyDescent="0.3">
      <c r="A12" s="14" t="s">
        <v>53</v>
      </c>
      <c r="C12">
        <v>198</v>
      </c>
      <c r="F12">
        <v>4</v>
      </c>
      <c r="H12">
        <v>202</v>
      </c>
      <c r="I12" s="14" t="s">
        <v>53</v>
      </c>
      <c r="K12">
        <v>198</v>
      </c>
      <c r="L12">
        <v>4</v>
      </c>
      <c r="O12">
        <v>202</v>
      </c>
    </row>
    <row r="13" spans="1:15" x14ac:dyDescent="0.3">
      <c r="A13" s="14" t="s">
        <v>36</v>
      </c>
      <c r="C13">
        <v>3</v>
      </c>
      <c r="H13">
        <v>3</v>
      </c>
      <c r="I13" s="14" t="s">
        <v>36</v>
      </c>
      <c r="K13">
        <v>3</v>
      </c>
      <c r="O13">
        <v>3</v>
      </c>
    </row>
    <row r="14" spans="1:15" x14ac:dyDescent="0.3">
      <c r="A14" s="14" t="s">
        <v>40</v>
      </c>
      <c r="B14">
        <v>34</v>
      </c>
      <c r="C14">
        <v>791</v>
      </c>
      <c r="D14">
        <v>50</v>
      </c>
      <c r="E14">
        <v>7</v>
      </c>
      <c r="F14">
        <v>22</v>
      </c>
      <c r="H14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5569-C482-4A3F-9F66-EE9DDCFB5100}">
  <dimension ref="A1:AE17"/>
  <sheetViews>
    <sheetView topLeftCell="I1" zoomScale="85" zoomScaleNormal="85" workbookViewId="0">
      <selection activeCell="K36" sqref="K36"/>
    </sheetView>
  </sheetViews>
  <sheetFormatPr defaultRowHeight="14.4" x14ac:dyDescent="0.3"/>
  <cols>
    <col min="1" max="1" width="13.109375" bestFit="1" customWidth="1"/>
    <col min="2" max="2" width="16.33203125" bestFit="1" customWidth="1"/>
    <col min="3" max="3" width="6" bestFit="1" customWidth="1"/>
    <col min="4" max="4" width="5.88671875" bestFit="1" customWidth="1"/>
    <col min="5" max="5" width="6" bestFit="1" customWidth="1"/>
    <col min="6" max="6" width="6.5546875" bestFit="1" customWidth="1"/>
    <col min="7" max="7" width="7.33203125" bestFit="1" customWidth="1"/>
    <col min="8" max="8" width="11.33203125" bestFit="1" customWidth="1"/>
    <col min="9" max="9" width="11.33203125" customWidth="1"/>
    <col min="10" max="10" width="15.5546875" bestFit="1" customWidth="1"/>
    <col min="11" max="11" width="13.33203125" bestFit="1" customWidth="1"/>
    <col min="12" max="12" width="21.88671875" bestFit="1" customWidth="1"/>
    <col min="13" max="13" width="13.33203125" customWidth="1"/>
    <col min="14" max="14" width="15.44140625" bestFit="1" customWidth="1"/>
    <col min="15" max="15" width="13.6640625" bestFit="1" customWidth="1"/>
    <col min="16" max="16" width="13.44140625" bestFit="1" customWidth="1"/>
    <col min="17" max="17" width="9.33203125" customWidth="1"/>
    <col min="18" max="18" width="10.109375" bestFit="1" customWidth="1"/>
    <col min="19" max="19" width="8.88671875" customWidth="1"/>
    <col min="20" max="20" width="7.109375" customWidth="1"/>
    <col min="21" max="21" width="6.5546875" customWidth="1"/>
    <col min="22" max="22" width="7.88671875" customWidth="1"/>
    <col min="23" max="23" width="6.44140625" customWidth="1"/>
    <col min="24" max="24" width="6.33203125" customWidth="1"/>
    <col min="25" max="25" width="6.5546875" customWidth="1"/>
    <col min="26" max="26" width="14" customWidth="1"/>
    <col min="27" max="27" width="14.88671875" customWidth="1"/>
    <col min="28" max="28" width="16.88671875" customWidth="1"/>
    <col min="29" max="30" width="12" bestFit="1" customWidth="1"/>
  </cols>
  <sheetData>
    <row r="1" spans="1:31" x14ac:dyDescent="0.3">
      <c r="A1" s="13" t="s">
        <v>30</v>
      </c>
      <c r="B1" t="s">
        <v>58</v>
      </c>
    </row>
    <row r="3" spans="1:31" x14ac:dyDescent="0.3">
      <c r="A3" s="13" t="s">
        <v>61</v>
      </c>
      <c r="B3" s="13" t="s">
        <v>59</v>
      </c>
      <c r="K3" t="s">
        <v>62</v>
      </c>
      <c r="L3" t="s">
        <v>21</v>
      </c>
      <c r="M3" t="s">
        <v>63</v>
      </c>
      <c r="N3" t="s">
        <v>64</v>
      </c>
      <c r="O3" t="s">
        <v>65</v>
      </c>
      <c r="P3" t="s">
        <v>66</v>
      </c>
    </row>
    <row r="4" spans="1:31" x14ac:dyDescent="0.3">
      <c r="A4" s="13" t="s">
        <v>39</v>
      </c>
      <c r="B4" t="s">
        <v>52</v>
      </c>
      <c r="C4" t="s">
        <v>47</v>
      </c>
      <c r="D4" t="s">
        <v>49</v>
      </c>
      <c r="E4" t="s">
        <v>51</v>
      </c>
      <c r="F4" t="s">
        <v>48</v>
      </c>
      <c r="G4" t="s">
        <v>60</v>
      </c>
      <c r="H4" t="s">
        <v>40</v>
      </c>
      <c r="J4" s="14" t="s">
        <v>55</v>
      </c>
      <c r="K4">
        <v>4</v>
      </c>
      <c r="L4">
        <v>162</v>
      </c>
      <c r="M4">
        <v>10</v>
      </c>
      <c r="P4">
        <v>176</v>
      </c>
      <c r="Q4">
        <v>176</v>
      </c>
      <c r="R4">
        <v>176</v>
      </c>
      <c r="S4">
        <v>176</v>
      </c>
      <c r="T4">
        <v>176</v>
      </c>
      <c r="U4" s="15">
        <f>K4/P4</f>
        <v>2.2727272727272728E-2</v>
      </c>
      <c r="V4" s="15">
        <f t="shared" ref="V4:Y4" si="0">L4/Q4</f>
        <v>0.92045454545454541</v>
      </c>
      <c r="W4" s="15">
        <f t="shared" si="0"/>
        <v>5.6818181818181816E-2</v>
      </c>
      <c r="X4" s="15">
        <f t="shared" si="0"/>
        <v>0</v>
      </c>
      <c r="Y4" s="15">
        <f t="shared" si="0"/>
        <v>0</v>
      </c>
      <c r="Z4" s="15" t="str">
        <f>K4&amp;"("&amp;ROUND(U4,3)*100&amp;"%"&amp;")"</f>
        <v>4(2.3%)</v>
      </c>
      <c r="AA4" s="15" t="str">
        <f t="shared" ref="AA4:AD4" si="1">L4&amp;"("&amp;ROUND(V4,3)*100&amp;"%"&amp;")"</f>
        <v>162(92%)</v>
      </c>
      <c r="AB4" s="15" t="str">
        <f t="shared" si="1"/>
        <v>10(5.7%)</v>
      </c>
      <c r="AC4" s="15" t="str">
        <f t="shared" si="1"/>
        <v>(0%)</v>
      </c>
      <c r="AD4" s="15" t="str">
        <f t="shared" si="1"/>
        <v>(0%)</v>
      </c>
      <c r="AE4" s="15"/>
    </row>
    <row r="5" spans="1:31" x14ac:dyDescent="0.3">
      <c r="A5" s="14" t="s">
        <v>55</v>
      </c>
      <c r="C5">
        <v>162</v>
      </c>
      <c r="E5">
        <v>4</v>
      </c>
      <c r="F5">
        <v>10</v>
      </c>
      <c r="H5">
        <v>176</v>
      </c>
      <c r="J5" s="14" t="s">
        <v>54</v>
      </c>
      <c r="K5">
        <v>5</v>
      </c>
      <c r="L5">
        <v>208</v>
      </c>
      <c r="P5">
        <v>213</v>
      </c>
      <c r="Q5">
        <v>213</v>
      </c>
      <c r="R5">
        <v>213</v>
      </c>
      <c r="S5">
        <v>213</v>
      </c>
      <c r="T5">
        <v>213</v>
      </c>
      <c r="U5" s="15">
        <f t="shared" ref="U5:U15" si="2">K5/P5</f>
        <v>2.3474178403755867E-2</v>
      </c>
      <c r="V5" s="15">
        <f t="shared" ref="V5:V15" si="3">L5/Q5</f>
        <v>0.97652582159624413</v>
      </c>
      <c r="W5" s="15">
        <f t="shared" ref="W5:W15" si="4">M5/R5</f>
        <v>0</v>
      </c>
      <c r="X5" s="15">
        <f t="shared" ref="X5:X15" si="5">N5/S5</f>
        <v>0</v>
      </c>
      <c r="Y5" s="15">
        <f t="shared" ref="Y5:Y15" si="6">O5/T5</f>
        <v>0</v>
      </c>
      <c r="Z5" s="15" t="str">
        <f t="shared" ref="Z5:Z15" si="7">K5&amp;"("&amp;ROUND(U5,3)*100&amp;"%"&amp;")"</f>
        <v>5(2.3%)</v>
      </c>
      <c r="AA5" s="15" t="str">
        <f t="shared" ref="AA5:AA15" si="8">L5&amp;"("&amp;ROUND(V5,3)*100&amp;"%"&amp;")"</f>
        <v>208(97.7%)</v>
      </c>
      <c r="AB5" s="15" t="str">
        <f t="shared" ref="AB5:AB15" si="9">M5&amp;"("&amp;ROUND(W5,3)*100&amp;"%"&amp;")"</f>
        <v>(0%)</v>
      </c>
      <c r="AC5" s="15" t="str">
        <f t="shared" ref="AC5:AC15" si="10">N5&amp;"("&amp;ROUND(X5,3)*100&amp;"%"&amp;")"</f>
        <v>(0%)</v>
      </c>
      <c r="AD5" s="15" t="str">
        <f t="shared" ref="AD5:AD15" si="11">O5&amp;"("&amp;ROUND(Y5,3)*100&amp;"%"&amp;")"</f>
        <v>(0%)</v>
      </c>
    </row>
    <row r="6" spans="1:31" x14ac:dyDescent="0.3">
      <c r="A6" s="14" t="s">
        <v>54</v>
      </c>
      <c r="C6">
        <v>208</v>
      </c>
      <c r="E6">
        <v>5</v>
      </c>
      <c r="H6">
        <v>213</v>
      </c>
      <c r="J6" s="14" t="s">
        <v>19</v>
      </c>
      <c r="L6">
        <v>98</v>
      </c>
      <c r="O6">
        <v>1</v>
      </c>
      <c r="P6">
        <v>99</v>
      </c>
      <c r="Q6">
        <v>99</v>
      </c>
      <c r="R6">
        <v>99</v>
      </c>
      <c r="S6">
        <v>99</v>
      </c>
      <c r="T6">
        <v>99</v>
      </c>
      <c r="U6" s="15">
        <f t="shared" si="2"/>
        <v>0</v>
      </c>
      <c r="V6" s="15">
        <f t="shared" si="3"/>
        <v>0.98989898989898994</v>
      </c>
      <c r="W6" s="15">
        <f t="shared" si="4"/>
        <v>0</v>
      </c>
      <c r="X6" s="15">
        <f t="shared" si="5"/>
        <v>0</v>
      </c>
      <c r="Y6" s="15">
        <f t="shared" si="6"/>
        <v>1.0101010101010102E-2</v>
      </c>
      <c r="Z6" s="15" t="str">
        <f t="shared" si="7"/>
        <v>(0%)</v>
      </c>
      <c r="AA6" s="15" t="str">
        <f t="shared" si="8"/>
        <v>98(99%)</v>
      </c>
      <c r="AB6" s="15" t="str">
        <f t="shared" si="9"/>
        <v>(0%)</v>
      </c>
      <c r="AC6" s="15" t="str">
        <f t="shared" si="10"/>
        <v>(0%)</v>
      </c>
      <c r="AD6" s="15" t="str">
        <f t="shared" si="11"/>
        <v>1(1%)</v>
      </c>
    </row>
    <row r="7" spans="1:31" x14ac:dyDescent="0.3">
      <c r="A7" s="14" t="s">
        <v>19</v>
      </c>
      <c r="C7">
        <v>98</v>
      </c>
      <c r="D7">
        <v>1</v>
      </c>
      <c r="H7">
        <v>99</v>
      </c>
      <c r="J7" s="14" t="s">
        <v>15</v>
      </c>
      <c r="L7">
        <v>151</v>
      </c>
      <c r="M7">
        <v>11</v>
      </c>
      <c r="P7">
        <v>162</v>
      </c>
      <c r="Q7">
        <v>162</v>
      </c>
      <c r="R7">
        <v>162</v>
      </c>
      <c r="S7">
        <v>162</v>
      </c>
      <c r="T7">
        <v>162</v>
      </c>
      <c r="U7" s="15">
        <f t="shared" si="2"/>
        <v>0</v>
      </c>
      <c r="V7" s="15">
        <f t="shared" si="3"/>
        <v>0.9320987654320988</v>
      </c>
      <c r="W7" s="15">
        <f t="shared" si="4"/>
        <v>6.7901234567901231E-2</v>
      </c>
      <c r="X7" s="15">
        <f t="shared" si="5"/>
        <v>0</v>
      </c>
      <c r="Y7" s="15">
        <f t="shared" si="6"/>
        <v>0</v>
      </c>
      <c r="Z7" s="15" t="str">
        <f t="shared" si="7"/>
        <v>(0%)</v>
      </c>
      <c r="AA7" s="15" t="str">
        <f t="shared" si="8"/>
        <v>151(93.2%)</v>
      </c>
      <c r="AB7" s="15" t="str">
        <f t="shared" si="9"/>
        <v>11(6.8%)</v>
      </c>
      <c r="AC7" s="15" t="str">
        <f t="shared" si="10"/>
        <v>(0%)</v>
      </c>
      <c r="AD7" s="15" t="str">
        <f t="shared" si="11"/>
        <v>(0%)</v>
      </c>
    </row>
    <row r="8" spans="1:31" x14ac:dyDescent="0.3">
      <c r="A8" s="14" t="s">
        <v>15</v>
      </c>
      <c r="C8">
        <v>151</v>
      </c>
      <c r="F8">
        <v>11</v>
      </c>
      <c r="H8">
        <v>162</v>
      </c>
      <c r="J8" s="14" t="s">
        <v>57</v>
      </c>
      <c r="L8">
        <v>116</v>
      </c>
      <c r="P8">
        <v>116</v>
      </c>
      <c r="Q8">
        <v>116</v>
      </c>
      <c r="R8">
        <v>116</v>
      </c>
      <c r="S8">
        <v>116</v>
      </c>
      <c r="T8">
        <v>116</v>
      </c>
      <c r="U8" s="15">
        <f t="shared" si="2"/>
        <v>0</v>
      </c>
      <c r="V8" s="15">
        <f t="shared" si="3"/>
        <v>1</v>
      </c>
      <c r="W8" s="15">
        <f t="shared" si="4"/>
        <v>0</v>
      </c>
      <c r="X8" s="15">
        <f t="shared" si="5"/>
        <v>0</v>
      </c>
      <c r="Y8" s="15">
        <f t="shared" si="6"/>
        <v>0</v>
      </c>
      <c r="Z8" s="15" t="str">
        <f t="shared" si="7"/>
        <v>(0%)</v>
      </c>
      <c r="AA8" s="15" t="str">
        <f t="shared" si="8"/>
        <v>116(100%)</v>
      </c>
      <c r="AB8" s="15" t="str">
        <f t="shared" si="9"/>
        <v>(0%)</v>
      </c>
      <c r="AC8" s="15" t="str">
        <f t="shared" si="10"/>
        <v>(0%)</v>
      </c>
      <c r="AD8" s="15" t="str">
        <f t="shared" si="11"/>
        <v>(0%)</v>
      </c>
    </row>
    <row r="9" spans="1:31" x14ac:dyDescent="0.3">
      <c r="A9" s="14" t="s">
        <v>57</v>
      </c>
      <c r="C9">
        <v>116</v>
      </c>
      <c r="H9">
        <v>116</v>
      </c>
      <c r="J9" s="14" t="s">
        <v>5</v>
      </c>
      <c r="L9">
        <v>56</v>
      </c>
      <c r="M9">
        <v>2</v>
      </c>
      <c r="O9">
        <v>2</v>
      </c>
      <c r="P9">
        <v>60</v>
      </c>
      <c r="Q9">
        <v>60</v>
      </c>
      <c r="R9">
        <v>60</v>
      </c>
      <c r="S9">
        <v>60</v>
      </c>
      <c r="T9">
        <v>60</v>
      </c>
      <c r="U9" s="15">
        <f t="shared" si="2"/>
        <v>0</v>
      </c>
      <c r="V9" s="15">
        <f t="shared" si="3"/>
        <v>0.93333333333333335</v>
      </c>
      <c r="W9" s="15">
        <f t="shared" si="4"/>
        <v>3.3333333333333333E-2</v>
      </c>
      <c r="X9" s="15">
        <f t="shared" si="5"/>
        <v>0</v>
      </c>
      <c r="Y9" s="15">
        <f t="shared" si="6"/>
        <v>3.3333333333333333E-2</v>
      </c>
      <c r="Z9" s="15" t="str">
        <f t="shared" si="7"/>
        <v>(0%)</v>
      </c>
      <c r="AA9" s="15" t="str">
        <f t="shared" si="8"/>
        <v>56(93.3%)</v>
      </c>
      <c r="AB9" s="15" t="str">
        <f t="shared" si="9"/>
        <v>2(3.3%)</v>
      </c>
      <c r="AC9" s="15" t="str">
        <f t="shared" si="10"/>
        <v>(0%)</v>
      </c>
      <c r="AD9" s="15" t="str">
        <f t="shared" si="11"/>
        <v>2(3.3%)</v>
      </c>
    </row>
    <row r="10" spans="1:31" x14ac:dyDescent="0.3">
      <c r="A10" s="14" t="s">
        <v>5</v>
      </c>
      <c r="C10">
        <v>56</v>
      </c>
      <c r="D10">
        <v>2</v>
      </c>
      <c r="F10">
        <v>2</v>
      </c>
      <c r="H10">
        <v>60</v>
      </c>
      <c r="J10" s="14" t="s">
        <v>33</v>
      </c>
      <c r="L10">
        <v>178</v>
      </c>
      <c r="O10">
        <v>4</v>
      </c>
      <c r="P10">
        <v>182</v>
      </c>
      <c r="Q10">
        <v>182</v>
      </c>
      <c r="R10">
        <v>182</v>
      </c>
      <c r="S10">
        <v>182</v>
      </c>
      <c r="T10">
        <v>182</v>
      </c>
      <c r="U10" s="15">
        <f t="shared" si="2"/>
        <v>0</v>
      </c>
      <c r="V10" s="15">
        <f t="shared" si="3"/>
        <v>0.97802197802197799</v>
      </c>
      <c r="W10" s="15">
        <f t="shared" si="4"/>
        <v>0</v>
      </c>
      <c r="X10" s="15">
        <f t="shared" si="5"/>
        <v>0</v>
      </c>
      <c r="Y10" s="15">
        <f t="shared" si="6"/>
        <v>2.197802197802198E-2</v>
      </c>
      <c r="Z10" s="15" t="str">
        <f t="shared" si="7"/>
        <v>(0%)</v>
      </c>
      <c r="AA10" s="15" t="str">
        <f t="shared" si="8"/>
        <v>178(97.8%)</v>
      </c>
      <c r="AB10" s="15" t="str">
        <f t="shared" si="9"/>
        <v>(0%)</v>
      </c>
      <c r="AC10" s="15" t="str">
        <f t="shared" si="10"/>
        <v>(0%)</v>
      </c>
      <c r="AD10" s="15" t="str">
        <f t="shared" si="11"/>
        <v>4(2.2%)</v>
      </c>
    </row>
    <row r="11" spans="1:31" x14ac:dyDescent="0.3">
      <c r="A11" s="14" t="s">
        <v>33</v>
      </c>
      <c r="C11">
        <v>178</v>
      </c>
      <c r="D11">
        <v>4</v>
      </c>
      <c r="H11">
        <v>182</v>
      </c>
      <c r="J11" s="14" t="s">
        <v>26</v>
      </c>
      <c r="K11">
        <v>100</v>
      </c>
      <c r="L11">
        <v>510</v>
      </c>
      <c r="O11">
        <v>4</v>
      </c>
      <c r="P11">
        <v>614</v>
      </c>
      <c r="Q11">
        <v>614</v>
      </c>
      <c r="R11">
        <v>614</v>
      </c>
      <c r="S11">
        <v>614</v>
      </c>
      <c r="T11">
        <v>614</v>
      </c>
      <c r="U11" s="15">
        <f t="shared" si="2"/>
        <v>0.16286644951140064</v>
      </c>
      <c r="V11" s="15">
        <f t="shared" si="3"/>
        <v>0.83061889250814336</v>
      </c>
      <c r="W11" s="15">
        <f t="shared" si="4"/>
        <v>0</v>
      </c>
      <c r="X11" s="15">
        <f t="shared" si="5"/>
        <v>0</v>
      </c>
      <c r="Y11" s="15">
        <f t="shared" si="6"/>
        <v>6.5146579804560263E-3</v>
      </c>
      <c r="Z11" s="15" t="str">
        <f t="shared" si="7"/>
        <v>100(16.3%)</v>
      </c>
      <c r="AA11" s="15" t="str">
        <f t="shared" si="8"/>
        <v>510(83.1%)</v>
      </c>
      <c r="AB11" s="15" t="str">
        <f t="shared" si="9"/>
        <v>(0%)</v>
      </c>
      <c r="AC11" s="15" t="str">
        <f t="shared" si="10"/>
        <v>(0%)</v>
      </c>
      <c r="AD11" s="15" t="str">
        <f t="shared" si="11"/>
        <v>4(0.7%)</v>
      </c>
    </row>
    <row r="12" spans="1:31" x14ac:dyDescent="0.3">
      <c r="A12" s="14" t="s">
        <v>26</v>
      </c>
      <c r="C12">
        <v>510</v>
      </c>
      <c r="D12">
        <v>4</v>
      </c>
      <c r="E12">
        <v>100</v>
      </c>
      <c r="H12">
        <v>614</v>
      </c>
      <c r="J12" s="14" t="s">
        <v>38</v>
      </c>
      <c r="L12">
        <v>42</v>
      </c>
      <c r="M12">
        <v>9</v>
      </c>
      <c r="N12">
        <v>40</v>
      </c>
      <c r="P12">
        <v>91</v>
      </c>
      <c r="Q12">
        <v>91</v>
      </c>
      <c r="R12">
        <v>91</v>
      </c>
      <c r="S12">
        <v>91</v>
      </c>
      <c r="T12">
        <v>91</v>
      </c>
      <c r="U12" s="15">
        <f t="shared" si="2"/>
        <v>0</v>
      </c>
      <c r="V12" s="15">
        <f t="shared" si="3"/>
        <v>0.46153846153846156</v>
      </c>
      <c r="W12" s="15">
        <f t="shared" si="4"/>
        <v>9.8901098901098897E-2</v>
      </c>
      <c r="X12" s="15">
        <f t="shared" si="5"/>
        <v>0.43956043956043955</v>
      </c>
      <c r="Y12" s="15">
        <f t="shared" si="6"/>
        <v>0</v>
      </c>
      <c r="Z12" s="15" t="str">
        <f t="shared" si="7"/>
        <v>(0%)</v>
      </c>
      <c r="AA12" s="15" t="str">
        <f t="shared" si="8"/>
        <v>42(46.2%)</v>
      </c>
      <c r="AB12" s="15" t="str">
        <f t="shared" si="9"/>
        <v>9(9.9%)</v>
      </c>
      <c r="AC12" s="15" t="str">
        <f t="shared" si="10"/>
        <v>40(44%)</v>
      </c>
      <c r="AD12" s="15" t="str">
        <f t="shared" si="11"/>
        <v>(0%)</v>
      </c>
    </row>
    <row r="13" spans="1:31" x14ac:dyDescent="0.3">
      <c r="A13" s="14" t="s">
        <v>38</v>
      </c>
      <c r="B13">
        <v>40</v>
      </c>
      <c r="C13">
        <v>42</v>
      </c>
      <c r="F13">
        <v>9</v>
      </c>
      <c r="H13">
        <v>91</v>
      </c>
      <c r="J13" s="14" t="s">
        <v>53</v>
      </c>
      <c r="K13">
        <v>9</v>
      </c>
      <c r="L13">
        <v>335</v>
      </c>
      <c r="M13">
        <v>10</v>
      </c>
      <c r="P13">
        <v>354</v>
      </c>
      <c r="Q13">
        <v>354</v>
      </c>
      <c r="R13">
        <v>354</v>
      </c>
      <c r="S13">
        <v>354</v>
      </c>
      <c r="T13">
        <v>354</v>
      </c>
      <c r="U13" s="15">
        <f t="shared" si="2"/>
        <v>2.5423728813559324E-2</v>
      </c>
      <c r="V13" s="15">
        <f t="shared" si="3"/>
        <v>0.9463276836158192</v>
      </c>
      <c r="W13" s="15">
        <f t="shared" si="4"/>
        <v>2.8248587570621469E-2</v>
      </c>
      <c r="X13" s="15">
        <f t="shared" si="5"/>
        <v>0</v>
      </c>
      <c r="Y13" s="15">
        <f t="shared" si="6"/>
        <v>0</v>
      </c>
      <c r="Z13" s="15" t="str">
        <f t="shared" si="7"/>
        <v>9(2.5%)</v>
      </c>
      <c r="AA13" s="15" t="str">
        <f t="shared" si="8"/>
        <v>335(94.6%)</v>
      </c>
      <c r="AB13" s="15" t="str">
        <f t="shared" si="9"/>
        <v>10(2.8%)</v>
      </c>
      <c r="AC13" s="15" t="str">
        <f t="shared" si="10"/>
        <v>(0%)</v>
      </c>
      <c r="AD13" s="15" t="str">
        <f t="shared" si="11"/>
        <v>(0%)</v>
      </c>
    </row>
    <row r="14" spans="1:31" x14ac:dyDescent="0.3">
      <c r="A14" s="14" t="s">
        <v>53</v>
      </c>
      <c r="C14">
        <v>335</v>
      </c>
      <c r="E14">
        <v>9</v>
      </c>
      <c r="F14">
        <v>10</v>
      </c>
      <c r="H14">
        <v>354</v>
      </c>
      <c r="J14" s="14" t="s">
        <v>56</v>
      </c>
      <c r="K14">
        <v>33</v>
      </c>
      <c r="L14">
        <v>107</v>
      </c>
      <c r="O14">
        <v>3</v>
      </c>
      <c r="P14">
        <v>144</v>
      </c>
      <c r="Q14">
        <v>144</v>
      </c>
      <c r="R14">
        <v>144</v>
      </c>
      <c r="S14">
        <v>144</v>
      </c>
      <c r="T14">
        <v>144</v>
      </c>
      <c r="U14" s="15">
        <f t="shared" si="2"/>
        <v>0.22916666666666666</v>
      </c>
      <c r="V14" s="15">
        <f t="shared" si="3"/>
        <v>0.74305555555555558</v>
      </c>
      <c r="W14" s="15">
        <f t="shared" si="4"/>
        <v>0</v>
      </c>
      <c r="X14" s="15">
        <f t="shared" si="5"/>
        <v>0</v>
      </c>
      <c r="Y14" s="15">
        <f t="shared" si="6"/>
        <v>2.0833333333333332E-2</v>
      </c>
      <c r="Z14" s="15" t="str">
        <f t="shared" si="7"/>
        <v>33(22.9%)</v>
      </c>
      <c r="AA14" s="15" t="str">
        <f t="shared" si="8"/>
        <v>107(74.3%)</v>
      </c>
      <c r="AB14" s="15" t="str">
        <f t="shared" si="9"/>
        <v>(0%)</v>
      </c>
      <c r="AC14" s="15" t="str">
        <f t="shared" si="10"/>
        <v>(0%)</v>
      </c>
      <c r="AD14" s="15" t="str">
        <f t="shared" si="11"/>
        <v>3(2.1%)</v>
      </c>
    </row>
    <row r="15" spans="1:31" x14ac:dyDescent="0.3">
      <c r="A15" s="14" t="s">
        <v>56</v>
      </c>
      <c r="C15">
        <v>107</v>
      </c>
      <c r="D15">
        <v>3</v>
      </c>
      <c r="E15">
        <v>33</v>
      </c>
      <c r="G15">
        <v>1</v>
      </c>
      <c r="H15">
        <v>144</v>
      </c>
      <c r="J15" s="14" t="s">
        <v>36</v>
      </c>
      <c r="L15">
        <v>281</v>
      </c>
      <c r="P15">
        <v>281</v>
      </c>
      <c r="Q15">
        <v>281</v>
      </c>
      <c r="R15">
        <v>281</v>
      </c>
      <c r="S15">
        <v>281</v>
      </c>
      <c r="T15">
        <v>281</v>
      </c>
      <c r="U15" s="15">
        <f t="shared" si="2"/>
        <v>0</v>
      </c>
      <c r="V15" s="15">
        <f t="shared" si="3"/>
        <v>1</v>
      </c>
      <c r="W15" s="15">
        <f t="shared" si="4"/>
        <v>0</v>
      </c>
      <c r="X15" s="15">
        <f t="shared" si="5"/>
        <v>0</v>
      </c>
      <c r="Y15" s="15">
        <f t="shared" si="6"/>
        <v>0</v>
      </c>
      <c r="Z15" s="15" t="str">
        <f t="shared" si="7"/>
        <v>(0%)</v>
      </c>
      <c r="AA15" s="15" t="str">
        <f t="shared" si="8"/>
        <v>281(100%)</v>
      </c>
      <c r="AB15" s="15" t="str">
        <f t="shared" si="9"/>
        <v>(0%)</v>
      </c>
      <c r="AC15" s="15" t="str">
        <f t="shared" si="10"/>
        <v>(0%)</v>
      </c>
      <c r="AD15" s="15" t="str">
        <f t="shared" si="11"/>
        <v>(0%)</v>
      </c>
    </row>
    <row r="16" spans="1:31" x14ac:dyDescent="0.3">
      <c r="A16" s="14" t="s">
        <v>36</v>
      </c>
      <c r="C16">
        <v>281</v>
      </c>
      <c r="H16">
        <v>281</v>
      </c>
    </row>
    <row r="17" spans="1:8" x14ac:dyDescent="0.3">
      <c r="A17" s="14" t="s">
        <v>40</v>
      </c>
      <c r="B17">
        <v>40</v>
      </c>
      <c r="C17">
        <v>2244</v>
      </c>
      <c r="D17">
        <v>14</v>
      </c>
      <c r="E17">
        <v>151</v>
      </c>
      <c r="F17">
        <v>42</v>
      </c>
      <c r="G17">
        <v>1</v>
      </c>
      <c r="H17">
        <v>2492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6D3-1AEB-4920-AF72-96AC4FDE1D3D}">
  <dimension ref="A1:L1952"/>
  <sheetViews>
    <sheetView topLeftCell="A97" workbookViewId="0">
      <selection activeCell="J31" sqref="J31"/>
    </sheetView>
  </sheetViews>
  <sheetFormatPr defaultRowHeight="14.4" x14ac:dyDescent="0.3"/>
  <sheetData>
    <row r="1" spans="1:12" x14ac:dyDescent="0.3">
      <c r="A1" t="s">
        <v>44</v>
      </c>
      <c r="G1" t="s">
        <v>34</v>
      </c>
      <c r="L1" t="s">
        <v>45</v>
      </c>
    </row>
    <row r="2" spans="1:12" x14ac:dyDescent="0.3">
      <c r="A2">
        <v>1</v>
      </c>
      <c r="B2">
        <v>157</v>
      </c>
      <c r="C2">
        <v>197.93600000000001</v>
      </c>
      <c r="D2">
        <v>163</v>
      </c>
      <c r="E2">
        <v>209</v>
      </c>
      <c r="F2">
        <v>2.2029999999999998</v>
      </c>
      <c r="G2" s="11">
        <v>156.11500000000001</v>
      </c>
    </row>
    <row r="3" spans="1:12" x14ac:dyDescent="0.3">
      <c r="A3">
        <v>2</v>
      </c>
      <c r="B3">
        <v>3739</v>
      </c>
      <c r="C3">
        <v>68.061000000000007</v>
      </c>
      <c r="D3">
        <v>7.6669999999999998</v>
      </c>
      <c r="E3">
        <v>246.77500000000001</v>
      </c>
      <c r="F3">
        <v>3.2669999999999999</v>
      </c>
      <c r="G3">
        <v>3738.0729999999999</v>
      </c>
      <c r="H3">
        <f>G3/G2</f>
        <v>23.944355122826121</v>
      </c>
    </row>
    <row r="4" spans="1:12" x14ac:dyDescent="0.3">
      <c r="A4">
        <v>3</v>
      </c>
      <c r="B4">
        <v>169</v>
      </c>
      <c r="C4">
        <v>167.24</v>
      </c>
      <c r="D4">
        <v>68.475999999999999</v>
      </c>
      <c r="E4">
        <v>194.155</v>
      </c>
      <c r="F4">
        <v>2.0449999999999999</v>
      </c>
      <c r="G4" s="11">
        <v>168.107</v>
      </c>
    </row>
    <row r="5" spans="1:12" x14ac:dyDescent="0.3">
      <c r="A5">
        <v>4</v>
      </c>
      <c r="B5">
        <v>3278</v>
      </c>
      <c r="C5">
        <v>84.558999999999997</v>
      </c>
      <c r="D5">
        <v>3.6669999999999998</v>
      </c>
      <c r="E5">
        <v>210.92599999999999</v>
      </c>
      <c r="F5">
        <v>-1.1020000000000001</v>
      </c>
      <c r="G5">
        <v>3276.6060000000002</v>
      </c>
      <c r="H5">
        <f t="shared" ref="H5:H21" si="0">G5/G4</f>
        <v>19.491193109150721</v>
      </c>
    </row>
    <row r="6" spans="1:12" x14ac:dyDescent="0.3">
      <c r="A6">
        <v>5</v>
      </c>
      <c r="B6">
        <v>177</v>
      </c>
      <c r="C6">
        <v>152.12200000000001</v>
      </c>
      <c r="D6">
        <v>85.697000000000003</v>
      </c>
      <c r="E6">
        <v>180.26499999999999</v>
      </c>
      <c r="F6">
        <v>1.302</v>
      </c>
      <c r="G6" s="11">
        <v>176.04499999999999</v>
      </c>
    </row>
    <row r="7" spans="1:12" x14ac:dyDescent="0.3">
      <c r="A7">
        <v>6</v>
      </c>
      <c r="B7">
        <v>3514</v>
      </c>
      <c r="C7">
        <v>76.325999999999993</v>
      </c>
      <c r="D7">
        <v>7.6420000000000003</v>
      </c>
      <c r="E7">
        <v>216.333</v>
      </c>
      <c r="F7">
        <v>3.165</v>
      </c>
      <c r="G7">
        <v>3513.36</v>
      </c>
      <c r="H7">
        <f t="shared" si="0"/>
        <v>19.95717004175069</v>
      </c>
    </row>
    <row r="8" spans="1:12" x14ac:dyDescent="0.3">
      <c r="A8">
        <v>7</v>
      </c>
      <c r="B8">
        <v>187</v>
      </c>
      <c r="C8">
        <v>155.44399999999999</v>
      </c>
      <c r="D8">
        <v>95.667000000000002</v>
      </c>
      <c r="E8">
        <v>179</v>
      </c>
      <c r="F8">
        <v>0</v>
      </c>
      <c r="G8" s="11">
        <v>186</v>
      </c>
    </row>
    <row r="9" spans="1:12" x14ac:dyDescent="0.3">
      <c r="A9">
        <v>8</v>
      </c>
      <c r="B9">
        <v>3477</v>
      </c>
      <c r="C9">
        <v>123.52</v>
      </c>
      <c r="D9">
        <v>0.66700000000000004</v>
      </c>
      <c r="E9">
        <v>226.31200000000001</v>
      </c>
      <c r="F9">
        <v>-8.3539999999999992</v>
      </c>
      <c r="G9">
        <v>3475.8809999999999</v>
      </c>
      <c r="H9">
        <f t="shared" si="0"/>
        <v>18.687532258064515</v>
      </c>
    </row>
    <row r="10" spans="1:12" x14ac:dyDescent="0.3">
      <c r="A10">
        <v>9</v>
      </c>
      <c r="B10">
        <v>223</v>
      </c>
      <c r="C10">
        <v>157.815</v>
      </c>
      <c r="D10">
        <v>79.667000000000002</v>
      </c>
      <c r="E10">
        <v>183</v>
      </c>
      <c r="F10">
        <v>0</v>
      </c>
      <c r="G10" s="11">
        <v>222</v>
      </c>
    </row>
    <row r="11" spans="1:12" x14ac:dyDescent="0.3">
      <c r="A11">
        <v>10</v>
      </c>
      <c r="B11">
        <v>3640</v>
      </c>
      <c r="C11">
        <v>90.903000000000006</v>
      </c>
      <c r="D11">
        <v>7.0750000000000002</v>
      </c>
      <c r="E11">
        <v>205.15899999999999</v>
      </c>
      <c r="F11">
        <v>6.9610000000000003</v>
      </c>
      <c r="G11">
        <v>3638.8220000000001</v>
      </c>
      <c r="H11">
        <f t="shared" si="0"/>
        <v>16.391090090090092</v>
      </c>
    </row>
    <row r="12" spans="1:12" x14ac:dyDescent="0.3">
      <c r="A12">
        <v>11</v>
      </c>
      <c r="B12">
        <v>246</v>
      </c>
      <c r="C12">
        <v>148.11699999999999</v>
      </c>
      <c r="D12">
        <v>69.787000000000006</v>
      </c>
      <c r="E12">
        <v>174.66200000000001</v>
      </c>
      <c r="F12">
        <v>3.7519999999999998</v>
      </c>
      <c r="G12" s="11">
        <v>244.524</v>
      </c>
    </row>
    <row r="13" spans="1:12" x14ac:dyDescent="0.3">
      <c r="A13">
        <v>12</v>
      </c>
      <c r="B13">
        <v>3685</v>
      </c>
      <c r="C13">
        <v>98.358000000000004</v>
      </c>
      <c r="D13">
        <v>12.35</v>
      </c>
      <c r="E13">
        <v>206.803</v>
      </c>
      <c r="F13">
        <v>6.577</v>
      </c>
      <c r="G13">
        <v>3684.248</v>
      </c>
      <c r="H13">
        <f t="shared" si="0"/>
        <v>15.067020006216159</v>
      </c>
    </row>
    <row r="14" spans="1:12" x14ac:dyDescent="0.3">
      <c r="A14">
        <v>13</v>
      </c>
      <c r="B14">
        <v>334</v>
      </c>
      <c r="C14">
        <v>142.404</v>
      </c>
      <c r="D14">
        <v>44.054000000000002</v>
      </c>
      <c r="E14">
        <v>183.649</v>
      </c>
      <c r="F14">
        <v>2.5790000000000002</v>
      </c>
      <c r="G14">
        <v>333.33800000000002</v>
      </c>
    </row>
    <row r="15" spans="1:12" x14ac:dyDescent="0.3">
      <c r="A15">
        <v>14</v>
      </c>
      <c r="B15">
        <v>3670</v>
      </c>
      <c r="C15">
        <v>99.465000000000003</v>
      </c>
      <c r="D15">
        <v>26.702999999999999</v>
      </c>
      <c r="E15">
        <v>185.93799999999999</v>
      </c>
      <c r="F15">
        <v>6.5730000000000004</v>
      </c>
      <c r="G15">
        <v>3669.1179999999999</v>
      </c>
      <c r="H15">
        <f t="shared" si="0"/>
        <v>11.00719989920141</v>
      </c>
    </row>
    <row r="16" spans="1:12" x14ac:dyDescent="0.3">
      <c r="A16">
        <v>15</v>
      </c>
      <c r="B16">
        <v>333</v>
      </c>
      <c r="C16">
        <v>140.16900000000001</v>
      </c>
      <c r="D16">
        <v>37.356999999999999</v>
      </c>
      <c r="E16">
        <v>184.815</v>
      </c>
      <c r="F16">
        <v>0.34499999999999997</v>
      </c>
      <c r="G16">
        <v>332.00599999999997</v>
      </c>
    </row>
    <row r="17" spans="1:8" x14ac:dyDescent="0.3">
      <c r="A17">
        <v>16</v>
      </c>
      <c r="B17">
        <v>3470</v>
      </c>
      <c r="C17">
        <v>109.72499999999999</v>
      </c>
      <c r="D17">
        <v>36.642000000000003</v>
      </c>
      <c r="E17">
        <v>215.667</v>
      </c>
      <c r="F17">
        <v>2.9750000000000001</v>
      </c>
      <c r="G17">
        <v>3468.674</v>
      </c>
      <c r="H17">
        <f t="shared" si="0"/>
        <v>10.44762444052216</v>
      </c>
    </row>
    <row r="18" spans="1:8" x14ac:dyDescent="0.3">
      <c r="A18">
        <v>17</v>
      </c>
      <c r="B18">
        <v>361</v>
      </c>
      <c r="C18">
        <v>156.74199999999999</v>
      </c>
      <c r="D18">
        <v>59.6</v>
      </c>
      <c r="E18">
        <v>197.3</v>
      </c>
      <c r="F18">
        <v>1.4319999999999999</v>
      </c>
      <c r="G18">
        <v>360.11200000000002</v>
      </c>
    </row>
    <row r="19" spans="1:8" x14ac:dyDescent="0.3">
      <c r="A19">
        <v>18</v>
      </c>
      <c r="B19">
        <v>3687</v>
      </c>
      <c r="C19">
        <v>114.212</v>
      </c>
      <c r="D19">
        <v>26.016999999999999</v>
      </c>
      <c r="E19">
        <v>247.703</v>
      </c>
      <c r="F19">
        <v>2.8929999999999998</v>
      </c>
      <c r="G19">
        <v>3685.6959999999999</v>
      </c>
      <c r="H19">
        <f t="shared" si="0"/>
        <v>10.234860265695117</v>
      </c>
    </row>
    <row r="20" spans="1:8" x14ac:dyDescent="0.3">
      <c r="A20">
        <v>19</v>
      </c>
      <c r="B20">
        <v>322</v>
      </c>
      <c r="C20">
        <v>152.119</v>
      </c>
      <c r="D20">
        <v>67.667000000000002</v>
      </c>
      <c r="E20">
        <v>182</v>
      </c>
      <c r="F20">
        <v>0</v>
      </c>
      <c r="G20">
        <v>321</v>
      </c>
    </row>
    <row r="21" spans="1:8" x14ac:dyDescent="0.3">
      <c r="A21">
        <v>20</v>
      </c>
      <c r="B21">
        <v>3155</v>
      </c>
      <c r="C21">
        <v>77.622</v>
      </c>
      <c r="D21">
        <v>2.677</v>
      </c>
      <c r="E21">
        <v>196</v>
      </c>
      <c r="F21">
        <v>1.417</v>
      </c>
      <c r="G21">
        <v>3153.9650000000001</v>
      </c>
      <c r="H21">
        <f t="shared" si="0"/>
        <v>9.8254361370716516</v>
      </c>
    </row>
    <row r="22" spans="1:8" x14ac:dyDescent="0.3">
      <c r="A22">
        <v>21</v>
      </c>
      <c r="B22">
        <v>139</v>
      </c>
      <c r="C22">
        <v>164.232</v>
      </c>
      <c r="D22">
        <v>84.332999999999998</v>
      </c>
      <c r="E22">
        <v>176.49299999999999</v>
      </c>
      <c r="F22">
        <v>1.2450000000000001</v>
      </c>
      <c r="G22" s="11">
        <v>138.03299999999999</v>
      </c>
    </row>
    <row r="23" spans="1:8" x14ac:dyDescent="0.3">
      <c r="A23">
        <v>22</v>
      </c>
      <c r="B23">
        <v>1135</v>
      </c>
      <c r="C23">
        <v>67.793000000000006</v>
      </c>
      <c r="D23">
        <v>5.3419999999999996</v>
      </c>
      <c r="E23">
        <v>192.92599999999999</v>
      </c>
      <c r="F23">
        <v>-1.5149999999999999</v>
      </c>
      <c r="G23">
        <v>1134.3969999999999</v>
      </c>
      <c r="H23">
        <f>G23/138.033</f>
        <v>8.2183028696036455</v>
      </c>
    </row>
    <row r="24" spans="1:8" x14ac:dyDescent="0.3">
      <c r="A24">
        <v>23</v>
      </c>
      <c r="B24">
        <v>1037</v>
      </c>
      <c r="C24">
        <v>128.87</v>
      </c>
      <c r="D24">
        <v>37.468000000000004</v>
      </c>
      <c r="E24">
        <v>187.667</v>
      </c>
      <c r="F24">
        <v>2.6549999999999998</v>
      </c>
      <c r="G24">
        <v>1036.1120000000001</v>
      </c>
      <c r="H24">
        <f t="shared" ref="H24:H57" si="1">G24/138.033</f>
        <v>7.5062629950808875</v>
      </c>
    </row>
    <row r="25" spans="1:8" x14ac:dyDescent="0.3">
      <c r="A25">
        <v>24</v>
      </c>
      <c r="B25">
        <v>1342</v>
      </c>
      <c r="C25">
        <v>131.39699999999999</v>
      </c>
      <c r="D25">
        <v>40.021000000000001</v>
      </c>
      <c r="E25">
        <v>191.97399999999999</v>
      </c>
      <c r="F25">
        <v>3.72</v>
      </c>
      <c r="G25">
        <v>1340.825</v>
      </c>
      <c r="H25">
        <f t="shared" si="1"/>
        <v>9.7138003231111405</v>
      </c>
    </row>
    <row r="26" spans="1:8" x14ac:dyDescent="0.3">
      <c r="A26">
        <v>25</v>
      </c>
      <c r="B26">
        <v>1384</v>
      </c>
      <c r="C26">
        <v>101.239</v>
      </c>
      <c r="D26">
        <v>15.445</v>
      </c>
      <c r="E26">
        <v>204.06399999999999</v>
      </c>
      <c r="F26">
        <v>5.2279999999999998</v>
      </c>
      <c r="G26">
        <v>1382.7529999999999</v>
      </c>
      <c r="H26">
        <f t="shared" si="1"/>
        <v>10.017553773373034</v>
      </c>
    </row>
    <row r="27" spans="1:8" x14ac:dyDescent="0.3">
      <c r="A27">
        <v>26</v>
      </c>
      <c r="B27">
        <v>1074</v>
      </c>
      <c r="C27">
        <v>161.203</v>
      </c>
      <c r="D27">
        <v>64.965999999999994</v>
      </c>
      <c r="E27">
        <v>243.751</v>
      </c>
      <c r="F27">
        <v>3.206</v>
      </c>
      <c r="G27">
        <v>1072.6790000000001</v>
      </c>
      <c r="H27">
        <f t="shared" si="1"/>
        <v>7.7711779067324498</v>
      </c>
    </row>
    <row r="28" spans="1:8" x14ac:dyDescent="0.3">
      <c r="A28">
        <v>27</v>
      </c>
      <c r="B28">
        <v>1255</v>
      </c>
      <c r="C28">
        <v>127.626</v>
      </c>
      <c r="D28">
        <v>29.175999999999998</v>
      </c>
      <c r="E28">
        <v>198.18899999999999</v>
      </c>
      <c r="F28">
        <v>-5.492</v>
      </c>
      <c r="G28">
        <v>1253.7560000000001</v>
      </c>
      <c r="H28">
        <f t="shared" si="1"/>
        <v>9.0830163801409824</v>
      </c>
    </row>
    <row r="29" spans="1:8" x14ac:dyDescent="0.3">
      <c r="A29">
        <v>28</v>
      </c>
      <c r="B29">
        <v>1073</v>
      </c>
      <c r="C29">
        <v>152.09</v>
      </c>
      <c r="D29">
        <v>40.518000000000001</v>
      </c>
      <c r="E29">
        <v>203.97900000000001</v>
      </c>
      <c r="F29">
        <v>-2.085</v>
      </c>
      <c r="G29">
        <v>1071.71</v>
      </c>
      <c r="H29">
        <f t="shared" si="1"/>
        <v>7.7641578463121146</v>
      </c>
    </row>
    <row r="30" spans="1:8" x14ac:dyDescent="0.3">
      <c r="A30">
        <v>29</v>
      </c>
      <c r="B30">
        <v>1029</v>
      </c>
      <c r="C30">
        <v>96.9</v>
      </c>
      <c r="D30">
        <v>19.722000000000001</v>
      </c>
      <c r="E30">
        <v>200.666</v>
      </c>
      <c r="F30">
        <v>-5.86</v>
      </c>
      <c r="G30">
        <v>1028.374</v>
      </c>
      <c r="H30">
        <f t="shared" si="1"/>
        <v>7.4502039367397659</v>
      </c>
    </row>
    <row r="31" spans="1:8" x14ac:dyDescent="0.3">
      <c r="A31">
        <v>30</v>
      </c>
      <c r="B31">
        <v>892</v>
      </c>
      <c r="C31">
        <v>128.48099999999999</v>
      </c>
      <c r="D31">
        <v>42.954999999999998</v>
      </c>
      <c r="E31">
        <v>211</v>
      </c>
      <c r="F31">
        <v>5.0199999999999996</v>
      </c>
      <c r="G31">
        <v>891.41899999999998</v>
      </c>
      <c r="H31">
        <f t="shared" si="1"/>
        <v>6.4580136633993321</v>
      </c>
    </row>
    <row r="32" spans="1:8" x14ac:dyDescent="0.3">
      <c r="A32">
        <v>31</v>
      </c>
      <c r="B32">
        <v>928</v>
      </c>
      <c r="C32">
        <v>115.762</v>
      </c>
      <c r="D32">
        <v>3.117</v>
      </c>
      <c r="E32">
        <v>206.059</v>
      </c>
      <c r="F32">
        <v>-1.4830000000000001</v>
      </c>
      <c r="G32">
        <v>927.31100000000004</v>
      </c>
      <c r="H32">
        <f t="shared" si="1"/>
        <v>6.718038440083169</v>
      </c>
    </row>
    <row r="33" spans="1:8" x14ac:dyDescent="0.3">
      <c r="A33">
        <v>32</v>
      </c>
      <c r="B33">
        <v>1093</v>
      </c>
      <c r="C33">
        <v>90.722999999999999</v>
      </c>
      <c r="D33">
        <v>10.244</v>
      </c>
      <c r="E33">
        <v>223.8</v>
      </c>
      <c r="F33">
        <v>0.94399999999999995</v>
      </c>
      <c r="G33">
        <v>1092.1479999999999</v>
      </c>
      <c r="H33">
        <f t="shared" si="1"/>
        <v>7.9122238884904332</v>
      </c>
    </row>
    <row r="34" spans="1:8" x14ac:dyDescent="0.3">
      <c r="A34">
        <v>33</v>
      </c>
      <c r="B34">
        <v>948</v>
      </c>
      <c r="C34">
        <v>151.05799999999999</v>
      </c>
      <c r="D34">
        <v>56.786000000000001</v>
      </c>
      <c r="E34">
        <v>209</v>
      </c>
      <c r="F34">
        <v>3.27</v>
      </c>
      <c r="G34">
        <v>946.54200000000003</v>
      </c>
      <c r="H34">
        <f t="shared" si="1"/>
        <v>6.8573601964747573</v>
      </c>
    </row>
    <row r="35" spans="1:8" x14ac:dyDescent="0.3">
      <c r="A35">
        <v>34</v>
      </c>
      <c r="B35">
        <v>160</v>
      </c>
      <c r="C35">
        <v>137.70599999999999</v>
      </c>
      <c r="D35">
        <v>51.962000000000003</v>
      </c>
      <c r="E35">
        <v>163.61000000000001</v>
      </c>
      <c r="F35">
        <v>2.161</v>
      </c>
      <c r="G35" s="11">
        <v>159.113</v>
      </c>
    </row>
    <row r="36" spans="1:8" x14ac:dyDescent="0.3">
      <c r="A36">
        <v>35</v>
      </c>
      <c r="B36">
        <v>1013</v>
      </c>
      <c r="C36">
        <v>106.753</v>
      </c>
      <c r="D36">
        <v>35.409999999999997</v>
      </c>
      <c r="E36">
        <v>174.488</v>
      </c>
      <c r="F36">
        <v>5.1020000000000003</v>
      </c>
      <c r="G36">
        <v>1012.01</v>
      </c>
      <c r="H36">
        <f>G36/159.113</f>
        <v>6.3603225380704282</v>
      </c>
    </row>
    <row r="37" spans="1:8" x14ac:dyDescent="0.3">
      <c r="A37">
        <v>36</v>
      </c>
      <c r="B37">
        <v>1001</v>
      </c>
      <c r="C37">
        <v>112.27</v>
      </c>
      <c r="D37">
        <v>30.466000000000001</v>
      </c>
      <c r="E37">
        <v>182</v>
      </c>
      <c r="F37">
        <v>3.0939999999999999</v>
      </c>
      <c r="G37">
        <v>1000.458</v>
      </c>
      <c r="H37">
        <f t="shared" ref="H37:H44" si="2">G37/159.113</f>
        <v>6.2877200480161894</v>
      </c>
    </row>
    <row r="38" spans="1:8" x14ac:dyDescent="0.3">
      <c r="A38">
        <v>37</v>
      </c>
      <c r="B38">
        <v>1038</v>
      </c>
      <c r="C38">
        <v>138.41200000000001</v>
      </c>
      <c r="D38">
        <v>55.753999999999998</v>
      </c>
      <c r="E38">
        <v>189.88800000000001</v>
      </c>
      <c r="F38">
        <v>3.4830000000000001</v>
      </c>
      <c r="G38">
        <v>1036.9159999999999</v>
      </c>
      <c r="H38">
        <f t="shared" si="2"/>
        <v>6.5168528027251069</v>
      </c>
    </row>
    <row r="39" spans="1:8" x14ac:dyDescent="0.3">
      <c r="A39">
        <v>38</v>
      </c>
      <c r="B39">
        <v>985</v>
      </c>
      <c r="C39">
        <v>106.151</v>
      </c>
      <c r="D39">
        <v>34.79</v>
      </c>
      <c r="E39">
        <v>180</v>
      </c>
      <c r="F39">
        <v>1.5720000000000001</v>
      </c>
      <c r="G39">
        <v>984.37</v>
      </c>
      <c r="H39">
        <f t="shared" si="2"/>
        <v>6.1866095165071364</v>
      </c>
    </row>
    <row r="40" spans="1:8" x14ac:dyDescent="0.3">
      <c r="A40">
        <v>39</v>
      </c>
      <c r="B40">
        <v>951</v>
      </c>
      <c r="C40">
        <v>130.203</v>
      </c>
      <c r="D40">
        <v>70.150000000000006</v>
      </c>
      <c r="E40">
        <v>177.83099999999999</v>
      </c>
      <c r="F40">
        <v>13.334</v>
      </c>
      <c r="G40">
        <v>949.59799999999996</v>
      </c>
      <c r="H40">
        <f t="shared" si="2"/>
        <v>5.9680730047199155</v>
      </c>
    </row>
    <row r="41" spans="1:8" x14ac:dyDescent="0.3">
      <c r="A41">
        <v>40</v>
      </c>
      <c r="B41">
        <v>1074</v>
      </c>
      <c r="C41">
        <v>120.46599999999999</v>
      </c>
      <c r="D41">
        <v>26.687999999999999</v>
      </c>
      <c r="E41">
        <v>169.15100000000001</v>
      </c>
      <c r="F41">
        <v>-5.2960000000000003</v>
      </c>
      <c r="G41">
        <v>1072.579</v>
      </c>
      <c r="H41">
        <f t="shared" si="2"/>
        <v>6.740989108369523</v>
      </c>
    </row>
    <row r="42" spans="1:8" x14ac:dyDescent="0.3">
      <c r="A42">
        <v>41</v>
      </c>
      <c r="B42">
        <v>1362</v>
      </c>
      <c r="C42">
        <v>79.489000000000004</v>
      </c>
      <c r="D42">
        <v>15.178000000000001</v>
      </c>
      <c r="E42">
        <v>183.98099999999999</v>
      </c>
      <c r="F42">
        <v>4.806</v>
      </c>
      <c r="G42">
        <v>1360.7840000000001</v>
      </c>
      <c r="H42">
        <f t="shared" si="2"/>
        <v>8.5523118789790917</v>
      </c>
    </row>
    <row r="43" spans="1:8" x14ac:dyDescent="0.3">
      <c r="A43">
        <v>42</v>
      </c>
      <c r="B43">
        <v>1031</v>
      </c>
      <c r="C43">
        <v>111.49299999999999</v>
      </c>
      <c r="D43">
        <v>28.913</v>
      </c>
      <c r="E43">
        <v>183.36699999999999</v>
      </c>
      <c r="F43">
        <v>3.004</v>
      </c>
      <c r="G43">
        <v>1030.4159999999999</v>
      </c>
      <c r="H43">
        <f t="shared" si="2"/>
        <v>6.4760013323864172</v>
      </c>
    </row>
    <row r="44" spans="1:8" x14ac:dyDescent="0.3">
      <c r="A44">
        <v>43</v>
      </c>
      <c r="B44">
        <v>1084</v>
      </c>
      <c r="C44">
        <v>102.089</v>
      </c>
      <c r="D44">
        <v>25.667000000000002</v>
      </c>
      <c r="E44">
        <v>196.333</v>
      </c>
      <c r="F44">
        <v>0</v>
      </c>
      <c r="G44">
        <v>1083</v>
      </c>
      <c r="H44">
        <f t="shared" si="2"/>
        <v>6.8064834425848293</v>
      </c>
    </row>
    <row r="45" spans="1:8" x14ac:dyDescent="0.3">
      <c r="A45">
        <v>44</v>
      </c>
      <c r="B45">
        <v>197</v>
      </c>
      <c r="C45">
        <v>150.46600000000001</v>
      </c>
      <c r="D45">
        <v>58.633000000000003</v>
      </c>
      <c r="E45">
        <v>181</v>
      </c>
      <c r="F45">
        <v>3.504</v>
      </c>
      <c r="G45" s="11">
        <v>196.36699999999999</v>
      </c>
      <c r="H45">
        <f t="shared" ref="H45" si="3">G45/159.113</f>
        <v>1.2341354886150093</v>
      </c>
    </row>
    <row r="46" spans="1:8" x14ac:dyDescent="0.3">
      <c r="A46">
        <v>45</v>
      </c>
      <c r="B46">
        <v>635</v>
      </c>
      <c r="C46">
        <v>146.65</v>
      </c>
      <c r="D46">
        <v>112.47199999999999</v>
      </c>
      <c r="E46">
        <v>174.18700000000001</v>
      </c>
      <c r="F46">
        <v>-1.0840000000000001</v>
      </c>
      <c r="G46">
        <v>634.11400000000003</v>
      </c>
      <c r="H46">
        <f t="shared" si="1"/>
        <v>4.593930436924504</v>
      </c>
    </row>
    <row r="47" spans="1:8" x14ac:dyDescent="0.3">
      <c r="A47">
        <v>46</v>
      </c>
      <c r="B47">
        <v>572</v>
      </c>
      <c r="C47">
        <v>130.958</v>
      </c>
      <c r="D47">
        <v>93.311000000000007</v>
      </c>
      <c r="E47">
        <v>181.11500000000001</v>
      </c>
      <c r="F47">
        <v>5.431</v>
      </c>
      <c r="G47">
        <v>570.56100000000004</v>
      </c>
      <c r="H47">
        <f t="shared" si="1"/>
        <v>4.1335115515854914</v>
      </c>
    </row>
    <row r="48" spans="1:8" x14ac:dyDescent="0.3">
      <c r="A48">
        <v>47</v>
      </c>
      <c r="B48">
        <v>484</v>
      </c>
      <c r="C48">
        <v>129.91200000000001</v>
      </c>
      <c r="D48">
        <v>77.338999999999999</v>
      </c>
      <c r="E48">
        <v>175.94499999999999</v>
      </c>
      <c r="F48">
        <v>-9.7739999999999991</v>
      </c>
      <c r="G48">
        <v>483.01100000000002</v>
      </c>
      <c r="H48">
        <f t="shared" si="1"/>
        <v>3.4992429346605527</v>
      </c>
    </row>
    <row r="49" spans="1:8" x14ac:dyDescent="0.3">
      <c r="A49">
        <v>48</v>
      </c>
      <c r="B49">
        <v>599</v>
      </c>
      <c r="C49">
        <v>132.87899999999999</v>
      </c>
      <c r="D49">
        <v>85.263000000000005</v>
      </c>
      <c r="E49">
        <v>185.333</v>
      </c>
      <c r="F49">
        <v>5.1769999999999996</v>
      </c>
      <c r="G49">
        <v>598.44100000000003</v>
      </c>
      <c r="H49">
        <f t="shared" si="1"/>
        <v>4.3354922373635301</v>
      </c>
    </row>
    <row r="50" spans="1:8" x14ac:dyDescent="0.3">
      <c r="A50">
        <v>49</v>
      </c>
      <c r="B50">
        <v>1214</v>
      </c>
      <c r="C50">
        <v>136.70400000000001</v>
      </c>
      <c r="D50">
        <v>36.155000000000001</v>
      </c>
      <c r="E50">
        <v>188.33099999999999</v>
      </c>
      <c r="F50">
        <v>2.4569999999999999</v>
      </c>
      <c r="G50">
        <v>1213.115</v>
      </c>
      <c r="H50">
        <f t="shared" si="1"/>
        <v>8.7885867872175503</v>
      </c>
    </row>
    <row r="51" spans="1:8" x14ac:dyDescent="0.3">
      <c r="A51">
        <v>50</v>
      </c>
      <c r="B51">
        <v>751</v>
      </c>
      <c r="C51">
        <v>135.005</v>
      </c>
      <c r="D51">
        <v>67.173000000000002</v>
      </c>
      <c r="E51">
        <v>186.411</v>
      </c>
      <c r="F51">
        <v>-1.222</v>
      </c>
      <c r="G51">
        <v>750.17100000000005</v>
      </c>
      <c r="H51">
        <f t="shared" si="1"/>
        <v>5.4347221316641683</v>
      </c>
    </row>
    <row r="52" spans="1:8" x14ac:dyDescent="0.3">
      <c r="A52">
        <v>51</v>
      </c>
      <c r="B52">
        <v>615</v>
      </c>
      <c r="C52">
        <v>116.798</v>
      </c>
      <c r="D52">
        <v>53.503</v>
      </c>
      <c r="E52">
        <v>168.78800000000001</v>
      </c>
      <c r="F52">
        <v>-6.9169999999999998</v>
      </c>
      <c r="G52">
        <v>614.47199999999998</v>
      </c>
      <c r="H52">
        <f t="shared" si="1"/>
        <v>4.4516311316859012</v>
      </c>
    </row>
    <row r="53" spans="1:8" x14ac:dyDescent="0.3">
      <c r="A53">
        <v>52</v>
      </c>
      <c r="B53">
        <v>739</v>
      </c>
      <c r="C53">
        <v>108.122</v>
      </c>
      <c r="D53">
        <v>29.917999999999999</v>
      </c>
      <c r="E53">
        <v>176.429</v>
      </c>
      <c r="F53">
        <v>10.458</v>
      </c>
      <c r="G53">
        <v>738.26300000000003</v>
      </c>
      <c r="H53">
        <f t="shared" si="1"/>
        <v>5.3484529061891006</v>
      </c>
    </row>
    <row r="54" spans="1:8" x14ac:dyDescent="0.3">
      <c r="A54">
        <v>53</v>
      </c>
      <c r="B54">
        <v>194</v>
      </c>
      <c r="C54">
        <v>141.04900000000001</v>
      </c>
      <c r="D54">
        <v>53.63</v>
      </c>
      <c r="E54">
        <v>172.667</v>
      </c>
      <c r="F54">
        <v>3.8530000000000002</v>
      </c>
      <c r="G54" s="11">
        <v>193.43700000000001</v>
      </c>
    </row>
    <row r="55" spans="1:8" x14ac:dyDescent="0.3">
      <c r="A55">
        <v>54</v>
      </c>
      <c r="B55">
        <v>1173</v>
      </c>
      <c r="C55">
        <v>129.739</v>
      </c>
      <c r="D55">
        <v>82.840999999999994</v>
      </c>
      <c r="E55">
        <v>189.36600000000001</v>
      </c>
      <c r="F55">
        <v>1.6619999999999999</v>
      </c>
      <c r="G55">
        <v>1172.4929999999999</v>
      </c>
      <c r="H55">
        <f t="shared" si="1"/>
        <v>8.4942948425376539</v>
      </c>
    </row>
    <row r="56" spans="1:8" x14ac:dyDescent="0.3">
      <c r="A56">
        <v>55</v>
      </c>
      <c r="B56">
        <v>184</v>
      </c>
      <c r="C56">
        <v>135.88800000000001</v>
      </c>
      <c r="D56">
        <v>53.606999999999999</v>
      </c>
      <c r="E56">
        <v>170.04900000000001</v>
      </c>
      <c r="F56">
        <v>3.7519999999999998</v>
      </c>
      <c r="G56" s="11">
        <v>183.393</v>
      </c>
    </row>
    <row r="57" spans="1:8" x14ac:dyDescent="0.3">
      <c r="A57">
        <v>56</v>
      </c>
      <c r="B57">
        <v>1177</v>
      </c>
      <c r="C57">
        <v>122.956</v>
      </c>
      <c r="D57">
        <v>69.92</v>
      </c>
      <c r="E57">
        <v>174.43799999999999</v>
      </c>
      <c r="F57">
        <v>3.266</v>
      </c>
      <c r="G57">
        <v>1175.9100000000001</v>
      </c>
      <c r="H57">
        <f t="shared" si="1"/>
        <v>8.5190497924409403</v>
      </c>
    </row>
    <row r="58" spans="1:8" x14ac:dyDescent="0.3">
      <c r="A58">
        <v>57</v>
      </c>
      <c r="B58">
        <v>185</v>
      </c>
      <c r="C58">
        <v>134.904</v>
      </c>
      <c r="D58">
        <v>51.554000000000002</v>
      </c>
      <c r="E58">
        <v>164.739</v>
      </c>
      <c r="F58">
        <v>7.1639999999999997</v>
      </c>
      <c r="G58" s="11">
        <v>184.44</v>
      </c>
    </row>
    <row r="59" spans="1:8" x14ac:dyDescent="0.3">
      <c r="A59">
        <v>58</v>
      </c>
      <c r="B59">
        <v>1131</v>
      </c>
      <c r="C59">
        <v>127.29600000000001</v>
      </c>
      <c r="D59">
        <v>72.102000000000004</v>
      </c>
      <c r="E59">
        <v>180</v>
      </c>
      <c r="F59">
        <v>8.2949999999999999</v>
      </c>
      <c r="G59">
        <v>1129.82</v>
      </c>
      <c r="H59">
        <f>G59/184</f>
        <v>6.140326086956521</v>
      </c>
    </row>
    <row r="60" spans="1:8" x14ac:dyDescent="0.3">
      <c r="A60">
        <v>59</v>
      </c>
      <c r="B60">
        <v>319</v>
      </c>
      <c r="C60">
        <v>164.46899999999999</v>
      </c>
      <c r="D60">
        <v>64.346000000000004</v>
      </c>
      <c r="E60">
        <v>202.642</v>
      </c>
      <c r="F60">
        <v>2.5209999999999999</v>
      </c>
      <c r="G60">
        <v>318.30799999999999</v>
      </c>
      <c r="H60">
        <f t="shared" ref="H60:H61" si="4">G60/184</f>
        <v>1.7299347826086957</v>
      </c>
    </row>
    <row r="61" spans="1:8" x14ac:dyDescent="0.3">
      <c r="A61">
        <v>60</v>
      </c>
      <c r="B61">
        <v>3728</v>
      </c>
      <c r="C61">
        <v>104.20699999999999</v>
      </c>
      <c r="D61">
        <v>38.860999999999997</v>
      </c>
      <c r="E61">
        <v>234.881</v>
      </c>
      <c r="F61">
        <v>1.599</v>
      </c>
      <c r="G61">
        <v>3727.451</v>
      </c>
      <c r="H61">
        <f t="shared" si="4"/>
        <v>20.257885869565218</v>
      </c>
    </row>
    <row r="62" spans="1:8" x14ac:dyDescent="0.3">
      <c r="A62">
        <v>61</v>
      </c>
      <c r="B62">
        <v>205</v>
      </c>
      <c r="C62">
        <v>149.65199999999999</v>
      </c>
      <c r="D62">
        <v>67.587999999999994</v>
      </c>
      <c r="E62">
        <v>176.422</v>
      </c>
      <c r="F62">
        <v>3.9260000000000002</v>
      </c>
      <c r="G62" s="11">
        <v>204.48</v>
      </c>
    </row>
    <row r="63" spans="1:8" x14ac:dyDescent="0.3">
      <c r="A63">
        <v>62</v>
      </c>
      <c r="B63">
        <v>1801</v>
      </c>
      <c r="C63">
        <v>122.545</v>
      </c>
      <c r="D63">
        <v>63.942</v>
      </c>
      <c r="E63">
        <v>180.09399999999999</v>
      </c>
      <c r="F63">
        <v>1.8149999999999999</v>
      </c>
      <c r="G63">
        <v>1799.903</v>
      </c>
      <c r="H63">
        <f>G63/G62</f>
        <v>8.8023425273865428</v>
      </c>
    </row>
    <row r="64" spans="1:8" x14ac:dyDescent="0.3">
      <c r="A64">
        <v>63</v>
      </c>
      <c r="B64">
        <v>200</v>
      </c>
      <c r="C64">
        <v>144.571</v>
      </c>
      <c r="D64">
        <v>82.088999999999999</v>
      </c>
      <c r="E64">
        <v>168.417</v>
      </c>
      <c r="F64">
        <v>4.024</v>
      </c>
      <c r="G64" s="11">
        <v>199.49199999999999</v>
      </c>
    </row>
    <row r="65" spans="1:8" x14ac:dyDescent="0.3">
      <c r="A65">
        <v>64</v>
      </c>
      <c r="B65">
        <v>1673</v>
      </c>
      <c r="C65">
        <v>95.903000000000006</v>
      </c>
      <c r="D65">
        <v>32.47</v>
      </c>
      <c r="E65">
        <v>197.52199999999999</v>
      </c>
      <c r="F65">
        <v>10.443</v>
      </c>
      <c r="G65">
        <v>1671.6890000000001</v>
      </c>
      <c r="H65">
        <f>G65/G64</f>
        <v>8.3797295129629266</v>
      </c>
    </row>
    <row r="66" spans="1:8" x14ac:dyDescent="0.3">
      <c r="A66">
        <v>65</v>
      </c>
      <c r="B66">
        <v>124</v>
      </c>
      <c r="C66">
        <v>163.684</v>
      </c>
      <c r="D66">
        <v>45.78</v>
      </c>
      <c r="E66">
        <v>189.31700000000001</v>
      </c>
      <c r="F66">
        <v>4.1849999999999996</v>
      </c>
      <c r="G66" s="11">
        <v>123.32899999999999</v>
      </c>
    </row>
    <row r="67" spans="1:8" x14ac:dyDescent="0.3">
      <c r="A67">
        <v>66</v>
      </c>
      <c r="B67">
        <v>794</v>
      </c>
      <c r="C67">
        <v>118.9</v>
      </c>
      <c r="D67">
        <v>2.52</v>
      </c>
      <c r="E67">
        <v>210.227</v>
      </c>
      <c r="F67">
        <v>3.036</v>
      </c>
      <c r="G67">
        <v>793.11300000000006</v>
      </c>
      <c r="H67">
        <f>G67/123.3</f>
        <v>6.4323844282238447</v>
      </c>
    </row>
    <row r="68" spans="1:8" x14ac:dyDescent="0.3">
      <c r="A68">
        <v>67</v>
      </c>
      <c r="B68">
        <v>730</v>
      </c>
      <c r="C68">
        <v>119.316</v>
      </c>
      <c r="D68">
        <v>17.593</v>
      </c>
      <c r="E68">
        <v>196.667</v>
      </c>
      <c r="F68">
        <v>1.8859999999999999</v>
      </c>
      <c r="G68">
        <v>729.39499999999998</v>
      </c>
      <c r="H68">
        <f t="shared" ref="H68:H104" si="5">G68/123.3</f>
        <v>5.915612327656123</v>
      </c>
    </row>
    <row r="69" spans="1:8" x14ac:dyDescent="0.3">
      <c r="A69">
        <v>68</v>
      </c>
      <c r="B69">
        <v>692</v>
      </c>
      <c r="C69">
        <v>115.039</v>
      </c>
      <c r="D69">
        <v>47.378999999999998</v>
      </c>
      <c r="E69">
        <v>187.667</v>
      </c>
      <c r="F69">
        <v>3.2349999999999999</v>
      </c>
      <c r="G69">
        <v>691.101</v>
      </c>
      <c r="H69">
        <f t="shared" si="5"/>
        <v>5.6050364963503654</v>
      </c>
    </row>
    <row r="70" spans="1:8" x14ac:dyDescent="0.3">
      <c r="A70">
        <v>69</v>
      </c>
      <c r="B70">
        <v>712</v>
      </c>
      <c r="C70">
        <v>48.837000000000003</v>
      </c>
      <c r="D70">
        <v>7.3460000000000001</v>
      </c>
      <c r="E70">
        <v>157</v>
      </c>
      <c r="F70">
        <v>-1.9330000000000001</v>
      </c>
      <c r="G70">
        <v>711.40499999999997</v>
      </c>
      <c r="H70">
        <f t="shared" si="5"/>
        <v>5.7697080291970799</v>
      </c>
    </row>
    <row r="71" spans="1:8" x14ac:dyDescent="0.3">
      <c r="A71">
        <v>70</v>
      </c>
      <c r="B71">
        <v>718</v>
      </c>
      <c r="C71">
        <v>115.47499999999999</v>
      </c>
      <c r="D71">
        <v>37.304000000000002</v>
      </c>
      <c r="E71">
        <v>195.916</v>
      </c>
      <c r="F71">
        <v>-1.198</v>
      </c>
      <c r="G71">
        <v>717.15700000000004</v>
      </c>
      <c r="H71">
        <f t="shared" si="5"/>
        <v>5.8163584752635851</v>
      </c>
    </row>
    <row r="72" spans="1:8" x14ac:dyDescent="0.3">
      <c r="A72">
        <v>71</v>
      </c>
      <c r="B72">
        <v>760</v>
      </c>
      <c r="C72">
        <v>63.021999999999998</v>
      </c>
      <c r="D72">
        <v>6.4450000000000003</v>
      </c>
      <c r="E72">
        <v>162.929</v>
      </c>
      <c r="F72">
        <v>1.359</v>
      </c>
      <c r="G72">
        <v>759.21299999999997</v>
      </c>
      <c r="H72">
        <f t="shared" si="5"/>
        <v>6.1574452554744523</v>
      </c>
    </row>
    <row r="73" spans="1:8" x14ac:dyDescent="0.3">
      <c r="A73">
        <v>72</v>
      </c>
      <c r="B73">
        <v>763</v>
      </c>
      <c r="C73">
        <v>79.903999999999996</v>
      </c>
      <c r="D73">
        <v>1.1930000000000001</v>
      </c>
      <c r="E73">
        <v>179.667</v>
      </c>
      <c r="F73">
        <v>-0.22600000000000001</v>
      </c>
      <c r="G73">
        <v>762.00599999999997</v>
      </c>
      <c r="H73">
        <f t="shared" si="5"/>
        <v>6.1800973236009735</v>
      </c>
    </row>
    <row r="74" spans="1:8" x14ac:dyDescent="0.3">
      <c r="A74">
        <v>73</v>
      </c>
      <c r="B74">
        <v>781</v>
      </c>
      <c r="C74">
        <v>79.043000000000006</v>
      </c>
      <c r="D74">
        <v>9.4320000000000004</v>
      </c>
      <c r="E74">
        <v>183</v>
      </c>
      <c r="F74">
        <v>4.8550000000000004</v>
      </c>
      <c r="G74">
        <v>779.798</v>
      </c>
      <c r="H74">
        <f t="shared" si="5"/>
        <v>6.3243957826439576</v>
      </c>
    </row>
    <row r="75" spans="1:8" x14ac:dyDescent="0.3">
      <c r="A75">
        <v>74</v>
      </c>
      <c r="B75">
        <v>796</v>
      </c>
      <c r="C75">
        <v>125.024</v>
      </c>
      <c r="D75">
        <v>2.6160000000000001</v>
      </c>
      <c r="E75">
        <v>177.83</v>
      </c>
      <c r="F75">
        <v>1.081</v>
      </c>
      <c r="G75">
        <v>795.14099999999996</v>
      </c>
      <c r="H75">
        <f t="shared" si="5"/>
        <v>6.4488321167883207</v>
      </c>
    </row>
    <row r="76" spans="1:8" x14ac:dyDescent="0.3">
      <c r="A76">
        <v>75</v>
      </c>
      <c r="B76">
        <v>791</v>
      </c>
      <c r="C76">
        <v>77.253</v>
      </c>
      <c r="D76">
        <v>0.53300000000000003</v>
      </c>
      <c r="E76">
        <v>170.667</v>
      </c>
      <c r="F76">
        <v>3.2639999999999998</v>
      </c>
      <c r="G76">
        <v>790.28200000000004</v>
      </c>
      <c r="H76">
        <f t="shared" si="5"/>
        <v>6.4094241686942421</v>
      </c>
    </row>
    <row r="77" spans="1:8" x14ac:dyDescent="0.3">
      <c r="A77">
        <v>76</v>
      </c>
      <c r="B77">
        <v>748</v>
      </c>
      <c r="C77">
        <v>115.387</v>
      </c>
      <c r="D77">
        <v>7.33</v>
      </c>
      <c r="E77">
        <v>190.15600000000001</v>
      </c>
      <c r="F77">
        <v>9.0090000000000003</v>
      </c>
      <c r="G77">
        <v>747.21699999999998</v>
      </c>
      <c r="H77">
        <f t="shared" si="5"/>
        <v>6.0601540957015407</v>
      </c>
    </row>
    <row r="78" spans="1:8" x14ac:dyDescent="0.3">
      <c r="A78">
        <v>77</v>
      </c>
      <c r="B78">
        <v>784</v>
      </c>
      <c r="C78">
        <v>70.683000000000007</v>
      </c>
      <c r="D78">
        <v>2.9809999999999999</v>
      </c>
      <c r="E78">
        <v>185.667</v>
      </c>
      <c r="F78">
        <v>1.097</v>
      </c>
      <c r="G78">
        <v>783.14400000000001</v>
      </c>
      <c r="H78">
        <f t="shared" si="5"/>
        <v>6.3515328467153287</v>
      </c>
    </row>
    <row r="79" spans="1:8" x14ac:dyDescent="0.3">
      <c r="A79">
        <v>78</v>
      </c>
      <c r="B79">
        <v>847</v>
      </c>
      <c r="C79">
        <v>52.213000000000001</v>
      </c>
      <c r="D79">
        <v>2.63</v>
      </c>
      <c r="E79">
        <v>192.649</v>
      </c>
      <c r="F79">
        <v>-0.20300000000000001</v>
      </c>
      <c r="G79">
        <v>846.005</v>
      </c>
      <c r="H79">
        <f t="shared" si="5"/>
        <v>6.8613544201135444</v>
      </c>
    </row>
    <row r="80" spans="1:8" x14ac:dyDescent="0.3">
      <c r="A80">
        <v>79</v>
      </c>
      <c r="B80">
        <v>776</v>
      </c>
      <c r="C80">
        <v>79.998999999999995</v>
      </c>
      <c r="D80">
        <v>9.1530000000000005</v>
      </c>
      <c r="E80">
        <v>187.374</v>
      </c>
      <c r="F80">
        <v>2.6629999999999998</v>
      </c>
      <c r="G80">
        <v>774.83699999999999</v>
      </c>
      <c r="H80">
        <f t="shared" si="5"/>
        <v>6.2841605839416061</v>
      </c>
    </row>
    <row r="81" spans="1:8" x14ac:dyDescent="0.3">
      <c r="A81">
        <v>80</v>
      </c>
      <c r="B81">
        <v>779</v>
      </c>
      <c r="C81">
        <v>111.36799999999999</v>
      </c>
      <c r="D81">
        <v>4.7089999999999996</v>
      </c>
      <c r="E81">
        <v>210.43199999999999</v>
      </c>
      <c r="F81">
        <v>2.4319999999999999</v>
      </c>
      <c r="G81">
        <v>777.7</v>
      </c>
      <c r="H81">
        <f t="shared" si="5"/>
        <v>6.3073803730738041</v>
      </c>
    </row>
    <row r="82" spans="1:8" x14ac:dyDescent="0.3">
      <c r="A82">
        <v>81</v>
      </c>
      <c r="B82">
        <v>831</v>
      </c>
      <c r="C82">
        <v>85.929000000000002</v>
      </c>
      <c r="D82">
        <v>1.1539999999999999</v>
      </c>
      <c r="E82">
        <v>204.17400000000001</v>
      </c>
      <c r="F82">
        <v>6.226</v>
      </c>
      <c r="G82">
        <v>829.89499999999998</v>
      </c>
      <c r="H82">
        <f t="shared" si="5"/>
        <v>6.7306974858069752</v>
      </c>
    </row>
    <row r="83" spans="1:8" x14ac:dyDescent="0.3">
      <c r="A83">
        <v>82</v>
      </c>
      <c r="B83">
        <v>740</v>
      </c>
      <c r="C83">
        <v>61.344000000000001</v>
      </c>
      <c r="D83">
        <v>1.821</v>
      </c>
      <c r="E83">
        <v>193</v>
      </c>
      <c r="F83">
        <v>9.3480000000000008</v>
      </c>
      <c r="G83">
        <v>738.81100000000004</v>
      </c>
      <c r="H83">
        <f t="shared" si="5"/>
        <v>5.9919789132197891</v>
      </c>
    </row>
    <row r="84" spans="1:8" x14ac:dyDescent="0.3">
      <c r="A84">
        <v>83</v>
      </c>
      <c r="B84">
        <v>779</v>
      </c>
      <c r="C84">
        <v>126.236</v>
      </c>
      <c r="D84">
        <v>22.466000000000001</v>
      </c>
      <c r="E84">
        <v>192.696</v>
      </c>
      <c r="F84">
        <v>3.0939999999999999</v>
      </c>
      <c r="G84">
        <v>778.13400000000001</v>
      </c>
      <c r="H84">
        <f t="shared" si="5"/>
        <v>6.3109002433090025</v>
      </c>
    </row>
    <row r="85" spans="1:8" x14ac:dyDescent="0.3">
      <c r="A85">
        <v>84</v>
      </c>
      <c r="B85">
        <v>749</v>
      </c>
      <c r="C85">
        <v>114.23099999999999</v>
      </c>
      <c r="D85">
        <v>3.9769999999999999</v>
      </c>
      <c r="E85">
        <v>190.667</v>
      </c>
      <c r="F85">
        <v>2.5289999999999999</v>
      </c>
      <c r="G85">
        <v>747.72900000000004</v>
      </c>
      <c r="H85">
        <f t="shared" si="5"/>
        <v>6.0643065693430662</v>
      </c>
    </row>
    <row r="86" spans="1:8" x14ac:dyDescent="0.3">
      <c r="A86">
        <v>85</v>
      </c>
      <c r="B86">
        <v>798</v>
      </c>
      <c r="C86">
        <v>115.67400000000001</v>
      </c>
      <c r="D86">
        <v>1.97</v>
      </c>
      <c r="E86">
        <v>187.102</v>
      </c>
      <c r="F86">
        <v>6.4829999999999997</v>
      </c>
      <c r="G86">
        <v>797.09699999999998</v>
      </c>
      <c r="H86">
        <f t="shared" si="5"/>
        <v>6.4646958637469583</v>
      </c>
    </row>
    <row r="87" spans="1:8" x14ac:dyDescent="0.3">
      <c r="A87">
        <v>86</v>
      </c>
      <c r="B87">
        <v>757</v>
      </c>
      <c r="C87">
        <v>74.504000000000005</v>
      </c>
      <c r="D87">
        <v>3.1560000000000001</v>
      </c>
      <c r="E87">
        <v>183.05799999999999</v>
      </c>
      <c r="F87">
        <v>15.414999999999999</v>
      </c>
      <c r="G87">
        <v>756.202</v>
      </c>
      <c r="H87">
        <f t="shared" si="5"/>
        <v>6.1330251419302515</v>
      </c>
    </row>
    <row r="88" spans="1:8" x14ac:dyDescent="0.3">
      <c r="A88">
        <v>87</v>
      </c>
      <c r="B88">
        <v>797</v>
      </c>
      <c r="C88">
        <v>69.489000000000004</v>
      </c>
      <c r="D88">
        <v>7.87</v>
      </c>
      <c r="E88">
        <v>183.26499999999999</v>
      </c>
      <c r="F88">
        <v>5.41</v>
      </c>
      <c r="G88">
        <v>795.54300000000001</v>
      </c>
      <c r="H88">
        <f t="shared" si="5"/>
        <v>6.4520924574209246</v>
      </c>
    </row>
    <row r="89" spans="1:8" x14ac:dyDescent="0.3">
      <c r="A89">
        <v>88</v>
      </c>
      <c r="B89">
        <v>787</v>
      </c>
      <c r="C89">
        <v>112.357</v>
      </c>
      <c r="D89">
        <v>2.3519999999999999</v>
      </c>
      <c r="E89">
        <v>181.64099999999999</v>
      </c>
      <c r="F89">
        <v>7.0170000000000003</v>
      </c>
      <c r="G89">
        <v>785.88499999999999</v>
      </c>
      <c r="H89">
        <f t="shared" si="5"/>
        <v>6.3737631792376321</v>
      </c>
    </row>
    <row r="90" spans="1:8" x14ac:dyDescent="0.3">
      <c r="A90">
        <v>89</v>
      </c>
      <c r="B90">
        <v>759</v>
      </c>
      <c r="C90">
        <v>102.14</v>
      </c>
      <c r="D90">
        <v>1.72</v>
      </c>
      <c r="E90">
        <v>180.43100000000001</v>
      </c>
      <c r="F90">
        <v>3.633</v>
      </c>
      <c r="G90">
        <v>757.52200000000005</v>
      </c>
      <c r="H90">
        <f t="shared" si="5"/>
        <v>6.1437307380373083</v>
      </c>
    </row>
    <row r="91" spans="1:8" x14ac:dyDescent="0.3">
      <c r="A91">
        <v>90</v>
      </c>
      <c r="B91">
        <v>786</v>
      </c>
      <c r="C91">
        <v>89.228999999999999</v>
      </c>
      <c r="D91">
        <v>1.452</v>
      </c>
      <c r="E91">
        <v>186.34399999999999</v>
      </c>
      <c r="F91">
        <v>4.3819999999999997</v>
      </c>
      <c r="G91">
        <v>785.29499999999996</v>
      </c>
      <c r="H91">
        <f t="shared" si="5"/>
        <v>6.3689781021897804</v>
      </c>
    </row>
    <row r="92" spans="1:8" x14ac:dyDescent="0.3">
      <c r="A92">
        <v>91</v>
      </c>
      <c r="B92">
        <v>743</v>
      </c>
      <c r="C92">
        <v>116.852</v>
      </c>
      <c r="D92">
        <v>4.1710000000000003</v>
      </c>
      <c r="E92">
        <v>181.36600000000001</v>
      </c>
      <c r="F92">
        <v>-2.3180000000000001</v>
      </c>
      <c r="G92">
        <v>741.60699999999997</v>
      </c>
      <c r="H92">
        <f t="shared" si="5"/>
        <v>6.0146553122465534</v>
      </c>
    </row>
    <row r="93" spans="1:8" x14ac:dyDescent="0.3">
      <c r="A93">
        <v>92</v>
      </c>
      <c r="B93">
        <v>753</v>
      </c>
      <c r="C93">
        <v>92.600999999999999</v>
      </c>
      <c r="D93">
        <v>5.0659999999999998</v>
      </c>
      <c r="E93">
        <v>197.261</v>
      </c>
      <c r="F93">
        <v>11.265000000000001</v>
      </c>
      <c r="G93">
        <v>752.49800000000005</v>
      </c>
      <c r="H93">
        <f t="shared" si="5"/>
        <v>6.1029845904298465</v>
      </c>
    </row>
    <row r="94" spans="1:8" x14ac:dyDescent="0.3">
      <c r="A94">
        <v>93</v>
      </c>
      <c r="B94">
        <v>719</v>
      </c>
      <c r="C94">
        <v>90.936999999999998</v>
      </c>
      <c r="D94">
        <v>14.653</v>
      </c>
      <c r="E94">
        <v>181.667</v>
      </c>
      <c r="F94">
        <v>12.295</v>
      </c>
      <c r="G94">
        <v>718.48</v>
      </c>
      <c r="H94">
        <f t="shared" si="5"/>
        <v>5.827088402270884</v>
      </c>
    </row>
    <row r="95" spans="1:8" x14ac:dyDescent="0.3">
      <c r="A95">
        <v>94</v>
      </c>
      <c r="B95">
        <v>827</v>
      </c>
      <c r="C95">
        <v>110.069</v>
      </c>
      <c r="D95">
        <v>3.367</v>
      </c>
      <c r="E95">
        <v>193.41300000000001</v>
      </c>
      <c r="F95">
        <v>2.9140000000000001</v>
      </c>
      <c r="G95">
        <v>826.06799999999998</v>
      </c>
      <c r="H95">
        <f t="shared" si="5"/>
        <v>6.6996593673965936</v>
      </c>
    </row>
    <row r="96" spans="1:8" x14ac:dyDescent="0.3">
      <c r="A96">
        <v>95</v>
      </c>
      <c r="B96">
        <v>811</v>
      </c>
      <c r="C96">
        <v>97.841999999999999</v>
      </c>
      <c r="D96">
        <v>7.1829999999999998</v>
      </c>
      <c r="E96">
        <v>204</v>
      </c>
      <c r="F96">
        <v>0.84899999999999998</v>
      </c>
      <c r="G96">
        <v>810.08900000000006</v>
      </c>
      <c r="H96">
        <f t="shared" si="5"/>
        <v>6.5700648824006498</v>
      </c>
    </row>
    <row r="97" spans="1:8" x14ac:dyDescent="0.3">
      <c r="A97">
        <v>96</v>
      </c>
      <c r="B97">
        <v>753</v>
      </c>
      <c r="C97">
        <v>125.845</v>
      </c>
      <c r="D97">
        <v>20.716000000000001</v>
      </c>
      <c r="E97">
        <v>202.15899999999999</v>
      </c>
      <c r="F97">
        <v>11.041</v>
      </c>
      <c r="G97">
        <v>751.91800000000001</v>
      </c>
      <c r="H97">
        <f t="shared" si="5"/>
        <v>6.0982806163828061</v>
      </c>
    </row>
    <row r="98" spans="1:8" x14ac:dyDescent="0.3">
      <c r="A98">
        <v>97</v>
      </c>
      <c r="B98">
        <v>760</v>
      </c>
      <c r="C98">
        <v>128.501</v>
      </c>
      <c r="D98">
        <v>2.1880000000000002</v>
      </c>
      <c r="E98">
        <v>229.00700000000001</v>
      </c>
      <c r="F98">
        <v>7.2649999999999997</v>
      </c>
      <c r="G98">
        <v>759.09500000000003</v>
      </c>
      <c r="H98">
        <f t="shared" si="5"/>
        <v>6.156488240064883</v>
      </c>
    </row>
    <row r="99" spans="1:8" x14ac:dyDescent="0.3">
      <c r="A99">
        <v>98</v>
      </c>
      <c r="B99">
        <v>682</v>
      </c>
      <c r="C99">
        <v>118.858</v>
      </c>
      <c r="D99">
        <v>9.5269999999999992</v>
      </c>
      <c r="E99">
        <v>216.631</v>
      </c>
      <c r="F99">
        <v>0.505</v>
      </c>
      <c r="G99">
        <v>681.02599999999995</v>
      </c>
      <c r="H99">
        <f t="shared" si="5"/>
        <v>5.5233252230332521</v>
      </c>
    </row>
    <row r="100" spans="1:8" x14ac:dyDescent="0.3">
      <c r="A100">
        <v>99</v>
      </c>
      <c r="B100">
        <v>743</v>
      </c>
      <c r="C100">
        <v>113.43899999999999</v>
      </c>
      <c r="D100">
        <v>2.3719999999999999</v>
      </c>
      <c r="E100">
        <v>208.333</v>
      </c>
      <c r="F100">
        <v>11.901</v>
      </c>
      <c r="G100">
        <v>741.947</v>
      </c>
      <c r="H100">
        <f t="shared" si="5"/>
        <v>6.0174128142741283</v>
      </c>
    </row>
    <row r="101" spans="1:8" x14ac:dyDescent="0.3">
      <c r="A101">
        <v>100</v>
      </c>
      <c r="B101">
        <v>732</v>
      </c>
      <c r="C101">
        <v>89.373999999999995</v>
      </c>
      <c r="D101">
        <v>2.2170000000000001</v>
      </c>
      <c r="E101">
        <v>218.90100000000001</v>
      </c>
      <c r="F101">
        <v>4.2359999999999998</v>
      </c>
      <c r="G101">
        <v>730.99699999999996</v>
      </c>
      <c r="H101">
        <f t="shared" si="5"/>
        <v>5.9286050283860501</v>
      </c>
    </row>
    <row r="102" spans="1:8" x14ac:dyDescent="0.3">
      <c r="A102">
        <v>101</v>
      </c>
      <c r="B102">
        <v>738</v>
      </c>
      <c r="C102">
        <v>115.494</v>
      </c>
      <c r="D102">
        <v>26.780999999999999</v>
      </c>
      <c r="E102">
        <v>213</v>
      </c>
      <c r="F102">
        <v>8.1959999999999997</v>
      </c>
      <c r="G102">
        <v>736.52300000000002</v>
      </c>
      <c r="H102">
        <f t="shared" si="5"/>
        <v>5.9734225466342261</v>
      </c>
    </row>
    <row r="103" spans="1:8" x14ac:dyDescent="0.3">
      <c r="A103">
        <v>102</v>
      </c>
      <c r="B103">
        <v>758</v>
      </c>
      <c r="C103">
        <v>50.999000000000002</v>
      </c>
      <c r="D103">
        <v>0.92300000000000004</v>
      </c>
      <c r="E103">
        <v>192.20599999999999</v>
      </c>
      <c r="F103">
        <v>7.97</v>
      </c>
      <c r="G103">
        <v>757.31399999999996</v>
      </c>
      <c r="H103">
        <f t="shared" si="5"/>
        <v>6.1420437956204381</v>
      </c>
    </row>
    <row r="104" spans="1:8" x14ac:dyDescent="0.3">
      <c r="A104">
        <v>103</v>
      </c>
      <c r="B104">
        <v>775</v>
      </c>
      <c r="C104">
        <v>83.49</v>
      </c>
      <c r="D104">
        <v>2.419</v>
      </c>
      <c r="E104">
        <v>191.791</v>
      </c>
      <c r="F104">
        <v>0.88800000000000001</v>
      </c>
      <c r="G104">
        <v>774.09299999999996</v>
      </c>
      <c r="H104">
        <f t="shared" si="5"/>
        <v>6.2781265206812646</v>
      </c>
    </row>
    <row r="105" spans="1:8" x14ac:dyDescent="0.3">
      <c r="A105" s="12">
        <v>1</v>
      </c>
      <c r="B105">
        <v>361</v>
      </c>
      <c r="C105">
        <v>160.917</v>
      </c>
      <c r="D105">
        <v>60.133000000000003</v>
      </c>
      <c r="E105">
        <v>202.78299999999999</v>
      </c>
      <c r="F105">
        <v>1.4319999999999999</v>
      </c>
      <c r="G105">
        <v>360.11200000000002</v>
      </c>
    </row>
    <row r="106" spans="1:8" x14ac:dyDescent="0.3">
      <c r="A106">
        <v>2</v>
      </c>
      <c r="B106">
        <v>3507</v>
      </c>
      <c r="C106">
        <v>104.833</v>
      </c>
      <c r="D106">
        <v>12.821999999999999</v>
      </c>
      <c r="E106">
        <v>193</v>
      </c>
      <c r="F106">
        <v>2.157</v>
      </c>
      <c r="G106">
        <v>3506.4850000000001</v>
      </c>
      <c r="H106">
        <f>G106/G105</f>
        <v>9.7372067578975425</v>
      </c>
    </row>
    <row r="107" spans="1:8" x14ac:dyDescent="0.3">
      <c r="A107">
        <v>3</v>
      </c>
      <c r="B107">
        <v>235</v>
      </c>
      <c r="C107">
        <v>165.84299999999999</v>
      </c>
      <c r="D107">
        <v>44</v>
      </c>
      <c r="E107">
        <v>203</v>
      </c>
      <c r="F107">
        <v>0</v>
      </c>
      <c r="G107" s="11">
        <v>234</v>
      </c>
    </row>
    <row r="108" spans="1:8" x14ac:dyDescent="0.3">
      <c r="A108">
        <v>4</v>
      </c>
      <c r="B108">
        <v>3729</v>
      </c>
      <c r="C108">
        <v>97.703999999999994</v>
      </c>
      <c r="D108">
        <v>24.07</v>
      </c>
      <c r="E108">
        <v>200</v>
      </c>
      <c r="F108">
        <v>3.3210000000000002</v>
      </c>
      <c r="G108">
        <v>3728.2620000000002</v>
      </c>
      <c r="H108">
        <f t="shared" ref="H108:H112" si="6">G108/G107</f>
        <v>15.932743589743591</v>
      </c>
    </row>
    <row r="109" spans="1:8" x14ac:dyDescent="0.3">
      <c r="A109">
        <v>5</v>
      </c>
      <c r="B109">
        <v>229</v>
      </c>
      <c r="C109">
        <v>162.637</v>
      </c>
      <c r="D109">
        <v>54.631999999999998</v>
      </c>
      <c r="E109">
        <v>192.69</v>
      </c>
      <c r="F109">
        <v>1.0049999999999999</v>
      </c>
      <c r="G109" s="11">
        <v>228.035</v>
      </c>
    </row>
    <row r="110" spans="1:8" x14ac:dyDescent="0.3">
      <c r="A110">
        <v>6</v>
      </c>
      <c r="B110">
        <v>3546</v>
      </c>
      <c r="C110">
        <v>98.480999999999995</v>
      </c>
      <c r="D110">
        <v>12.318</v>
      </c>
      <c r="E110">
        <v>195.66200000000001</v>
      </c>
      <c r="F110">
        <v>2.2959999999999998</v>
      </c>
      <c r="G110">
        <v>3544.8449999999998</v>
      </c>
      <c r="H110">
        <f t="shared" si="6"/>
        <v>15.545179468064113</v>
      </c>
    </row>
    <row r="111" spans="1:8" x14ac:dyDescent="0.3">
      <c r="A111">
        <v>7</v>
      </c>
      <c r="B111">
        <v>217</v>
      </c>
      <c r="C111">
        <v>144.67599999999999</v>
      </c>
      <c r="D111">
        <v>69.519000000000005</v>
      </c>
      <c r="E111">
        <v>169.333</v>
      </c>
      <c r="F111">
        <v>-1.0609999999999999</v>
      </c>
      <c r="G111" s="11">
        <v>216.03700000000001</v>
      </c>
    </row>
    <row r="112" spans="1:8" x14ac:dyDescent="0.3">
      <c r="A112">
        <v>8</v>
      </c>
      <c r="B112">
        <v>3283</v>
      </c>
      <c r="C112">
        <v>112.592</v>
      </c>
      <c r="D112">
        <v>27.29</v>
      </c>
      <c r="E112">
        <v>205.63499999999999</v>
      </c>
      <c r="F112">
        <v>-1.9910000000000001</v>
      </c>
      <c r="G112">
        <v>3281.98</v>
      </c>
      <c r="H112">
        <f t="shared" si="6"/>
        <v>15.191749561417719</v>
      </c>
    </row>
    <row r="113" spans="1:8" x14ac:dyDescent="0.3">
      <c r="A113">
        <v>1</v>
      </c>
      <c r="B113">
        <v>199</v>
      </c>
      <c r="C113">
        <v>128.309</v>
      </c>
      <c r="D113">
        <v>42.908999999999999</v>
      </c>
      <c r="E113">
        <v>162.667</v>
      </c>
      <c r="F113">
        <v>3.468</v>
      </c>
      <c r="G113" s="11">
        <v>198.363</v>
      </c>
    </row>
    <row r="114" spans="1:8" x14ac:dyDescent="0.3">
      <c r="A114">
        <v>2</v>
      </c>
      <c r="B114">
        <v>3156</v>
      </c>
      <c r="C114">
        <v>44.64</v>
      </c>
      <c r="D114">
        <v>10.493</v>
      </c>
      <c r="E114">
        <v>236.197</v>
      </c>
      <c r="F114">
        <v>3.9809999999999999</v>
      </c>
      <c r="G114">
        <v>3154.6109999999999</v>
      </c>
      <c r="H114">
        <f>G114/G113</f>
        <v>15.903222879266798</v>
      </c>
    </row>
    <row r="115" spans="1:8" x14ac:dyDescent="0.3">
      <c r="A115">
        <v>3</v>
      </c>
      <c r="B115">
        <v>187</v>
      </c>
      <c r="C115">
        <v>120.47199999999999</v>
      </c>
      <c r="D115">
        <v>28.151</v>
      </c>
      <c r="E115">
        <v>164.11799999999999</v>
      </c>
      <c r="F115">
        <v>-3.6909999999999998</v>
      </c>
      <c r="G115" s="11">
        <v>186.387</v>
      </c>
    </row>
    <row r="116" spans="1:8" x14ac:dyDescent="0.3">
      <c r="A116">
        <v>4</v>
      </c>
      <c r="B116">
        <v>3082</v>
      </c>
      <c r="C116">
        <v>60.098999999999997</v>
      </c>
      <c r="D116">
        <v>6.0670000000000002</v>
      </c>
      <c r="E116">
        <v>188.32</v>
      </c>
      <c r="F116">
        <v>6.2050000000000001</v>
      </c>
      <c r="G116">
        <v>3081.0479999999998</v>
      </c>
      <c r="H116">
        <f t="shared" ref="H116:H126" si="7">G116/G115</f>
        <v>16.530380337684495</v>
      </c>
    </row>
    <row r="117" spans="1:8" x14ac:dyDescent="0.3">
      <c r="A117">
        <v>5</v>
      </c>
      <c r="B117">
        <v>171</v>
      </c>
      <c r="C117">
        <v>207.346</v>
      </c>
      <c r="D117">
        <v>113</v>
      </c>
      <c r="E117">
        <v>253.45500000000001</v>
      </c>
      <c r="F117">
        <v>2.694</v>
      </c>
      <c r="G117" s="11">
        <v>170.18799999999999</v>
      </c>
    </row>
    <row r="118" spans="1:8" x14ac:dyDescent="0.3">
      <c r="A118">
        <v>6</v>
      </c>
      <c r="B118">
        <v>2759</v>
      </c>
      <c r="C118">
        <v>62.831000000000003</v>
      </c>
      <c r="D118">
        <v>6.8860000000000001</v>
      </c>
      <c r="E118">
        <v>252.101</v>
      </c>
      <c r="F118">
        <v>-0.78900000000000003</v>
      </c>
      <c r="G118">
        <v>2758.2620000000002</v>
      </c>
      <c r="H118">
        <f t="shared" si="7"/>
        <v>16.207147389945238</v>
      </c>
    </row>
    <row r="119" spans="1:8" x14ac:dyDescent="0.3">
      <c r="A119">
        <v>7</v>
      </c>
      <c r="B119">
        <v>190</v>
      </c>
      <c r="C119">
        <v>170.33699999999999</v>
      </c>
      <c r="D119">
        <v>60.031999999999996</v>
      </c>
      <c r="E119">
        <v>203.41300000000001</v>
      </c>
      <c r="F119">
        <v>1.8180000000000001</v>
      </c>
      <c r="G119" s="11">
        <v>189.095</v>
      </c>
    </row>
    <row r="120" spans="1:8" x14ac:dyDescent="0.3">
      <c r="A120">
        <v>8</v>
      </c>
      <c r="B120">
        <v>2839</v>
      </c>
      <c r="C120">
        <v>54.954999999999998</v>
      </c>
      <c r="D120">
        <v>9.657</v>
      </c>
      <c r="E120">
        <v>187.20099999999999</v>
      </c>
      <c r="F120">
        <v>0.96899999999999997</v>
      </c>
      <c r="G120">
        <v>2838.4059999999999</v>
      </c>
      <c r="H120">
        <f t="shared" si="7"/>
        <v>15.010476215658796</v>
      </c>
    </row>
    <row r="121" spans="1:8" x14ac:dyDescent="0.3">
      <c r="A121">
        <v>9</v>
      </c>
      <c r="B121">
        <v>196</v>
      </c>
      <c r="C121">
        <v>197.82499999999999</v>
      </c>
      <c r="D121">
        <v>132</v>
      </c>
      <c r="E121">
        <v>253.667</v>
      </c>
      <c r="F121">
        <v>0</v>
      </c>
      <c r="G121" s="11">
        <v>195</v>
      </c>
    </row>
    <row r="122" spans="1:8" x14ac:dyDescent="0.3">
      <c r="A122">
        <v>10</v>
      </c>
      <c r="B122">
        <v>3094</v>
      </c>
      <c r="C122">
        <v>50.313000000000002</v>
      </c>
      <c r="D122">
        <v>0.33900000000000002</v>
      </c>
      <c r="E122">
        <v>246.96799999999999</v>
      </c>
      <c r="F122">
        <v>0.88900000000000001</v>
      </c>
      <c r="G122">
        <v>3093.3719999999998</v>
      </c>
      <c r="H122">
        <f t="shared" si="7"/>
        <v>15.863446153846153</v>
      </c>
    </row>
    <row r="123" spans="1:8" x14ac:dyDescent="0.3">
      <c r="A123">
        <v>11</v>
      </c>
      <c r="B123">
        <v>187</v>
      </c>
      <c r="C123">
        <v>170.863</v>
      </c>
      <c r="D123">
        <v>37.311999999999998</v>
      </c>
      <c r="E123">
        <v>203.892</v>
      </c>
      <c r="F123">
        <v>1.8480000000000001</v>
      </c>
      <c r="G123" s="11">
        <v>186.09700000000001</v>
      </c>
    </row>
    <row r="124" spans="1:8" x14ac:dyDescent="0.3">
      <c r="A124">
        <v>12</v>
      </c>
      <c r="B124">
        <v>3239</v>
      </c>
      <c r="C124">
        <v>69.135999999999996</v>
      </c>
      <c r="D124">
        <v>25.347999999999999</v>
      </c>
      <c r="E124">
        <v>254.684</v>
      </c>
      <c r="F124">
        <v>3.6659999999999999</v>
      </c>
      <c r="G124">
        <v>3237.6239999999998</v>
      </c>
      <c r="H124">
        <f t="shared" si="7"/>
        <v>17.397507751333979</v>
      </c>
    </row>
    <row r="125" spans="1:8" x14ac:dyDescent="0.3">
      <c r="A125">
        <v>13</v>
      </c>
      <c r="B125">
        <v>170</v>
      </c>
      <c r="C125">
        <v>204.93299999999999</v>
      </c>
      <c r="D125">
        <v>181</v>
      </c>
      <c r="E125">
        <v>228.02</v>
      </c>
      <c r="F125">
        <v>4.7640000000000002</v>
      </c>
      <c r="G125" s="11">
        <v>168.58199999999999</v>
      </c>
    </row>
    <row r="126" spans="1:8" x14ac:dyDescent="0.3">
      <c r="A126">
        <v>14</v>
      </c>
      <c r="B126">
        <v>2671</v>
      </c>
      <c r="C126">
        <v>47.607999999999997</v>
      </c>
      <c r="D126">
        <v>8.9060000000000006</v>
      </c>
      <c r="E126">
        <v>159.75899999999999</v>
      </c>
      <c r="F126">
        <v>0.55800000000000005</v>
      </c>
      <c r="G126">
        <v>2670.127</v>
      </c>
      <c r="H126">
        <f t="shared" si="7"/>
        <v>15.838743163564319</v>
      </c>
    </row>
    <row r="127" spans="1:8" x14ac:dyDescent="0.3">
      <c r="A127">
        <v>1</v>
      </c>
      <c r="B127">
        <v>199</v>
      </c>
      <c r="C127">
        <v>128.309</v>
      </c>
      <c r="D127">
        <v>42.908999999999999</v>
      </c>
      <c r="E127">
        <v>162.667</v>
      </c>
      <c r="F127">
        <v>3.468</v>
      </c>
      <c r="G127" s="11">
        <v>198.363</v>
      </c>
    </row>
    <row r="128" spans="1:8" x14ac:dyDescent="0.3">
      <c r="A128">
        <v>2</v>
      </c>
      <c r="B128">
        <v>3156</v>
      </c>
      <c r="C128">
        <v>44.64</v>
      </c>
      <c r="D128">
        <v>10.493</v>
      </c>
      <c r="E128">
        <v>236.197</v>
      </c>
      <c r="F128">
        <v>3.9809999999999999</v>
      </c>
      <c r="G128">
        <v>3154.6109999999999</v>
      </c>
      <c r="H128">
        <f>G128/G127</f>
        <v>15.903222879266798</v>
      </c>
    </row>
    <row r="129" spans="1:8" x14ac:dyDescent="0.3">
      <c r="A129">
        <v>3</v>
      </c>
      <c r="B129">
        <v>187</v>
      </c>
      <c r="C129">
        <v>120.47199999999999</v>
      </c>
      <c r="D129">
        <v>28.151</v>
      </c>
      <c r="E129">
        <v>164.11799999999999</v>
      </c>
      <c r="F129">
        <v>-3.6909999999999998</v>
      </c>
      <c r="G129" s="11">
        <v>186.387</v>
      </c>
    </row>
    <row r="130" spans="1:8" x14ac:dyDescent="0.3">
      <c r="A130">
        <v>4</v>
      </c>
      <c r="B130">
        <v>3082</v>
      </c>
      <c r="C130">
        <v>60.098999999999997</v>
      </c>
      <c r="D130">
        <v>6.0670000000000002</v>
      </c>
      <c r="E130">
        <v>188.32</v>
      </c>
      <c r="F130">
        <v>6.2050000000000001</v>
      </c>
      <c r="G130">
        <v>3081.0479999999998</v>
      </c>
      <c r="H130">
        <f t="shared" ref="H130:H146" si="8">G130/G129</f>
        <v>16.530380337684495</v>
      </c>
    </row>
    <row r="131" spans="1:8" x14ac:dyDescent="0.3">
      <c r="A131">
        <v>5</v>
      </c>
      <c r="B131">
        <v>171</v>
      </c>
      <c r="C131">
        <v>207.346</v>
      </c>
      <c r="D131">
        <v>113</v>
      </c>
      <c r="E131">
        <v>253.45500000000001</v>
      </c>
      <c r="F131">
        <v>2.694</v>
      </c>
      <c r="G131" s="11">
        <v>170.18799999999999</v>
      </c>
    </row>
    <row r="132" spans="1:8" x14ac:dyDescent="0.3">
      <c r="A132">
        <v>6</v>
      </c>
      <c r="B132">
        <v>2759</v>
      </c>
      <c r="C132">
        <v>62.831000000000003</v>
      </c>
      <c r="D132">
        <v>6.8860000000000001</v>
      </c>
      <c r="E132">
        <v>252.101</v>
      </c>
      <c r="F132">
        <v>-0.78900000000000003</v>
      </c>
      <c r="G132">
        <v>2758.2620000000002</v>
      </c>
      <c r="H132">
        <f t="shared" si="8"/>
        <v>16.207147389945238</v>
      </c>
    </row>
    <row r="133" spans="1:8" x14ac:dyDescent="0.3">
      <c r="A133">
        <v>7</v>
      </c>
      <c r="B133">
        <v>190</v>
      </c>
      <c r="C133">
        <v>170.33699999999999</v>
      </c>
      <c r="D133">
        <v>60.031999999999996</v>
      </c>
      <c r="E133">
        <v>203.41300000000001</v>
      </c>
      <c r="F133">
        <v>1.8180000000000001</v>
      </c>
      <c r="G133" s="11">
        <v>189.095</v>
      </c>
    </row>
    <row r="134" spans="1:8" x14ac:dyDescent="0.3">
      <c r="A134">
        <v>8</v>
      </c>
      <c r="B134">
        <v>2839</v>
      </c>
      <c r="C134">
        <v>54.954999999999998</v>
      </c>
      <c r="D134">
        <v>9.657</v>
      </c>
      <c r="E134">
        <v>187.20099999999999</v>
      </c>
      <c r="F134">
        <v>0.96899999999999997</v>
      </c>
      <c r="G134">
        <v>2838.4059999999999</v>
      </c>
      <c r="H134">
        <f t="shared" si="8"/>
        <v>15.010476215658796</v>
      </c>
    </row>
    <row r="135" spans="1:8" x14ac:dyDescent="0.3">
      <c r="A135">
        <v>9</v>
      </c>
      <c r="B135">
        <v>196</v>
      </c>
      <c r="C135">
        <v>197.82499999999999</v>
      </c>
      <c r="D135">
        <v>132</v>
      </c>
      <c r="E135">
        <v>253.667</v>
      </c>
      <c r="F135">
        <v>0</v>
      </c>
      <c r="G135" s="11">
        <v>195</v>
      </c>
    </row>
    <row r="136" spans="1:8" x14ac:dyDescent="0.3">
      <c r="A136">
        <v>10</v>
      </c>
      <c r="B136">
        <v>3094</v>
      </c>
      <c r="C136">
        <v>50.313000000000002</v>
      </c>
      <c r="D136">
        <v>0.33900000000000002</v>
      </c>
      <c r="E136">
        <v>246.96799999999999</v>
      </c>
      <c r="F136">
        <v>0.88900000000000001</v>
      </c>
      <c r="G136">
        <v>3093.3719999999998</v>
      </c>
      <c r="H136">
        <f t="shared" si="8"/>
        <v>15.863446153846153</v>
      </c>
    </row>
    <row r="137" spans="1:8" x14ac:dyDescent="0.3">
      <c r="A137">
        <v>11</v>
      </c>
      <c r="B137">
        <v>187</v>
      </c>
      <c r="C137">
        <v>170.863</v>
      </c>
      <c r="D137">
        <v>37.311999999999998</v>
      </c>
      <c r="E137">
        <v>203.892</v>
      </c>
      <c r="F137">
        <v>1.8480000000000001</v>
      </c>
      <c r="G137" s="11">
        <v>186.09700000000001</v>
      </c>
    </row>
    <row r="138" spans="1:8" x14ac:dyDescent="0.3">
      <c r="A138">
        <v>12</v>
      </c>
      <c r="B138">
        <v>3239</v>
      </c>
      <c r="C138">
        <v>69.135999999999996</v>
      </c>
      <c r="D138">
        <v>25.347999999999999</v>
      </c>
      <c r="E138">
        <v>254.684</v>
      </c>
      <c r="F138">
        <v>3.6659999999999999</v>
      </c>
      <c r="G138">
        <v>3237.6239999999998</v>
      </c>
      <c r="H138">
        <f>G138/G137</f>
        <v>17.397507751333979</v>
      </c>
    </row>
    <row r="139" spans="1:8" x14ac:dyDescent="0.3">
      <c r="A139">
        <v>13</v>
      </c>
      <c r="B139">
        <v>170</v>
      </c>
      <c r="C139">
        <v>204.93299999999999</v>
      </c>
      <c r="D139">
        <v>181</v>
      </c>
      <c r="E139">
        <v>228.02</v>
      </c>
      <c r="F139">
        <v>4.7640000000000002</v>
      </c>
      <c r="G139" s="11">
        <v>168.58199999999999</v>
      </c>
    </row>
    <row r="140" spans="1:8" x14ac:dyDescent="0.3">
      <c r="A140">
        <v>14</v>
      </c>
      <c r="B140">
        <v>2671</v>
      </c>
      <c r="C140">
        <v>47.607999999999997</v>
      </c>
      <c r="D140">
        <v>8.9060000000000006</v>
      </c>
      <c r="E140">
        <v>159.75899999999999</v>
      </c>
      <c r="F140">
        <v>0.55800000000000005</v>
      </c>
      <c r="G140">
        <v>2670.127</v>
      </c>
      <c r="H140">
        <f t="shared" si="8"/>
        <v>15.838743163564319</v>
      </c>
    </row>
    <row r="141" spans="1:8" x14ac:dyDescent="0.3">
      <c r="A141">
        <v>15</v>
      </c>
      <c r="B141">
        <v>190</v>
      </c>
      <c r="C141">
        <v>106.949</v>
      </c>
      <c r="D141">
        <v>42.063000000000002</v>
      </c>
      <c r="E141">
        <v>138.667</v>
      </c>
      <c r="F141">
        <v>2.726</v>
      </c>
      <c r="G141" s="11">
        <v>189.214</v>
      </c>
    </row>
    <row r="142" spans="1:8" x14ac:dyDescent="0.3">
      <c r="A142">
        <v>16</v>
      </c>
      <c r="B142">
        <v>3341</v>
      </c>
      <c r="C142">
        <v>67.305999999999997</v>
      </c>
      <c r="D142">
        <v>0.66700000000000004</v>
      </c>
      <c r="E142">
        <v>182.04</v>
      </c>
      <c r="F142">
        <v>1.3380000000000001</v>
      </c>
      <c r="G142">
        <v>3339.9110000000001</v>
      </c>
      <c r="H142">
        <f t="shared" si="8"/>
        <v>17.651500417516676</v>
      </c>
    </row>
    <row r="143" spans="1:8" x14ac:dyDescent="0.3">
      <c r="A143">
        <v>17</v>
      </c>
      <c r="B143">
        <v>166</v>
      </c>
      <c r="C143">
        <v>79.349000000000004</v>
      </c>
      <c r="D143">
        <v>7.6059999999999999</v>
      </c>
      <c r="E143">
        <v>114.455</v>
      </c>
      <c r="F143">
        <v>1.042</v>
      </c>
      <c r="G143" s="11">
        <v>165.02699999999999</v>
      </c>
    </row>
    <row r="144" spans="1:8" x14ac:dyDescent="0.3">
      <c r="A144">
        <v>18</v>
      </c>
      <c r="B144">
        <v>3385</v>
      </c>
      <c r="C144">
        <v>126.17100000000001</v>
      </c>
      <c r="D144">
        <v>2.2440000000000002</v>
      </c>
      <c r="E144">
        <v>250.99700000000001</v>
      </c>
      <c r="F144">
        <v>2.2869999999999999</v>
      </c>
      <c r="G144">
        <v>3383.694</v>
      </c>
      <c r="H144">
        <f t="shared" si="8"/>
        <v>20.503881183079134</v>
      </c>
    </row>
    <row r="145" spans="1:8" x14ac:dyDescent="0.3">
      <c r="A145">
        <v>19</v>
      </c>
      <c r="B145">
        <v>209</v>
      </c>
      <c r="C145">
        <v>102.788</v>
      </c>
      <c r="D145">
        <v>5</v>
      </c>
      <c r="E145">
        <v>130.95599999999999</v>
      </c>
      <c r="F145">
        <v>4.1449999999999996</v>
      </c>
      <c r="G145" s="11">
        <v>207.54300000000001</v>
      </c>
    </row>
    <row r="146" spans="1:8" x14ac:dyDescent="0.3">
      <c r="A146">
        <v>20</v>
      </c>
      <c r="B146">
        <v>3274</v>
      </c>
      <c r="C146">
        <v>121.22499999999999</v>
      </c>
      <c r="D146">
        <v>2.3330000000000002</v>
      </c>
      <c r="E146">
        <v>252.874</v>
      </c>
      <c r="F146">
        <v>4.2050000000000001</v>
      </c>
      <c r="G146">
        <v>3272.8119999999999</v>
      </c>
      <c r="H146">
        <f t="shared" si="8"/>
        <v>15.76932009270368</v>
      </c>
    </row>
    <row r="147" spans="1:8" x14ac:dyDescent="0.3">
      <c r="A147">
        <v>21</v>
      </c>
      <c r="B147">
        <v>90</v>
      </c>
      <c r="C147">
        <v>118.905</v>
      </c>
      <c r="D147">
        <v>56.228000000000002</v>
      </c>
      <c r="E147">
        <v>148.21700000000001</v>
      </c>
      <c r="F147">
        <v>-1.2869999999999999</v>
      </c>
      <c r="G147" s="11">
        <v>89.022000000000006</v>
      </c>
    </row>
    <row r="148" spans="1:8" x14ac:dyDescent="0.3">
      <c r="A148">
        <v>22</v>
      </c>
      <c r="B148">
        <v>451</v>
      </c>
      <c r="C148">
        <v>110.899</v>
      </c>
      <c r="D148">
        <v>24.015999999999998</v>
      </c>
      <c r="E148">
        <v>200.71199999999999</v>
      </c>
      <c r="F148">
        <v>-12.308</v>
      </c>
      <c r="G148">
        <v>450.351</v>
      </c>
      <c r="H148">
        <f>G148/89.022</f>
        <v>5.0588730875513912</v>
      </c>
    </row>
    <row r="149" spans="1:8" x14ac:dyDescent="0.3">
      <c r="A149">
        <v>23</v>
      </c>
      <c r="B149">
        <v>471</v>
      </c>
      <c r="C149">
        <v>143.46100000000001</v>
      </c>
      <c r="D149">
        <v>17.576000000000001</v>
      </c>
      <c r="E149">
        <v>244.68100000000001</v>
      </c>
      <c r="F149">
        <v>-11.788</v>
      </c>
      <c r="G149">
        <v>469.911</v>
      </c>
      <c r="H149">
        <f t="shared" ref="H149:H208" si="9">G149/89.022</f>
        <v>5.278594055402035</v>
      </c>
    </row>
    <row r="150" spans="1:8" x14ac:dyDescent="0.3">
      <c r="A150">
        <v>24</v>
      </c>
      <c r="B150">
        <v>708</v>
      </c>
      <c r="C150">
        <v>115.047</v>
      </c>
      <c r="D150">
        <v>12.647</v>
      </c>
      <c r="E150">
        <v>188.524</v>
      </c>
      <c r="F150">
        <v>-5.194</v>
      </c>
      <c r="G150">
        <v>706.90300000000002</v>
      </c>
      <c r="H150">
        <f t="shared" si="9"/>
        <v>7.9407674507425128</v>
      </c>
    </row>
    <row r="151" spans="1:8" x14ac:dyDescent="0.3">
      <c r="A151">
        <v>25</v>
      </c>
      <c r="B151">
        <v>690</v>
      </c>
      <c r="C151">
        <v>100.327</v>
      </c>
      <c r="D151">
        <v>8.3919999999999995</v>
      </c>
      <c r="E151">
        <v>208.22800000000001</v>
      </c>
      <c r="F151">
        <v>-2.6629999999999998</v>
      </c>
      <c r="G151">
        <v>688.74400000000003</v>
      </c>
      <c r="H151">
        <f t="shared" si="9"/>
        <v>7.7367841657118461</v>
      </c>
    </row>
    <row r="152" spans="1:8" x14ac:dyDescent="0.3">
      <c r="A152">
        <v>26</v>
      </c>
      <c r="B152">
        <v>701</v>
      </c>
      <c r="C152">
        <v>88.35</v>
      </c>
      <c r="D152">
        <v>5.3330000000000002</v>
      </c>
      <c r="E152">
        <v>198.84800000000001</v>
      </c>
      <c r="F152">
        <v>-0.65500000000000003</v>
      </c>
      <c r="G152">
        <v>700.04600000000005</v>
      </c>
      <c r="H152">
        <f t="shared" si="9"/>
        <v>7.8637415470333174</v>
      </c>
    </row>
    <row r="153" spans="1:8" x14ac:dyDescent="0.3">
      <c r="A153">
        <v>27</v>
      </c>
      <c r="B153">
        <v>720</v>
      </c>
      <c r="C153">
        <v>132.624</v>
      </c>
      <c r="D153">
        <v>19.881</v>
      </c>
      <c r="E153">
        <v>248.786</v>
      </c>
      <c r="F153">
        <v>-5.1079999999999997</v>
      </c>
      <c r="G153">
        <v>718.85500000000002</v>
      </c>
      <c r="H153">
        <f t="shared" si="9"/>
        <v>8.0750263979690402</v>
      </c>
    </row>
    <row r="154" spans="1:8" x14ac:dyDescent="0.3">
      <c r="A154">
        <v>28</v>
      </c>
      <c r="B154">
        <v>541</v>
      </c>
      <c r="C154">
        <v>100.202</v>
      </c>
      <c r="D154">
        <v>7.6589999999999998</v>
      </c>
      <c r="E154">
        <v>206.92</v>
      </c>
      <c r="F154">
        <v>6.8090000000000002</v>
      </c>
      <c r="G154">
        <v>539.80700000000002</v>
      </c>
      <c r="H154">
        <f t="shared" si="9"/>
        <v>6.0637482869403065</v>
      </c>
    </row>
    <row r="155" spans="1:8" x14ac:dyDescent="0.3">
      <c r="A155">
        <v>29</v>
      </c>
      <c r="B155">
        <v>648</v>
      </c>
      <c r="C155">
        <v>80.992999999999995</v>
      </c>
      <c r="D155">
        <v>4.5359999999999996</v>
      </c>
      <c r="E155">
        <v>193.90799999999999</v>
      </c>
      <c r="F155">
        <v>8.5310000000000006</v>
      </c>
      <c r="G155">
        <v>647.16</v>
      </c>
      <c r="H155">
        <f t="shared" si="9"/>
        <v>7.2696636786412343</v>
      </c>
    </row>
    <row r="156" spans="1:8" x14ac:dyDescent="0.3">
      <c r="A156">
        <v>30</v>
      </c>
      <c r="B156">
        <v>735</v>
      </c>
      <c r="C156">
        <v>81.613</v>
      </c>
      <c r="D156">
        <v>6.742</v>
      </c>
      <c r="E156">
        <v>203.80600000000001</v>
      </c>
      <c r="F156">
        <v>4.0629999999999997</v>
      </c>
      <c r="G156">
        <v>733.84500000000003</v>
      </c>
      <c r="H156">
        <f t="shared" si="9"/>
        <v>8.2434117409179759</v>
      </c>
    </row>
    <row r="157" spans="1:8" x14ac:dyDescent="0.3">
      <c r="A157">
        <v>31</v>
      </c>
      <c r="B157">
        <v>585</v>
      </c>
      <c r="C157">
        <v>59.792000000000002</v>
      </c>
      <c r="D157">
        <v>7.5410000000000004</v>
      </c>
      <c r="E157">
        <v>154.34</v>
      </c>
      <c r="F157">
        <v>9.4619999999999997</v>
      </c>
      <c r="G157">
        <v>583.94500000000005</v>
      </c>
      <c r="H157">
        <f t="shared" si="9"/>
        <v>6.5595583114286358</v>
      </c>
    </row>
    <row r="158" spans="1:8" x14ac:dyDescent="0.3">
      <c r="A158">
        <v>32</v>
      </c>
      <c r="B158">
        <v>603</v>
      </c>
      <c r="C158">
        <v>138.63800000000001</v>
      </c>
      <c r="D158">
        <v>70.741</v>
      </c>
      <c r="E158">
        <v>221.893</v>
      </c>
      <c r="F158">
        <v>4.9530000000000003</v>
      </c>
      <c r="G158">
        <v>602.24900000000002</v>
      </c>
      <c r="H158">
        <f t="shared" si="9"/>
        <v>6.7651704073150452</v>
      </c>
    </row>
    <row r="159" spans="1:8" x14ac:dyDescent="0.3">
      <c r="A159">
        <v>33</v>
      </c>
      <c r="B159">
        <v>595</v>
      </c>
      <c r="C159">
        <v>132.63399999999999</v>
      </c>
      <c r="D159">
        <v>18.661000000000001</v>
      </c>
      <c r="E159">
        <v>245.483</v>
      </c>
      <c r="F159">
        <v>8.1300000000000008</v>
      </c>
      <c r="G159">
        <v>593.97</v>
      </c>
      <c r="H159">
        <f t="shared" si="9"/>
        <v>6.6721709240412483</v>
      </c>
    </row>
    <row r="160" spans="1:8" x14ac:dyDescent="0.3">
      <c r="A160">
        <v>34</v>
      </c>
      <c r="B160">
        <v>710</v>
      </c>
      <c r="C160">
        <v>86.48</v>
      </c>
      <c r="D160">
        <v>3.2669999999999999</v>
      </c>
      <c r="E160">
        <v>179.42599999999999</v>
      </c>
      <c r="F160">
        <v>12.704000000000001</v>
      </c>
      <c r="G160">
        <v>709.36599999999999</v>
      </c>
      <c r="H160">
        <f t="shared" si="9"/>
        <v>7.9684347689335215</v>
      </c>
    </row>
    <row r="161" spans="1:8" x14ac:dyDescent="0.3">
      <c r="A161">
        <v>35</v>
      </c>
      <c r="B161">
        <v>504</v>
      </c>
      <c r="C161">
        <v>111.176</v>
      </c>
      <c r="D161">
        <v>13.747</v>
      </c>
      <c r="E161">
        <v>252.059</v>
      </c>
      <c r="F161">
        <v>13.815</v>
      </c>
      <c r="G161">
        <v>502.53800000000001</v>
      </c>
      <c r="H161">
        <f t="shared" si="9"/>
        <v>5.645098964300959</v>
      </c>
    </row>
    <row r="162" spans="1:8" x14ac:dyDescent="0.3">
      <c r="A162">
        <v>36</v>
      </c>
      <c r="B162">
        <v>434</v>
      </c>
      <c r="C162">
        <v>116.342</v>
      </c>
      <c r="D162">
        <v>29.888999999999999</v>
      </c>
      <c r="E162">
        <v>253.19300000000001</v>
      </c>
      <c r="F162">
        <v>3.18</v>
      </c>
      <c r="G162">
        <v>432.666</v>
      </c>
      <c r="H162">
        <f t="shared" si="9"/>
        <v>4.8602143290422593</v>
      </c>
    </row>
    <row r="163" spans="1:8" x14ac:dyDescent="0.3">
      <c r="A163">
        <v>37</v>
      </c>
      <c r="B163">
        <v>398</v>
      </c>
      <c r="C163">
        <v>135.91499999999999</v>
      </c>
      <c r="D163">
        <v>37.046999999999997</v>
      </c>
      <c r="E163">
        <v>235.19300000000001</v>
      </c>
      <c r="F163">
        <v>-3.468</v>
      </c>
      <c r="G163">
        <v>396.72699999999998</v>
      </c>
      <c r="H163">
        <f t="shared" si="9"/>
        <v>4.4565051335624899</v>
      </c>
    </row>
    <row r="164" spans="1:8" x14ac:dyDescent="0.3">
      <c r="A164">
        <v>38</v>
      </c>
      <c r="B164">
        <v>490</v>
      </c>
      <c r="C164">
        <v>128.74</v>
      </c>
      <c r="D164">
        <v>3.4340000000000002</v>
      </c>
      <c r="E164">
        <v>238.78100000000001</v>
      </c>
      <c r="F164">
        <v>8.4610000000000003</v>
      </c>
      <c r="G164">
        <v>489.32600000000002</v>
      </c>
      <c r="H164">
        <f t="shared" si="9"/>
        <v>5.4966862123969351</v>
      </c>
    </row>
    <row r="165" spans="1:8" x14ac:dyDescent="0.3">
      <c r="A165">
        <v>39</v>
      </c>
      <c r="B165">
        <v>550</v>
      </c>
      <c r="C165">
        <v>48.381</v>
      </c>
      <c r="D165">
        <v>3.8210000000000002</v>
      </c>
      <c r="E165">
        <v>146.333</v>
      </c>
      <c r="F165">
        <v>-3.7589999999999999</v>
      </c>
      <c r="G165">
        <v>549.18100000000004</v>
      </c>
      <c r="H165">
        <f t="shared" si="9"/>
        <v>6.1690481004695465</v>
      </c>
    </row>
    <row r="166" spans="1:8" x14ac:dyDescent="0.3">
      <c r="A166">
        <v>40</v>
      </c>
      <c r="B166">
        <v>609</v>
      </c>
      <c r="C166">
        <v>109.848</v>
      </c>
      <c r="D166">
        <v>6.86</v>
      </c>
      <c r="E166">
        <v>234.667</v>
      </c>
      <c r="F166">
        <v>-1.5069999999999999</v>
      </c>
      <c r="G166">
        <v>608.21</v>
      </c>
      <c r="H166">
        <f t="shared" si="9"/>
        <v>6.8321313832535777</v>
      </c>
    </row>
    <row r="167" spans="1:8" x14ac:dyDescent="0.3">
      <c r="A167">
        <v>41</v>
      </c>
      <c r="B167">
        <v>558</v>
      </c>
      <c r="C167">
        <v>88.364999999999995</v>
      </c>
      <c r="D167">
        <v>13.757999999999999</v>
      </c>
      <c r="E167">
        <v>153.21</v>
      </c>
      <c r="F167">
        <v>-14.135999999999999</v>
      </c>
      <c r="G167">
        <v>556.86300000000006</v>
      </c>
      <c r="H167">
        <f t="shared" si="9"/>
        <v>6.2553413762890075</v>
      </c>
    </row>
    <row r="168" spans="1:8" x14ac:dyDescent="0.3">
      <c r="A168">
        <v>42</v>
      </c>
      <c r="B168">
        <v>544</v>
      </c>
      <c r="C168">
        <v>97.572999999999993</v>
      </c>
      <c r="D168">
        <v>9.343</v>
      </c>
      <c r="E168">
        <v>193.51400000000001</v>
      </c>
      <c r="F168">
        <v>15.366</v>
      </c>
      <c r="G168">
        <v>543.42600000000004</v>
      </c>
      <c r="H168">
        <f t="shared" si="9"/>
        <v>6.1044011592640022</v>
      </c>
    </row>
    <row r="169" spans="1:8" x14ac:dyDescent="0.3">
      <c r="A169">
        <v>43</v>
      </c>
      <c r="B169">
        <v>546</v>
      </c>
      <c r="C169">
        <v>104.473</v>
      </c>
      <c r="D169">
        <v>15.856</v>
      </c>
      <c r="E169">
        <v>228.20400000000001</v>
      </c>
      <c r="F169">
        <v>3.786</v>
      </c>
      <c r="G169">
        <v>545.19000000000005</v>
      </c>
      <c r="H169">
        <f t="shared" si="9"/>
        <v>6.1242164858124957</v>
      </c>
    </row>
    <row r="170" spans="1:8" x14ac:dyDescent="0.3">
      <c r="A170">
        <v>44</v>
      </c>
      <c r="B170">
        <v>522</v>
      </c>
      <c r="C170">
        <v>77.180999999999997</v>
      </c>
      <c r="D170">
        <v>3.2080000000000002</v>
      </c>
      <c r="E170">
        <v>177.119</v>
      </c>
      <c r="F170">
        <v>3.0819999999999999</v>
      </c>
      <c r="G170">
        <v>520.75300000000004</v>
      </c>
      <c r="H170">
        <f t="shared" si="9"/>
        <v>5.8497113073172926</v>
      </c>
    </row>
    <row r="171" spans="1:8" x14ac:dyDescent="0.3">
      <c r="A171">
        <v>45</v>
      </c>
      <c r="B171">
        <v>521</v>
      </c>
      <c r="C171">
        <v>101.086</v>
      </c>
      <c r="D171">
        <v>23.937999999999999</v>
      </c>
      <c r="E171">
        <v>224.63800000000001</v>
      </c>
      <c r="F171">
        <v>-0.441</v>
      </c>
      <c r="G171">
        <v>520.01499999999999</v>
      </c>
      <c r="H171">
        <f t="shared" si="9"/>
        <v>5.8414212217204735</v>
      </c>
    </row>
    <row r="172" spans="1:8" x14ac:dyDescent="0.3">
      <c r="A172">
        <v>46</v>
      </c>
      <c r="B172">
        <v>638</v>
      </c>
      <c r="C172">
        <v>115.001</v>
      </c>
      <c r="D172">
        <v>36.151000000000003</v>
      </c>
      <c r="E172">
        <v>223.74799999999999</v>
      </c>
      <c r="F172">
        <v>6.8570000000000002</v>
      </c>
      <c r="G172">
        <v>636.553</v>
      </c>
      <c r="H172">
        <f t="shared" si="9"/>
        <v>7.1505133562490162</v>
      </c>
    </row>
    <row r="173" spans="1:8" x14ac:dyDescent="0.3">
      <c r="A173">
        <v>47</v>
      </c>
      <c r="B173">
        <v>361</v>
      </c>
      <c r="C173">
        <v>96.694999999999993</v>
      </c>
      <c r="D173">
        <v>5.2569999999999997</v>
      </c>
      <c r="E173">
        <v>185.47200000000001</v>
      </c>
      <c r="F173">
        <v>-22.864999999999998</v>
      </c>
      <c r="G173">
        <v>360.31099999999998</v>
      </c>
      <c r="H173">
        <f t="shared" si="9"/>
        <v>4.0474377120262401</v>
      </c>
    </row>
    <row r="174" spans="1:8" x14ac:dyDescent="0.3">
      <c r="A174">
        <v>48</v>
      </c>
      <c r="B174">
        <v>485</v>
      </c>
      <c r="C174">
        <v>138.12700000000001</v>
      </c>
      <c r="D174">
        <v>24.332999999999998</v>
      </c>
      <c r="E174">
        <v>235.98599999999999</v>
      </c>
      <c r="F174">
        <v>2.3660000000000001</v>
      </c>
      <c r="G174">
        <v>484.41300000000001</v>
      </c>
      <c r="H174">
        <f t="shared" si="9"/>
        <v>5.4414976073330186</v>
      </c>
    </row>
    <row r="175" spans="1:8" x14ac:dyDescent="0.3">
      <c r="A175">
        <v>49</v>
      </c>
      <c r="B175">
        <v>454</v>
      </c>
      <c r="C175">
        <v>137.13999999999999</v>
      </c>
      <c r="D175">
        <v>33.335999999999999</v>
      </c>
      <c r="E175">
        <v>242.66200000000001</v>
      </c>
      <c r="F175">
        <v>4.5540000000000003</v>
      </c>
      <c r="G175">
        <v>453.43099999999998</v>
      </c>
      <c r="H175">
        <f t="shared" si="9"/>
        <v>5.0934712767630472</v>
      </c>
    </row>
    <row r="176" spans="1:8" x14ac:dyDescent="0.3">
      <c r="A176">
        <v>50</v>
      </c>
      <c r="B176">
        <v>637</v>
      </c>
      <c r="C176">
        <v>165.91900000000001</v>
      </c>
      <c r="D176">
        <v>39.302</v>
      </c>
      <c r="E176">
        <v>254.113</v>
      </c>
      <c r="F176">
        <v>-1.081</v>
      </c>
      <c r="G176">
        <v>636.11300000000006</v>
      </c>
      <c r="H176">
        <f t="shared" si="9"/>
        <v>7.1455707577902094</v>
      </c>
    </row>
    <row r="177" spans="1:8" x14ac:dyDescent="0.3">
      <c r="A177">
        <v>51</v>
      </c>
      <c r="B177">
        <v>664</v>
      </c>
      <c r="C177">
        <v>60.222000000000001</v>
      </c>
      <c r="D177">
        <v>5.7670000000000003</v>
      </c>
      <c r="E177">
        <v>190.422</v>
      </c>
      <c r="F177">
        <v>-5.194</v>
      </c>
      <c r="G177">
        <v>662.72199999999998</v>
      </c>
      <c r="H177">
        <f t="shared" si="9"/>
        <v>7.4444743995866185</v>
      </c>
    </row>
    <row r="178" spans="1:8" x14ac:dyDescent="0.3">
      <c r="A178">
        <v>52</v>
      </c>
      <c r="B178">
        <v>442</v>
      </c>
      <c r="C178">
        <v>103.85299999999999</v>
      </c>
      <c r="D178">
        <v>2.9009999999999998</v>
      </c>
      <c r="E178">
        <v>201.96700000000001</v>
      </c>
      <c r="F178">
        <v>8.3510000000000009</v>
      </c>
      <c r="G178">
        <v>440.67200000000003</v>
      </c>
      <c r="H178">
        <f t="shared" si="9"/>
        <v>4.9501471546359328</v>
      </c>
    </row>
    <row r="179" spans="1:8" x14ac:dyDescent="0.3">
      <c r="A179">
        <v>53</v>
      </c>
      <c r="B179">
        <v>341</v>
      </c>
      <c r="C179">
        <v>135.97499999999999</v>
      </c>
      <c r="D179">
        <v>25.667000000000002</v>
      </c>
      <c r="E179">
        <v>251.333</v>
      </c>
      <c r="F179">
        <v>0</v>
      </c>
      <c r="G179">
        <v>340</v>
      </c>
      <c r="H179">
        <f t="shared" si="9"/>
        <v>3.8192806272606767</v>
      </c>
    </row>
    <row r="180" spans="1:8" x14ac:dyDescent="0.3">
      <c r="A180">
        <v>54</v>
      </c>
      <c r="B180">
        <v>529</v>
      </c>
      <c r="C180">
        <v>153.47999999999999</v>
      </c>
      <c r="D180">
        <v>12.241</v>
      </c>
      <c r="E180">
        <v>252.71100000000001</v>
      </c>
      <c r="F180">
        <v>7.3940000000000001</v>
      </c>
      <c r="G180">
        <v>528.39400000000001</v>
      </c>
      <c r="H180">
        <f t="shared" si="9"/>
        <v>5.9355440228258178</v>
      </c>
    </row>
    <row r="181" spans="1:8" x14ac:dyDescent="0.3">
      <c r="A181">
        <v>55</v>
      </c>
      <c r="B181">
        <v>618</v>
      </c>
      <c r="C181">
        <v>117.69499999999999</v>
      </c>
      <c r="D181">
        <v>42.603999999999999</v>
      </c>
      <c r="E181">
        <v>223.93700000000001</v>
      </c>
      <c r="F181">
        <v>17.731000000000002</v>
      </c>
      <c r="G181">
        <v>617.32299999999998</v>
      </c>
      <c r="H181">
        <f t="shared" si="9"/>
        <v>6.934499337242479</v>
      </c>
    </row>
    <row r="182" spans="1:8" x14ac:dyDescent="0.3">
      <c r="A182">
        <v>56</v>
      </c>
      <c r="B182">
        <v>421</v>
      </c>
      <c r="C182">
        <v>118.03400000000001</v>
      </c>
      <c r="D182">
        <v>5.133</v>
      </c>
      <c r="E182">
        <v>234.07400000000001</v>
      </c>
      <c r="F182">
        <v>22.41</v>
      </c>
      <c r="G182">
        <v>419.69499999999999</v>
      </c>
      <c r="H182">
        <f t="shared" si="9"/>
        <v>4.7145087731122644</v>
      </c>
    </row>
    <row r="183" spans="1:8" x14ac:dyDescent="0.3">
      <c r="A183">
        <v>57</v>
      </c>
      <c r="B183">
        <v>506</v>
      </c>
      <c r="C183">
        <v>109.935</v>
      </c>
      <c r="D183">
        <v>13.691000000000001</v>
      </c>
      <c r="E183">
        <v>249.92699999999999</v>
      </c>
      <c r="F183">
        <v>12.824</v>
      </c>
      <c r="G183">
        <v>504.58699999999999</v>
      </c>
      <c r="H183">
        <f t="shared" si="9"/>
        <v>5.6681157466693621</v>
      </c>
    </row>
    <row r="184" spans="1:8" x14ac:dyDescent="0.3">
      <c r="A184">
        <v>58</v>
      </c>
      <c r="B184">
        <v>595</v>
      </c>
      <c r="C184">
        <v>111.005</v>
      </c>
      <c r="D184">
        <v>4.585</v>
      </c>
      <c r="E184">
        <v>232.697</v>
      </c>
      <c r="F184">
        <v>8.1300000000000008</v>
      </c>
      <c r="G184">
        <v>593.97</v>
      </c>
      <c r="H184">
        <f t="shared" si="9"/>
        <v>6.6721709240412483</v>
      </c>
    </row>
    <row r="185" spans="1:8" x14ac:dyDescent="0.3">
      <c r="A185">
        <v>59</v>
      </c>
      <c r="B185">
        <v>537</v>
      </c>
      <c r="C185">
        <v>68.259</v>
      </c>
      <c r="D185">
        <v>4.0199999999999996</v>
      </c>
      <c r="E185">
        <v>201.52199999999999</v>
      </c>
      <c r="F185">
        <v>1.71</v>
      </c>
      <c r="G185">
        <v>536.23900000000003</v>
      </c>
      <c r="H185">
        <f t="shared" si="9"/>
        <v>6.0236683067107011</v>
      </c>
    </row>
    <row r="186" spans="1:8" x14ac:dyDescent="0.3">
      <c r="A186">
        <v>60</v>
      </c>
      <c r="B186">
        <v>624</v>
      </c>
      <c r="C186">
        <v>160.834</v>
      </c>
      <c r="D186">
        <v>53.01</v>
      </c>
      <c r="E186">
        <v>249.916</v>
      </c>
      <c r="F186">
        <v>14.125</v>
      </c>
      <c r="G186">
        <v>622.83199999999999</v>
      </c>
      <c r="H186">
        <f t="shared" si="9"/>
        <v>6.9963829165824176</v>
      </c>
    </row>
    <row r="187" spans="1:8" x14ac:dyDescent="0.3">
      <c r="A187">
        <v>61</v>
      </c>
      <c r="B187">
        <v>570</v>
      </c>
      <c r="C187">
        <v>90.233000000000004</v>
      </c>
      <c r="D187">
        <v>23.763999999999999</v>
      </c>
      <c r="E187">
        <v>207.654</v>
      </c>
      <c r="F187">
        <v>2.42</v>
      </c>
      <c r="G187">
        <v>568.50699999999995</v>
      </c>
      <c r="H187">
        <f t="shared" si="9"/>
        <v>6.3861405045943691</v>
      </c>
    </row>
    <row r="188" spans="1:8" x14ac:dyDescent="0.3">
      <c r="A188">
        <v>62</v>
      </c>
      <c r="B188">
        <v>476</v>
      </c>
      <c r="C188">
        <v>111.57599999999999</v>
      </c>
      <c r="D188">
        <v>14.532999999999999</v>
      </c>
      <c r="E188">
        <v>229.22900000000001</v>
      </c>
      <c r="F188">
        <v>-9.6999999999999993</v>
      </c>
      <c r="G188">
        <v>474.78800000000001</v>
      </c>
      <c r="H188">
        <f t="shared" si="9"/>
        <v>5.3333782660465952</v>
      </c>
    </row>
    <row r="189" spans="1:8" x14ac:dyDescent="0.3">
      <c r="A189">
        <v>63</v>
      </c>
      <c r="B189">
        <v>427</v>
      </c>
      <c r="C189">
        <v>89.436000000000007</v>
      </c>
      <c r="D189">
        <v>28.312999999999999</v>
      </c>
      <c r="E189">
        <v>196.18</v>
      </c>
      <c r="F189">
        <v>4.8529999999999998</v>
      </c>
      <c r="G189">
        <v>425.52600000000001</v>
      </c>
      <c r="H189">
        <f t="shared" si="9"/>
        <v>4.7800094358697844</v>
      </c>
    </row>
    <row r="190" spans="1:8" x14ac:dyDescent="0.3">
      <c r="A190">
        <v>64</v>
      </c>
      <c r="B190">
        <v>443</v>
      </c>
      <c r="C190">
        <v>121.364</v>
      </c>
      <c r="D190">
        <v>60.606999999999999</v>
      </c>
      <c r="E190">
        <v>225.85400000000001</v>
      </c>
      <c r="F190">
        <v>9.3770000000000007</v>
      </c>
      <c r="G190">
        <v>441.90499999999997</v>
      </c>
      <c r="H190">
        <f t="shared" si="9"/>
        <v>4.96399766349891</v>
      </c>
    </row>
    <row r="191" spans="1:8" x14ac:dyDescent="0.3">
      <c r="A191">
        <v>65</v>
      </c>
      <c r="B191">
        <v>446</v>
      </c>
      <c r="C191">
        <v>89.763999999999996</v>
      </c>
      <c r="D191">
        <v>6.3170000000000002</v>
      </c>
      <c r="E191">
        <v>175.63</v>
      </c>
      <c r="F191">
        <v>4.1219999999999999</v>
      </c>
      <c r="G191">
        <v>445.15199999999999</v>
      </c>
      <c r="H191">
        <f t="shared" si="9"/>
        <v>5.0004717934892495</v>
      </c>
    </row>
    <row r="192" spans="1:8" x14ac:dyDescent="0.3">
      <c r="A192">
        <v>66</v>
      </c>
      <c r="B192">
        <v>390</v>
      </c>
      <c r="C192">
        <v>153.42599999999999</v>
      </c>
      <c r="D192">
        <v>45.594999999999999</v>
      </c>
      <c r="E192">
        <v>252.82</v>
      </c>
      <c r="F192">
        <v>-20.486999999999998</v>
      </c>
      <c r="G192">
        <v>388.577</v>
      </c>
      <c r="H192">
        <f t="shared" si="9"/>
        <v>4.3649547302913883</v>
      </c>
    </row>
    <row r="193" spans="1:8" x14ac:dyDescent="0.3">
      <c r="A193">
        <v>67</v>
      </c>
      <c r="B193">
        <v>584</v>
      </c>
      <c r="C193">
        <v>94.313999999999993</v>
      </c>
      <c r="D193">
        <v>23.937000000000001</v>
      </c>
      <c r="E193">
        <v>199.995</v>
      </c>
      <c r="F193">
        <v>-9.0749999999999993</v>
      </c>
      <c r="G193">
        <v>583.30100000000004</v>
      </c>
      <c r="H193">
        <f t="shared" si="9"/>
        <v>6.552324144593471</v>
      </c>
    </row>
    <row r="194" spans="1:8" x14ac:dyDescent="0.3">
      <c r="A194">
        <v>68</v>
      </c>
      <c r="B194">
        <v>466</v>
      </c>
      <c r="C194">
        <v>123.46599999999999</v>
      </c>
      <c r="D194">
        <v>14.298999999999999</v>
      </c>
      <c r="E194">
        <v>247.74</v>
      </c>
      <c r="F194">
        <v>-3.9449999999999998</v>
      </c>
      <c r="G194">
        <v>465.10199999999998</v>
      </c>
      <c r="H194">
        <f t="shared" si="9"/>
        <v>5.2245737008829272</v>
      </c>
    </row>
    <row r="195" spans="1:8" x14ac:dyDescent="0.3">
      <c r="A195">
        <v>69</v>
      </c>
      <c r="B195">
        <v>513</v>
      </c>
      <c r="C195">
        <v>113.20099999999999</v>
      </c>
      <c r="D195">
        <v>8</v>
      </c>
      <c r="E195">
        <v>239.333</v>
      </c>
      <c r="F195">
        <v>0</v>
      </c>
      <c r="G195">
        <v>512</v>
      </c>
      <c r="H195">
        <f t="shared" si="9"/>
        <v>5.7513872975219602</v>
      </c>
    </row>
    <row r="196" spans="1:8" x14ac:dyDescent="0.3">
      <c r="A196">
        <v>70</v>
      </c>
      <c r="B196">
        <v>539</v>
      </c>
      <c r="C196">
        <v>127.736</v>
      </c>
      <c r="D196">
        <v>15.18</v>
      </c>
      <c r="E196">
        <v>216.37</v>
      </c>
      <c r="F196">
        <v>-4.6929999999999996</v>
      </c>
      <c r="G196">
        <v>537.803</v>
      </c>
      <c r="H196">
        <f t="shared" si="9"/>
        <v>6.0412369975960996</v>
      </c>
    </row>
    <row r="197" spans="1:8" x14ac:dyDescent="0.3">
      <c r="A197">
        <v>71</v>
      </c>
      <c r="B197">
        <v>506</v>
      </c>
      <c r="C197">
        <v>76.552999999999997</v>
      </c>
      <c r="D197">
        <v>8.5</v>
      </c>
      <c r="E197">
        <v>191.46899999999999</v>
      </c>
      <c r="F197">
        <v>13.266</v>
      </c>
      <c r="G197">
        <v>505.49</v>
      </c>
      <c r="H197">
        <f t="shared" si="9"/>
        <v>5.6782593066882345</v>
      </c>
    </row>
    <row r="198" spans="1:8" x14ac:dyDescent="0.3">
      <c r="A198">
        <v>72</v>
      </c>
      <c r="B198">
        <v>570</v>
      </c>
      <c r="C198">
        <v>97.644999999999996</v>
      </c>
      <c r="D198">
        <v>16.748999999999999</v>
      </c>
      <c r="E198">
        <v>215.172</v>
      </c>
      <c r="F198">
        <v>-3.6269999999999998</v>
      </c>
      <c r="G198">
        <v>569.14</v>
      </c>
      <c r="H198">
        <f t="shared" si="9"/>
        <v>6.3932511064680639</v>
      </c>
    </row>
    <row r="199" spans="1:8" x14ac:dyDescent="0.3">
      <c r="A199">
        <v>73</v>
      </c>
      <c r="B199">
        <v>572</v>
      </c>
      <c r="C199">
        <v>67.975999999999999</v>
      </c>
      <c r="D199">
        <v>5.7629999999999999</v>
      </c>
      <c r="E199">
        <v>167.40199999999999</v>
      </c>
      <c r="F199">
        <v>8.8680000000000003</v>
      </c>
      <c r="G199">
        <v>570.82399999999996</v>
      </c>
      <c r="H199">
        <f t="shared" si="9"/>
        <v>6.4121677787513187</v>
      </c>
    </row>
    <row r="200" spans="1:8" x14ac:dyDescent="0.3">
      <c r="A200">
        <v>74</v>
      </c>
      <c r="B200">
        <v>443</v>
      </c>
      <c r="C200">
        <v>115.596</v>
      </c>
      <c r="D200">
        <v>30.512</v>
      </c>
      <c r="E200">
        <v>221.70099999999999</v>
      </c>
      <c r="F200">
        <v>-24.015000000000001</v>
      </c>
      <c r="G200">
        <v>442.28500000000003</v>
      </c>
      <c r="H200">
        <f t="shared" si="9"/>
        <v>4.9682662712587895</v>
      </c>
    </row>
    <row r="201" spans="1:8" x14ac:dyDescent="0.3">
      <c r="A201">
        <v>75</v>
      </c>
      <c r="B201">
        <v>395</v>
      </c>
      <c r="C201">
        <v>143.26900000000001</v>
      </c>
      <c r="D201">
        <v>36.091000000000001</v>
      </c>
      <c r="E201">
        <v>242.678</v>
      </c>
      <c r="F201">
        <v>-6.4039999999999999</v>
      </c>
      <c r="G201" s="11">
        <v>394.46199999999999</v>
      </c>
    </row>
    <row r="202" spans="1:8" x14ac:dyDescent="0.3">
      <c r="A202">
        <v>76</v>
      </c>
      <c r="B202">
        <v>3648</v>
      </c>
      <c r="C202">
        <v>101.505</v>
      </c>
      <c r="D202">
        <v>7.2619999999999996</v>
      </c>
      <c r="E202">
        <v>249.501</v>
      </c>
      <c r="F202">
        <v>1.8380000000000001</v>
      </c>
      <c r="G202">
        <v>3646.877</v>
      </c>
      <c r="H202">
        <f>G202/G201</f>
        <v>9.2451921858125754</v>
      </c>
    </row>
    <row r="203" spans="1:8" x14ac:dyDescent="0.3">
      <c r="A203">
        <v>77</v>
      </c>
      <c r="B203">
        <v>226</v>
      </c>
      <c r="C203">
        <v>103.045</v>
      </c>
      <c r="D203">
        <v>6.6130000000000004</v>
      </c>
      <c r="E203">
        <v>158.29300000000001</v>
      </c>
      <c r="F203">
        <v>2.2909999999999999</v>
      </c>
      <c r="G203" s="11">
        <v>225.18</v>
      </c>
    </row>
    <row r="204" spans="1:8" x14ac:dyDescent="0.3">
      <c r="A204">
        <v>78</v>
      </c>
      <c r="B204">
        <v>166</v>
      </c>
      <c r="C204">
        <v>105.27500000000001</v>
      </c>
      <c r="D204">
        <v>44.212000000000003</v>
      </c>
      <c r="E204">
        <v>122</v>
      </c>
      <c r="F204">
        <v>1.042</v>
      </c>
      <c r="G204" s="11">
        <v>165.02699999999999</v>
      </c>
      <c r="H204">
        <f t="shared" si="9"/>
        <v>1.8537777178674932</v>
      </c>
    </row>
    <row r="205" spans="1:8" x14ac:dyDescent="0.3">
      <c r="A205">
        <v>79</v>
      </c>
      <c r="B205">
        <v>2095</v>
      </c>
      <c r="C205">
        <v>146.065</v>
      </c>
      <c r="D205">
        <v>4.484</v>
      </c>
      <c r="E205">
        <v>250</v>
      </c>
      <c r="F205">
        <v>0.49299999999999999</v>
      </c>
      <c r="G205">
        <v>2094.0770000000002</v>
      </c>
      <c r="H205">
        <f>G205/165</f>
        <v>12.691375757575759</v>
      </c>
    </row>
    <row r="206" spans="1:8" x14ac:dyDescent="0.3">
      <c r="A206">
        <v>80</v>
      </c>
      <c r="B206">
        <v>1817</v>
      </c>
      <c r="C206">
        <v>101.03</v>
      </c>
      <c r="D206">
        <v>14.516999999999999</v>
      </c>
      <c r="E206">
        <v>224.91900000000001</v>
      </c>
      <c r="F206">
        <v>-3.694</v>
      </c>
      <c r="G206">
        <v>1815.7729999999999</v>
      </c>
      <c r="H206">
        <f t="shared" ref="H206:H207" si="10">G206/165</f>
        <v>11.004684848484848</v>
      </c>
    </row>
    <row r="207" spans="1:8" x14ac:dyDescent="0.3">
      <c r="A207">
        <v>81</v>
      </c>
      <c r="B207">
        <v>2143</v>
      </c>
      <c r="C207">
        <v>140.79400000000001</v>
      </c>
      <c r="D207">
        <v>9.2550000000000008</v>
      </c>
      <c r="E207">
        <v>247</v>
      </c>
      <c r="F207">
        <v>-0.48099999999999998</v>
      </c>
      <c r="G207">
        <v>2142.076</v>
      </c>
      <c r="H207">
        <f t="shared" si="10"/>
        <v>12.982278787878789</v>
      </c>
    </row>
    <row r="208" spans="1:8" x14ac:dyDescent="0.3">
      <c r="A208">
        <v>82</v>
      </c>
      <c r="B208">
        <v>232</v>
      </c>
      <c r="C208">
        <v>136.749</v>
      </c>
      <c r="D208">
        <v>58.636000000000003</v>
      </c>
      <c r="E208">
        <v>160.268</v>
      </c>
      <c r="F208">
        <v>1.488</v>
      </c>
      <c r="G208" s="11">
        <v>231.078</v>
      </c>
      <c r="H208">
        <f t="shared" si="9"/>
        <v>2.5957403787827729</v>
      </c>
    </row>
    <row r="209" spans="1:8" x14ac:dyDescent="0.3">
      <c r="A209">
        <v>83</v>
      </c>
      <c r="B209">
        <v>3719</v>
      </c>
      <c r="C209">
        <v>107.503</v>
      </c>
      <c r="D209">
        <v>4.274</v>
      </c>
      <c r="E209">
        <v>253.667</v>
      </c>
      <c r="F209">
        <v>4.1189999999999998</v>
      </c>
      <c r="G209">
        <v>3717.6</v>
      </c>
      <c r="H209">
        <f>G209/G208</f>
        <v>16.08807415677823</v>
      </c>
    </row>
    <row r="210" spans="1:8" x14ac:dyDescent="0.3">
      <c r="A210">
        <v>84</v>
      </c>
      <c r="B210">
        <v>208</v>
      </c>
      <c r="C210">
        <v>107.619</v>
      </c>
      <c r="D210">
        <v>35.667000000000002</v>
      </c>
      <c r="E210">
        <v>128</v>
      </c>
      <c r="F210">
        <v>0</v>
      </c>
      <c r="G210" s="11">
        <v>207</v>
      </c>
    </row>
    <row r="211" spans="1:8" x14ac:dyDescent="0.3">
      <c r="A211">
        <v>85</v>
      </c>
      <c r="B211">
        <v>3539</v>
      </c>
      <c r="C211">
        <v>129.636</v>
      </c>
      <c r="D211">
        <v>0.53700000000000003</v>
      </c>
      <c r="E211">
        <v>253.202</v>
      </c>
      <c r="F211">
        <v>0.97199999999999998</v>
      </c>
      <c r="G211">
        <v>3537.509</v>
      </c>
      <c r="H211">
        <f>G211/G210</f>
        <v>17.089415458937196</v>
      </c>
    </row>
    <row r="212" spans="1:8" x14ac:dyDescent="0.3">
      <c r="A212">
        <v>86</v>
      </c>
      <c r="B212">
        <v>328</v>
      </c>
      <c r="C212">
        <v>122.583</v>
      </c>
      <c r="D212">
        <v>29.516999999999999</v>
      </c>
      <c r="E212">
        <v>160.786</v>
      </c>
      <c r="F212">
        <v>-3.1509999999999998</v>
      </c>
      <c r="G212">
        <v>327.495</v>
      </c>
    </row>
    <row r="213" spans="1:8" x14ac:dyDescent="0.3">
      <c r="A213">
        <v>87</v>
      </c>
      <c r="B213">
        <v>2852</v>
      </c>
      <c r="C213">
        <v>98.793000000000006</v>
      </c>
      <c r="D213">
        <v>4.01</v>
      </c>
      <c r="E213">
        <v>251.333</v>
      </c>
      <c r="F213">
        <v>1.085</v>
      </c>
      <c r="G213">
        <v>2850.5120000000002</v>
      </c>
      <c r="H213">
        <f t="shared" ref="H213" si="11">G213/G212</f>
        <v>8.7039863204018388</v>
      </c>
    </row>
    <row r="214" spans="1:8" x14ac:dyDescent="0.3">
      <c r="A214">
        <v>88</v>
      </c>
      <c r="B214">
        <v>166</v>
      </c>
      <c r="C214">
        <v>110.736</v>
      </c>
      <c r="D214">
        <v>7.891</v>
      </c>
      <c r="E214">
        <v>158.46700000000001</v>
      </c>
      <c r="F214">
        <v>-1.042</v>
      </c>
      <c r="G214" s="11">
        <v>165.02699999999999</v>
      </c>
    </row>
    <row r="215" spans="1:8" x14ac:dyDescent="0.3">
      <c r="A215">
        <v>89</v>
      </c>
      <c r="B215">
        <v>1408</v>
      </c>
      <c r="C215">
        <v>134.47399999999999</v>
      </c>
      <c r="D215">
        <v>37.280999999999999</v>
      </c>
      <c r="E215">
        <v>219.572</v>
      </c>
      <c r="F215">
        <v>3.4239999999999999</v>
      </c>
      <c r="G215">
        <v>1406.511</v>
      </c>
      <c r="H215">
        <f>G215/165</f>
        <v>8.5243090909090906</v>
      </c>
    </row>
    <row r="216" spans="1:8" x14ac:dyDescent="0.3">
      <c r="A216">
        <v>90</v>
      </c>
      <c r="B216">
        <v>1322</v>
      </c>
      <c r="C216">
        <v>152.107</v>
      </c>
      <c r="D216">
        <v>4.1740000000000004</v>
      </c>
      <c r="E216">
        <v>253.982</v>
      </c>
      <c r="F216">
        <v>1.9530000000000001</v>
      </c>
      <c r="G216">
        <v>1320.7670000000001</v>
      </c>
      <c r="H216">
        <f t="shared" ref="H216:H221" si="12">G216/165</f>
        <v>8.0046484848484845</v>
      </c>
    </row>
    <row r="217" spans="1:8" x14ac:dyDescent="0.3">
      <c r="A217">
        <v>91</v>
      </c>
      <c r="B217">
        <v>1250</v>
      </c>
      <c r="C217">
        <v>118.871</v>
      </c>
      <c r="D217">
        <v>17.843</v>
      </c>
      <c r="E217">
        <v>231.29400000000001</v>
      </c>
      <c r="F217">
        <v>5.93</v>
      </c>
      <c r="G217">
        <v>1248.681</v>
      </c>
      <c r="H217">
        <f t="shared" si="12"/>
        <v>7.5677636363636367</v>
      </c>
    </row>
    <row r="218" spans="1:8" x14ac:dyDescent="0.3">
      <c r="A218">
        <v>92</v>
      </c>
      <c r="B218">
        <v>1250</v>
      </c>
      <c r="C218">
        <v>123.318</v>
      </c>
      <c r="D218">
        <v>34.451999999999998</v>
      </c>
      <c r="E218">
        <v>251.542</v>
      </c>
      <c r="F218">
        <v>4.8209999999999997</v>
      </c>
      <c r="G218">
        <v>1249.42</v>
      </c>
      <c r="H218">
        <f t="shared" si="12"/>
        <v>7.5722424242424244</v>
      </c>
    </row>
    <row r="219" spans="1:8" x14ac:dyDescent="0.3">
      <c r="A219">
        <v>93</v>
      </c>
      <c r="B219">
        <v>1344</v>
      </c>
      <c r="C219">
        <v>86.066999999999993</v>
      </c>
      <c r="D219">
        <v>8.07</v>
      </c>
      <c r="E219">
        <v>207.62700000000001</v>
      </c>
      <c r="F219">
        <v>3.073</v>
      </c>
      <c r="G219">
        <v>1342.931</v>
      </c>
      <c r="H219">
        <f t="shared" si="12"/>
        <v>8.1389757575757571</v>
      </c>
    </row>
    <row r="220" spans="1:8" x14ac:dyDescent="0.3">
      <c r="A220">
        <v>94</v>
      </c>
      <c r="B220">
        <v>1128</v>
      </c>
      <c r="C220">
        <v>84.385000000000005</v>
      </c>
      <c r="D220">
        <v>5.2869999999999999</v>
      </c>
      <c r="E220">
        <v>177.435</v>
      </c>
      <c r="F220">
        <v>8.8849999999999998</v>
      </c>
      <c r="G220">
        <v>1126.519</v>
      </c>
      <c r="H220">
        <f t="shared" si="12"/>
        <v>6.8273878787878788</v>
      </c>
    </row>
    <row r="221" spans="1:8" x14ac:dyDescent="0.3">
      <c r="A221">
        <v>95</v>
      </c>
      <c r="B221">
        <v>1174</v>
      </c>
      <c r="C221">
        <v>103.84699999999999</v>
      </c>
      <c r="D221">
        <v>5.4829999999999997</v>
      </c>
      <c r="E221">
        <v>240.75700000000001</v>
      </c>
      <c r="F221">
        <v>-0.58599999999999997</v>
      </c>
      <c r="G221">
        <v>1173.0609999999999</v>
      </c>
      <c r="H221">
        <f t="shared" si="12"/>
        <v>7.1094606060606056</v>
      </c>
    </row>
    <row r="222" spans="1:8" x14ac:dyDescent="0.3">
      <c r="A222">
        <v>96</v>
      </c>
      <c r="B222">
        <v>187</v>
      </c>
      <c r="C222">
        <v>120.994</v>
      </c>
      <c r="D222">
        <v>33.194000000000003</v>
      </c>
      <c r="E222">
        <v>157.57</v>
      </c>
      <c r="F222">
        <v>0.92400000000000004</v>
      </c>
      <c r="G222" s="11">
        <v>186.024</v>
      </c>
    </row>
    <row r="223" spans="1:8" x14ac:dyDescent="0.3">
      <c r="A223">
        <v>97</v>
      </c>
      <c r="B223">
        <v>1810</v>
      </c>
      <c r="C223">
        <v>130.03700000000001</v>
      </c>
      <c r="D223">
        <v>28.565999999999999</v>
      </c>
      <c r="E223">
        <v>230.886</v>
      </c>
      <c r="F223">
        <v>0.47499999999999998</v>
      </c>
      <c r="G223">
        <v>1809.0619999999999</v>
      </c>
      <c r="H223">
        <f>G223/186</f>
        <v>9.7261397849462359</v>
      </c>
    </row>
    <row r="224" spans="1:8" x14ac:dyDescent="0.3">
      <c r="A224">
        <v>98</v>
      </c>
      <c r="B224">
        <v>2183</v>
      </c>
      <c r="C224">
        <v>114.89400000000001</v>
      </c>
      <c r="D224">
        <v>6.54</v>
      </c>
      <c r="E224">
        <v>250.18</v>
      </c>
      <c r="F224">
        <v>1.4970000000000001</v>
      </c>
      <c r="G224">
        <v>2181.7449999999999</v>
      </c>
      <c r="H224">
        <f t="shared" ref="H224:H225" si="13">G224/186</f>
        <v>11.729811827956988</v>
      </c>
    </row>
    <row r="225" spans="1:8" x14ac:dyDescent="0.3">
      <c r="A225">
        <v>99</v>
      </c>
      <c r="B225">
        <v>1867</v>
      </c>
      <c r="C225">
        <v>137.876</v>
      </c>
      <c r="D225">
        <v>12.667</v>
      </c>
      <c r="E225">
        <v>251.95599999999999</v>
      </c>
      <c r="F225">
        <v>5.72</v>
      </c>
      <c r="G225">
        <v>1866.2919999999999</v>
      </c>
      <c r="H225">
        <f t="shared" si="13"/>
        <v>10.033827956989247</v>
      </c>
    </row>
    <row r="226" spans="1:8" x14ac:dyDescent="0.3">
      <c r="A226">
        <v>100</v>
      </c>
      <c r="B226">
        <v>421</v>
      </c>
      <c r="C226">
        <v>114.479</v>
      </c>
      <c r="D226">
        <v>2.6379999999999999</v>
      </c>
      <c r="E226">
        <v>171.06700000000001</v>
      </c>
      <c r="F226">
        <v>-0.40899999999999997</v>
      </c>
      <c r="G226" s="11">
        <v>420.01100000000002</v>
      </c>
    </row>
    <row r="227" spans="1:8" x14ac:dyDescent="0.3">
      <c r="A227">
        <v>101</v>
      </c>
      <c r="B227">
        <v>3614</v>
      </c>
      <c r="C227">
        <v>98.263999999999996</v>
      </c>
      <c r="D227">
        <v>1.5269999999999999</v>
      </c>
      <c r="E227">
        <v>247.31</v>
      </c>
      <c r="F227">
        <v>4.2380000000000004</v>
      </c>
      <c r="G227">
        <v>3612.8789999999999</v>
      </c>
      <c r="H227">
        <f>G227/G226</f>
        <v>8.6018675701350666</v>
      </c>
    </row>
    <row r="228" spans="1:8" x14ac:dyDescent="0.3">
      <c r="A228">
        <v>102</v>
      </c>
      <c r="B228">
        <v>374</v>
      </c>
      <c r="C228">
        <v>64.650000000000006</v>
      </c>
      <c r="D228">
        <v>2.2879999999999998</v>
      </c>
      <c r="E228">
        <v>98.275999999999996</v>
      </c>
      <c r="F228">
        <v>4.6109999999999998</v>
      </c>
      <c r="G228">
        <v>373.20800000000003</v>
      </c>
    </row>
    <row r="229" spans="1:8" x14ac:dyDescent="0.3">
      <c r="A229">
        <v>103</v>
      </c>
      <c r="B229">
        <v>3008</v>
      </c>
      <c r="C229">
        <v>55.101999999999997</v>
      </c>
      <c r="D229">
        <v>7.6360000000000001</v>
      </c>
      <c r="E229">
        <v>221.50700000000001</v>
      </c>
      <c r="F229">
        <v>2.9169999999999998</v>
      </c>
      <c r="G229">
        <v>3006.895</v>
      </c>
      <c r="H229">
        <f>G229/G228</f>
        <v>8.056887848063278</v>
      </c>
    </row>
    <row r="230" spans="1:8" x14ac:dyDescent="0.3">
      <c r="A230">
        <v>104</v>
      </c>
      <c r="B230">
        <v>283</v>
      </c>
      <c r="C230">
        <v>162.76499999999999</v>
      </c>
      <c r="D230">
        <v>117.4</v>
      </c>
      <c r="E230">
        <v>183</v>
      </c>
      <c r="F230">
        <v>-1.625</v>
      </c>
      <c r="G230" s="11">
        <v>282.113</v>
      </c>
    </row>
    <row r="231" spans="1:8" x14ac:dyDescent="0.3">
      <c r="A231">
        <v>105</v>
      </c>
      <c r="B231">
        <v>3201</v>
      </c>
      <c r="C231">
        <v>125.639</v>
      </c>
      <c r="D231">
        <v>5.3330000000000002</v>
      </c>
      <c r="E231">
        <v>248.553</v>
      </c>
      <c r="F231">
        <v>3.9780000000000002</v>
      </c>
      <c r="G231">
        <v>3199.7109999999998</v>
      </c>
      <c r="H231">
        <f>G231/G230</f>
        <v>11.341948084632753</v>
      </c>
    </row>
    <row r="232" spans="1:8" x14ac:dyDescent="0.3">
      <c r="A232">
        <v>106</v>
      </c>
      <c r="B232">
        <v>244</v>
      </c>
      <c r="C232">
        <v>144.15299999999999</v>
      </c>
      <c r="D232">
        <v>30.992000000000001</v>
      </c>
      <c r="E232">
        <v>194.864</v>
      </c>
      <c r="F232">
        <v>1.4139999999999999</v>
      </c>
      <c r="G232" s="11">
        <v>243.07400000000001</v>
      </c>
    </row>
    <row r="233" spans="1:8" x14ac:dyDescent="0.3">
      <c r="A233">
        <v>107</v>
      </c>
      <c r="B233">
        <v>3683</v>
      </c>
      <c r="C233">
        <v>127.197</v>
      </c>
      <c r="D233">
        <v>3.839</v>
      </c>
      <c r="E233">
        <v>253.70099999999999</v>
      </c>
      <c r="F233">
        <v>1.5409999999999999</v>
      </c>
      <c r="G233">
        <v>3682.3310000000001</v>
      </c>
      <c r="H233">
        <f t="shared" ref="H233:H237" si="14">G233/G232</f>
        <v>15.149012234957256</v>
      </c>
    </row>
    <row r="234" spans="1:8" x14ac:dyDescent="0.3">
      <c r="A234">
        <v>108</v>
      </c>
      <c r="B234">
        <v>202</v>
      </c>
      <c r="C234">
        <v>103.18600000000001</v>
      </c>
      <c r="D234">
        <v>32.338000000000001</v>
      </c>
      <c r="E234">
        <v>133.19399999999999</v>
      </c>
      <c r="F234">
        <v>-0.85499999999999998</v>
      </c>
      <c r="G234" s="11">
        <v>201.02199999999999</v>
      </c>
    </row>
    <row r="235" spans="1:8" x14ac:dyDescent="0.3">
      <c r="A235">
        <v>109</v>
      </c>
      <c r="B235">
        <v>3654</v>
      </c>
      <c r="C235">
        <v>56.228999999999999</v>
      </c>
      <c r="D235">
        <v>3.9119999999999999</v>
      </c>
      <c r="E235">
        <v>185.511</v>
      </c>
      <c r="F235">
        <v>3.9079999999999999</v>
      </c>
      <c r="G235">
        <v>3653.4949999999999</v>
      </c>
      <c r="H235">
        <f t="shared" si="14"/>
        <v>18.174602779795247</v>
      </c>
    </row>
    <row r="236" spans="1:8" x14ac:dyDescent="0.3">
      <c r="A236">
        <v>110</v>
      </c>
      <c r="B236">
        <v>262</v>
      </c>
      <c r="C236">
        <v>142.999</v>
      </c>
      <c r="D236">
        <v>36.033999999999999</v>
      </c>
      <c r="E236">
        <v>192.23</v>
      </c>
      <c r="F236">
        <v>3.2890000000000001</v>
      </c>
      <c r="G236" s="11">
        <v>261.43099999999998</v>
      </c>
    </row>
    <row r="237" spans="1:8" x14ac:dyDescent="0.3">
      <c r="A237">
        <v>111</v>
      </c>
      <c r="B237">
        <v>3844</v>
      </c>
      <c r="C237">
        <v>131.71</v>
      </c>
      <c r="D237">
        <v>1.1020000000000001</v>
      </c>
      <c r="E237">
        <v>252.95099999999999</v>
      </c>
      <c r="F237">
        <v>-0.313</v>
      </c>
      <c r="G237">
        <v>3843.0569999999998</v>
      </c>
      <c r="H237">
        <f t="shared" si="14"/>
        <v>14.700081474652968</v>
      </c>
    </row>
    <row r="238" spans="1:8" x14ac:dyDescent="0.3">
      <c r="A238">
        <v>112</v>
      </c>
      <c r="B238">
        <v>177</v>
      </c>
      <c r="C238">
        <v>52.896000000000001</v>
      </c>
      <c r="D238">
        <v>12.053000000000001</v>
      </c>
      <c r="E238">
        <v>117.788</v>
      </c>
      <c r="F238">
        <v>-1.302</v>
      </c>
      <c r="G238" s="11">
        <v>176.04499999999999</v>
      </c>
    </row>
    <row r="239" spans="1:8" x14ac:dyDescent="0.3">
      <c r="A239">
        <v>113</v>
      </c>
      <c r="B239">
        <v>3563</v>
      </c>
      <c r="C239">
        <v>146.458</v>
      </c>
      <c r="D239">
        <v>5.4470000000000001</v>
      </c>
      <c r="E239">
        <v>253.68299999999999</v>
      </c>
      <c r="F239">
        <v>1.3029999999999999</v>
      </c>
      <c r="G239">
        <v>3561.9209999999998</v>
      </c>
      <c r="H239">
        <f>G239/176</f>
        <v>20.238187499999999</v>
      </c>
    </row>
    <row r="240" spans="1:8" x14ac:dyDescent="0.3">
      <c r="A240">
        <v>114</v>
      </c>
      <c r="B240">
        <v>442</v>
      </c>
      <c r="C240">
        <v>111.07899999999999</v>
      </c>
      <c r="D240">
        <v>39.54</v>
      </c>
      <c r="E240">
        <v>165.50800000000001</v>
      </c>
      <c r="F240">
        <v>-0.77900000000000003</v>
      </c>
      <c r="G240" s="11">
        <v>441.041</v>
      </c>
    </row>
    <row r="241" spans="1:8" x14ac:dyDescent="0.3">
      <c r="A241">
        <v>115</v>
      </c>
      <c r="B241">
        <v>2842</v>
      </c>
      <c r="C241">
        <v>131.21199999999999</v>
      </c>
      <c r="D241">
        <v>0.66700000000000004</v>
      </c>
      <c r="E241">
        <v>235.09100000000001</v>
      </c>
      <c r="F241">
        <v>2.4820000000000002</v>
      </c>
      <c r="G241">
        <v>2840.6640000000002</v>
      </c>
      <c r="H241">
        <f>G241/G240</f>
        <v>6.4408161599488487</v>
      </c>
    </row>
    <row r="242" spans="1:8" x14ac:dyDescent="0.3">
      <c r="A242">
        <v>116</v>
      </c>
      <c r="B242">
        <v>169</v>
      </c>
      <c r="C242">
        <v>134.35400000000001</v>
      </c>
      <c r="D242">
        <v>106.964</v>
      </c>
      <c r="E242">
        <v>161.262</v>
      </c>
      <c r="F242">
        <v>2.0449999999999999</v>
      </c>
      <c r="G242" s="11">
        <v>168.107</v>
      </c>
    </row>
    <row r="243" spans="1:8" x14ac:dyDescent="0.3">
      <c r="A243">
        <v>117</v>
      </c>
      <c r="B243">
        <v>825</v>
      </c>
      <c r="C243">
        <v>178.23500000000001</v>
      </c>
      <c r="D243">
        <v>29.280999999999999</v>
      </c>
      <c r="E243">
        <v>251.148</v>
      </c>
      <c r="F243">
        <v>8.7989999999999995</v>
      </c>
      <c r="G243">
        <v>823.69399999999996</v>
      </c>
      <c r="H243">
        <f>G243/168</f>
        <v>4.9029404761904756</v>
      </c>
    </row>
    <row r="244" spans="1:8" x14ac:dyDescent="0.3">
      <c r="A244">
        <v>118</v>
      </c>
      <c r="B244">
        <v>925</v>
      </c>
      <c r="C244">
        <v>159.239</v>
      </c>
      <c r="D244">
        <v>33.134</v>
      </c>
      <c r="E244">
        <v>251.59100000000001</v>
      </c>
      <c r="F244">
        <v>14.667999999999999</v>
      </c>
      <c r="G244">
        <v>924.11699999999996</v>
      </c>
      <c r="H244">
        <f t="shared" ref="H244:H246" si="15">G244/168</f>
        <v>5.5006964285714286</v>
      </c>
    </row>
    <row r="245" spans="1:8" x14ac:dyDescent="0.3">
      <c r="A245">
        <v>119</v>
      </c>
      <c r="B245">
        <v>966</v>
      </c>
      <c r="C245">
        <v>167.75200000000001</v>
      </c>
      <c r="D245">
        <v>67.843000000000004</v>
      </c>
      <c r="E245">
        <v>253.08600000000001</v>
      </c>
      <c r="F245">
        <v>11.473000000000001</v>
      </c>
      <c r="G245">
        <v>965.28800000000001</v>
      </c>
      <c r="H245">
        <f t="shared" si="15"/>
        <v>5.7457619047619044</v>
      </c>
    </row>
    <row r="246" spans="1:8" x14ac:dyDescent="0.3">
      <c r="A246">
        <v>120</v>
      </c>
      <c r="B246">
        <v>888</v>
      </c>
      <c r="C246">
        <v>134.54</v>
      </c>
      <c r="D246">
        <v>35.311999999999998</v>
      </c>
      <c r="E246">
        <v>229.63300000000001</v>
      </c>
      <c r="F246">
        <v>4.9139999999999997</v>
      </c>
      <c r="G246">
        <v>887.26099999999997</v>
      </c>
      <c r="H246">
        <f t="shared" si="15"/>
        <v>5.2813154761904757</v>
      </c>
    </row>
    <row r="247" spans="1:8" x14ac:dyDescent="0.3">
      <c r="A247">
        <v>121</v>
      </c>
      <c r="B247">
        <v>95</v>
      </c>
      <c r="C247">
        <v>122.36499999999999</v>
      </c>
      <c r="D247">
        <v>75.495999999999995</v>
      </c>
      <c r="E247">
        <v>137.816</v>
      </c>
      <c r="F247">
        <v>4.8650000000000002</v>
      </c>
      <c r="G247" s="11">
        <v>94.34</v>
      </c>
    </row>
    <row r="248" spans="1:8" x14ac:dyDescent="0.3">
      <c r="A248">
        <v>122</v>
      </c>
      <c r="B248">
        <v>603</v>
      </c>
      <c r="C248">
        <v>154.16</v>
      </c>
      <c r="D248">
        <v>32.491</v>
      </c>
      <c r="E248">
        <v>242.06800000000001</v>
      </c>
      <c r="F248">
        <v>6.0990000000000002</v>
      </c>
      <c r="G248">
        <v>602.40899999999999</v>
      </c>
      <c r="H248">
        <f>G248/G247</f>
        <v>6.3855098579605682</v>
      </c>
    </row>
    <row r="249" spans="1:8" x14ac:dyDescent="0.3">
      <c r="A249">
        <v>123</v>
      </c>
      <c r="B249">
        <v>479</v>
      </c>
      <c r="C249">
        <v>176.00399999999999</v>
      </c>
      <c r="D249">
        <v>72.052999999999997</v>
      </c>
      <c r="E249">
        <v>233.233</v>
      </c>
      <c r="F249">
        <v>8.6549999999999994</v>
      </c>
      <c r="G249">
        <v>478.44900000000001</v>
      </c>
      <c r="H249">
        <f>G249/G247</f>
        <v>5.0715391138435448</v>
      </c>
    </row>
    <row r="250" spans="1:8" x14ac:dyDescent="0.3">
      <c r="A250">
        <v>124</v>
      </c>
      <c r="B250">
        <v>98</v>
      </c>
      <c r="C250">
        <v>141.69900000000001</v>
      </c>
      <c r="D250">
        <v>87.055000000000007</v>
      </c>
      <c r="E250">
        <v>153.739</v>
      </c>
      <c r="F250">
        <v>5.3010000000000002</v>
      </c>
      <c r="G250" s="11">
        <v>97.417000000000002</v>
      </c>
    </row>
    <row r="251" spans="1:8" x14ac:dyDescent="0.3">
      <c r="A251">
        <v>125</v>
      </c>
      <c r="B251">
        <v>448</v>
      </c>
      <c r="C251">
        <v>138.18199999999999</v>
      </c>
      <c r="D251">
        <v>31.594999999999999</v>
      </c>
      <c r="E251">
        <v>238.398</v>
      </c>
      <c r="F251">
        <v>4.6150000000000002</v>
      </c>
      <c r="G251">
        <v>447.45100000000002</v>
      </c>
      <c r="H251">
        <f>G251/G250</f>
        <v>4.5931510927250896</v>
      </c>
    </row>
    <row r="252" spans="1:8" x14ac:dyDescent="0.3">
      <c r="A252">
        <v>126</v>
      </c>
      <c r="B252">
        <v>382</v>
      </c>
      <c r="C252">
        <v>133.374</v>
      </c>
      <c r="D252">
        <v>21.638000000000002</v>
      </c>
      <c r="E252">
        <v>237.767</v>
      </c>
      <c r="F252">
        <v>20.908000000000001</v>
      </c>
      <c r="G252">
        <v>381.09300000000002</v>
      </c>
      <c r="H252">
        <f t="shared" ref="H252" si="16">G252/89.022</f>
        <v>4.2808856237783921</v>
      </c>
    </row>
    <row r="253" spans="1:8" x14ac:dyDescent="0.3">
      <c r="A253">
        <v>127</v>
      </c>
      <c r="B253">
        <v>106</v>
      </c>
      <c r="C253">
        <v>144.54400000000001</v>
      </c>
      <c r="D253">
        <v>71.349000000000004</v>
      </c>
      <c r="E253">
        <v>169.75200000000001</v>
      </c>
      <c r="F253">
        <v>2.1819999999999999</v>
      </c>
      <c r="G253" s="11">
        <v>105.07599999999999</v>
      </c>
    </row>
    <row r="254" spans="1:8" x14ac:dyDescent="0.3">
      <c r="A254">
        <v>128</v>
      </c>
      <c r="B254">
        <v>681</v>
      </c>
      <c r="C254">
        <v>122.501</v>
      </c>
      <c r="D254">
        <v>33.607999999999997</v>
      </c>
      <c r="E254">
        <v>213.84299999999999</v>
      </c>
      <c r="F254">
        <v>0.33700000000000002</v>
      </c>
      <c r="G254">
        <v>680.01199999999994</v>
      </c>
      <c r="H254">
        <f>G254/105</f>
        <v>6.4763047619047613</v>
      </c>
    </row>
    <row r="255" spans="1:8" x14ac:dyDescent="0.3">
      <c r="A255">
        <v>129</v>
      </c>
      <c r="B255">
        <v>675</v>
      </c>
      <c r="C255">
        <v>91.340999999999994</v>
      </c>
      <c r="D255">
        <v>20.167000000000002</v>
      </c>
      <c r="E255">
        <v>194.845</v>
      </c>
      <c r="F255">
        <v>-4.4249999999999998</v>
      </c>
      <c r="G255">
        <v>674.00900000000001</v>
      </c>
      <c r="H255">
        <f t="shared" ref="H255:H297" si="17">G255/105</f>
        <v>6.4191333333333338</v>
      </c>
    </row>
    <row r="256" spans="1:8" x14ac:dyDescent="0.3">
      <c r="A256">
        <v>130</v>
      </c>
      <c r="B256">
        <v>785</v>
      </c>
      <c r="C256">
        <v>114.54300000000001</v>
      </c>
      <c r="D256">
        <v>3.8330000000000002</v>
      </c>
      <c r="E256">
        <v>220.548</v>
      </c>
      <c r="F256">
        <v>2.0449999999999999</v>
      </c>
      <c r="G256">
        <v>784.5</v>
      </c>
      <c r="H256">
        <f t="shared" si="17"/>
        <v>7.4714285714285715</v>
      </c>
    </row>
    <row r="257" spans="1:8" x14ac:dyDescent="0.3">
      <c r="A257">
        <v>131</v>
      </c>
      <c r="B257">
        <v>771</v>
      </c>
      <c r="C257">
        <v>107.014</v>
      </c>
      <c r="D257">
        <v>9.2859999999999996</v>
      </c>
      <c r="E257">
        <v>229.887</v>
      </c>
      <c r="F257">
        <v>10.784000000000001</v>
      </c>
      <c r="G257">
        <v>769.59199999999998</v>
      </c>
      <c r="H257">
        <f t="shared" si="17"/>
        <v>7.3294476190476185</v>
      </c>
    </row>
    <row r="258" spans="1:8" x14ac:dyDescent="0.3">
      <c r="A258">
        <v>132</v>
      </c>
      <c r="B258">
        <v>687</v>
      </c>
      <c r="C258">
        <v>67.257000000000005</v>
      </c>
      <c r="D258">
        <v>16.812999999999999</v>
      </c>
      <c r="E258">
        <v>169.27799999999999</v>
      </c>
      <c r="F258">
        <v>-4.0140000000000002</v>
      </c>
      <c r="G258">
        <v>685.68200000000002</v>
      </c>
      <c r="H258">
        <f t="shared" si="17"/>
        <v>6.5303047619047625</v>
      </c>
    </row>
    <row r="259" spans="1:8" x14ac:dyDescent="0.3">
      <c r="A259">
        <v>133</v>
      </c>
      <c r="B259">
        <v>697</v>
      </c>
      <c r="C259">
        <v>107.898</v>
      </c>
      <c r="D259">
        <v>13.782</v>
      </c>
      <c r="E259">
        <v>213.10300000000001</v>
      </c>
      <c r="F259">
        <v>-0.32900000000000001</v>
      </c>
      <c r="G259">
        <v>696.01099999999997</v>
      </c>
      <c r="H259">
        <f t="shared" si="17"/>
        <v>6.6286761904761899</v>
      </c>
    </row>
    <row r="260" spans="1:8" x14ac:dyDescent="0.3">
      <c r="A260">
        <v>134</v>
      </c>
      <c r="B260">
        <v>846</v>
      </c>
      <c r="C260">
        <v>111.624</v>
      </c>
      <c r="D260">
        <v>10.987</v>
      </c>
      <c r="E260">
        <v>214.751</v>
      </c>
      <c r="F260">
        <v>2.4420000000000002</v>
      </c>
      <c r="G260">
        <v>844.76700000000005</v>
      </c>
      <c r="H260">
        <f t="shared" si="17"/>
        <v>8.0454000000000008</v>
      </c>
    </row>
    <row r="261" spans="1:8" x14ac:dyDescent="0.3">
      <c r="A261">
        <v>135</v>
      </c>
      <c r="B261">
        <v>782</v>
      </c>
      <c r="C261">
        <v>125.77500000000001</v>
      </c>
      <c r="D261">
        <v>38.145000000000003</v>
      </c>
      <c r="E261">
        <v>227.446</v>
      </c>
      <c r="F261">
        <v>2.3490000000000002</v>
      </c>
      <c r="G261">
        <v>780.65599999999995</v>
      </c>
      <c r="H261">
        <f t="shared" si="17"/>
        <v>7.4348190476190474</v>
      </c>
    </row>
    <row r="262" spans="1:8" x14ac:dyDescent="0.3">
      <c r="A262">
        <v>136</v>
      </c>
      <c r="B262">
        <v>770</v>
      </c>
      <c r="C262">
        <v>116.373</v>
      </c>
      <c r="D262">
        <v>36.427</v>
      </c>
      <c r="E262">
        <v>217.964</v>
      </c>
      <c r="F262">
        <v>2.9809999999999999</v>
      </c>
      <c r="G262">
        <v>769.04100000000005</v>
      </c>
      <c r="H262">
        <f t="shared" si="17"/>
        <v>7.3242000000000003</v>
      </c>
    </row>
    <row r="263" spans="1:8" x14ac:dyDescent="0.3">
      <c r="A263">
        <v>137</v>
      </c>
      <c r="B263">
        <v>690</v>
      </c>
      <c r="C263">
        <v>118.973</v>
      </c>
      <c r="D263">
        <v>31.170999999999999</v>
      </c>
      <c r="E263">
        <v>222.672</v>
      </c>
      <c r="F263">
        <v>15.489000000000001</v>
      </c>
      <c r="G263">
        <v>689.02200000000005</v>
      </c>
      <c r="H263">
        <f t="shared" si="17"/>
        <v>6.5621142857142862</v>
      </c>
    </row>
    <row r="264" spans="1:8" x14ac:dyDescent="0.3">
      <c r="A264">
        <v>138</v>
      </c>
      <c r="B264">
        <v>671</v>
      </c>
      <c r="C264">
        <v>152.71799999999999</v>
      </c>
      <c r="D264">
        <v>42.276000000000003</v>
      </c>
      <c r="E264">
        <v>220.85499999999999</v>
      </c>
      <c r="F264">
        <v>4.1100000000000003</v>
      </c>
      <c r="G264">
        <v>669.72199999999998</v>
      </c>
      <c r="H264">
        <f t="shared" si="17"/>
        <v>6.3783047619047615</v>
      </c>
    </row>
    <row r="265" spans="1:8" x14ac:dyDescent="0.3">
      <c r="A265">
        <v>139</v>
      </c>
      <c r="B265">
        <v>738</v>
      </c>
      <c r="C265">
        <v>104.023</v>
      </c>
      <c r="D265">
        <v>16.920999999999999</v>
      </c>
      <c r="E265">
        <v>205.607</v>
      </c>
      <c r="F265">
        <v>3.4209999999999998</v>
      </c>
      <c r="G265">
        <v>737.31399999999996</v>
      </c>
      <c r="H265">
        <f t="shared" si="17"/>
        <v>7.022038095238095</v>
      </c>
    </row>
    <row r="266" spans="1:8" x14ac:dyDescent="0.3">
      <c r="A266">
        <v>140</v>
      </c>
      <c r="B266">
        <v>704</v>
      </c>
      <c r="C266">
        <v>151.01599999999999</v>
      </c>
      <c r="D266">
        <v>13.244</v>
      </c>
      <c r="E266">
        <v>254.36099999999999</v>
      </c>
      <c r="F266">
        <v>5.2240000000000002</v>
      </c>
      <c r="G266">
        <v>702.92</v>
      </c>
      <c r="H266">
        <f t="shared" si="17"/>
        <v>6.6944761904761902</v>
      </c>
    </row>
    <row r="267" spans="1:8" x14ac:dyDescent="0.3">
      <c r="A267">
        <v>141</v>
      </c>
      <c r="B267">
        <v>793</v>
      </c>
      <c r="C267">
        <v>133.364</v>
      </c>
      <c r="D267">
        <v>4.3929999999999998</v>
      </c>
      <c r="E267">
        <v>247.94300000000001</v>
      </c>
      <c r="F267">
        <v>10.176</v>
      </c>
      <c r="G267">
        <v>792.46500000000003</v>
      </c>
      <c r="H267">
        <f t="shared" si="17"/>
        <v>7.5472857142857146</v>
      </c>
    </row>
    <row r="268" spans="1:8" x14ac:dyDescent="0.3">
      <c r="A268">
        <v>142</v>
      </c>
      <c r="B268">
        <v>421</v>
      </c>
      <c r="C268">
        <v>119.884</v>
      </c>
      <c r="D268">
        <v>8.6669999999999998</v>
      </c>
      <c r="E268">
        <v>223.25299999999999</v>
      </c>
      <c r="F268">
        <v>36.869999999999997</v>
      </c>
      <c r="G268">
        <v>420</v>
      </c>
      <c r="H268">
        <f t="shared" si="17"/>
        <v>4</v>
      </c>
    </row>
    <row r="269" spans="1:8" x14ac:dyDescent="0.3">
      <c r="A269">
        <v>143</v>
      </c>
      <c r="B269">
        <v>744</v>
      </c>
      <c r="C269">
        <v>99.741</v>
      </c>
      <c r="D269">
        <v>3.3479999999999999</v>
      </c>
      <c r="E269">
        <v>202.93199999999999</v>
      </c>
      <c r="F269">
        <v>8.0429999999999993</v>
      </c>
      <c r="G269">
        <v>743.31200000000001</v>
      </c>
      <c r="H269">
        <f t="shared" si="17"/>
        <v>7.0791619047619045</v>
      </c>
    </row>
    <row r="270" spans="1:8" x14ac:dyDescent="0.3">
      <c r="A270">
        <v>144</v>
      </c>
      <c r="B270">
        <v>549</v>
      </c>
      <c r="C270">
        <v>126.96599999999999</v>
      </c>
      <c r="D270">
        <v>19.332999999999998</v>
      </c>
      <c r="E270">
        <v>250.667</v>
      </c>
      <c r="F270">
        <v>0</v>
      </c>
      <c r="G270">
        <v>548</v>
      </c>
      <c r="H270">
        <f t="shared" si="17"/>
        <v>5.2190476190476192</v>
      </c>
    </row>
    <row r="271" spans="1:8" x14ac:dyDescent="0.3">
      <c r="A271">
        <v>145</v>
      </c>
      <c r="B271">
        <v>647</v>
      </c>
      <c r="C271">
        <v>105.729</v>
      </c>
      <c r="D271">
        <v>4.6959999999999997</v>
      </c>
      <c r="E271">
        <v>217.727</v>
      </c>
      <c r="F271">
        <v>11.797000000000001</v>
      </c>
      <c r="G271">
        <v>645.63800000000003</v>
      </c>
      <c r="H271">
        <f t="shared" si="17"/>
        <v>6.1489333333333338</v>
      </c>
    </row>
    <row r="272" spans="1:8" x14ac:dyDescent="0.3">
      <c r="A272">
        <v>146</v>
      </c>
      <c r="B272">
        <v>711</v>
      </c>
      <c r="C272">
        <v>124.88500000000001</v>
      </c>
      <c r="D272">
        <v>22.943000000000001</v>
      </c>
      <c r="E272">
        <v>201.93</v>
      </c>
      <c r="F272">
        <v>4.5220000000000002</v>
      </c>
      <c r="G272">
        <v>710.21100000000001</v>
      </c>
      <c r="H272">
        <f t="shared" si="17"/>
        <v>6.7639142857142858</v>
      </c>
    </row>
    <row r="273" spans="1:8" x14ac:dyDescent="0.3">
      <c r="A273">
        <v>147</v>
      </c>
      <c r="B273">
        <v>678</v>
      </c>
      <c r="C273">
        <v>93.787999999999997</v>
      </c>
      <c r="D273">
        <v>2.722</v>
      </c>
      <c r="E273">
        <v>217.60499999999999</v>
      </c>
      <c r="F273">
        <v>-2.3719999999999999</v>
      </c>
      <c r="G273">
        <v>676.58</v>
      </c>
      <c r="H273">
        <f t="shared" si="17"/>
        <v>6.4436190476190482</v>
      </c>
    </row>
    <row r="274" spans="1:8" x14ac:dyDescent="0.3">
      <c r="A274">
        <v>148</v>
      </c>
      <c r="B274">
        <v>570</v>
      </c>
      <c r="C274">
        <v>93.052000000000007</v>
      </c>
      <c r="D274">
        <v>27.71</v>
      </c>
      <c r="E274">
        <v>211.31200000000001</v>
      </c>
      <c r="F274">
        <v>3.2250000000000001</v>
      </c>
      <c r="G274">
        <v>568.90099999999995</v>
      </c>
      <c r="H274">
        <f t="shared" si="17"/>
        <v>5.4181047619047611</v>
      </c>
    </row>
    <row r="275" spans="1:8" x14ac:dyDescent="0.3">
      <c r="A275">
        <v>149</v>
      </c>
      <c r="B275">
        <v>461</v>
      </c>
      <c r="C275">
        <v>94.534000000000006</v>
      </c>
      <c r="D275">
        <v>7.49</v>
      </c>
      <c r="E275">
        <v>194.536</v>
      </c>
      <c r="F275">
        <v>1.992</v>
      </c>
      <c r="G275">
        <v>460.27800000000002</v>
      </c>
      <c r="H275">
        <f t="shared" si="17"/>
        <v>4.3836000000000004</v>
      </c>
    </row>
    <row r="276" spans="1:8" x14ac:dyDescent="0.3">
      <c r="A276">
        <v>150</v>
      </c>
      <c r="B276">
        <v>507</v>
      </c>
      <c r="C276">
        <v>97.795000000000002</v>
      </c>
      <c r="D276">
        <v>26.045999999999999</v>
      </c>
      <c r="E276">
        <v>219.965</v>
      </c>
      <c r="F276">
        <v>-8.6430000000000007</v>
      </c>
      <c r="G276">
        <v>505.74299999999999</v>
      </c>
      <c r="H276">
        <f t="shared" si="17"/>
        <v>4.8166000000000002</v>
      </c>
    </row>
    <row r="277" spans="1:8" x14ac:dyDescent="0.3">
      <c r="A277">
        <v>151</v>
      </c>
      <c r="B277">
        <v>712</v>
      </c>
      <c r="C277">
        <v>123.77500000000001</v>
      </c>
      <c r="D277">
        <v>35.965000000000003</v>
      </c>
      <c r="E277">
        <v>228.411</v>
      </c>
      <c r="F277">
        <v>-14.662000000000001</v>
      </c>
      <c r="G277">
        <v>711.15700000000004</v>
      </c>
      <c r="H277">
        <f t="shared" si="17"/>
        <v>6.7729238095238102</v>
      </c>
    </row>
    <row r="278" spans="1:8" x14ac:dyDescent="0.3">
      <c r="A278">
        <v>152</v>
      </c>
      <c r="B278">
        <v>676</v>
      </c>
      <c r="C278">
        <v>108.499</v>
      </c>
      <c r="D278">
        <v>25.268999999999998</v>
      </c>
      <c r="E278">
        <v>227.56299999999999</v>
      </c>
      <c r="F278">
        <v>5.7779999999999996</v>
      </c>
      <c r="G278">
        <v>675.43200000000002</v>
      </c>
      <c r="H278">
        <f t="shared" si="17"/>
        <v>6.4326857142857143</v>
      </c>
    </row>
    <row r="279" spans="1:8" x14ac:dyDescent="0.3">
      <c r="A279">
        <v>153</v>
      </c>
      <c r="B279">
        <v>666</v>
      </c>
      <c r="C279">
        <v>106.342</v>
      </c>
      <c r="D279">
        <v>5.3120000000000003</v>
      </c>
      <c r="E279">
        <v>221.21100000000001</v>
      </c>
      <c r="F279">
        <v>9.6890000000000001</v>
      </c>
      <c r="G279">
        <v>665.49199999999996</v>
      </c>
      <c r="H279">
        <f t="shared" si="17"/>
        <v>6.3380190476190474</v>
      </c>
    </row>
    <row r="280" spans="1:8" x14ac:dyDescent="0.3">
      <c r="A280">
        <v>154</v>
      </c>
      <c r="B280">
        <v>699</v>
      </c>
      <c r="C280">
        <v>178.143</v>
      </c>
      <c r="D280">
        <v>74.120999999999995</v>
      </c>
      <c r="E280">
        <v>253.41</v>
      </c>
      <c r="F280">
        <v>3.9449999999999998</v>
      </c>
      <c r="G280">
        <v>697.65300000000002</v>
      </c>
      <c r="H280">
        <f t="shared" si="17"/>
        <v>6.6443142857142856</v>
      </c>
    </row>
    <row r="281" spans="1:8" x14ac:dyDescent="0.3">
      <c r="A281">
        <v>155</v>
      </c>
      <c r="B281">
        <v>538</v>
      </c>
      <c r="C281">
        <v>164.905</v>
      </c>
      <c r="D281">
        <v>15.411</v>
      </c>
      <c r="E281">
        <v>254.06700000000001</v>
      </c>
      <c r="F281">
        <v>-2.99</v>
      </c>
      <c r="G281">
        <v>536.73099999999999</v>
      </c>
      <c r="H281">
        <f t="shared" si="17"/>
        <v>5.1117238095238093</v>
      </c>
    </row>
    <row r="282" spans="1:8" x14ac:dyDescent="0.3">
      <c r="A282">
        <v>156</v>
      </c>
      <c r="B282">
        <v>667</v>
      </c>
      <c r="C282">
        <v>147.465</v>
      </c>
      <c r="D282">
        <v>21.867999999999999</v>
      </c>
      <c r="E282">
        <v>247.31200000000001</v>
      </c>
      <c r="F282">
        <v>10.028</v>
      </c>
      <c r="G282">
        <v>666.17700000000002</v>
      </c>
      <c r="H282">
        <f t="shared" si="17"/>
        <v>6.3445428571428577</v>
      </c>
    </row>
    <row r="283" spans="1:8" x14ac:dyDescent="0.3">
      <c r="A283">
        <v>157</v>
      </c>
      <c r="B283">
        <v>593</v>
      </c>
      <c r="C283">
        <v>150.262</v>
      </c>
      <c r="D283">
        <v>21.279</v>
      </c>
      <c r="E283">
        <v>250.09899999999999</v>
      </c>
      <c r="F283">
        <v>2.3220000000000001</v>
      </c>
      <c r="G283">
        <v>592.48599999999999</v>
      </c>
      <c r="H283">
        <f t="shared" si="17"/>
        <v>5.642723809523809</v>
      </c>
    </row>
    <row r="284" spans="1:8" x14ac:dyDescent="0.3">
      <c r="A284">
        <v>158</v>
      </c>
      <c r="B284">
        <v>704</v>
      </c>
      <c r="C284">
        <v>164.41</v>
      </c>
      <c r="D284">
        <v>48.642000000000003</v>
      </c>
      <c r="E284">
        <v>254.809</v>
      </c>
      <c r="F284">
        <v>10.159000000000001</v>
      </c>
      <c r="G284">
        <v>703.02200000000005</v>
      </c>
      <c r="H284">
        <f t="shared" si="17"/>
        <v>6.6954476190476191</v>
      </c>
    </row>
    <row r="285" spans="1:8" x14ac:dyDescent="0.3">
      <c r="A285">
        <v>159</v>
      </c>
      <c r="B285">
        <v>625</v>
      </c>
      <c r="C285">
        <v>121.133</v>
      </c>
      <c r="D285">
        <v>24.440999999999999</v>
      </c>
      <c r="E285">
        <v>228.03899999999999</v>
      </c>
      <c r="F285">
        <v>11.454000000000001</v>
      </c>
      <c r="G285">
        <v>624.43600000000004</v>
      </c>
      <c r="H285">
        <f t="shared" si="17"/>
        <v>5.9470095238095242</v>
      </c>
    </row>
    <row r="286" spans="1:8" x14ac:dyDescent="0.3">
      <c r="A286">
        <v>160</v>
      </c>
      <c r="B286">
        <v>440</v>
      </c>
      <c r="C286">
        <v>134.68899999999999</v>
      </c>
      <c r="D286">
        <v>39.171999999999997</v>
      </c>
      <c r="E286">
        <v>229.43899999999999</v>
      </c>
      <c r="F286">
        <v>9.9779999999999998</v>
      </c>
      <c r="G286">
        <v>438.63400000000001</v>
      </c>
      <c r="H286">
        <f t="shared" si="17"/>
        <v>4.1774666666666667</v>
      </c>
    </row>
    <row r="287" spans="1:8" x14ac:dyDescent="0.3">
      <c r="A287">
        <v>161</v>
      </c>
      <c r="B287">
        <v>461</v>
      </c>
      <c r="C287">
        <v>165.49199999999999</v>
      </c>
      <c r="D287">
        <v>67.816000000000003</v>
      </c>
      <c r="E287">
        <v>250.1</v>
      </c>
      <c r="F287">
        <v>7.4960000000000004</v>
      </c>
      <c r="G287">
        <v>459.93</v>
      </c>
      <c r="H287">
        <f t="shared" si="17"/>
        <v>4.3802857142857148</v>
      </c>
    </row>
    <row r="288" spans="1:8" x14ac:dyDescent="0.3">
      <c r="A288">
        <v>162</v>
      </c>
      <c r="B288">
        <v>557</v>
      </c>
      <c r="C288">
        <v>88.537999999999997</v>
      </c>
      <c r="D288">
        <v>5.4169999999999998</v>
      </c>
      <c r="E288">
        <v>158.333</v>
      </c>
      <c r="F288">
        <v>-9.5299999999999994</v>
      </c>
      <c r="G288">
        <v>555.66899999999998</v>
      </c>
      <c r="H288">
        <f t="shared" si="17"/>
        <v>5.2920857142857143</v>
      </c>
    </row>
    <row r="289" spans="1:8" x14ac:dyDescent="0.3">
      <c r="A289">
        <v>163</v>
      </c>
      <c r="B289">
        <v>661</v>
      </c>
      <c r="C289">
        <v>123.214</v>
      </c>
      <c r="D289">
        <v>17.445</v>
      </c>
      <c r="E289">
        <v>236.69499999999999</v>
      </c>
      <c r="F289">
        <v>9.0630000000000006</v>
      </c>
      <c r="G289">
        <v>660.24199999999996</v>
      </c>
      <c r="H289">
        <f t="shared" si="17"/>
        <v>6.2880190476190476</v>
      </c>
    </row>
    <row r="290" spans="1:8" x14ac:dyDescent="0.3">
      <c r="A290">
        <v>164</v>
      </c>
      <c r="B290">
        <v>613</v>
      </c>
      <c r="C290">
        <v>79.23</v>
      </c>
      <c r="D290">
        <v>7.0759999999999996</v>
      </c>
      <c r="E290">
        <v>176.876</v>
      </c>
      <c r="F290">
        <v>-1.498</v>
      </c>
      <c r="G290">
        <v>612.20899999999995</v>
      </c>
      <c r="H290">
        <f t="shared" si="17"/>
        <v>5.8305619047619039</v>
      </c>
    </row>
    <row r="291" spans="1:8" x14ac:dyDescent="0.3">
      <c r="A291">
        <v>165</v>
      </c>
      <c r="B291">
        <v>649</v>
      </c>
      <c r="C291">
        <v>103.928</v>
      </c>
      <c r="D291">
        <v>39.015000000000001</v>
      </c>
      <c r="E291">
        <v>200.172</v>
      </c>
      <c r="F291">
        <v>22.13</v>
      </c>
      <c r="G291">
        <v>647.71600000000001</v>
      </c>
      <c r="H291">
        <f t="shared" si="17"/>
        <v>6.1687238095238097</v>
      </c>
    </row>
    <row r="292" spans="1:8" x14ac:dyDescent="0.3">
      <c r="A292">
        <v>166</v>
      </c>
      <c r="B292">
        <v>703</v>
      </c>
      <c r="C292">
        <v>74.204999999999998</v>
      </c>
      <c r="D292">
        <v>6.8579999999999997</v>
      </c>
      <c r="E292">
        <v>155.75299999999999</v>
      </c>
      <c r="F292">
        <v>11.502000000000001</v>
      </c>
      <c r="G292">
        <v>702.1</v>
      </c>
      <c r="H292">
        <f t="shared" si="17"/>
        <v>6.6866666666666665</v>
      </c>
    </row>
    <row r="293" spans="1:8" x14ac:dyDescent="0.3">
      <c r="A293">
        <v>167</v>
      </c>
      <c r="B293">
        <v>712</v>
      </c>
      <c r="C293">
        <v>90.968999999999994</v>
      </c>
      <c r="D293">
        <v>25.556999999999999</v>
      </c>
      <c r="E293">
        <v>232.148</v>
      </c>
      <c r="F293">
        <v>7.7649999999999997</v>
      </c>
      <c r="G293">
        <v>710.51499999999999</v>
      </c>
      <c r="H293">
        <f t="shared" si="17"/>
        <v>6.7668095238095241</v>
      </c>
    </row>
    <row r="294" spans="1:8" x14ac:dyDescent="0.3">
      <c r="A294">
        <v>168</v>
      </c>
      <c r="B294">
        <v>670</v>
      </c>
      <c r="C294">
        <v>110.185</v>
      </c>
      <c r="D294">
        <v>7.8620000000000001</v>
      </c>
      <c r="E294">
        <v>217.084</v>
      </c>
      <c r="F294">
        <v>-3.427</v>
      </c>
      <c r="G294">
        <v>669.197</v>
      </c>
      <c r="H294">
        <f t="shared" si="17"/>
        <v>6.3733047619047616</v>
      </c>
    </row>
    <row r="295" spans="1:8" x14ac:dyDescent="0.3">
      <c r="A295">
        <v>169</v>
      </c>
      <c r="B295">
        <v>739</v>
      </c>
      <c r="C295">
        <v>176.54</v>
      </c>
      <c r="D295">
        <v>32.146999999999998</v>
      </c>
      <c r="E295">
        <v>252.667</v>
      </c>
      <c r="F295">
        <v>-3.7309999999999999</v>
      </c>
      <c r="G295">
        <v>737.56399999999996</v>
      </c>
      <c r="H295">
        <f t="shared" si="17"/>
        <v>7.0244190476190473</v>
      </c>
    </row>
    <row r="296" spans="1:8" x14ac:dyDescent="0.3">
      <c r="A296">
        <v>170</v>
      </c>
      <c r="B296">
        <v>628</v>
      </c>
      <c r="C296">
        <v>161.56200000000001</v>
      </c>
      <c r="D296">
        <v>71.984999999999999</v>
      </c>
      <c r="E296">
        <v>252.797</v>
      </c>
      <c r="F296">
        <v>5.1280000000000001</v>
      </c>
      <c r="G296">
        <v>626.50800000000004</v>
      </c>
      <c r="H296">
        <f t="shared" si="17"/>
        <v>5.9667428571428571</v>
      </c>
    </row>
    <row r="297" spans="1:8" x14ac:dyDescent="0.3">
      <c r="A297">
        <v>171</v>
      </c>
      <c r="B297">
        <v>725</v>
      </c>
      <c r="C297">
        <v>88.700999999999993</v>
      </c>
      <c r="D297">
        <v>5.4169999999999998</v>
      </c>
      <c r="E297">
        <v>169.46799999999999</v>
      </c>
      <c r="F297">
        <v>18.033999999999999</v>
      </c>
      <c r="G297">
        <v>723.54700000000003</v>
      </c>
      <c r="H297">
        <f t="shared" si="17"/>
        <v>6.8909238095238097</v>
      </c>
    </row>
    <row r="298" spans="1:8" x14ac:dyDescent="0.3">
      <c r="A298">
        <v>172</v>
      </c>
      <c r="B298">
        <v>102</v>
      </c>
      <c r="C298">
        <v>102.095</v>
      </c>
      <c r="D298">
        <v>44</v>
      </c>
      <c r="E298">
        <v>128.09200000000001</v>
      </c>
      <c r="F298">
        <v>-1.1339999999999999</v>
      </c>
      <c r="G298" s="11">
        <v>101.02</v>
      </c>
    </row>
    <row r="299" spans="1:8" x14ac:dyDescent="0.3">
      <c r="A299">
        <v>173</v>
      </c>
      <c r="B299">
        <v>546</v>
      </c>
      <c r="C299">
        <v>121.694</v>
      </c>
      <c r="D299">
        <v>23.442</v>
      </c>
      <c r="E299">
        <v>225.29599999999999</v>
      </c>
      <c r="F299">
        <v>-3.3660000000000001</v>
      </c>
      <c r="G299">
        <v>544.94000000000005</v>
      </c>
      <c r="H299">
        <f>G299/101</f>
        <v>5.3954455445544562</v>
      </c>
    </row>
    <row r="300" spans="1:8" x14ac:dyDescent="0.3">
      <c r="A300">
        <v>174</v>
      </c>
      <c r="B300">
        <v>546</v>
      </c>
      <c r="C300">
        <v>130.14500000000001</v>
      </c>
      <c r="D300">
        <v>35.177</v>
      </c>
      <c r="E300">
        <v>230.17699999999999</v>
      </c>
      <c r="F300">
        <v>3.3660000000000001</v>
      </c>
      <c r="G300">
        <v>544.94000000000005</v>
      </c>
      <c r="H300">
        <f t="shared" ref="H300:H344" si="18">G300/101</f>
        <v>5.3954455445544562</v>
      </c>
    </row>
    <row r="301" spans="1:8" x14ac:dyDescent="0.3">
      <c r="A301">
        <v>175</v>
      </c>
      <c r="B301">
        <v>715</v>
      </c>
      <c r="C301">
        <v>131.99100000000001</v>
      </c>
      <c r="D301">
        <v>13.486000000000001</v>
      </c>
      <c r="E301">
        <v>243.91</v>
      </c>
      <c r="F301">
        <v>-3.8570000000000002</v>
      </c>
      <c r="G301">
        <v>713.61599999999999</v>
      </c>
      <c r="H301">
        <f t="shared" si="18"/>
        <v>7.0655049504950496</v>
      </c>
    </row>
    <row r="302" spans="1:8" x14ac:dyDescent="0.3">
      <c r="A302">
        <v>176</v>
      </c>
      <c r="B302">
        <v>706</v>
      </c>
      <c r="C302">
        <v>126.17400000000001</v>
      </c>
      <c r="D302">
        <v>40.816000000000003</v>
      </c>
      <c r="E302">
        <v>229.88499999999999</v>
      </c>
      <c r="F302">
        <v>-2.6030000000000002</v>
      </c>
      <c r="G302">
        <v>704.72699999999998</v>
      </c>
      <c r="H302">
        <f t="shared" si="18"/>
        <v>6.9774950495049506</v>
      </c>
    </row>
    <row r="303" spans="1:8" x14ac:dyDescent="0.3">
      <c r="A303">
        <v>177</v>
      </c>
      <c r="B303">
        <v>681</v>
      </c>
      <c r="C303">
        <v>93.200999999999993</v>
      </c>
      <c r="D303">
        <v>2.7250000000000001</v>
      </c>
      <c r="E303">
        <v>215.667</v>
      </c>
      <c r="F303">
        <v>-1.6850000000000001</v>
      </c>
      <c r="G303">
        <v>680.29399999999998</v>
      </c>
      <c r="H303">
        <f t="shared" si="18"/>
        <v>6.7355841584158416</v>
      </c>
    </row>
    <row r="304" spans="1:8" x14ac:dyDescent="0.3">
      <c r="A304">
        <v>178</v>
      </c>
      <c r="B304">
        <v>805</v>
      </c>
      <c r="C304">
        <v>73.626000000000005</v>
      </c>
      <c r="D304">
        <v>2.403</v>
      </c>
      <c r="E304">
        <v>197.55199999999999</v>
      </c>
      <c r="F304">
        <v>-0.85499999999999998</v>
      </c>
      <c r="G304">
        <v>804.09</v>
      </c>
      <c r="H304">
        <f t="shared" si="18"/>
        <v>7.9612871287128719</v>
      </c>
    </row>
    <row r="305" spans="1:8" x14ac:dyDescent="0.3">
      <c r="A305">
        <v>179</v>
      </c>
      <c r="B305">
        <v>642</v>
      </c>
      <c r="C305">
        <v>83.686000000000007</v>
      </c>
      <c r="D305">
        <v>8.3810000000000002</v>
      </c>
      <c r="E305">
        <v>172.779</v>
      </c>
      <c r="F305">
        <v>7.1689999999999996</v>
      </c>
      <c r="G305">
        <v>641.01199999999994</v>
      </c>
      <c r="H305">
        <f t="shared" si="18"/>
        <v>6.3466534653465345</v>
      </c>
    </row>
    <row r="306" spans="1:8" x14ac:dyDescent="0.3">
      <c r="A306">
        <v>180</v>
      </c>
      <c r="B306">
        <v>664</v>
      </c>
      <c r="C306">
        <v>70.685000000000002</v>
      </c>
      <c r="D306">
        <v>4.0730000000000004</v>
      </c>
      <c r="E306">
        <v>154.97200000000001</v>
      </c>
      <c r="F306">
        <v>5.8819999999999997</v>
      </c>
      <c r="G306">
        <v>663.49400000000003</v>
      </c>
      <c r="H306">
        <f t="shared" si="18"/>
        <v>6.5692475247524751</v>
      </c>
    </row>
    <row r="307" spans="1:8" x14ac:dyDescent="0.3">
      <c r="A307">
        <v>181</v>
      </c>
      <c r="B307">
        <v>574</v>
      </c>
      <c r="C307">
        <v>84.051000000000002</v>
      </c>
      <c r="D307">
        <v>5.13</v>
      </c>
      <c r="E307">
        <v>182.62</v>
      </c>
      <c r="F307">
        <v>7.6210000000000004</v>
      </c>
      <c r="G307">
        <v>573.06200000000001</v>
      </c>
      <c r="H307">
        <f t="shared" si="18"/>
        <v>5.6738811881188118</v>
      </c>
    </row>
    <row r="308" spans="1:8" x14ac:dyDescent="0.3">
      <c r="A308">
        <v>182</v>
      </c>
      <c r="B308">
        <v>751</v>
      </c>
      <c r="C308">
        <v>74.066999999999993</v>
      </c>
      <c r="D308">
        <v>2.867</v>
      </c>
      <c r="E308">
        <v>197.273</v>
      </c>
      <c r="F308">
        <v>12.628</v>
      </c>
      <c r="G308">
        <v>750.14700000000005</v>
      </c>
      <c r="H308">
        <f t="shared" si="18"/>
        <v>7.4271980198019802</v>
      </c>
    </row>
    <row r="309" spans="1:8" x14ac:dyDescent="0.3">
      <c r="A309">
        <v>183</v>
      </c>
      <c r="B309">
        <v>620</v>
      </c>
      <c r="C309">
        <v>78.950999999999993</v>
      </c>
      <c r="D309">
        <v>1.819</v>
      </c>
      <c r="E309">
        <v>188.58799999999999</v>
      </c>
      <c r="F309">
        <v>-5.194</v>
      </c>
      <c r="G309">
        <v>618.54</v>
      </c>
      <c r="H309">
        <f t="shared" si="18"/>
        <v>6.1241584158415838</v>
      </c>
    </row>
    <row r="310" spans="1:8" x14ac:dyDescent="0.3">
      <c r="A310">
        <v>184</v>
      </c>
      <c r="B310">
        <v>431</v>
      </c>
      <c r="C310">
        <v>145.39400000000001</v>
      </c>
      <c r="D310">
        <v>23.315000000000001</v>
      </c>
      <c r="E310">
        <v>249.17</v>
      </c>
      <c r="F310">
        <v>-5.87</v>
      </c>
      <c r="G310">
        <v>430.25599999999997</v>
      </c>
      <c r="H310">
        <f t="shared" si="18"/>
        <v>4.2599603960396033</v>
      </c>
    </row>
    <row r="311" spans="1:8" x14ac:dyDescent="0.3">
      <c r="A311">
        <v>185</v>
      </c>
      <c r="B311">
        <v>594</v>
      </c>
      <c r="C311">
        <v>75.983999999999995</v>
      </c>
      <c r="D311">
        <v>3.23</v>
      </c>
      <c r="E311">
        <v>192.04900000000001</v>
      </c>
      <c r="F311">
        <v>3.0939999999999999</v>
      </c>
      <c r="G311">
        <v>592.86400000000003</v>
      </c>
      <c r="H311">
        <f t="shared" si="18"/>
        <v>5.8699405940594058</v>
      </c>
    </row>
    <row r="312" spans="1:8" x14ac:dyDescent="0.3">
      <c r="A312">
        <v>186</v>
      </c>
      <c r="B312">
        <v>510</v>
      </c>
      <c r="C312">
        <v>134.93799999999999</v>
      </c>
      <c r="D312">
        <v>0.96599999999999997</v>
      </c>
      <c r="E312">
        <v>240.309</v>
      </c>
      <c r="F312">
        <v>-3.6040000000000001</v>
      </c>
      <c r="G312">
        <v>509.00700000000001</v>
      </c>
      <c r="H312">
        <f t="shared" si="18"/>
        <v>5.0396732673267328</v>
      </c>
    </row>
    <row r="313" spans="1:8" x14ac:dyDescent="0.3">
      <c r="A313">
        <v>187</v>
      </c>
      <c r="B313">
        <v>606</v>
      </c>
      <c r="C313">
        <v>71.016000000000005</v>
      </c>
      <c r="D313">
        <v>4.5199999999999996</v>
      </c>
      <c r="E313">
        <v>195.124</v>
      </c>
      <c r="F313">
        <v>3.0329999999999999</v>
      </c>
      <c r="G313">
        <v>604.84699999999998</v>
      </c>
      <c r="H313">
        <f t="shared" si="18"/>
        <v>5.9885841584158417</v>
      </c>
    </row>
    <row r="314" spans="1:8" x14ac:dyDescent="0.3">
      <c r="A314">
        <v>188</v>
      </c>
      <c r="B314">
        <v>581</v>
      </c>
      <c r="C314">
        <v>79.231999999999999</v>
      </c>
      <c r="D314">
        <v>3</v>
      </c>
      <c r="E314">
        <v>171.73599999999999</v>
      </c>
      <c r="F314">
        <v>1.9750000000000001</v>
      </c>
      <c r="G314">
        <v>580.34500000000003</v>
      </c>
      <c r="H314">
        <f t="shared" si="18"/>
        <v>5.7459900990099015</v>
      </c>
    </row>
    <row r="315" spans="1:8" x14ac:dyDescent="0.3">
      <c r="A315">
        <v>189</v>
      </c>
      <c r="B315">
        <v>576</v>
      </c>
      <c r="C315">
        <v>153.292</v>
      </c>
      <c r="D315">
        <v>6.0010000000000003</v>
      </c>
      <c r="E315">
        <v>254.21100000000001</v>
      </c>
      <c r="F315">
        <v>11.231999999999999</v>
      </c>
      <c r="G315">
        <v>575.01300000000003</v>
      </c>
      <c r="H315">
        <f t="shared" si="18"/>
        <v>5.6931980198019803</v>
      </c>
    </row>
    <row r="316" spans="1:8" x14ac:dyDescent="0.3">
      <c r="A316">
        <v>190</v>
      </c>
      <c r="B316">
        <v>498</v>
      </c>
      <c r="C316">
        <v>125.02800000000001</v>
      </c>
      <c r="D316">
        <v>18.175000000000001</v>
      </c>
      <c r="E316">
        <v>219.96799999999999</v>
      </c>
      <c r="F316">
        <v>14.930999999999999</v>
      </c>
      <c r="G316">
        <v>496.774</v>
      </c>
      <c r="H316">
        <f t="shared" si="18"/>
        <v>4.9185544554455447</v>
      </c>
    </row>
    <row r="317" spans="1:8" x14ac:dyDescent="0.3">
      <c r="A317">
        <v>191</v>
      </c>
      <c r="B317">
        <v>599</v>
      </c>
      <c r="C317">
        <v>92.742000000000004</v>
      </c>
      <c r="D317">
        <v>2.12</v>
      </c>
      <c r="E317">
        <v>203.02600000000001</v>
      </c>
      <c r="F317">
        <v>-10.407999999999999</v>
      </c>
      <c r="G317">
        <v>597.83600000000001</v>
      </c>
      <c r="H317">
        <f t="shared" si="18"/>
        <v>5.9191683168316835</v>
      </c>
    </row>
    <row r="318" spans="1:8" x14ac:dyDescent="0.3">
      <c r="A318">
        <v>192</v>
      </c>
      <c r="B318">
        <v>480</v>
      </c>
      <c r="C318">
        <v>69.545000000000002</v>
      </c>
      <c r="D318">
        <v>10.129</v>
      </c>
      <c r="E318">
        <v>182.51400000000001</v>
      </c>
      <c r="F318">
        <v>6.234</v>
      </c>
      <c r="G318">
        <v>478.83199999999999</v>
      </c>
      <c r="H318">
        <f t="shared" si="18"/>
        <v>4.7409108910891087</v>
      </c>
    </row>
    <row r="319" spans="1:8" x14ac:dyDescent="0.3">
      <c r="A319">
        <v>193</v>
      </c>
      <c r="B319">
        <v>574</v>
      </c>
      <c r="C319">
        <v>66.326999999999998</v>
      </c>
      <c r="D319">
        <v>4.6609999999999996</v>
      </c>
      <c r="E319">
        <v>190.60499999999999</v>
      </c>
      <c r="F319">
        <v>-2.802</v>
      </c>
      <c r="G319">
        <v>572.68499999999995</v>
      </c>
      <c r="H319">
        <f t="shared" si="18"/>
        <v>5.6701485148514843</v>
      </c>
    </row>
    <row r="320" spans="1:8" x14ac:dyDescent="0.3">
      <c r="A320">
        <v>194</v>
      </c>
      <c r="B320">
        <v>633</v>
      </c>
      <c r="C320">
        <v>122.947</v>
      </c>
      <c r="D320">
        <v>3.7679999999999998</v>
      </c>
      <c r="E320">
        <v>238.714</v>
      </c>
      <c r="F320">
        <v>9.1050000000000004</v>
      </c>
      <c r="G320">
        <v>631.96199999999999</v>
      </c>
      <c r="H320">
        <f t="shared" si="18"/>
        <v>6.2570495049504951</v>
      </c>
    </row>
    <row r="321" spans="1:8" x14ac:dyDescent="0.3">
      <c r="A321">
        <v>195</v>
      </c>
      <c r="B321">
        <v>426</v>
      </c>
      <c r="C321">
        <v>65.402000000000001</v>
      </c>
      <c r="D321">
        <v>1.9039999999999999</v>
      </c>
      <c r="E321">
        <v>168.31200000000001</v>
      </c>
      <c r="F321">
        <v>-8.6639999999999997</v>
      </c>
      <c r="G321">
        <v>424.84800000000001</v>
      </c>
      <c r="H321">
        <f t="shared" si="18"/>
        <v>4.2064158415841586</v>
      </c>
    </row>
    <row r="322" spans="1:8" x14ac:dyDescent="0.3">
      <c r="A322">
        <v>196</v>
      </c>
      <c r="B322">
        <v>638</v>
      </c>
      <c r="C322">
        <v>113.4</v>
      </c>
      <c r="D322">
        <v>38.475999999999999</v>
      </c>
      <c r="E322">
        <v>193.43899999999999</v>
      </c>
      <c r="F322">
        <v>3.5990000000000002</v>
      </c>
      <c r="G322">
        <v>637.25699999999995</v>
      </c>
      <c r="H322">
        <f t="shared" si="18"/>
        <v>6.3094752475247518</v>
      </c>
    </row>
    <row r="323" spans="1:8" x14ac:dyDescent="0.3">
      <c r="A323">
        <v>197</v>
      </c>
      <c r="B323">
        <v>663</v>
      </c>
      <c r="C323">
        <v>85.906000000000006</v>
      </c>
      <c r="D323">
        <v>3</v>
      </c>
      <c r="E323">
        <v>235.167</v>
      </c>
      <c r="F323">
        <v>-18.324999999999999</v>
      </c>
      <c r="G323">
        <v>661.55</v>
      </c>
      <c r="H323">
        <f t="shared" si="18"/>
        <v>6.55</v>
      </c>
    </row>
    <row r="324" spans="1:8" x14ac:dyDescent="0.3">
      <c r="A324">
        <v>198</v>
      </c>
      <c r="B324">
        <v>609</v>
      </c>
      <c r="C324">
        <v>107.986</v>
      </c>
      <c r="D324">
        <v>11.794</v>
      </c>
      <c r="E324">
        <v>234.21899999999999</v>
      </c>
      <c r="F324">
        <v>-0.377</v>
      </c>
      <c r="G324">
        <v>608.01300000000003</v>
      </c>
      <c r="H324">
        <f t="shared" si="18"/>
        <v>6.0199306930693073</v>
      </c>
    </row>
    <row r="325" spans="1:8" x14ac:dyDescent="0.3">
      <c r="A325">
        <v>199</v>
      </c>
      <c r="B325">
        <v>722</v>
      </c>
      <c r="C325">
        <v>127.866</v>
      </c>
      <c r="D325">
        <v>27.093</v>
      </c>
      <c r="E325">
        <v>249.04400000000001</v>
      </c>
      <c r="F325">
        <v>10.874000000000001</v>
      </c>
      <c r="G325">
        <v>720.94399999999996</v>
      </c>
      <c r="H325">
        <f t="shared" si="18"/>
        <v>7.1380594059405933</v>
      </c>
    </row>
    <row r="326" spans="1:8" x14ac:dyDescent="0.3">
      <c r="A326">
        <v>200</v>
      </c>
      <c r="B326">
        <v>614</v>
      </c>
      <c r="C326">
        <v>124.827</v>
      </c>
      <c r="D326">
        <v>19.588000000000001</v>
      </c>
      <c r="E326">
        <v>240.22900000000001</v>
      </c>
      <c r="F326">
        <v>2.62</v>
      </c>
      <c r="G326">
        <v>612.64</v>
      </c>
      <c r="H326">
        <f t="shared" si="18"/>
        <v>6.0657425742574258</v>
      </c>
    </row>
    <row r="327" spans="1:8" x14ac:dyDescent="0.3">
      <c r="A327">
        <v>201</v>
      </c>
      <c r="B327">
        <v>498</v>
      </c>
      <c r="C327">
        <v>124.32899999999999</v>
      </c>
      <c r="D327">
        <v>4.6459999999999999</v>
      </c>
      <c r="E327">
        <v>248.24</v>
      </c>
      <c r="F327">
        <v>3.6909999999999998</v>
      </c>
      <c r="G327">
        <v>497.03100000000001</v>
      </c>
      <c r="H327">
        <f t="shared" si="18"/>
        <v>4.9210990099009901</v>
      </c>
    </row>
    <row r="328" spans="1:8" x14ac:dyDescent="0.3">
      <c r="A328">
        <v>202</v>
      </c>
      <c r="B328">
        <v>510</v>
      </c>
      <c r="C328">
        <v>117.181</v>
      </c>
      <c r="D328">
        <v>8.1470000000000002</v>
      </c>
      <c r="E328">
        <v>238.614</v>
      </c>
      <c r="F328">
        <v>-3.6040000000000001</v>
      </c>
      <c r="G328">
        <v>509.00700000000001</v>
      </c>
      <c r="H328">
        <f t="shared" si="18"/>
        <v>5.0396732673267328</v>
      </c>
    </row>
    <row r="329" spans="1:8" x14ac:dyDescent="0.3">
      <c r="A329">
        <v>203</v>
      </c>
      <c r="B329">
        <v>620</v>
      </c>
      <c r="C329">
        <v>162.291</v>
      </c>
      <c r="D329">
        <v>33.978999999999999</v>
      </c>
      <c r="E329">
        <v>253.32</v>
      </c>
      <c r="F329">
        <v>-8.5489999999999995</v>
      </c>
      <c r="G329">
        <v>618.87599999999998</v>
      </c>
      <c r="H329">
        <f t="shared" si="18"/>
        <v>6.1274851485148512</v>
      </c>
    </row>
    <row r="330" spans="1:8" x14ac:dyDescent="0.3">
      <c r="A330">
        <v>204</v>
      </c>
      <c r="B330">
        <v>551</v>
      </c>
      <c r="C330">
        <v>139.78800000000001</v>
      </c>
      <c r="D330">
        <v>21.556000000000001</v>
      </c>
      <c r="E330">
        <v>251.75200000000001</v>
      </c>
      <c r="F330">
        <v>5.4210000000000003</v>
      </c>
      <c r="G330">
        <v>550.46199999999999</v>
      </c>
      <c r="H330">
        <f t="shared" si="18"/>
        <v>5.4501188118811879</v>
      </c>
    </row>
    <row r="331" spans="1:8" x14ac:dyDescent="0.3">
      <c r="A331">
        <v>205</v>
      </c>
      <c r="B331">
        <v>620</v>
      </c>
      <c r="C331">
        <v>120.093</v>
      </c>
      <c r="D331">
        <v>42.322000000000003</v>
      </c>
      <c r="E331">
        <v>220.899</v>
      </c>
      <c r="F331">
        <v>5.5629999999999997</v>
      </c>
      <c r="G331">
        <v>618.91499999999996</v>
      </c>
      <c r="H331">
        <f t="shared" si="18"/>
        <v>6.1278712871287127</v>
      </c>
    </row>
    <row r="332" spans="1:8" x14ac:dyDescent="0.3">
      <c r="A332">
        <v>206</v>
      </c>
      <c r="B332">
        <v>436</v>
      </c>
      <c r="C332">
        <v>144.46199999999999</v>
      </c>
      <c r="D332">
        <v>17.152999999999999</v>
      </c>
      <c r="E332">
        <v>254.333</v>
      </c>
      <c r="F332">
        <v>-12.757999999999999</v>
      </c>
      <c r="G332">
        <v>434.73200000000003</v>
      </c>
      <c r="H332">
        <f t="shared" si="18"/>
        <v>4.304277227722773</v>
      </c>
    </row>
    <row r="333" spans="1:8" x14ac:dyDescent="0.3">
      <c r="A333">
        <v>207</v>
      </c>
      <c r="B333">
        <v>638</v>
      </c>
      <c r="C333">
        <v>164.625</v>
      </c>
      <c r="D333">
        <v>65.596000000000004</v>
      </c>
      <c r="E333">
        <v>254.94</v>
      </c>
      <c r="F333">
        <v>-3.24</v>
      </c>
      <c r="G333">
        <v>637.01800000000003</v>
      </c>
      <c r="H333">
        <f t="shared" si="18"/>
        <v>6.3071089108910892</v>
      </c>
    </row>
    <row r="334" spans="1:8" x14ac:dyDescent="0.3">
      <c r="A334">
        <v>208</v>
      </c>
      <c r="B334">
        <v>650</v>
      </c>
      <c r="C334">
        <v>121.61199999999999</v>
      </c>
      <c r="D334">
        <v>37.295000000000002</v>
      </c>
      <c r="E334">
        <v>252.358</v>
      </c>
      <c r="F334">
        <v>2.827</v>
      </c>
      <c r="G334">
        <v>648.79</v>
      </c>
      <c r="H334">
        <f t="shared" si="18"/>
        <v>6.4236633663366334</v>
      </c>
    </row>
    <row r="335" spans="1:8" x14ac:dyDescent="0.3">
      <c r="A335">
        <v>209</v>
      </c>
      <c r="B335">
        <v>549</v>
      </c>
      <c r="C335">
        <v>151.76400000000001</v>
      </c>
      <c r="D335">
        <v>25.556999999999999</v>
      </c>
      <c r="E335">
        <v>255</v>
      </c>
      <c r="F335">
        <v>-1.6719999999999999</v>
      </c>
      <c r="G335">
        <v>548.23400000000004</v>
      </c>
      <c r="H335">
        <f t="shared" si="18"/>
        <v>5.4280594059405942</v>
      </c>
    </row>
    <row r="336" spans="1:8" x14ac:dyDescent="0.3">
      <c r="A336">
        <v>210</v>
      </c>
      <c r="B336">
        <v>697</v>
      </c>
      <c r="C336">
        <v>108.922</v>
      </c>
      <c r="D336">
        <v>10.667</v>
      </c>
      <c r="E336">
        <v>245.333</v>
      </c>
      <c r="F336">
        <v>0</v>
      </c>
      <c r="G336">
        <v>696</v>
      </c>
      <c r="H336">
        <f t="shared" si="18"/>
        <v>6.891089108910891</v>
      </c>
    </row>
    <row r="337" spans="1:8" x14ac:dyDescent="0.3">
      <c r="A337">
        <v>211</v>
      </c>
      <c r="B337">
        <v>489</v>
      </c>
      <c r="C337">
        <v>124.878</v>
      </c>
      <c r="D337">
        <v>27.24</v>
      </c>
      <c r="E337">
        <v>250.91800000000001</v>
      </c>
      <c r="F337">
        <v>0.93899999999999995</v>
      </c>
      <c r="G337">
        <v>488.06599999999997</v>
      </c>
      <c r="H337">
        <f t="shared" si="18"/>
        <v>4.832336633663366</v>
      </c>
    </row>
    <row r="338" spans="1:8" x14ac:dyDescent="0.3">
      <c r="A338">
        <v>212</v>
      </c>
      <c r="B338">
        <v>453</v>
      </c>
      <c r="C338">
        <v>135.727</v>
      </c>
      <c r="D338">
        <v>30.754999999999999</v>
      </c>
      <c r="E338">
        <v>248.55500000000001</v>
      </c>
      <c r="F338">
        <v>-0.50700000000000001</v>
      </c>
      <c r="G338">
        <v>452.01799999999997</v>
      </c>
      <c r="H338">
        <f t="shared" si="18"/>
        <v>4.4754257425742567</v>
      </c>
    </row>
    <row r="339" spans="1:8" x14ac:dyDescent="0.3">
      <c r="A339">
        <v>213</v>
      </c>
      <c r="B339">
        <v>605</v>
      </c>
      <c r="C339">
        <v>123.239</v>
      </c>
      <c r="D339">
        <v>33.701000000000001</v>
      </c>
      <c r="E339">
        <v>227.27600000000001</v>
      </c>
      <c r="F339">
        <v>-11.459</v>
      </c>
      <c r="G339">
        <v>604.04</v>
      </c>
      <c r="H339">
        <f t="shared" si="18"/>
        <v>5.9805940594059406</v>
      </c>
    </row>
    <row r="340" spans="1:8" x14ac:dyDescent="0.3">
      <c r="A340">
        <v>214</v>
      </c>
      <c r="B340">
        <v>604</v>
      </c>
      <c r="C340">
        <v>125.045</v>
      </c>
      <c r="D340">
        <v>4.5609999999999999</v>
      </c>
      <c r="E340">
        <v>253.066</v>
      </c>
      <c r="F340">
        <v>-10.712999999999999</v>
      </c>
      <c r="G340">
        <v>602.50099999999998</v>
      </c>
      <c r="H340">
        <f t="shared" si="18"/>
        <v>5.9653564356435638</v>
      </c>
    </row>
    <row r="341" spans="1:8" x14ac:dyDescent="0.3">
      <c r="A341">
        <v>215</v>
      </c>
      <c r="B341">
        <v>610</v>
      </c>
      <c r="C341">
        <v>125.96299999999999</v>
      </c>
      <c r="D341">
        <v>35.146999999999998</v>
      </c>
      <c r="E341">
        <v>241.51400000000001</v>
      </c>
      <c r="F341">
        <v>-15.222</v>
      </c>
      <c r="G341">
        <v>609.38</v>
      </c>
      <c r="H341">
        <f t="shared" si="18"/>
        <v>6.0334653465346531</v>
      </c>
    </row>
    <row r="342" spans="1:8" x14ac:dyDescent="0.3">
      <c r="A342">
        <v>216</v>
      </c>
      <c r="B342">
        <v>589</v>
      </c>
      <c r="C342">
        <v>145.53</v>
      </c>
      <c r="D342">
        <v>38.524000000000001</v>
      </c>
      <c r="E342">
        <v>254.20599999999999</v>
      </c>
      <c r="F342">
        <v>-17.818999999999999</v>
      </c>
      <c r="G342">
        <v>588.21799999999996</v>
      </c>
      <c r="H342">
        <f t="shared" si="18"/>
        <v>5.8239405940594056</v>
      </c>
    </row>
    <row r="343" spans="1:8" x14ac:dyDescent="0.3">
      <c r="A343">
        <v>217</v>
      </c>
      <c r="B343">
        <v>505</v>
      </c>
      <c r="C343">
        <v>111.753</v>
      </c>
      <c r="D343">
        <v>22.152999999999999</v>
      </c>
      <c r="E343">
        <v>222.44399999999999</v>
      </c>
      <c r="F343">
        <v>-0.45500000000000002</v>
      </c>
      <c r="G343">
        <v>504.01600000000002</v>
      </c>
      <c r="H343">
        <f t="shared" si="18"/>
        <v>4.9902574257425742</v>
      </c>
    </row>
    <row r="344" spans="1:8" x14ac:dyDescent="0.3">
      <c r="A344">
        <v>218</v>
      </c>
      <c r="B344">
        <v>753</v>
      </c>
      <c r="C344">
        <v>117.89100000000001</v>
      </c>
      <c r="D344">
        <v>21.209</v>
      </c>
      <c r="E344">
        <v>225.25</v>
      </c>
      <c r="F344">
        <v>1.5229999999999999</v>
      </c>
      <c r="G344">
        <v>752.26599999999996</v>
      </c>
      <c r="H344">
        <f t="shared" si="18"/>
        <v>7.4481782178217815</v>
      </c>
    </row>
    <row r="345" spans="1:8" x14ac:dyDescent="0.3">
      <c r="A345">
        <v>219</v>
      </c>
      <c r="B345">
        <v>115</v>
      </c>
      <c r="C345">
        <v>153.928</v>
      </c>
      <c r="D345">
        <v>108.667</v>
      </c>
      <c r="E345">
        <v>169.19300000000001</v>
      </c>
      <c r="F345">
        <v>0.503</v>
      </c>
      <c r="G345" s="11">
        <v>114.004</v>
      </c>
    </row>
    <row r="346" spans="1:8" x14ac:dyDescent="0.3">
      <c r="A346">
        <v>220</v>
      </c>
      <c r="B346">
        <v>728</v>
      </c>
      <c r="C346">
        <v>146.47</v>
      </c>
      <c r="D346">
        <v>48.204999999999998</v>
      </c>
      <c r="E346">
        <v>243.86600000000001</v>
      </c>
      <c r="F346">
        <v>-2.3660000000000001</v>
      </c>
      <c r="G346">
        <v>726.62</v>
      </c>
      <c r="H346">
        <f>G346/114</f>
        <v>6.3738596491228074</v>
      </c>
    </row>
    <row r="347" spans="1:8" x14ac:dyDescent="0.3">
      <c r="A347">
        <v>221</v>
      </c>
      <c r="B347">
        <v>741</v>
      </c>
      <c r="C347">
        <v>126.996</v>
      </c>
      <c r="D347">
        <v>37.49</v>
      </c>
      <c r="E347">
        <v>216.64500000000001</v>
      </c>
      <c r="F347">
        <v>4.1849999999999996</v>
      </c>
      <c r="G347">
        <v>739.97299999999996</v>
      </c>
      <c r="H347">
        <f t="shared" ref="H347:H368" si="19">G347/114</f>
        <v>6.4909912280701754</v>
      </c>
    </row>
    <row r="348" spans="1:8" x14ac:dyDescent="0.3">
      <c r="A348">
        <v>222</v>
      </c>
      <c r="B348">
        <v>683</v>
      </c>
      <c r="C348">
        <v>128.52199999999999</v>
      </c>
      <c r="D348">
        <v>14.74</v>
      </c>
      <c r="E348">
        <v>226.928</v>
      </c>
      <c r="F348">
        <v>6.5629999999999997</v>
      </c>
      <c r="G348">
        <v>682.47199999999998</v>
      </c>
      <c r="H348">
        <f t="shared" si="19"/>
        <v>5.9865964912280702</v>
      </c>
    </row>
    <row r="349" spans="1:8" x14ac:dyDescent="0.3">
      <c r="A349">
        <v>223</v>
      </c>
      <c r="B349">
        <v>767</v>
      </c>
      <c r="C349">
        <v>140.66499999999999</v>
      </c>
      <c r="D349">
        <v>56.816000000000003</v>
      </c>
      <c r="E349">
        <v>227.47200000000001</v>
      </c>
      <c r="F349">
        <v>-9.4619999999999997</v>
      </c>
      <c r="G349">
        <v>766.428</v>
      </c>
      <c r="H349">
        <f t="shared" si="19"/>
        <v>6.7230526315789474</v>
      </c>
    </row>
    <row r="350" spans="1:8" x14ac:dyDescent="0.3">
      <c r="A350">
        <v>224</v>
      </c>
      <c r="B350">
        <v>716</v>
      </c>
      <c r="C350">
        <v>150.46299999999999</v>
      </c>
      <c r="D350">
        <v>71.911000000000001</v>
      </c>
      <c r="E350">
        <v>238.84</v>
      </c>
      <c r="F350">
        <v>-2.8860000000000001</v>
      </c>
      <c r="G350">
        <v>714.90700000000004</v>
      </c>
      <c r="H350">
        <f t="shared" si="19"/>
        <v>6.2711140350877193</v>
      </c>
    </row>
    <row r="351" spans="1:8" x14ac:dyDescent="0.3">
      <c r="A351">
        <v>225</v>
      </c>
      <c r="B351">
        <v>1009</v>
      </c>
      <c r="C351">
        <v>149.91300000000001</v>
      </c>
      <c r="D351">
        <v>9.5969999999999995</v>
      </c>
      <c r="E351">
        <v>224.517</v>
      </c>
      <c r="F351">
        <v>6.1520000000000001</v>
      </c>
      <c r="G351">
        <v>1007.804</v>
      </c>
      <c r="H351">
        <f t="shared" si="19"/>
        <v>8.8403859649122811</v>
      </c>
    </row>
    <row r="352" spans="1:8" x14ac:dyDescent="0.3">
      <c r="A352">
        <v>226</v>
      </c>
      <c r="B352">
        <v>691</v>
      </c>
      <c r="C352">
        <v>123.099</v>
      </c>
      <c r="D352">
        <v>39.78</v>
      </c>
      <c r="E352">
        <v>236.304</v>
      </c>
      <c r="F352">
        <v>-1.494</v>
      </c>
      <c r="G352">
        <v>690.23500000000001</v>
      </c>
      <c r="H352">
        <f t="shared" si="19"/>
        <v>6.0546929824561406</v>
      </c>
    </row>
    <row r="353" spans="1:8" x14ac:dyDescent="0.3">
      <c r="A353">
        <v>227</v>
      </c>
      <c r="B353">
        <v>689</v>
      </c>
      <c r="C353">
        <v>155.91399999999999</v>
      </c>
      <c r="D353">
        <v>71.635999999999996</v>
      </c>
      <c r="E353">
        <v>240.93100000000001</v>
      </c>
      <c r="F353">
        <v>6.5060000000000002</v>
      </c>
      <c r="G353">
        <v>688.43299999999999</v>
      </c>
      <c r="H353">
        <f t="shared" si="19"/>
        <v>6.0388859649122804</v>
      </c>
    </row>
    <row r="354" spans="1:8" x14ac:dyDescent="0.3">
      <c r="A354">
        <v>228</v>
      </c>
      <c r="B354">
        <v>753</v>
      </c>
      <c r="C354">
        <v>110.28</v>
      </c>
      <c r="D354">
        <v>31.213999999999999</v>
      </c>
      <c r="E354">
        <v>198.62799999999999</v>
      </c>
      <c r="F354">
        <v>4.1180000000000003</v>
      </c>
      <c r="G354">
        <v>751.94100000000003</v>
      </c>
      <c r="H354">
        <f t="shared" si="19"/>
        <v>6.5959736842105263</v>
      </c>
    </row>
    <row r="355" spans="1:8" x14ac:dyDescent="0.3">
      <c r="A355">
        <v>229</v>
      </c>
      <c r="B355">
        <v>769</v>
      </c>
      <c r="C355">
        <v>99.855999999999995</v>
      </c>
      <c r="D355">
        <v>9</v>
      </c>
      <c r="E355">
        <v>207.333</v>
      </c>
      <c r="F355">
        <v>0</v>
      </c>
      <c r="G355">
        <v>768</v>
      </c>
      <c r="H355">
        <f t="shared" si="19"/>
        <v>6.7368421052631575</v>
      </c>
    </row>
    <row r="356" spans="1:8" x14ac:dyDescent="0.3">
      <c r="A356">
        <v>230</v>
      </c>
      <c r="B356">
        <v>691</v>
      </c>
      <c r="C356">
        <v>134.26</v>
      </c>
      <c r="D356">
        <v>34.991</v>
      </c>
      <c r="E356">
        <v>236.00899999999999</v>
      </c>
      <c r="F356">
        <v>-1.494</v>
      </c>
      <c r="G356">
        <v>690.23500000000001</v>
      </c>
      <c r="H356">
        <f t="shared" si="19"/>
        <v>6.0546929824561406</v>
      </c>
    </row>
    <row r="357" spans="1:8" x14ac:dyDescent="0.3">
      <c r="A357">
        <v>231</v>
      </c>
      <c r="B357">
        <v>759</v>
      </c>
      <c r="C357">
        <v>92.578000000000003</v>
      </c>
      <c r="D357">
        <v>5.3339999999999996</v>
      </c>
      <c r="E357">
        <v>193.65799999999999</v>
      </c>
      <c r="F357">
        <v>-4.0860000000000003</v>
      </c>
      <c r="G357">
        <v>757.92600000000004</v>
      </c>
      <c r="H357">
        <f t="shared" si="19"/>
        <v>6.6484736842105265</v>
      </c>
    </row>
    <row r="358" spans="1:8" x14ac:dyDescent="0.3">
      <c r="A358">
        <v>232</v>
      </c>
      <c r="B358">
        <v>721</v>
      </c>
      <c r="C358">
        <v>115.392</v>
      </c>
      <c r="D358">
        <v>47.5</v>
      </c>
      <c r="E358">
        <v>206.93299999999999</v>
      </c>
      <c r="F358">
        <v>0.95499999999999996</v>
      </c>
      <c r="G358">
        <v>720.1</v>
      </c>
      <c r="H358">
        <f t="shared" si="19"/>
        <v>6.3166666666666664</v>
      </c>
    </row>
    <row r="359" spans="1:8" x14ac:dyDescent="0.3">
      <c r="A359">
        <v>233</v>
      </c>
      <c r="B359">
        <v>798</v>
      </c>
      <c r="C359">
        <v>157.858</v>
      </c>
      <c r="D359">
        <v>69.314999999999998</v>
      </c>
      <c r="E359">
        <v>238.84700000000001</v>
      </c>
      <c r="F359">
        <v>6.4829999999999997</v>
      </c>
      <c r="G359">
        <v>797.09699999999998</v>
      </c>
      <c r="H359">
        <f t="shared" si="19"/>
        <v>6.9920789473684213</v>
      </c>
    </row>
    <row r="360" spans="1:8" x14ac:dyDescent="0.3">
      <c r="A360">
        <v>234</v>
      </c>
      <c r="B360">
        <v>659</v>
      </c>
      <c r="C360">
        <v>133.387</v>
      </c>
      <c r="D360">
        <v>9.0990000000000002</v>
      </c>
      <c r="E360">
        <v>245.89599999999999</v>
      </c>
      <c r="F360">
        <v>9.9779999999999998</v>
      </c>
      <c r="G360">
        <v>657.95100000000002</v>
      </c>
      <c r="H360">
        <f t="shared" si="19"/>
        <v>5.7715000000000005</v>
      </c>
    </row>
    <row r="361" spans="1:8" x14ac:dyDescent="0.3">
      <c r="A361">
        <v>235</v>
      </c>
      <c r="B361">
        <v>787</v>
      </c>
      <c r="C361">
        <v>113.848</v>
      </c>
      <c r="D361">
        <v>31.277000000000001</v>
      </c>
      <c r="E361">
        <v>242.458</v>
      </c>
      <c r="F361">
        <v>1.3120000000000001</v>
      </c>
      <c r="G361">
        <v>786.20600000000002</v>
      </c>
      <c r="H361">
        <f t="shared" si="19"/>
        <v>6.8965438596491229</v>
      </c>
    </row>
    <row r="362" spans="1:8" x14ac:dyDescent="0.3">
      <c r="A362">
        <v>236</v>
      </c>
      <c r="B362">
        <v>694</v>
      </c>
      <c r="C362">
        <v>86.584000000000003</v>
      </c>
      <c r="D362">
        <v>19.62</v>
      </c>
      <c r="E362">
        <v>171.11600000000001</v>
      </c>
      <c r="F362">
        <v>9.4619999999999997</v>
      </c>
      <c r="G362">
        <v>693.43499999999995</v>
      </c>
      <c r="H362">
        <f t="shared" si="19"/>
        <v>6.0827631578947363</v>
      </c>
    </row>
    <row r="363" spans="1:8" x14ac:dyDescent="0.3">
      <c r="A363">
        <v>237</v>
      </c>
      <c r="B363">
        <v>583</v>
      </c>
      <c r="C363">
        <v>96.492000000000004</v>
      </c>
      <c r="D363">
        <v>9.9109999999999996</v>
      </c>
      <c r="E363">
        <v>173.512</v>
      </c>
      <c r="F363">
        <v>-14.323</v>
      </c>
      <c r="G363">
        <v>582.09299999999996</v>
      </c>
      <c r="H363">
        <f t="shared" si="19"/>
        <v>5.1060789473684203</v>
      </c>
    </row>
    <row r="364" spans="1:8" x14ac:dyDescent="0.3">
      <c r="A364">
        <v>238</v>
      </c>
      <c r="B364">
        <v>774</v>
      </c>
      <c r="C364">
        <v>128.078</v>
      </c>
      <c r="D364">
        <v>40.643999999999998</v>
      </c>
      <c r="E364">
        <v>235.99</v>
      </c>
      <c r="F364">
        <v>6.242</v>
      </c>
      <c r="G364">
        <v>772.58</v>
      </c>
      <c r="H364">
        <f t="shared" si="19"/>
        <v>6.7770175438596496</v>
      </c>
    </row>
    <row r="365" spans="1:8" x14ac:dyDescent="0.3">
      <c r="A365">
        <v>239</v>
      </c>
      <c r="B365">
        <v>745</v>
      </c>
      <c r="C365">
        <v>122.44499999999999</v>
      </c>
      <c r="D365">
        <v>16.312000000000001</v>
      </c>
      <c r="E365">
        <v>237.661</v>
      </c>
      <c r="F365">
        <v>0.92400000000000004</v>
      </c>
      <c r="G365">
        <v>744.09699999999998</v>
      </c>
      <c r="H365">
        <f t="shared" si="19"/>
        <v>6.5271666666666661</v>
      </c>
    </row>
    <row r="366" spans="1:8" x14ac:dyDescent="0.3">
      <c r="A366">
        <v>240</v>
      </c>
      <c r="B366">
        <v>692</v>
      </c>
      <c r="C366">
        <v>127.36199999999999</v>
      </c>
      <c r="D366">
        <v>41.725999999999999</v>
      </c>
      <c r="E366">
        <v>228.529</v>
      </c>
      <c r="F366">
        <v>7.9889999999999999</v>
      </c>
      <c r="G366">
        <v>690.70399999999995</v>
      </c>
      <c r="H366">
        <f t="shared" si="19"/>
        <v>6.0588070175438595</v>
      </c>
    </row>
    <row r="367" spans="1:8" x14ac:dyDescent="0.3">
      <c r="A367">
        <v>241</v>
      </c>
      <c r="B367">
        <v>749</v>
      </c>
      <c r="C367">
        <v>120.46599999999999</v>
      </c>
      <c r="D367">
        <v>34.354999999999997</v>
      </c>
      <c r="E367">
        <v>238.25800000000001</v>
      </c>
      <c r="F367">
        <v>13.925000000000001</v>
      </c>
      <c r="G367">
        <v>747.98099999999999</v>
      </c>
      <c r="H367">
        <f t="shared" si="19"/>
        <v>6.5612368421052629</v>
      </c>
    </row>
    <row r="368" spans="1:8" x14ac:dyDescent="0.3">
      <c r="A368">
        <v>242</v>
      </c>
      <c r="B368">
        <v>782</v>
      </c>
      <c r="C368">
        <v>160.62100000000001</v>
      </c>
      <c r="D368">
        <v>35.743000000000002</v>
      </c>
      <c r="E368">
        <v>249.43199999999999</v>
      </c>
      <c r="F368">
        <v>-3.0819999999999999</v>
      </c>
      <c r="G368">
        <v>781.13</v>
      </c>
      <c r="H368">
        <f t="shared" si="19"/>
        <v>6.8520175438596489</v>
      </c>
    </row>
    <row r="369" spans="1:8" x14ac:dyDescent="0.3">
      <c r="A369">
        <v>243</v>
      </c>
      <c r="B369">
        <v>109</v>
      </c>
      <c r="C369">
        <v>126.68899999999999</v>
      </c>
      <c r="D369">
        <v>108.676</v>
      </c>
      <c r="E369">
        <v>141.667</v>
      </c>
      <c r="F369">
        <v>0.53100000000000003</v>
      </c>
      <c r="G369" s="11">
        <v>108.005</v>
      </c>
    </row>
    <row r="370" spans="1:8" x14ac:dyDescent="0.3">
      <c r="A370">
        <v>244</v>
      </c>
      <c r="B370">
        <v>3794</v>
      </c>
      <c r="C370">
        <v>113.858</v>
      </c>
      <c r="D370">
        <v>1.605</v>
      </c>
      <c r="E370">
        <v>243.27</v>
      </c>
      <c r="F370">
        <v>2.5390000000000001</v>
      </c>
      <c r="G370">
        <v>3792.723</v>
      </c>
      <c r="H370">
        <f>G370/G369</f>
        <v>35.116179806490443</v>
      </c>
    </row>
    <row r="371" spans="1:8" x14ac:dyDescent="0.3">
      <c r="A371">
        <v>245</v>
      </c>
      <c r="B371">
        <v>119</v>
      </c>
      <c r="C371">
        <v>126.426</v>
      </c>
      <c r="D371">
        <v>91</v>
      </c>
      <c r="E371">
        <v>138.667</v>
      </c>
      <c r="F371">
        <v>0.48599999999999999</v>
      </c>
      <c r="G371" s="11">
        <v>118.004</v>
      </c>
    </row>
    <row r="372" spans="1:8" x14ac:dyDescent="0.3">
      <c r="A372">
        <v>246</v>
      </c>
      <c r="B372">
        <v>3775</v>
      </c>
      <c r="C372">
        <v>130.733</v>
      </c>
      <c r="D372">
        <v>31.273</v>
      </c>
      <c r="E372">
        <v>242.25399999999999</v>
      </c>
      <c r="F372">
        <v>0.182</v>
      </c>
      <c r="G372">
        <v>3774.0189999999998</v>
      </c>
      <c r="H372">
        <f>G372/G371</f>
        <v>31.982127724483913</v>
      </c>
    </row>
    <row r="373" spans="1:8" x14ac:dyDescent="0.3">
      <c r="A373">
        <v>247</v>
      </c>
      <c r="B373">
        <v>124</v>
      </c>
      <c r="C373">
        <v>127.473</v>
      </c>
      <c r="D373">
        <v>60</v>
      </c>
      <c r="E373">
        <v>142.667</v>
      </c>
      <c r="F373">
        <v>0</v>
      </c>
      <c r="G373" s="11">
        <v>123</v>
      </c>
    </row>
    <row r="374" spans="1:8" x14ac:dyDescent="0.3">
      <c r="A374">
        <v>248</v>
      </c>
      <c r="B374">
        <v>3853</v>
      </c>
      <c r="C374">
        <v>118.39</v>
      </c>
      <c r="D374">
        <v>11.532999999999999</v>
      </c>
      <c r="E374">
        <v>234.602</v>
      </c>
      <c r="F374">
        <v>-0.84799999999999998</v>
      </c>
      <c r="G374">
        <v>3852.422</v>
      </c>
      <c r="H374">
        <f>G374/G373</f>
        <v>31.320504065040652</v>
      </c>
    </row>
    <row r="375" spans="1:8" x14ac:dyDescent="0.3">
      <c r="A375">
        <v>249</v>
      </c>
      <c r="B375">
        <v>388</v>
      </c>
      <c r="C375">
        <v>168.75299999999999</v>
      </c>
      <c r="D375">
        <v>25.667000000000002</v>
      </c>
      <c r="E375">
        <v>206.333</v>
      </c>
      <c r="F375">
        <v>0</v>
      </c>
      <c r="G375">
        <v>387</v>
      </c>
    </row>
    <row r="376" spans="1:8" x14ac:dyDescent="0.3">
      <c r="A376">
        <v>250</v>
      </c>
      <c r="B376">
        <v>3136</v>
      </c>
      <c r="C376">
        <v>119.47199999999999</v>
      </c>
      <c r="D376">
        <v>14.509</v>
      </c>
      <c r="E376">
        <v>218.53700000000001</v>
      </c>
      <c r="F376">
        <v>2.3039999999999998</v>
      </c>
      <c r="G376">
        <v>3134.5329999999999</v>
      </c>
      <c r="H376">
        <f>G376/G375</f>
        <v>8.0995684754521964</v>
      </c>
    </row>
    <row r="377" spans="1:8" x14ac:dyDescent="0.3">
      <c r="A377">
        <v>251</v>
      </c>
      <c r="B377">
        <v>301</v>
      </c>
      <c r="C377">
        <v>187.26499999999999</v>
      </c>
      <c r="D377">
        <v>28</v>
      </c>
      <c r="E377">
        <v>218.453</v>
      </c>
      <c r="F377">
        <v>1.1459999999999999</v>
      </c>
      <c r="G377">
        <v>300.06</v>
      </c>
    </row>
    <row r="378" spans="1:8" x14ac:dyDescent="0.3">
      <c r="A378">
        <v>252</v>
      </c>
      <c r="B378">
        <v>3809</v>
      </c>
      <c r="C378">
        <v>129.541</v>
      </c>
      <c r="D378">
        <v>2.911</v>
      </c>
      <c r="E378">
        <v>245.947</v>
      </c>
      <c r="F378">
        <v>2.484</v>
      </c>
      <c r="G378">
        <v>3807.5770000000002</v>
      </c>
      <c r="H378">
        <f>G378/G377</f>
        <v>12.689385456242086</v>
      </c>
    </row>
    <row r="379" spans="1:8" x14ac:dyDescent="0.3">
      <c r="A379">
        <v>253</v>
      </c>
      <c r="B379">
        <v>118</v>
      </c>
      <c r="C379">
        <v>138.029</v>
      </c>
      <c r="D379">
        <v>85.88</v>
      </c>
      <c r="E379">
        <v>155.97399999999999</v>
      </c>
      <c r="F379">
        <v>-1.958</v>
      </c>
      <c r="G379" s="11">
        <v>117.068</v>
      </c>
    </row>
    <row r="380" spans="1:8" x14ac:dyDescent="0.3">
      <c r="A380">
        <v>254</v>
      </c>
      <c r="B380">
        <v>2741</v>
      </c>
      <c r="C380">
        <v>141.12799999999999</v>
      </c>
      <c r="D380">
        <v>17.663</v>
      </c>
      <c r="E380">
        <v>208.59100000000001</v>
      </c>
      <c r="F380">
        <v>-1.3180000000000001</v>
      </c>
      <c r="G380">
        <v>2739.7240000000002</v>
      </c>
      <c r="H380">
        <f>G380/G379</f>
        <v>23.402842792223325</v>
      </c>
    </row>
    <row r="381" spans="1:8" x14ac:dyDescent="0.3">
      <c r="A381">
        <v>255</v>
      </c>
      <c r="B381">
        <v>171</v>
      </c>
      <c r="C381">
        <v>157.61099999999999</v>
      </c>
      <c r="D381">
        <v>84.667000000000002</v>
      </c>
      <c r="E381">
        <v>173.09800000000001</v>
      </c>
      <c r="F381">
        <v>1.6850000000000001</v>
      </c>
      <c r="G381" s="11">
        <v>170.07400000000001</v>
      </c>
    </row>
    <row r="382" spans="1:8" x14ac:dyDescent="0.3">
      <c r="A382">
        <v>256</v>
      </c>
      <c r="B382">
        <v>3658</v>
      </c>
      <c r="C382">
        <v>89.275000000000006</v>
      </c>
      <c r="D382">
        <v>1</v>
      </c>
      <c r="E382">
        <v>252.41300000000001</v>
      </c>
      <c r="F382">
        <v>1.1910000000000001</v>
      </c>
      <c r="G382">
        <v>3656.79</v>
      </c>
      <c r="H382">
        <f>G382/G381</f>
        <v>21.501170078906828</v>
      </c>
    </row>
    <row r="383" spans="1:8" x14ac:dyDescent="0.3">
      <c r="A383">
        <v>1</v>
      </c>
      <c r="B383">
        <v>210</v>
      </c>
      <c r="C383">
        <v>187.637</v>
      </c>
      <c r="D383">
        <v>48.305</v>
      </c>
      <c r="E383">
        <v>207.797</v>
      </c>
      <c r="F383">
        <v>2.4660000000000002</v>
      </c>
      <c r="G383">
        <v>209.19399999999999</v>
      </c>
    </row>
    <row r="384" spans="1:8" x14ac:dyDescent="0.3">
      <c r="A384">
        <v>2</v>
      </c>
      <c r="B384">
        <v>1596</v>
      </c>
      <c r="C384">
        <v>60.555999999999997</v>
      </c>
      <c r="D384">
        <v>4.0919999999999996</v>
      </c>
      <c r="E384">
        <v>170.119</v>
      </c>
      <c r="F384">
        <v>13.932</v>
      </c>
      <c r="G384">
        <v>1594.9169999999999</v>
      </c>
      <c r="H384">
        <f>G384/209</f>
        <v>7.6311818181818181</v>
      </c>
    </row>
    <row r="385" spans="1:8" x14ac:dyDescent="0.3">
      <c r="A385">
        <v>3</v>
      </c>
      <c r="B385">
        <v>1117</v>
      </c>
      <c r="C385">
        <v>53.456000000000003</v>
      </c>
      <c r="D385">
        <v>5.9290000000000003</v>
      </c>
      <c r="E385">
        <v>167.303</v>
      </c>
      <c r="F385">
        <v>18.824999999999999</v>
      </c>
      <c r="G385">
        <v>1115.6769999999999</v>
      </c>
      <c r="H385">
        <f t="shared" ref="H385:H409" si="20">G385/209</f>
        <v>5.3381674641148322</v>
      </c>
    </row>
    <row r="386" spans="1:8" x14ac:dyDescent="0.3">
      <c r="A386">
        <v>4</v>
      </c>
      <c r="B386">
        <v>1159</v>
      </c>
      <c r="C386">
        <v>103.339</v>
      </c>
      <c r="D386">
        <v>16.437999999999999</v>
      </c>
      <c r="E386">
        <v>254.72300000000001</v>
      </c>
      <c r="F386">
        <v>21.690999999999999</v>
      </c>
      <c r="G386">
        <v>1157.998</v>
      </c>
      <c r="H386">
        <f t="shared" si="20"/>
        <v>5.54066028708134</v>
      </c>
    </row>
    <row r="387" spans="1:8" x14ac:dyDescent="0.3">
      <c r="A387">
        <v>5</v>
      </c>
      <c r="B387">
        <v>1671</v>
      </c>
      <c r="C387">
        <v>117.45399999999999</v>
      </c>
      <c r="D387">
        <v>26.292999999999999</v>
      </c>
      <c r="E387">
        <v>254.70599999999999</v>
      </c>
      <c r="F387">
        <v>2.746</v>
      </c>
      <c r="G387">
        <v>1669.9169999999999</v>
      </c>
      <c r="H387">
        <f t="shared" si="20"/>
        <v>7.9900334928229659</v>
      </c>
    </row>
    <row r="388" spans="1:8" x14ac:dyDescent="0.3">
      <c r="A388">
        <v>6</v>
      </c>
      <c r="B388">
        <v>1411</v>
      </c>
      <c r="C388">
        <v>132.435</v>
      </c>
      <c r="D388">
        <v>47.921999999999997</v>
      </c>
      <c r="E388">
        <v>254.36099999999999</v>
      </c>
      <c r="F388">
        <v>2.7650000000000001</v>
      </c>
      <c r="G388">
        <v>1409.6410000000001</v>
      </c>
      <c r="H388">
        <f t="shared" si="20"/>
        <v>6.7446937799043063</v>
      </c>
    </row>
    <row r="389" spans="1:8" x14ac:dyDescent="0.3">
      <c r="A389">
        <v>7</v>
      </c>
      <c r="B389">
        <v>132</v>
      </c>
      <c r="C389">
        <v>155.57900000000001</v>
      </c>
      <c r="D389">
        <v>63.287999999999997</v>
      </c>
      <c r="E389">
        <v>171.27199999999999</v>
      </c>
      <c r="F389">
        <v>-0.875</v>
      </c>
      <c r="G389">
        <v>131.01499999999999</v>
      </c>
      <c r="H389">
        <f t="shared" si="20"/>
        <v>0.6268660287081339</v>
      </c>
    </row>
    <row r="390" spans="1:8" x14ac:dyDescent="0.3">
      <c r="A390">
        <v>8</v>
      </c>
      <c r="B390">
        <v>1121</v>
      </c>
      <c r="C390">
        <v>56.987000000000002</v>
      </c>
      <c r="D390">
        <v>8.2230000000000008</v>
      </c>
      <c r="E390">
        <v>137.77600000000001</v>
      </c>
      <c r="F390">
        <v>-90.204999999999998</v>
      </c>
      <c r="G390">
        <v>1120.0070000000001</v>
      </c>
      <c r="H390">
        <f t="shared" si="20"/>
        <v>5.3588851674641154</v>
      </c>
    </row>
    <row r="391" spans="1:8" x14ac:dyDescent="0.3">
      <c r="A391">
        <v>9</v>
      </c>
      <c r="B391">
        <v>1082</v>
      </c>
      <c r="C391">
        <v>60.807000000000002</v>
      </c>
      <c r="D391">
        <v>18.466000000000001</v>
      </c>
      <c r="E391">
        <v>163.22300000000001</v>
      </c>
      <c r="F391">
        <v>-105.01300000000001</v>
      </c>
      <c r="G391">
        <v>1080.896</v>
      </c>
      <c r="H391">
        <f t="shared" si="20"/>
        <v>5.1717511961722487</v>
      </c>
    </row>
    <row r="392" spans="1:8" x14ac:dyDescent="0.3">
      <c r="A392">
        <v>10</v>
      </c>
      <c r="B392">
        <v>1030</v>
      </c>
      <c r="C392">
        <v>91.777000000000001</v>
      </c>
      <c r="D392">
        <v>15.138999999999999</v>
      </c>
      <c r="E392">
        <v>180.136</v>
      </c>
      <c r="F392">
        <v>-92.673000000000002</v>
      </c>
      <c r="G392">
        <v>1029.1199999999999</v>
      </c>
      <c r="H392">
        <f t="shared" si="20"/>
        <v>4.9240191387559804</v>
      </c>
    </row>
    <row r="393" spans="1:8" x14ac:dyDescent="0.3">
      <c r="A393">
        <v>11</v>
      </c>
      <c r="B393">
        <v>1062</v>
      </c>
      <c r="C393">
        <v>85.44</v>
      </c>
      <c r="D393">
        <v>9.8360000000000003</v>
      </c>
      <c r="E393">
        <v>181.22399999999999</v>
      </c>
      <c r="F393">
        <v>-87.191999999999993</v>
      </c>
      <c r="G393">
        <v>1061.2750000000001</v>
      </c>
      <c r="H393">
        <f t="shared" si="20"/>
        <v>5.07787081339713</v>
      </c>
    </row>
    <row r="394" spans="1:8" x14ac:dyDescent="0.3">
      <c r="A394">
        <v>12</v>
      </c>
      <c r="B394">
        <v>1035</v>
      </c>
      <c r="C394">
        <v>122.02200000000001</v>
      </c>
      <c r="D394">
        <v>49.615000000000002</v>
      </c>
      <c r="E394">
        <v>209.82900000000001</v>
      </c>
      <c r="F394">
        <v>-86.673000000000002</v>
      </c>
      <c r="G394">
        <v>1033.7429999999999</v>
      </c>
      <c r="H394">
        <f t="shared" si="20"/>
        <v>4.9461387559808614</v>
      </c>
    </row>
    <row r="395" spans="1:8" x14ac:dyDescent="0.3">
      <c r="A395">
        <v>13</v>
      </c>
      <c r="B395">
        <v>952</v>
      </c>
      <c r="C395">
        <v>126.97499999999999</v>
      </c>
      <c r="D395">
        <v>31.3</v>
      </c>
      <c r="E395">
        <v>195.36099999999999</v>
      </c>
      <c r="F395">
        <v>-94.343000000000004</v>
      </c>
      <c r="G395">
        <v>950.73</v>
      </c>
      <c r="H395">
        <f t="shared" si="20"/>
        <v>4.5489473684210529</v>
      </c>
    </row>
    <row r="396" spans="1:8" x14ac:dyDescent="0.3">
      <c r="A396">
        <v>14</v>
      </c>
      <c r="B396">
        <v>1035</v>
      </c>
      <c r="C396">
        <v>146.69499999999999</v>
      </c>
      <c r="D396">
        <v>36.015000000000001</v>
      </c>
      <c r="E396">
        <v>253.33699999999999</v>
      </c>
      <c r="F396">
        <v>-95.997</v>
      </c>
      <c r="G396">
        <v>1033.6579999999999</v>
      </c>
      <c r="H396">
        <f t="shared" si="20"/>
        <v>4.9457320574162678</v>
      </c>
    </row>
    <row r="397" spans="1:8" x14ac:dyDescent="0.3">
      <c r="A397">
        <v>15</v>
      </c>
      <c r="B397">
        <v>1021</v>
      </c>
      <c r="C397">
        <v>142.91800000000001</v>
      </c>
      <c r="D397">
        <v>39.948999999999998</v>
      </c>
      <c r="E397">
        <v>252.15799999999999</v>
      </c>
      <c r="F397">
        <v>-90.224999999999994</v>
      </c>
      <c r="G397">
        <v>1020.008</v>
      </c>
      <c r="H397">
        <f t="shared" si="20"/>
        <v>4.8804210526315792</v>
      </c>
    </row>
    <row r="398" spans="1:8" x14ac:dyDescent="0.3">
      <c r="A398">
        <v>16</v>
      </c>
      <c r="B398">
        <v>1075</v>
      </c>
      <c r="C398">
        <v>146.47900000000001</v>
      </c>
      <c r="D398">
        <v>53.366</v>
      </c>
      <c r="E398">
        <v>253.667</v>
      </c>
      <c r="F398">
        <v>-93.63</v>
      </c>
      <c r="G398">
        <v>1074.155</v>
      </c>
      <c r="H398">
        <f t="shared" si="20"/>
        <v>5.1394976076555023</v>
      </c>
    </row>
    <row r="399" spans="1:8" x14ac:dyDescent="0.3">
      <c r="A399">
        <v>17</v>
      </c>
      <c r="B399">
        <v>989</v>
      </c>
      <c r="C399">
        <v>160.64699999999999</v>
      </c>
      <c r="D399">
        <v>36.347000000000001</v>
      </c>
      <c r="E399">
        <v>253.947</v>
      </c>
      <c r="F399">
        <v>-88.84</v>
      </c>
      <c r="G399">
        <v>988.202</v>
      </c>
      <c r="H399">
        <f t="shared" si="20"/>
        <v>4.7282392344497604</v>
      </c>
    </row>
    <row r="400" spans="1:8" x14ac:dyDescent="0.3">
      <c r="A400">
        <v>18</v>
      </c>
      <c r="B400">
        <v>1100</v>
      </c>
      <c r="C400">
        <v>147.178</v>
      </c>
      <c r="D400">
        <v>27.995000000000001</v>
      </c>
      <c r="E400">
        <v>246.608</v>
      </c>
      <c r="F400">
        <v>-96.477999999999994</v>
      </c>
      <c r="G400">
        <v>1099.018</v>
      </c>
      <c r="H400">
        <f t="shared" si="20"/>
        <v>5.2584593301435412</v>
      </c>
    </row>
    <row r="401" spans="1:8" x14ac:dyDescent="0.3">
      <c r="A401">
        <v>19</v>
      </c>
      <c r="B401">
        <v>209</v>
      </c>
      <c r="C401">
        <v>169.708</v>
      </c>
      <c r="D401">
        <v>80.231999999999999</v>
      </c>
      <c r="E401">
        <v>182.333</v>
      </c>
      <c r="F401">
        <v>1.927</v>
      </c>
      <c r="G401">
        <v>208.11799999999999</v>
      </c>
      <c r="H401">
        <f t="shared" si="20"/>
        <v>0.9957799043062201</v>
      </c>
    </row>
    <row r="402" spans="1:8" x14ac:dyDescent="0.3">
      <c r="A402">
        <v>20</v>
      </c>
      <c r="B402">
        <v>1582</v>
      </c>
      <c r="C402">
        <v>103.84099999999999</v>
      </c>
      <c r="D402">
        <v>3.6840000000000002</v>
      </c>
      <c r="E402">
        <v>190.41</v>
      </c>
      <c r="F402">
        <v>-93.480999999999995</v>
      </c>
      <c r="G402">
        <v>1580.9169999999999</v>
      </c>
      <c r="H402">
        <f t="shared" si="20"/>
        <v>7.5641961722488036</v>
      </c>
    </row>
    <row r="403" spans="1:8" x14ac:dyDescent="0.3">
      <c r="A403">
        <v>21</v>
      </c>
      <c r="B403">
        <v>1620</v>
      </c>
      <c r="C403">
        <v>116.81100000000001</v>
      </c>
      <c r="D403">
        <v>17.084</v>
      </c>
      <c r="E403">
        <v>182.33799999999999</v>
      </c>
      <c r="F403">
        <v>-94.674999999999997</v>
      </c>
      <c r="G403">
        <v>1619.3889999999999</v>
      </c>
      <c r="H403">
        <f t="shared" si="20"/>
        <v>7.7482727272727265</v>
      </c>
    </row>
    <row r="404" spans="1:8" x14ac:dyDescent="0.3">
      <c r="A404">
        <v>22</v>
      </c>
      <c r="B404">
        <v>1643</v>
      </c>
      <c r="C404">
        <v>124.46899999999999</v>
      </c>
      <c r="D404">
        <v>29.457000000000001</v>
      </c>
      <c r="E404">
        <v>180.721</v>
      </c>
      <c r="F404">
        <v>-94.19</v>
      </c>
      <c r="G404">
        <v>1642.39</v>
      </c>
      <c r="H404">
        <f t="shared" si="20"/>
        <v>7.8583253588516753</v>
      </c>
    </row>
    <row r="405" spans="1:8" x14ac:dyDescent="0.3">
      <c r="A405">
        <v>23</v>
      </c>
      <c r="B405">
        <v>1542</v>
      </c>
      <c r="C405">
        <v>119.11</v>
      </c>
      <c r="D405">
        <v>26.523</v>
      </c>
      <c r="E405">
        <v>195.321</v>
      </c>
      <c r="F405">
        <v>-85.533000000000001</v>
      </c>
      <c r="G405">
        <v>1540.68</v>
      </c>
      <c r="H405">
        <f t="shared" si="20"/>
        <v>7.371674641148326</v>
      </c>
    </row>
    <row r="406" spans="1:8" x14ac:dyDescent="0.3">
      <c r="A406">
        <v>24</v>
      </c>
      <c r="B406">
        <v>1598</v>
      </c>
      <c r="C406">
        <v>127.288</v>
      </c>
      <c r="D406">
        <v>30.044</v>
      </c>
      <c r="E406">
        <v>208.32900000000001</v>
      </c>
      <c r="F406">
        <v>-92.153000000000006</v>
      </c>
      <c r="G406">
        <v>1597.127</v>
      </c>
      <c r="H406">
        <f t="shared" si="20"/>
        <v>7.6417559808612436</v>
      </c>
    </row>
    <row r="407" spans="1:8" x14ac:dyDescent="0.3">
      <c r="A407">
        <v>25</v>
      </c>
      <c r="B407">
        <v>1597</v>
      </c>
      <c r="C407">
        <v>129.49199999999999</v>
      </c>
      <c r="D407">
        <v>25.457999999999998</v>
      </c>
      <c r="E407">
        <v>201.93799999999999</v>
      </c>
      <c r="F407">
        <v>-85.04</v>
      </c>
      <c r="G407">
        <v>1595.9770000000001</v>
      </c>
      <c r="H407">
        <f t="shared" si="20"/>
        <v>7.6362535885167464</v>
      </c>
    </row>
    <row r="408" spans="1:8" x14ac:dyDescent="0.3">
      <c r="A408">
        <v>26</v>
      </c>
      <c r="B408">
        <v>1581</v>
      </c>
      <c r="C408">
        <v>103.755</v>
      </c>
      <c r="D408">
        <v>21.766999999999999</v>
      </c>
      <c r="E408">
        <v>195.26</v>
      </c>
      <c r="F408">
        <v>-82.361999999999995</v>
      </c>
      <c r="G408">
        <v>1580.018</v>
      </c>
      <c r="H408">
        <f t="shared" si="20"/>
        <v>7.5598947368421054</v>
      </c>
    </row>
    <row r="409" spans="1:8" x14ac:dyDescent="0.3">
      <c r="A409">
        <v>27</v>
      </c>
      <c r="B409">
        <v>1550</v>
      </c>
      <c r="C409">
        <v>132</v>
      </c>
      <c r="D409">
        <v>21.198</v>
      </c>
      <c r="E409">
        <v>202.32</v>
      </c>
      <c r="F409">
        <v>-92.441000000000003</v>
      </c>
      <c r="G409">
        <v>1549.4059999999999</v>
      </c>
      <c r="H409">
        <f t="shared" si="20"/>
        <v>7.4134258373205739</v>
      </c>
    </row>
    <row r="410" spans="1:8" x14ac:dyDescent="0.3">
      <c r="A410">
        <v>28</v>
      </c>
      <c r="B410">
        <v>198</v>
      </c>
      <c r="C410">
        <v>178.285</v>
      </c>
      <c r="D410">
        <v>101.333</v>
      </c>
      <c r="E410">
        <v>195.35499999999999</v>
      </c>
      <c r="F410">
        <v>1.454</v>
      </c>
      <c r="G410">
        <v>197.06299999999999</v>
      </c>
    </row>
    <row r="411" spans="1:8" x14ac:dyDescent="0.3">
      <c r="A411">
        <v>29</v>
      </c>
      <c r="B411">
        <v>1679</v>
      </c>
      <c r="C411">
        <v>75.623999999999995</v>
      </c>
      <c r="D411">
        <v>9.4570000000000007</v>
      </c>
      <c r="E411">
        <v>144.328</v>
      </c>
      <c r="F411">
        <v>-93.006</v>
      </c>
      <c r="G411">
        <v>1678.309</v>
      </c>
      <c r="H411">
        <f>G411/197</f>
        <v>8.5193350253807107</v>
      </c>
    </row>
    <row r="412" spans="1:8" x14ac:dyDescent="0.3">
      <c r="A412">
        <v>30</v>
      </c>
      <c r="B412">
        <v>1598</v>
      </c>
      <c r="C412">
        <v>112.622</v>
      </c>
      <c r="D412">
        <v>14.808999999999999</v>
      </c>
      <c r="E412">
        <v>200.04900000000001</v>
      </c>
      <c r="F412">
        <v>-82.804000000000002</v>
      </c>
      <c r="G412">
        <v>1596.576</v>
      </c>
      <c r="H412">
        <f t="shared" ref="H412:H418" si="21">G412/197</f>
        <v>8.104446700507614</v>
      </c>
    </row>
    <row r="413" spans="1:8" x14ac:dyDescent="0.3">
      <c r="A413">
        <v>31</v>
      </c>
      <c r="B413">
        <v>1501</v>
      </c>
      <c r="C413">
        <v>101.61199999999999</v>
      </c>
      <c r="D413">
        <v>33.985999999999997</v>
      </c>
      <c r="E413">
        <v>194.64099999999999</v>
      </c>
      <c r="F413">
        <v>-85.870999999999995</v>
      </c>
      <c r="G413">
        <v>1499.893</v>
      </c>
      <c r="H413">
        <f t="shared" si="21"/>
        <v>7.6136700507614217</v>
      </c>
    </row>
    <row r="414" spans="1:8" x14ac:dyDescent="0.3">
      <c r="A414">
        <v>32</v>
      </c>
      <c r="B414">
        <v>1679</v>
      </c>
      <c r="C414">
        <v>96.584000000000003</v>
      </c>
      <c r="D414">
        <v>18.18</v>
      </c>
      <c r="E414">
        <v>211.16200000000001</v>
      </c>
      <c r="F414">
        <v>-87.131</v>
      </c>
      <c r="G414">
        <v>1678.104</v>
      </c>
      <c r="H414">
        <f t="shared" si="21"/>
        <v>8.5182944162436556</v>
      </c>
    </row>
    <row r="415" spans="1:8" x14ac:dyDescent="0.3">
      <c r="A415">
        <v>33</v>
      </c>
      <c r="B415">
        <v>1658</v>
      </c>
      <c r="C415">
        <v>139.90799999999999</v>
      </c>
      <c r="D415">
        <v>51.683999999999997</v>
      </c>
      <c r="E415">
        <v>210.99100000000001</v>
      </c>
      <c r="F415">
        <v>-91.522000000000006</v>
      </c>
      <c r="G415">
        <v>1656.5840000000001</v>
      </c>
      <c r="H415">
        <f t="shared" si="21"/>
        <v>8.4090558375634519</v>
      </c>
    </row>
    <row r="416" spans="1:8" x14ac:dyDescent="0.3">
      <c r="A416">
        <v>34</v>
      </c>
      <c r="B416">
        <v>1711</v>
      </c>
      <c r="C416">
        <v>140.73099999999999</v>
      </c>
      <c r="D416">
        <v>28.302</v>
      </c>
      <c r="E416">
        <v>251.32599999999999</v>
      </c>
      <c r="F416">
        <v>-82.608999999999995</v>
      </c>
      <c r="G416">
        <v>1710.2090000000001</v>
      </c>
      <c r="H416">
        <f t="shared" si="21"/>
        <v>8.6812639593908631</v>
      </c>
    </row>
    <row r="417" spans="1:8" x14ac:dyDescent="0.3">
      <c r="A417">
        <v>35</v>
      </c>
      <c r="B417">
        <v>1670</v>
      </c>
      <c r="C417">
        <v>128.18799999999999</v>
      </c>
      <c r="D417">
        <v>39.42</v>
      </c>
      <c r="E417">
        <v>225.66900000000001</v>
      </c>
      <c r="F417">
        <v>-85.463999999999999</v>
      </c>
      <c r="G417">
        <v>1669.2270000000001</v>
      </c>
      <c r="H417">
        <f t="shared" si="21"/>
        <v>8.4732335025380721</v>
      </c>
    </row>
    <row r="418" spans="1:8" x14ac:dyDescent="0.3">
      <c r="A418">
        <v>36</v>
      </c>
      <c r="B418">
        <v>1551</v>
      </c>
      <c r="C418">
        <v>110.705</v>
      </c>
      <c r="D418">
        <v>40.332000000000001</v>
      </c>
      <c r="E418">
        <v>216.30099999999999</v>
      </c>
      <c r="F418">
        <v>-87.337000000000003</v>
      </c>
      <c r="G418">
        <v>1549.674</v>
      </c>
      <c r="H418">
        <f t="shared" si="21"/>
        <v>7.8663654822335021</v>
      </c>
    </row>
    <row r="419" spans="1:8" x14ac:dyDescent="0.3">
      <c r="A419">
        <v>37</v>
      </c>
      <c r="B419">
        <v>243</v>
      </c>
      <c r="C419">
        <v>168.834</v>
      </c>
      <c r="D419">
        <v>54.972000000000001</v>
      </c>
      <c r="E419">
        <v>194.333</v>
      </c>
      <c r="F419">
        <v>3.3109999999999999</v>
      </c>
      <c r="G419">
        <v>242.405</v>
      </c>
    </row>
    <row r="420" spans="1:8" x14ac:dyDescent="0.3">
      <c r="A420">
        <v>38</v>
      </c>
      <c r="B420">
        <v>1656</v>
      </c>
      <c r="C420">
        <v>72.370999999999995</v>
      </c>
      <c r="D420">
        <v>2</v>
      </c>
      <c r="E420">
        <v>184.10499999999999</v>
      </c>
      <c r="F420">
        <v>-86.811999999999998</v>
      </c>
      <c r="G420">
        <v>1654.56</v>
      </c>
      <c r="H420">
        <f>G420/242.4</f>
        <v>6.8257425742574256</v>
      </c>
    </row>
    <row r="421" spans="1:8" x14ac:dyDescent="0.3">
      <c r="A421">
        <v>39</v>
      </c>
      <c r="B421">
        <v>1791</v>
      </c>
      <c r="C421">
        <v>65.519000000000005</v>
      </c>
      <c r="D421">
        <v>10.913</v>
      </c>
      <c r="E421">
        <v>203.16300000000001</v>
      </c>
      <c r="F421">
        <v>-85.385000000000005</v>
      </c>
      <c r="G421">
        <v>1789.8019999999999</v>
      </c>
      <c r="H421">
        <f t="shared" ref="H421:H424" si="22">G421/242.4</f>
        <v>7.383671617161716</v>
      </c>
    </row>
    <row r="422" spans="1:8" x14ac:dyDescent="0.3">
      <c r="A422">
        <v>40</v>
      </c>
      <c r="B422">
        <v>1890</v>
      </c>
      <c r="C422">
        <v>84.251999999999995</v>
      </c>
      <c r="D422">
        <v>3.319</v>
      </c>
      <c r="E422">
        <v>221.27</v>
      </c>
      <c r="F422">
        <v>-88.665000000000006</v>
      </c>
      <c r="G422">
        <v>1888.5129999999999</v>
      </c>
      <c r="H422">
        <f t="shared" si="22"/>
        <v>7.7908952145214521</v>
      </c>
    </row>
    <row r="423" spans="1:8" x14ac:dyDescent="0.3">
      <c r="A423">
        <v>41</v>
      </c>
      <c r="B423">
        <v>1822</v>
      </c>
      <c r="C423">
        <v>85.111000000000004</v>
      </c>
      <c r="D423">
        <v>11.962</v>
      </c>
      <c r="E423">
        <v>238.32400000000001</v>
      </c>
      <c r="F423">
        <v>-88.238</v>
      </c>
      <c r="G423">
        <v>1820.8610000000001</v>
      </c>
      <c r="H423">
        <f t="shared" si="22"/>
        <v>7.5118028052805279</v>
      </c>
    </row>
    <row r="424" spans="1:8" x14ac:dyDescent="0.3">
      <c r="A424">
        <v>42</v>
      </c>
      <c r="B424">
        <v>1795</v>
      </c>
      <c r="C424">
        <v>126.042</v>
      </c>
      <c r="D424">
        <v>29.352</v>
      </c>
      <c r="E424">
        <v>220.142</v>
      </c>
      <c r="F424">
        <v>-87.444000000000003</v>
      </c>
      <c r="G424">
        <v>1793.7850000000001</v>
      </c>
      <c r="H424">
        <f t="shared" si="22"/>
        <v>7.4001031353135316</v>
      </c>
    </row>
    <row r="425" spans="1:8" x14ac:dyDescent="0.3">
      <c r="A425">
        <v>43</v>
      </c>
      <c r="B425">
        <v>117</v>
      </c>
      <c r="C425">
        <v>169.48599999999999</v>
      </c>
      <c r="D425">
        <v>29.667000000000002</v>
      </c>
      <c r="E425">
        <v>189.92500000000001</v>
      </c>
      <c r="F425">
        <v>0.98799999999999999</v>
      </c>
      <c r="G425">
        <v>116.017</v>
      </c>
    </row>
    <row r="426" spans="1:8" x14ac:dyDescent="0.3">
      <c r="A426">
        <v>44</v>
      </c>
      <c r="B426">
        <v>957</v>
      </c>
      <c r="C426">
        <v>52.015999999999998</v>
      </c>
      <c r="D426">
        <v>9.1419999999999995</v>
      </c>
      <c r="E426">
        <v>115.30500000000001</v>
      </c>
      <c r="F426">
        <v>-84.48</v>
      </c>
      <c r="G426">
        <v>956.43499999999995</v>
      </c>
      <c r="H426">
        <f>G426/116</f>
        <v>8.2451293103448275</v>
      </c>
    </row>
    <row r="427" spans="1:8" x14ac:dyDescent="0.3">
      <c r="A427">
        <v>45</v>
      </c>
      <c r="B427">
        <v>913</v>
      </c>
      <c r="C427">
        <v>68.966999999999999</v>
      </c>
      <c r="D427">
        <v>3.4209999999999998</v>
      </c>
      <c r="E427">
        <v>174.035</v>
      </c>
      <c r="F427">
        <v>-91.507000000000005</v>
      </c>
      <c r="G427">
        <v>912.31600000000003</v>
      </c>
      <c r="H427">
        <f t="shared" ref="H427:H436" si="23">G427/116</f>
        <v>7.8647931034482763</v>
      </c>
    </row>
    <row r="428" spans="1:8" x14ac:dyDescent="0.3">
      <c r="A428">
        <v>46</v>
      </c>
      <c r="B428">
        <v>909</v>
      </c>
      <c r="C428">
        <v>85.376999999999995</v>
      </c>
      <c r="D428">
        <v>20.513999999999999</v>
      </c>
      <c r="E428">
        <v>224.58099999999999</v>
      </c>
      <c r="F428">
        <v>-90.757000000000005</v>
      </c>
      <c r="G428">
        <v>908.07899999999995</v>
      </c>
      <c r="H428">
        <f t="shared" si="23"/>
        <v>7.8282672413793097</v>
      </c>
    </row>
    <row r="429" spans="1:8" x14ac:dyDescent="0.3">
      <c r="A429">
        <v>47</v>
      </c>
      <c r="B429">
        <v>859</v>
      </c>
      <c r="C429">
        <v>120.85299999999999</v>
      </c>
      <c r="D429">
        <v>26.795000000000002</v>
      </c>
      <c r="E429">
        <v>210.76</v>
      </c>
      <c r="F429">
        <v>-86.524000000000001</v>
      </c>
      <c r="G429">
        <v>857.57799999999997</v>
      </c>
      <c r="H429">
        <f t="shared" si="23"/>
        <v>7.3929137931034479</v>
      </c>
    </row>
    <row r="430" spans="1:8" x14ac:dyDescent="0.3">
      <c r="A430">
        <v>48</v>
      </c>
      <c r="B430">
        <v>950</v>
      </c>
      <c r="C430">
        <v>93.09</v>
      </c>
      <c r="D430">
        <v>22.396999999999998</v>
      </c>
      <c r="E430">
        <v>249.09399999999999</v>
      </c>
      <c r="F430">
        <v>-92.174999999999997</v>
      </c>
      <c r="G430">
        <v>948.68299999999999</v>
      </c>
      <c r="H430">
        <f t="shared" si="23"/>
        <v>8.1783017241379312</v>
      </c>
    </row>
    <row r="431" spans="1:8" x14ac:dyDescent="0.3">
      <c r="A431">
        <v>49</v>
      </c>
      <c r="B431">
        <v>906</v>
      </c>
      <c r="C431">
        <v>124.77</v>
      </c>
      <c r="D431">
        <v>45.533000000000001</v>
      </c>
      <c r="E431">
        <v>187.43799999999999</v>
      </c>
      <c r="F431">
        <v>-87.972999999999999</v>
      </c>
      <c r="G431">
        <v>904.56600000000003</v>
      </c>
      <c r="H431">
        <f t="shared" si="23"/>
        <v>7.79798275862069</v>
      </c>
    </row>
    <row r="432" spans="1:8" x14ac:dyDescent="0.3">
      <c r="A432">
        <v>50</v>
      </c>
      <c r="B432">
        <v>857</v>
      </c>
      <c r="C432">
        <v>121.60899999999999</v>
      </c>
      <c r="D432">
        <v>27.981999999999999</v>
      </c>
      <c r="E432">
        <v>245.73500000000001</v>
      </c>
      <c r="F432">
        <v>-84.635999999999996</v>
      </c>
      <c r="G432">
        <v>855.74800000000005</v>
      </c>
      <c r="H432">
        <f t="shared" si="23"/>
        <v>7.3771379310344836</v>
      </c>
    </row>
    <row r="433" spans="1:8" x14ac:dyDescent="0.3">
      <c r="A433">
        <v>51</v>
      </c>
      <c r="B433">
        <v>905</v>
      </c>
      <c r="C433">
        <v>116.95</v>
      </c>
      <c r="D433">
        <v>36.847000000000001</v>
      </c>
      <c r="E433">
        <v>243.678</v>
      </c>
      <c r="F433">
        <v>-84.92</v>
      </c>
      <c r="G433">
        <v>903.54899999999998</v>
      </c>
      <c r="H433">
        <f t="shared" si="23"/>
        <v>7.7892155172413791</v>
      </c>
    </row>
    <row r="434" spans="1:8" x14ac:dyDescent="0.3">
      <c r="A434">
        <v>52</v>
      </c>
      <c r="B434">
        <v>961</v>
      </c>
      <c r="C434">
        <v>146.036</v>
      </c>
      <c r="D434">
        <v>32.6</v>
      </c>
      <c r="E434">
        <v>223.92500000000001</v>
      </c>
      <c r="F434">
        <v>-89.284000000000006</v>
      </c>
      <c r="G434">
        <v>960.07500000000005</v>
      </c>
      <c r="H434">
        <f t="shared" si="23"/>
        <v>8.2765086206896559</v>
      </c>
    </row>
    <row r="435" spans="1:8" x14ac:dyDescent="0.3">
      <c r="A435">
        <v>53</v>
      </c>
      <c r="B435">
        <v>921</v>
      </c>
      <c r="C435">
        <v>119.789</v>
      </c>
      <c r="D435">
        <v>32.473999999999997</v>
      </c>
      <c r="E435">
        <v>247.51599999999999</v>
      </c>
      <c r="F435">
        <v>-89.751000000000005</v>
      </c>
      <c r="G435">
        <v>920.00900000000001</v>
      </c>
      <c r="H435">
        <f t="shared" si="23"/>
        <v>7.9311120689655175</v>
      </c>
    </row>
    <row r="436" spans="1:8" x14ac:dyDescent="0.3">
      <c r="A436">
        <v>54</v>
      </c>
      <c r="B436">
        <v>984</v>
      </c>
      <c r="C436">
        <v>142.178</v>
      </c>
      <c r="D436">
        <v>46.789000000000001</v>
      </c>
      <c r="E436">
        <v>245.22900000000001</v>
      </c>
      <c r="F436">
        <v>-85.798000000000002</v>
      </c>
      <c r="G436">
        <v>982.64099999999996</v>
      </c>
      <c r="H436">
        <f t="shared" si="23"/>
        <v>8.4710431034482756</v>
      </c>
    </row>
    <row r="437" spans="1:8" x14ac:dyDescent="0.3">
      <c r="A437">
        <v>55</v>
      </c>
      <c r="B437">
        <v>119</v>
      </c>
      <c r="C437">
        <v>148.62899999999999</v>
      </c>
      <c r="D437">
        <v>74.367000000000004</v>
      </c>
      <c r="E437">
        <v>181.78</v>
      </c>
      <c r="F437">
        <v>-0.97099999999999997</v>
      </c>
      <c r="G437">
        <v>118.017</v>
      </c>
    </row>
    <row r="438" spans="1:8" x14ac:dyDescent="0.3">
      <c r="A438">
        <v>56</v>
      </c>
      <c r="B438">
        <v>783</v>
      </c>
      <c r="C438">
        <v>78.775999999999996</v>
      </c>
      <c r="D438">
        <v>20.542999999999999</v>
      </c>
      <c r="E438">
        <v>188.887</v>
      </c>
      <c r="F438">
        <v>-81.620999999999995</v>
      </c>
      <c r="G438">
        <v>782.35</v>
      </c>
      <c r="H438">
        <f>G438/118</f>
        <v>6.6300847457627121</v>
      </c>
    </row>
    <row r="439" spans="1:8" x14ac:dyDescent="0.3">
      <c r="A439">
        <v>57</v>
      </c>
      <c r="B439">
        <v>741</v>
      </c>
      <c r="C439">
        <v>76.191000000000003</v>
      </c>
      <c r="D439">
        <v>11.776</v>
      </c>
      <c r="E439">
        <v>175.809</v>
      </c>
      <c r="F439">
        <v>-78.781000000000006</v>
      </c>
      <c r="G439">
        <v>740.14300000000003</v>
      </c>
      <c r="H439">
        <f t="shared" ref="H439:H475" si="24">G439/118</f>
        <v>6.2723983050847458</v>
      </c>
    </row>
    <row r="440" spans="1:8" x14ac:dyDescent="0.3">
      <c r="A440">
        <v>58</v>
      </c>
      <c r="B440">
        <v>765</v>
      </c>
      <c r="C440">
        <v>96.358000000000004</v>
      </c>
      <c r="D440">
        <v>28.791</v>
      </c>
      <c r="E440">
        <v>199.898</v>
      </c>
      <c r="F440">
        <v>-85.945999999999998</v>
      </c>
      <c r="G440">
        <v>763.91099999999994</v>
      </c>
      <c r="H440">
        <f t="shared" si="24"/>
        <v>6.4738220338983048</v>
      </c>
    </row>
    <row r="441" spans="1:8" x14ac:dyDescent="0.3">
      <c r="A441">
        <v>59</v>
      </c>
      <c r="B441">
        <v>709</v>
      </c>
      <c r="C441">
        <v>99.381</v>
      </c>
      <c r="D441">
        <v>0.66700000000000004</v>
      </c>
      <c r="E441">
        <v>214.667</v>
      </c>
      <c r="F441">
        <v>-90</v>
      </c>
      <c r="G441">
        <v>708</v>
      </c>
      <c r="H441">
        <f t="shared" si="24"/>
        <v>6</v>
      </c>
    </row>
    <row r="442" spans="1:8" x14ac:dyDescent="0.3">
      <c r="A442">
        <v>60</v>
      </c>
      <c r="B442">
        <v>686</v>
      </c>
      <c r="C442">
        <v>131.37799999999999</v>
      </c>
      <c r="D442">
        <v>66.962000000000003</v>
      </c>
      <c r="E442">
        <v>219.44399999999999</v>
      </c>
      <c r="F442">
        <v>-86.486000000000004</v>
      </c>
      <c r="G442">
        <v>685.28800000000001</v>
      </c>
      <c r="H442">
        <f t="shared" si="24"/>
        <v>5.8075254237288139</v>
      </c>
    </row>
    <row r="443" spans="1:8" x14ac:dyDescent="0.3">
      <c r="A443">
        <v>61</v>
      </c>
      <c r="B443">
        <v>643</v>
      </c>
      <c r="C443">
        <v>104.27200000000001</v>
      </c>
      <c r="D443">
        <v>24.506</v>
      </c>
      <c r="E443">
        <v>201.14</v>
      </c>
      <c r="F443">
        <v>-81.945999999999998</v>
      </c>
      <c r="G443">
        <v>642.33600000000001</v>
      </c>
      <c r="H443">
        <f t="shared" si="24"/>
        <v>5.443525423728814</v>
      </c>
    </row>
    <row r="444" spans="1:8" x14ac:dyDescent="0.3">
      <c r="A444">
        <v>62</v>
      </c>
      <c r="B444">
        <v>809</v>
      </c>
      <c r="C444">
        <v>106.584</v>
      </c>
      <c r="D444">
        <v>15.315</v>
      </c>
      <c r="E444">
        <v>202.483</v>
      </c>
      <c r="F444">
        <v>-74.932000000000002</v>
      </c>
      <c r="G444">
        <v>807.77499999999998</v>
      </c>
      <c r="H444">
        <f t="shared" si="24"/>
        <v>6.845550847457627</v>
      </c>
    </row>
    <row r="445" spans="1:8" x14ac:dyDescent="0.3">
      <c r="A445">
        <v>63</v>
      </c>
      <c r="B445">
        <v>729</v>
      </c>
      <c r="C445">
        <v>88.412999999999997</v>
      </c>
      <c r="D445">
        <v>16.812999999999999</v>
      </c>
      <c r="E445">
        <v>197.333</v>
      </c>
      <c r="F445">
        <v>-85.275999999999996</v>
      </c>
      <c r="G445">
        <v>728.47500000000002</v>
      </c>
      <c r="H445">
        <f t="shared" si="24"/>
        <v>6.1735169491525426</v>
      </c>
    </row>
    <row r="446" spans="1:8" x14ac:dyDescent="0.3">
      <c r="A446">
        <v>64</v>
      </c>
      <c r="B446">
        <v>705</v>
      </c>
      <c r="C446">
        <v>129.98599999999999</v>
      </c>
      <c r="D446">
        <v>60.094000000000001</v>
      </c>
      <c r="E446">
        <v>206.102</v>
      </c>
      <c r="F446">
        <v>-85.600999999999999</v>
      </c>
      <c r="G446">
        <v>704.07399999999996</v>
      </c>
      <c r="H446">
        <f t="shared" si="24"/>
        <v>5.9667288135593219</v>
      </c>
    </row>
    <row r="447" spans="1:8" x14ac:dyDescent="0.3">
      <c r="A447">
        <v>65</v>
      </c>
      <c r="B447">
        <v>691</v>
      </c>
      <c r="C447">
        <v>101.803</v>
      </c>
      <c r="D447">
        <v>45.981999999999999</v>
      </c>
      <c r="E447">
        <v>194.726</v>
      </c>
      <c r="F447">
        <v>-82.504000000000005</v>
      </c>
      <c r="G447">
        <v>689.89599999999996</v>
      </c>
      <c r="H447">
        <f t="shared" si="24"/>
        <v>5.8465762711864402</v>
      </c>
    </row>
    <row r="448" spans="1:8" x14ac:dyDescent="0.3">
      <c r="A448">
        <v>66</v>
      </c>
      <c r="B448">
        <v>662</v>
      </c>
      <c r="C448">
        <v>139.98699999999999</v>
      </c>
      <c r="D448">
        <v>76.222999999999999</v>
      </c>
      <c r="E448">
        <v>225.62799999999999</v>
      </c>
      <c r="F448">
        <v>-93.122</v>
      </c>
      <c r="G448">
        <v>660.98099999999999</v>
      </c>
      <c r="H448">
        <f t="shared" si="24"/>
        <v>5.6015338983050844</v>
      </c>
    </row>
    <row r="449" spans="1:8" x14ac:dyDescent="0.3">
      <c r="A449">
        <v>67</v>
      </c>
      <c r="B449">
        <v>709</v>
      </c>
      <c r="C449">
        <v>134.714</v>
      </c>
      <c r="D449">
        <v>32.893000000000001</v>
      </c>
      <c r="E449">
        <v>230.80199999999999</v>
      </c>
      <c r="F449">
        <v>-89.028999999999996</v>
      </c>
      <c r="G449">
        <v>708.10199999999998</v>
      </c>
      <c r="H449">
        <f t="shared" si="24"/>
        <v>6.0008644067796606</v>
      </c>
    </row>
    <row r="450" spans="1:8" x14ac:dyDescent="0.3">
      <c r="A450">
        <v>68</v>
      </c>
      <c r="B450">
        <v>751</v>
      </c>
      <c r="C450">
        <v>73.215000000000003</v>
      </c>
      <c r="D450">
        <v>12.548999999999999</v>
      </c>
      <c r="E450">
        <v>186.072</v>
      </c>
      <c r="F450">
        <v>-91.832999999999998</v>
      </c>
      <c r="G450">
        <v>750.38400000000001</v>
      </c>
      <c r="H450">
        <f t="shared" si="24"/>
        <v>6.3591864406779663</v>
      </c>
    </row>
    <row r="451" spans="1:8" x14ac:dyDescent="0.3">
      <c r="A451">
        <v>69</v>
      </c>
      <c r="B451">
        <v>782</v>
      </c>
      <c r="C451">
        <v>144.02000000000001</v>
      </c>
      <c r="D451">
        <v>27.47</v>
      </c>
      <c r="E451">
        <v>199.94800000000001</v>
      </c>
      <c r="F451">
        <v>-92.643000000000001</v>
      </c>
      <c r="G451">
        <v>780.83</v>
      </c>
      <c r="H451">
        <f t="shared" si="24"/>
        <v>6.6172033898305092</v>
      </c>
    </row>
    <row r="452" spans="1:8" x14ac:dyDescent="0.3">
      <c r="A452">
        <v>70</v>
      </c>
      <c r="B452">
        <v>716</v>
      </c>
      <c r="C452">
        <v>95.456999999999994</v>
      </c>
      <c r="D452">
        <v>25.646999999999998</v>
      </c>
      <c r="E452">
        <v>191.88800000000001</v>
      </c>
      <c r="F452">
        <v>-93.366</v>
      </c>
      <c r="G452">
        <v>715.23400000000004</v>
      </c>
      <c r="H452">
        <f t="shared" si="24"/>
        <v>6.0613050847457632</v>
      </c>
    </row>
    <row r="453" spans="1:8" x14ac:dyDescent="0.3">
      <c r="A453">
        <v>71</v>
      </c>
      <c r="B453">
        <v>737</v>
      </c>
      <c r="C453">
        <v>57.756999999999998</v>
      </c>
      <c r="D453">
        <v>7.1159999999999997</v>
      </c>
      <c r="E453">
        <v>205.154</v>
      </c>
      <c r="F453">
        <v>-83.918000000000006</v>
      </c>
      <c r="G453">
        <v>736.14400000000001</v>
      </c>
      <c r="H453">
        <f t="shared" si="24"/>
        <v>6.2385084745762711</v>
      </c>
    </row>
    <row r="454" spans="1:8" x14ac:dyDescent="0.3">
      <c r="A454">
        <v>72</v>
      </c>
      <c r="B454">
        <v>756</v>
      </c>
      <c r="C454">
        <v>82.936999999999998</v>
      </c>
      <c r="D454">
        <v>5.7930000000000001</v>
      </c>
      <c r="E454">
        <v>204.941</v>
      </c>
      <c r="F454">
        <v>-80.388000000000005</v>
      </c>
      <c r="G454">
        <v>754.59400000000005</v>
      </c>
      <c r="H454">
        <f t="shared" si="24"/>
        <v>6.3948644067796616</v>
      </c>
    </row>
    <row r="455" spans="1:8" x14ac:dyDescent="0.3">
      <c r="A455">
        <v>73</v>
      </c>
      <c r="B455">
        <v>757</v>
      </c>
      <c r="C455">
        <v>81.063999999999993</v>
      </c>
      <c r="D455">
        <v>4.0629999999999997</v>
      </c>
      <c r="E455">
        <v>187.952</v>
      </c>
      <c r="F455">
        <v>-90.454999999999998</v>
      </c>
      <c r="G455">
        <v>756.024</v>
      </c>
      <c r="H455">
        <f t="shared" si="24"/>
        <v>6.4069830508474572</v>
      </c>
    </row>
    <row r="456" spans="1:8" x14ac:dyDescent="0.3">
      <c r="A456">
        <v>74</v>
      </c>
      <c r="B456">
        <v>713</v>
      </c>
      <c r="C456">
        <v>124.15</v>
      </c>
      <c r="D456">
        <v>53.018000000000001</v>
      </c>
      <c r="E456">
        <v>193.18199999999999</v>
      </c>
      <c r="F456">
        <v>-80.3</v>
      </c>
      <c r="G456">
        <v>712.18299999999999</v>
      </c>
      <c r="H456">
        <f t="shared" si="24"/>
        <v>6.0354491525423732</v>
      </c>
    </row>
    <row r="457" spans="1:8" x14ac:dyDescent="0.3">
      <c r="A457">
        <v>75</v>
      </c>
      <c r="B457">
        <v>746</v>
      </c>
      <c r="C457">
        <v>124.33799999999999</v>
      </c>
      <c r="D457">
        <v>21.367999999999999</v>
      </c>
      <c r="E457">
        <v>235.17500000000001</v>
      </c>
      <c r="F457">
        <v>-86.769000000000005</v>
      </c>
      <c r="G457">
        <v>745.18499999999995</v>
      </c>
      <c r="H457">
        <f t="shared" si="24"/>
        <v>6.3151271186440674</v>
      </c>
    </row>
    <row r="458" spans="1:8" x14ac:dyDescent="0.3">
      <c r="A458">
        <v>76</v>
      </c>
      <c r="B458">
        <v>747</v>
      </c>
      <c r="C458">
        <v>110.85899999999999</v>
      </c>
      <c r="D458">
        <v>20.884</v>
      </c>
      <c r="E458">
        <v>229.55799999999999</v>
      </c>
      <c r="F458">
        <v>-86.308999999999997</v>
      </c>
      <c r="G458">
        <v>745.54700000000003</v>
      </c>
      <c r="H458">
        <f t="shared" si="24"/>
        <v>6.3181949152542378</v>
      </c>
    </row>
    <row r="459" spans="1:8" x14ac:dyDescent="0.3">
      <c r="A459">
        <v>77</v>
      </c>
      <c r="B459">
        <v>643</v>
      </c>
      <c r="C459">
        <v>151.22499999999999</v>
      </c>
      <c r="D459">
        <v>87.688000000000002</v>
      </c>
      <c r="E459">
        <v>234.315</v>
      </c>
      <c r="F459">
        <v>-91.070999999999998</v>
      </c>
      <c r="G459">
        <v>642.11199999999997</v>
      </c>
      <c r="H459">
        <f t="shared" si="24"/>
        <v>5.4416271186440675</v>
      </c>
    </row>
    <row r="460" spans="1:8" x14ac:dyDescent="0.3">
      <c r="A460">
        <v>78</v>
      </c>
      <c r="B460">
        <v>728</v>
      </c>
      <c r="C460">
        <v>137.46600000000001</v>
      </c>
      <c r="D460">
        <v>34.000999999999998</v>
      </c>
      <c r="E460">
        <v>251.636</v>
      </c>
      <c r="F460">
        <v>-87.161000000000001</v>
      </c>
      <c r="G460">
        <v>726.89200000000005</v>
      </c>
      <c r="H460">
        <f t="shared" si="24"/>
        <v>6.1601016949152543</v>
      </c>
    </row>
    <row r="461" spans="1:8" x14ac:dyDescent="0.3">
      <c r="A461">
        <v>79</v>
      </c>
      <c r="B461">
        <v>758</v>
      </c>
      <c r="C461">
        <v>129.40799999999999</v>
      </c>
      <c r="D461">
        <v>17.53</v>
      </c>
      <c r="E461">
        <v>233.28899999999999</v>
      </c>
      <c r="F461">
        <v>-93.18</v>
      </c>
      <c r="G461">
        <v>757.16600000000005</v>
      </c>
      <c r="H461">
        <f t="shared" si="24"/>
        <v>6.4166610169491527</v>
      </c>
    </row>
    <row r="462" spans="1:8" x14ac:dyDescent="0.3">
      <c r="A462">
        <v>80</v>
      </c>
      <c r="B462">
        <v>790</v>
      </c>
      <c r="C462">
        <v>144.08000000000001</v>
      </c>
      <c r="D462">
        <v>37.591000000000001</v>
      </c>
      <c r="E462">
        <v>223.678</v>
      </c>
      <c r="F462">
        <v>-95.233999999999995</v>
      </c>
      <c r="G462">
        <v>789.29100000000005</v>
      </c>
      <c r="H462">
        <f t="shared" si="24"/>
        <v>6.6889067796610178</v>
      </c>
    </row>
    <row r="463" spans="1:8" x14ac:dyDescent="0.3">
      <c r="A463">
        <v>81</v>
      </c>
      <c r="B463">
        <v>735</v>
      </c>
      <c r="C463">
        <v>109.19</v>
      </c>
      <c r="D463">
        <v>17.283000000000001</v>
      </c>
      <c r="E463">
        <v>222.209</v>
      </c>
      <c r="F463">
        <v>-85.313999999999993</v>
      </c>
      <c r="G463">
        <v>734.45500000000004</v>
      </c>
      <c r="H463">
        <f t="shared" si="24"/>
        <v>6.2241949152542375</v>
      </c>
    </row>
    <row r="464" spans="1:8" x14ac:dyDescent="0.3">
      <c r="A464">
        <v>82</v>
      </c>
      <c r="B464">
        <v>715</v>
      </c>
      <c r="C464">
        <v>73.399000000000001</v>
      </c>
      <c r="D464">
        <v>8.2379999999999995</v>
      </c>
      <c r="E464">
        <v>186.566</v>
      </c>
      <c r="F464">
        <v>-89.519000000000005</v>
      </c>
      <c r="G464">
        <v>714.02499999999998</v>
      </c>
      <c r="H464">
        <f t="shared" si="24"/>
        <v>6.0510593220338977</v>
      </c>
    </row>
    <row r="465" spans="1:8" x14ac:dyDescent="0.3">
      <c r="A465">
        <v>83</v>
      </c>
      <c r="B465">
        <v>748</v>
      </c>
      <c r="C465">
        <v>76.570999999999998</v>
      </c>
      <c r="D465">
        <v>14.763</v>
      </c>
      <c r="E465">
        <v>195.446</v>
      </c>
      <c r="F465">
        <v>-84.471999999999994</v>
      </c>
      <c r="G465">
        <v>747.476</v>
      </c>
      <c r="H465">
        <f t="shared" si="24"/>
        <v>6.3345423728813559</v>
      </c>
    </row>
    <row r="466" spans="1:8" x14ac:dyDescent="0.3">
      <c r="A466">
        <v>84</v>
      </c>
      <c r="B466">
        <v>745</v>
      </c>
      <c r="C466">
        <v>83.881</v>
      </c>
      <c r="D466">
        <v>3.9140000000000001</v>
      </c>
      <c r="E466">
        <v>193.333</v>
      </c>
      <c r="F466">
        <v>-89.075999999999993</v>
      </c>
      <c r="G466">
        <v>744.09699999999998</v>
      </c>
      <c r="H466">
        <f t="shared" si="24"/>
        <v>6.3059067796610169</v>
      </c>
    </row>
    <row r="467" spans="1:8" x14ac:dyDescent="0.3">
      <c r="A467">
        <v>85</v>
      </c>
      <c r="B467">
        <v>769</v>
      </c>
      <c r="C467">
        <v>127.08799999999999</v>
      </c>
      <c r="D467">
        <v>24.937999999999999</v>
      </c>
      <c r="E467">
        <v>212.333</v>
      </c>
      <c r="F467">
        <v>-88.656999999999996</v>
      </c>
      <c r="G467">
        <v>768.21100000000001</v>
      </c>
      <c r="H467">
        <f t="shared" si="24"/>
        <v>6.5102627118644065</v>
      </c>
    </row>
    <row r="468" spans="1:8" x14ac:dyDescent="0.3">
      <c r="A468">
        <v>86</v>
      </c>
      <c r="B468">
        <v>753</v>
      </c>
      <c r="C468">
        <v>109.636</v>
      </c>
      <c r="D468">
        <v>23.423999999999999</v>
      </c>
      <c r="E468">
        <v>191.881</v>
      </c>
      <c r="F468">
        <v>-78.959000000000003</v>
      </c>
      <c r="G468">
        <v>751.91800000000001</v>
      </c>
      <c r="H468">
        <f t="shared" si="24"/>
        <v>6.3721864406779662</v>
      </c>
    </row>
    <row r="469" spans="1:8" x14ac:dyDescent="0.3">
      <c r="A469">
        <v>87</v>
      </c>
      <c r="B469">
        <v>698</v>
      </c>
      <c r="C469">
        <v>98.611999999999995</v>
      </c>
      <c r="D469">
        <v>23.344999999999999</v>
      </c>
      <c r="E469">
        <v>205.096</v>
      </c>
      <c r="F469">
        <v>-92.960999999999999</v>
      </c>
      <c r="G469">
        <v>696.93</v>
      </c>
      <c r="H469">
        <f t="shared" si="24"/>
        <v>5.9061864406779661</v>
      </c>
    </row>
    <row r="470" spans="1:8" x14ac:dyDescent="0.3">
      <c r="A470">
        <v>88</v>
      </c>
      <c r="B470">
        <v>724</v>
      </c>
      <c r="C470">
        <v>124.164</v>
      </c>
      <c r="D470">
        <v>18.390999999999998</v>
      </c>
      <c r="E470">
        <v>242.59800000000001</v>
      </c>
      <c r="F470">
        <v>-80.929000000000002</v>
      </c>
      <c r="G470">
        <v>723.04399999999998</v>
      </c>
      <c r="H470">
        <f t="shared" si="24"/>
        <v>6.1274915254237285</v>
      </c>
    </row>
    <row r="471" spans="1:8" x14ac:dyDescent="0.3">
      <c r="A471">
        <v>89</v>
      </c>
      <c r="B471">
        <v>685</v>
      </c>
      <c r="C471">
        <v>131.64400000000001</v>
      </c>
      <c r="D471">
        <v>34.034999999999997</v>
      </c>
      <c r="E471">
        <v>212.73099999999999</v>
      </c>
      <c r="F471">
        <v>-88.995000000000005</v>
      </c>
      <c r="G471">
        <v>684.10500000000002</v>
      </c>
      <c r="H471">
        <f t="shared" si="24"/>
        <v>5.7975000000000003</v>
      </c>
    </row>
    <row r="472" spans="1:8" x14ac:dyDescent="0.3">
      <c r="A472">
        <v>90</v>
      </c>
      <c r="B472">
        <v>684</v>
      </c>
      <c r="C472">
        <v>127.205</v>
      </c>
      <c r="D472">
        <v>12.763999999999999</v>
      </c>
      <c r="E472">
        <v>220.79</v>
      </c>
      <c r="F472">
        <v>-69.974000000000004</v>
      </c>
      <c r="G472">
        <v>683.31500000000005</v>
      </c>
      <c r="H472">
        <f t="shared" si="24"/>
        <v>5.7908050847457631</v>
      </c>
    </row>
    <row r="473" spans="1:8" x14ac:dyDescent="0.3">
      <c r="A473">
        <v>91</v>
      </c>
      <c r="B473">
        <v>662</v>
      </c>
      <c r="C473">
        <v>141.953</v>
      </c>
      <c r="D473">
        <v>39.606000000000002</v>
      </c>
      <c r="E473">
        <v>245.488</v>
      </c>
      <c r="F473">
        <v>-81.649000000000001</v>
      </c>
      <c r="G473">
        <v>661.00800000000004</v>
      </c>
      <c r="H473">
        <f t="shared" si="24"/>
        <v>5.6017627118644073</v>
      </c>
    </row>
    <row r="474" spans="1:8" x14ac:dyDescent="0.3">
      <c r="A474">
        <v>92</v>
      </c>
      <c r="B474">
        <v>672</v>
      </c>
      <c r="C474">
        <v>148.81899999999999</v>
      </c>
      <c r="D474">
        <v>63.536000000000001</v>
      </c>
      <c r="E474">
        <v>235.03299999999999</v>
      </c>
      <c r="F474">
        <v>-83.32</v>
      </c>
      <c r="G474">
        <v>670.55200000000002</v>
      </c>
      <c r="H474">
        <f t="shared" si="24"/>
        <v>5.6826440677966099</v>
      </c>
    </row>
    <row r="475" spans="1:8" x14ac:dyDescent="0.3">
      <c r="A475">
        <v>93</v>
      </c>
      <c r="B475">
        <v>691</v>
      </c>
      <c r="C475">
        <v>113.985</v>
      </c>
      <c r="D475">
        <v>20.667000000000002</v>
      </c>
      <c r="E475">
        <v>211</v>
      </c>
      <c r="F475">
        <v>-90</v>
      </c>
      <c r="G475">
        <v>690</v>
      </c>
      <c r="H475">
        <f t="shared" si="24"/>
        <v>5.8474576271186445</v>
      </c>
    </row>
    <row r="476" spans="1:8" x14ac:dyDescent="0.3">
      <c r="A476">
        <v>94</v>
      </c>
      <c r="B476">
        <v>121</v>
      </c>
      <c r="C476">
        <v>136.97300000000001</v>
      </c>
      <c r="D476">
        <v>92.332999999999998</v>
      </c>
      <c r="E476">
        <v>158.042</v>
      </c>
      <c r="F476">
        <v>0.47699999999999998</v>
      </c>
      <c r="G476">
        <v>120.004</v>
      </c>
    </row>
    <row r="477" spans="1:8" x14ac:dyDescent="0.3">
      <c r="A477">
        <v>95</v>
      </c>
      <c r="B477">
        <v>794</v>
      </c>
      <c r="C477">
        <v>76.798000000000002</v>
      </c>
      <c r="D477">
        <v>5.0839999999999996</v>
      </c>
      <c r="E477">
        <v>194.96600000000001</v>
      </c>
      <c r="F477">
        <v>-92.891000000000005</v>
      </c>
      <c r="G477">
        <v>793.00900000000001</v>
      </c>
      <c r="H477">
        <f>G477/120</f>
        <v>6.6084083333333332</v>
      </c>
    </row>
    <row r="478" spans="1:8" x14ac:dyDescent="0.3">
      <c r="A478">
        <v>96</v>
      </c>
      <c r="B478">
        <v>801</v>
      </c>
      <c r="C478">
        <v>76.745000000000005</v>
      </c>
      <c r="D478">
        <v>9.7149999999999999</v>
      </c>
      <c r="E478">
        <v>181.554</v>
      </c>
      <c r="F478">
        <v>-83.975999999999999</v>
      </c>
      <c r="G478">
        <v>800.42</v>
      </c>
      <c r="H478">
        <f t="shared" ref="H478:H506" si="25">G478/120</f>
        <v>6.6701666666666659</v>
      </c>
    </row>
    <row r="479" spans="1:8" x14ac:dyDescent="0.3">
      <c r="A479">
        <v>97</v>
      </c>
      <c r="B479">
        <v>729</v>
      </c>
      <c r="C479">
        <v>108.313</v>
      </c>
      <c r="D479">
        <v>20.667000000000002</v>
      </c>
      <c r="E479">
        <v>202.667</v>
      </c>
      <c r="F479">
        <v>-90</v>
      </c>
      <c r="G479">
        <v>728</v>
      </c>
      <c r="H479">
        <f t="shared" si="25"/>
        <v>6.0666666666666664</v>
      </c>
    </row>
    <row r="480" spans="1:8" x14ac:dyDescent="0.3">
      <c r="A480">
        <v>98</v>
      </c>
      <c r="B480">
        <v>769</v>
      </c>
      <c r="C480">
        <v>78.355000000000004</v>
      </c>
      <c r="D480">
        <v>12.603999999999999</v>
      </c>
      <c r="E480">
        <v>214</v>
      </c>
      <c r="F480">
        <v>-88.507999999999996</v>
      </c>
      <c r="G480">
        <v>768.26</v>
      </c>
      <c r="H480">
        <f t="shared" si="25"/>
        <v>6.402166666666667</v>
      </c>
    </row>
    <row r="481" spans="1:8" x14ac:dyDescent="0.3">
      <c r="A481">
        <v>99</v>
      </c>
      <c r="B481">
        <v>749</v>
      </c>
      <c r="C481">
        <v>77.102999999999994</v>
      </c>
      <c r="D481">
        <v>23.856999999999999</v>
      </c>
      <c r="E481">
        <v>185.73599999999999</v>
      </c>
      <c r="F481">
        <v>-84.167000000000002</v>
      </c>
      <c r="G481">
        <v>747.87199999999996</v>
      </c>
      <c r="H481">
        <f t="shared" si="25"/>
        <v>6.232266666666666</v>
      </c>
    </row>
    <row r="482" spans="1:8" x14ac:dyDescent="0.3">
      <c r="A482">
        <v>100</v>
      </c>
      <c r="B482">
        <v>696</v>
      </c>
      <c r="C482">
        <v>104.059</v>
      </c>
      <c r="D482">
        <v>16.698</v>
      </c>
      <c r="E482">
        <v>176.333</v>
      </c>
      <c r="F482">
        <v>-94.954999999999998</v>
      </c>
      <c r="G482">
        <v>694.596</v>
      </c>
      <c r="H482">
        <f t="shared" si="25"/>
        <v>5.7883000000000004</v>
      </c>
    </row>
    <row r="483" spans="1:8" x14ac:dyDescent="0.3">
      <c r="A483">
        <v>101</v>
      </c>
      <c r="B483">
        <v>617</v>
      </c>
      <c r="C483">
        <v>96.447999999999993</v>
      </c>
      <c r="D483">
        <v>34.454999999999998</v>
      </c>
      <c r="E483">
        <v>193.535</v>
      </c>
      <c r="F483">
        <v>-88.14</v>
      </c>
      <c r="G483">
        <v>616.32500000000005</v>
      </c>
      <c r="H483">
        <f t="shared" si="25"/>
        <v>5.1360416666666673</v>
      </c>
    </row>
    <row r="484" spans="1:8" x14ac:dyDescent="0.3">
      <c r="A484">
        <v>102</v>
      </c>
      <c r="B484">
        <v>720</v>
      </c>
      <c r="C484">
        <v>64.105000000000004</v>
      </c>
      <c r="D484">
        <v>21.542000000000002</v>
      </c>
      <c r="E484">
        <v>142.94999999999999</v>
      </c>
      <c r="F484">
        <v>-95.424999999999997</v>
      </c>
      <c r="G484">
        <v>719.22199999999998</v>
      </c>
      <c r="H484">
        <f t="shared" si="25"/>
        <v>5.9935166666666664</v>
      </c>
    </row>
    <row r="485" spans="1:8" x14ac:dyDescent="0.3">
      <c r="A485">
        <v>103</v>
      </c>
      <c r="B485">
        <v>709</v>
      </c>
      <c r="C485">
        <v>107.16500000000001</v>
      </c>
      <c r="D485">
        <v>36.140999999999998</v>
      </c>
      <c r="E485">
        <v>185.92699999999999</v>
      </c>
      <c r="F485">
        <v>-90.647000000000006</v>
      </c>
      <c r="G485">
        <v>708.04499999999996</v>
      </c>
      <c r="H485">
        <f t="shared" si="25"/>
        <v>5.9003749999999995</v>
      </c>
    </row>
    <row r="486" spans="1:8" x14ac:dyDescent="0.3">
      <c r="A486">
        <v>104</v>
      </c>
      <c r="B486">
        <v>641</v>
      </c>
      <c r="C486">
        <v>127.026</v>
      </c>
      <c r="D486">
        <v>48.698</v>
      </c>
      <c r="E486">
        <v>210.36699999999999</v>
      </c>
      <c r="F486">
        <v>-89.641999999999996</v>
      </c>
      <c r="G486">
        <v>640.01199999999994</v>
      </c>
      <c r="H486">
        <f t="shared" si="25"/>
        <v>5.3334333333333328</v>
      </c>
    </row>
    <row r="487" spans="1:8" x14ac:dyDescent="0.3">
      <c r="A487">
        <v>105</v>
      </c>
      <c r="B487">
        <v>728</v>
      </c>
      <c r="C487">
        <v>77.62</v>
      </c>
      <c r="D487">
        <v>23.863</v>
      </c>
      <c r="E487">
        <v>188.309</v>
      </c>
      <c r="F487">
        <v>-79.864000000000004</v>
      </c>
      <c r="G487">
        <v>727.351</v>
      </c>
      <c r="H487">
        <f t="shared" si="25"/>
        <v>6.061258333333333</v>
      </c>
    </row>
    <row r="488" spans="1:8" x14ac:dyDescent="0.3">
      <c r="A488">
        <v>106</v>
      </c>
      <c r="B488">
        <v>709</v>
      </c>
      <c r="C488">
        <v>125.85599999999999</v>
      </c>
      <c r="D488">
        <v>44.976999999999997</v>
      </c>
      <c r="E488">
        <v>230.27699999999999</v>
      </c>
      <c r="F488">
        <v>-89.676000000000002</v>
      </c>
      <c r="G488">
        <v>708.01099999999997</v>
      </c>
      <c r="H488">
        <f t="shared" si="25"/>
        <v>5.9000916666666665</v>
      </c>
    </row>
    <row r="489" spans="1:8" x14ac:dyDescent="0.3">
      <c r="A489">
        <v>107</v>
      </c>
      <c r="B489">
        <v>678</v>
      </c>
      <c r="C489">
        <v>130.63999999999999</v>
      </c>
      <c r="D489">
        <v>71.242999999999995</v>
      </c>
      <c r="E489">
        <v>202.084</v>
      </c>
      <c r="F489">
        <v>-92.372</v>
      </c>
      <c r="G489">
        <v>676.58</v>
      </c>
      <c r="H489">
        <f t="shared" si="25"/>
        <v>5.6381666666666668</v>
      </c>
    </row>
    <row r="490" spans="1:8" x14ac:dyDescent="0.3">
      <c r="A490">
        <v>108</v>
      </c>
      <c r="B490">
        <v>704</v>
      </c>
      <c r="C490">
        <v>114.081</v>
      </c>
      <c r="D490">
        <v>35.167999999999999</v>
      </c>
      <c r="E490">
        <v>185.03</v>
      </c>
      <c r="F490">
        <v>-95.548000000000002</v>
      </c>
      <c r="G490">
        <v>703.29499999999996</v>
      </c>
      <c r="H490">
        <f t="shared" si="25"/>
        <v>5.8607916666666666</v>
      </c>
    </row>
    <row r="491" spans="1:8" x14ac:dyDescent="0.3">
      <c r="A491">
        <v>109</v>
      </c>
      <c r="B491">
        <v>750</v>
      </c>
      <c r="C491">
        <v>124.158</v>
      </c>
      <c r="D491">
        <v>29.225000000000001</v>
      </c>
      <c r="E491">
        <v>182.14599999999999</v>
      </c>
      <c r="F491">
        <v>-87.245000000000005</v>
      </c>
      <c r="G491">
        <v>748.86599999999999</v>
      </c>
      <c r="H491">
        <f t="shared" si="25"/>
        <v>6.2405499999999998</v>
      </c>
    </row>
    <row r="492" spans="1:8" x14ac:dyDescent="0.3">
      <c r="A492">
        <v>110</v>
      </c>
      <c r="B492">
        <v>794</v>
      </c>
      <c r="C492">
        <v>141.21700000000001</v>
      </c>
      <c r="D492">
        <v>30.172000000000001</v>
      </c>
      <c r="E492">
        <v>237.30500000000001</v>
      </c>
      <c r="F492">
        <v>-87.686000000000007</v>
      </c>
      <c r="G492">
        <v>792.64599999999996</v>
      </c>
      <c r="H492">
        <f t="shared" si="25"/>
        <v>6.6053833333333332</v>
      </c>
    </row>
    <row r="493" spans="1:8" x14ac:dyDescent="0.3">
      <c r="A493">
        <v>111</v>
      </c>
      <c r="B493">
        <v>737</v>
      </c>
      <c r="C493">
        <v>120.81100000000001</v>
      </c>
      <c r="D493">
        <v>61.71</v>
      </c>
      <c r="E493">
        <v>222.21700000000001</v>
      </c>
      <c r="F493">
        <v>-88.754999999999995</v>
      </c>
      <c r="G493">
        <v>736.17399999999998</v>
      </c>
      <c r="H493">
        <f t="shared" si="25"/>
        <v>6.134783333333333</v>
      </c>
    </row>
    <row r="494" spans="1:8" x14ac:dyDescent="0.3">
      <c r="A494">
        <v>112</v>
      </c>
      <c r="B494">
        <v>778</v>
      </c>
      <c r="C494">
        <v>108.11</v>
      </c>
      <c r="D494">
        <v>29.524999999999999</v>
      </c>
      <c r="E494">
        <v>197.13900000000001</v>
      </c>
      <c r="F494">
        <v>-92.066000000000003</v>
      </c>
      <c r="G494">
        <v>776.505</v>
      </c>
      <c r="H494">
        <f t="shared" si="25"/>
        <v>6.4708750000000004</v>
      </c>
    </row>
    <row r="495" spans="1:8" x14ac:dyDescent="0.3">
      <c r="A495">
        <v>113</v>
      </c>
      <c r="B495">
        <v>716</v>
      </c>
      <c r="C495">
        <v>105.173</v>
      </c>
      <c r="D495">
        <v>45.143999999999998</v>
      </c>
      <c r="E495">
        <v>166.03399999999999</v>
      </c>
      <c r="F495">
        <v>-85.183000000000007</v>
      </c>
      <c r="G495">
        <v>714.524</v>
      </c>
      <c r="H495">
        <f t="shared" si="25"/>
        <v>5.954366666666667</v>
      </c>
    </row>
    <row r="496" spans="1:8" x14ac:dyDescent="0.3">
      <c r="A496">
        <v>114</v>
      </c>
      <c r="B496">
        <v>686</v>
      </c>
      <c r="C496">
        <v>117.02800000000001</v>
      </c>
      <c r="D496">
        <v>44.436</v>
      </c>
      <c r="E496">
        <v>195.12</v>
      </c>
      <c r="F496">
        <v>-83.29</v>
      </c>
      <c r="G496">
        <v>684.69</v>
      </c>
      <c r="H496">
        <f t="shared" si="25"/>
        <v>5.7057500000000001</v>
      </c>
    </row>
    <row r="497" spans="1:8" x14ac:dyDescent="0.3">
      <c r="A497">
        <v>115</v>
      </c>
      <c r="B497">
        <v>758</v>
      </c>
      <c r="C497">
        <v>112.79600000000001</v>
      </c>
      <c r="D497">
        <v>73.53</v>
      </c>
      <c r="E497">
        <v>201.28899999999999</v>
      </c>
      <c r="F497">
        <v>-87.575999999999993</v>
      </c>
      <c r="G497">
        <v>756.67700000000002</v>
      </c>
      <c r="H497">
        <f t="shared" si="25"/>
        <v>6.3056416666666673</v>
      </c>
    </row>
    <row r="498" spans="1:8" x14ac:dyDescent="0.3">
      <c r="A498">
        <v>116</v>
      </c>
      <c r="B498">
        <v>771</v>
      </c>
      <c r="C498">
        <v>121.61499999999999</v>
      </c>
      <c r="D498">
        <v>62.843000000000004</v>
      </c>
      <c r="E498">
        <v>213.13499999999999</v>
      </c>
      <c r="F498">
        <v>-77.697000000000003</v>
      </c>
      <c r="G498">
        <v>769.67499999999995</v>
      </c>
      <c r="H498">
        <f t="shared" si="25"/>
        <v>6.4139583333333325</v>
      </c>
    </row>
    <row r="499" spans="1:8" x14ac:dyDescent="0.3">
      <c r="A499">
        <v>117</v>
      </c>
      <c r="B499">
        <v>706</v>
      </c>
      <c r="C499">
        <v>105.261</v>
      </c>
      <c r="D499">
        <v>17.733000000000001</v>
      </c>
      <c r="E499">
        <v>203.62799999999999</v>
      </c>
      <c r="F499">
        <v>-93.575999999999993</v>
      </c>
      <c r="G499">
        <v>705.37400000000002</v>
      </c>
      <c r="H499">
        <f t="shared" si="25"/>
        <v>5.8781166666666671</v>
      </c>
    </row>
    <row r="500" spans="1:8" x14ac:dyDescent="0.3">
      <c r="A500">
        <v>118</v>
      </c>
      <c r="B500">
        <v>685</v>
      </c>
      <c r="C500">
        <v>92.156000000000006</v>
      </c>
      <c r="D500">
        <v>20.135000000000002</v>
      </c>
      <c r="E500">
        <v>151</v>
      </c>
      <c r="F500">
        <v>-88.325000000000003</v>
      </c>
      <c r="G500">
        <v>684.29200000000003</v>
      </c>
      <c r="H500">
        <f t="shared" si="25"/>
        <v>5.7024333333333335</v>
      </c>
    </row>
    <row r="501" spans="1:8" x14ac:dyDescent="0.3">
      <c r="A501">
        <v>119</v>
      </c>
      <c r="B501">
        <v>733</v>
      </c>
      <c r="C501">
        <v>114.22799999999999</v>
      </c>
      <c r="D501">
        <v>40.07</v>
      </c>
      <c r="E501">
        <v>185.333</v>
      </c>
      <c r="F501">
        <v>-95.647999999999996</v>
      </c>
      <c r="G501">
        <v>731.55200000000002</v>
      </c>
      <c r="H501">
        <f t="shared" si="25"/>
        <v>6.0962666666666667</v>
      </c>
    </row>
    <row r="502" spans="1:8" x14ac:dyDescent="0.3">
      <c r="A502">
        <v>120</v>
      </c>
      <c r="B502">
        <v>761</v>
      </c>
      <c r="C502">
        <v>98.42</v>
      </c>
      <c r="D502">
        <v>40.270000000000003</v>
      </c>
      <c r="E502">
        <v>198.15799999999999</v>
      </c>
      <c r="F502">
        <v>-90.302000000000007</v>
      </c>
      <c r="G502">
        <v>760.01099999999997</v>
      </c>
      <c r="H502">
        <f t="shared" si="25"/>
        <v>6.3334250000000001</v>
      </c>
    </row>
    <row r="503" spans="1:8" x14ac:dyDescent="0.3">
      <c r="A503">
        <v>121</v>
      </c>
      <c r="B503">
        <v>693</v>
      </c>
      <c r="C503">
        <v>62.829000000000001</v>
      </c>
      <c r="D503">
        <v>7.6219999999999999</v>
      </c>
      <c r="E503">
        <v>165.083</v>
      </c>
      <c r="F503">
        <v>-89.007000000000005</v>
      </c>
      <c r="G503">
        <v>692.10400000000004</v>
      </c>
      <c r="H503">
        <f t="shared" si="25"/>
        <v>5.7675333333333336</v>
      </c>
    </row>
    <row r="504" spans="1:8" x14ac:dyDescent="0.3">
      <c r="A504">
        <v>122</v>
      </c>
      <c r="B504">
        <v>753</v>
      </c>
      <c r="C504">
        <v>86.555000000000007</v>
      </c>
      <c r="D504">
        <v>1.298</v>
      </c>
      <c r="E504">
        <v>180.858</v>
      </c>
      <c r="F504">
        <v>-90.61</v>
      </c>
      <c r="G504">
        <v>752.04300000000001</v>
      </c>
      <c r="H504">
        <f t="shared" si="25"/>
        <v>6.2670250000000003</v>
      </c>
    </row>
    <row r="505" spans="1:8" x14ac:dyDescent="0.3">
      <c r="A505">
        <v>123</v>
      </c>
      <c r="B505">
        <v>714</v>
      </c>
      <c r="C505">
        <v>118.788</v>
      </c>
      <c r="D505">
        <v>54.006</v>
      </c>
      <c r="E505">
        <v>218.667</v>
      </c>
      <c r="F505">
        <v>-93.536000000000001</v>
      </c>
      <c r="G505">
        <v>713.35799999999995</v>
      </c>
      <c r="H505">
        <f t="shared" si="25"/>
        <v>5.9446499999999993</v>
      </c>
    </row>
    <row r="506" spans="1:8" x14ac:dyDescent="0.3">
      <c r="A506">
        <v>124</v>
      </c>
      <c r="B506">
        <v>813</v>
      </c>
      <c r="C506">
        <v>149.61600000000001</v>
      </c>
      <c r="D506">
        <v>77.783000000000001</v>
      </c>
      <c r="E506">
        <v>229.935</v>
      </c>
      <c r="F506">
        <v>-84.064999999999998</v>
      </c>
      <c r="G506">
        <v>812.35500000000002</v>
      </c>
      <c r="H506">
        <f t="shared" si="25"/>
        <v>6.7696250000000004</v>
      </c>
    </row>
    <row r="507" spans="1:8" x14ac:dyDescent="0.3">
      <c r="A507">
        <v>125</v>
      </c>
      <c r="B507">
        <v>123</v>
      </c>
      <c r="C507">
        <v>160.26599999999999</v>
      </c>
      <c r="D507">
        <v>89</v>
      </c>
      <c r="E507">
        <v>174.667</v>
      </c>
      <c r="F507">
        <v>0</v>
      </c>
      <c r="G507">
        <v>122</v>
      </c>
    </row>
    <row r="508" spans="1:8" x14ac:dyDescent="0.3">
      <c r="A508">
        <v>126</v>
      </c>
      <c r="B508">
        <v>794</v>
      </c>
      <c r="C508">
        <v>89.126000000000005</v>
      </c>
      <c r="D508">
        <v>14.667</v>
      </c>
      <c r="E508">
        <v>168.27099999999999</v>
      </c>
      <c r="F508">
        <v>-96.516000000000005</v>
      </c>
      <c r="G508">
        <v>793.12300000000005</v>
      </c>
      <c r="H508">
        <f>G508/122</f>
        <v>6.5010081967213118</v>
      </c>
    </row>
    <row r="509" spans="1:8" x14ac:dyDescent="0.3">
      <c r="A509">
        <v>127</v>
      </c>
      <c r="B509">
        <v>847</v>
      </c>
      <c r="C509">
        <v>98.159000000000006</v>
      </c>
      <c r="D509">
        <v>29.864000000000001</v>
      </c>
      <c r="E509">
        <v>221.124</v>
      </c>
      <c r="F509">
        <v>-82.941999999999993</v>
      </c>
      <c r="G509">
        <v>846.41399999999999</v>
      </c>
      <c r="H509">
        <f t="shared" ref="H509:H529" si="26">G509/122</f>
        <v>6.9378196721311474</v>
      </c>
    </row>
    <row r="510" spans="1:8" x14ac:dyDescent="0.3">
      <c r="A510">
        <v>128</v>
      </c>
      <c r="B510">
        <v>793</v>
      </c>
      <c r="C510">
        <v>125.626</v>
      </c>
      <c r="D510">
        <v>39.704000000000001</v>
      </c>
      <c r="E510">
        <v>251.57300000000001</v>
      </c>
      <c r="F510">
        <v>-98.13</v>
      </c>
      <c r="G510">
        <v>791.96</v>
      </c>
      <c r="H510">
        <f t="shared" si="26"/>
        <v>6.4914754098360659</v>
      </c>
    </row>
    <row r="511" spans="1:8" x14ac:dyDescent="0.3">
      <c r="A511">
        <v>129</v>
      </c>
      <c r="B511">
        <v>749</v>
      </c>
      <c r="C511">
        <v>155.012</v>
      </c>
      <c r="D511">
        <v>49.034999999999997</v>
      </c>
      <c r="E511">
        <v>242.02099999999999</v>
      </c>
      <c r="F511">
        <v>-81.697000000000003</v>
      </c>
      <c r="G511">
        <v>747.84</v>
      </c>
      <c r="H511">
        <f t="shared" si="26"/>
        <v>6.1298360655737705</v>
      </c>
    </row>
    <row r="512" spans="1:8" x14ac:dyDescent="0.3">
      <c r="A512">
        <v>130</v>
      </c>
      <c r="B512">
        <v>902</v>
      </c>
      <c r="C512">
        <v>170.54499999999999</v>
      </c>
      <c r="D512">
        <v>33.630000000000003</v>
      </c>
      <c r="E512">
        <v>254.392</v>
      </c>
      <c r="F512">
        <v>-87.709000000000003</v>
      </c>
      <c r="G512">
        <v>900.72</v>
      </c>
      <c r="H512">
        <f t="shared" si="26"/>
        <v>7.3829508196721312</v>
      </c>
    </row>
    <row r="513" spans="1:8" x14ac:dyDescent="0.3">
      <c r="A513">
        <v>131</v>
      </c>
      <c r="B513">
        <v>805</v>
      </c>
      <c r="C513">
        <v>140.499</v>
      </c>
      <c r="D513">
        <v>66.393000000000001</v>
      </c>
      <c r="E513">
        <v>236.98500000000001</v>
      </c>
      <c r="F513">
        <v>-89.144999999999996</v>
      </c>
      <c r="G513">
        <v>804.09</v>
      </c>
      <c r="H513">
        <f t="shared" si="26"/>
        <v>6.5909016393442625</v>
      </c>
    </row>
    <row r="514" spans="1:8" x14ac:dyDescent="0.3">
      <c r="A514">
        <v>132</v>
      </c>
      <c r="B514">
        <v>763</v>
      </c>
      <c r="C514">
        <v>127.45</v>
      </c>
      <c r="D514">
        <v>29.045000000000002</v>
      </c>
      <c r="E514">
        <v>224.089</v>
      </c>
      <c r="F514">
        <v>-94.213999999999999</v>
      </c>
      <c r="G514">
        <v>762.06</v>
      </c>
      <c r="H514">
        <f t="shared" si="26"/>
        <v>6.2463934426229502</v>
      </c>
    </row>
    <row r="515" spans="1:8" x14ac:dyDescent="0.3">
      <c r="A515">
        <v>133</v>
      </c>
      <c r="B515">
        <v>837</v>
      </c>
      <c r="C515">
        <v>133.35</v>
      </c>
      <c r="D515">
        <v>32.89</v>
      </c>
      <c r="E515">
        <v>252.077</v>
      </c>
      <c r="F515">
        <v>-91.644000000000005</v>
      </c>
      <c r="G515">
        <v>836.34400000000005</v>
      </c>
      <c r="H515">
        <f t="shared" si="26"/>
        <v>6.8552786885245904</v>
      </c>
    </row>
    <row r="516" spans="1:8" x14ac:dyDescent="0.3">
      <c r="A516">
        <v>134</v>
      </c>
      <c r="B516">
        <v>798</v>
      </c>
      <c r="C516">
        <v>134.51900000000001</v>
      </c>
      <c r="D516">
        <v>21.425000000000001</v>
      </c>
      <c r="E516">
        <v>234.215</v>
      </c>
      <c r="F516">
        <v>-103.059</v>
      </c>
      <c r="G516">
        <v>796.60299999999995</v>
      </c>
      <c r="H516">
        <f t="shared" si="26"/>
        <v>6.5295327868852455</v>
      </c>
    </row>
    <row r="517" spans="1:8" x14ac:dyDescent="0.3">
      <c r="A517">
        <v>135</v>
      </c>
      <c r="B517">
        <v>786</v>
      </c>
      <c r="C517">
        <v>108.773</v>
      </c>
      <c r="D517">
        <v>35.567999999999998</v>
      </c>
      <c r="E517">
        <v>196.863</v>
      </c>
      <c r="F517">
        <v>-96.436999999999998</v>
      </c>
      <c r="G517">
        <v>784.94799999999998</v>
      </c>
      <c r="H517">
        <f t="shared" si="26"/>
        <v>6.4340000000000002</v>
      </c>
    </row>
    <row r="518" spans="1:8" x14ac:dyDescent="0.3">
      <c r="A518">
        <v>136</v>
      </c>
      <c r="B518">
        <v>729</v>
      </c>
      <c r="C518">
        <v>104.262</v>
      </c>
      <c r="D518">
        <v>35.048000000000002</v>
      </c>
      <c r="E518">
        <v>214.52600000000001</v>
      </c>
      <c r="F518">
        <v>-91.573999999999998</v>
      </c>
      <c r="G518">
        <v>728.27499999999998</v>
      </c>
      <c r="H518">
        <f t="shared" si="26"/>
        <v>5.9694672131147541</v>
      </c>
    </row>
    <row r="519" spans="1:8" x14ac:dyDescent="0.3">
      <c r="A519">
        <v>137</v>
      </c>
      <c r="B519">
        <v>878</v>
      </c>
      <c r="C519">
        <v>108.572</v>
      </c>
      <c r="D519">
        <v>17.178999999999998</v>
      </c>
      <c r="E519">
        <v>239.535</v>
      </c>
      <c r="F519">
        <v>-93.135999999999996</v>
      </c>
      <c r="G519">
        <v>877.31399999999996</v>
      </c>
      <c r="H519">
        <f t="shared" si="26"/>
        <v>7.1910983606557375</v>
      </c>
    </row>
    <row r="520" spans="1:8" x14ac:dyDescent="0.3">
      <c r="A520">
        <v>138</v>
      </c>
      <c r="B520">
        <v>718</v>
      </c>
      <c r="C520">
        <v>119.86499999999999</v>
      </c>
      <c r="D520">
        <v>49.256</v>
      </c>
      <c r="E520">
        <v>227.96299999999999</v>
      </c>
      <c r="F520">
        <v>-98.989000000000004</v>
      </c>
      <c r="G520">
        <v>716.80399999999997</v>
      </c>
      <c r="H520">
        <f t="shared" si="26"/>
        <v>5.8754426229508194</v>
      </c>
    </row>
    <row r="521" spans="1:8" x14ac:dyDescent="0.3">
      <c r="A521">
        <v>139</v>
      </c>
      <c r="B521">
        <v>787</v>
      </c>
      <c r="C521">
        <v>103.44199999999999</v>
      </c>
      <c r="D521">
        <v>22.408000000000001</v>
      </c>
      <c r="E521">
        <v>231.62200000000001</v>
      </c>
      <c r="F521">
        <v>-103.541</v>
      </c>
      <c r="G521">
        <v>785.84500000000003</v>
      </c>
      <c r="H521">
        <f t="shared" si="26"/>
        <v>6.441352459016394</v>
      </c>
    </row>
    <row r="522" spans="1:8" x14ac:dyDescent="0.3">
      <c r="A522">
        <v>140</v>
      </c>
      <c r="B522">
        <v>767</v>
      </c>
      <c r="C522">
        <v>109.06399999999999</v>
      </c>
      <c r="D522">
        <v>26.448</v>
      </c>
      <c r="E522">
        <v>235.99</v>
      </c>
      <c r="F522">
        <v>-93.894000000000005</v>
      </c>
      <c r="G522">
        <v>765.76800000000003</v>
      </c>
      <c r="H522">
        <f t="shared" si="26"/>
        <v>6.2767868852459019</v>
      </c>
    </row>
    <row r="523" spans="1:8" x14ac:dyDescent="0.3">
      <c r="A523">
        <v>141</v>
      </c>
      <c r="B523">
        <v>661</v>
      </c>
      <c r="C523">
        <v>155.43</v>
      </c>
      <c r="D523">
        <v>60.691000000000003</v>
      </c>
      <c r="E523">
        <v>253.333</v>
      </c>
      <c r="F523">
        <v>-88.611000000000004</v>
      </c>
      <c r="G523">
        <v>660.19399999999996</v>
      </c>
      <c r="H523">
        <f t="shared" si="26"/>
        <v>5.4114262295081961</v>
      </c>
    </row>
    <row r="524" spans="1:8" x14ac:dyDescent="0.3">
      <c r="A524">
        <v>142</v>
      </c>
      <c r="B524">
        <v>761</v>
      </c>
      <c r="C524">
        <v>111.121</v>
      </c>
      <c r="D524">
        <v>13.766999999999999</v>
      </c>
      <c r="E524">
        <v>253.43299999999999</v>
      </c>
      <c r="F524">
        <v>-96.040999999999997</v>
      </c>
      <c r="G524">
        <v>760.221</v>
      </c>
      <c r="H524">
        <f t="shared" si="26"/>
        <v>6.2313196721311472</v>
      </c>
    </row>
    <row r="525" spans="1:8" x14ac:dyDescent="0.3">
      <c r="A525">
        <v>143</v>
      </c>
      <c r="B525">
        <v>794</v>
      </c>
      <c r="C525">
        <v>137.47200000000001</v>
      </c>
      <c r="D525">
        <v>20.936</v>
      </c>
      <c r="E525">
        <v>250.642</v>
      </c>
      <c r="F525">
        <v>-92.313999999999993</v>
      </c>
      <c r="G525">
        <v>792.64599999999996</v>
      </c>
      <c r="H525">
        <f t="shared" si="26"/>
        <v>6.4970983606557375</v>
      </c>
    </row>
    <row r="526" spans="1:8" x14ac:dyDescent="0.3">
      <c r="A526">
        <v>144</v>
      </c>
      <c r="B526">
        <v>732</v>
      </c>
      <c r="C526">
        <v>129.446</v>
      </c>
      <c r="D526">
        <v>40.430999999999997</v>
      </c>
      <c r="E526">
        <v>230.93600000000001</v>
      </c>
      <c r="F526">
        <v>-81.825999999999993</v>
      </c>
      <c r="G526">
        <v>731.43100000000004</v>
      </c>
      <c r="H526">
        <f t="shared" si="26"/>
        <v>5.9953360655737704</v>
      </c>
    </row>
    <row r="527" spans="1:8" x14ac:dyDescent="0.3">
      <c r="A527">
        <v>145</v>
      </c>
      <c r="B527">
        <v>826</v>
      </c>
      <c r="C527">
        <v>135.44800000000001</v>
      </c>
      <c r="D527">
        <v>56.262999999999998</v>
      </c>
      <c r="E527">
        <v>251.85499999999999</v>
      </c>
      <c r="F527">
        <v>-106.327</v>
      </c>
      <c r="G527">
        <v>825.28099999999995</v>
      </c>
      <c r="H527">
        <f t="shared" si="26"/>
        <v>6.7645983606557376</v>
      </c>
    </row>
    <row r="528" spans="1:8" x14ac:dyDescent="0.3">
      <c r="A528">
        <v>146</v>
      </c>
      <c r="B528">
        <v>834</v>
      </c>
      <c r="C528">
        <v>83.527000000000001</v>
      </c>
      <c r="D528">
        <v>26.187999999999999</v>
      </c>
      <c r="E528">
        <v>249.029</v>
      </c>
      <c r="F528">
        <v>-92.751999999999995</v>
      </c>
      <c r="G528">
        <v>832.96100000000001</v>
      </c>
      <c r="H528">
        <f t="shared" si="26"/>
        <v>6.8275491803278694</v>
      </c>
    </row>
    <row r="529" spans="1:8" x14ac:dyDescent="0.3">
      <c r="A529">
        <v>147</v>
      </c>
      <c r="B529">
        <v>803</v>
      </c>
      <c r="C529">
        <v>64.251999999999995</v>
      </c>
      <c r="D529">
        <v>16.751999999999999</v>
      </c>
      <c r="E529">
        <v>154.17699999999999</v>
      </c>
      <c r="F529">
        <v>-82.84</v>
      </c>
      <c r="G529">
        <v>802.25699999999995</v>
      </c>
      <c r="H529">
        <f t="shared" si="26"/>
        <v>6.5758770491803276</v>
      </c>
    </row>
    <row r="530" spans="1:8" x14ac:dyDescent="0.3">
      <c r="A530">
        <v>148</v>
      </c>
      <c r="B530">
        <v>39</v>
      </c>
      <c r="C530">
        <v>179.34800000000001</v>
      </c>
      <c r="D530">
        <v>141.083</v>
      </c>
      <c r="E530">
        <v>200.321</v>
      </c>
      <c r="F530">
        <v>0.76400000000000001</v>
      </c>
      <c r="G530">
        <v>37.503</v>
      </c>
    </row>
    <row r="531" spans="1:8" x14ac:dyDescent="0.3">
      <c r="A531">
        <v>149</v>
      </c>
      <c r="B531">
        <v>234</v>
      </c>
      <c r="C531">
        <v>45.421999999999997</v>
      </c>
      <c r="D531">
        <v>3.6669999999999998</v>
      </c>
      <c r="E531">
        <v>128</v>
      </c>
      <c r="F531">
        <v>-90</v>
      </c>
      <c r="G531">
        <v>233</v>
      </c>
      <c r="H531">
        <f>G531/37.5</f>
        <v>6.2133333333333329</v>
      </c>
    </row>
    <row r="532" spans="1:8" x14ac:dyDescent="0.3">
      <c r="A532">
        <v>150</v>
      </c>
      <c r="B532">
        <v>229</v>
      </c>
      <c r="C532">
        <v>73.881</v>
      </c>
      <c r="D532">
        <v>16.797999999999998</v>
      </c>
      <c r="E532">
        <v>131.667</v>
      </c>
      <c r="F532">
        <v>-90.754000000000005</v>
      </c>
      <c r="G532">
        <v>228.02</v>
      </c>
      <c r="H532">
        <f t="shared" ref="H532:H545" si="27">G532/37.5</f>
        <v>6.0805333333333333</v>
      </c>
    </row>
    <row r="533" spans="1:8" x14ac:dyDescent="0.3">
      <c r="A533">
        <v>151</v>
      </c>
      <c r="B533">
        <v>211</v>
      </c>
      <c r="C533">
        <v>105.24</v>
      </c>
      <c r="D533">
        <v>14.917</v>
      </c>
      <c r="E533">
        <v>167.38300000000001</v>
      </c>
      <c r="F533">
        <v>-73.117999999999995</v>
      </c>
      <c r="G533">
        <v>210.05199999999999</v>
      </c>
      <c r="H533">
        <f t="shared" si="27"/>
        <v>5.6013866666666665</v>
      </c>
    </row>
    <row r="534" spans="1:8" x14ac:dyDescent="0.3">
      <c r="A534">
        <v>152</v>
      </c>
      <c r="B534">
        <v>238</v>
      </c>
      <c r="C534">
        <v>39.061999999999998</v>
      </c>
      <c r="D534">
        <v>18.754999999999999</v>
      </c>
      <c r="E534">
        <v>97.599000000000004</v>
      </c>
      <c r="F534">
        <v>-89.033000000000001</v>
      </c>
      <c r="G534">
        <v>237.03399999999999</v>
      </c>
      <c r="H534">
        <f t="shared" si="27"/>
        <v>6.3209066666666667</v>
      </c>
    </row>
    <row r="535" spans="1:8" x14ac:dyDescent="0.3">
      <c r="A535">
        <v>153</v>
      </c>
      <c r="B535">
        <v>215</v>
      </c>
      <c r="C535">
        <v>62.951999999999998</v>
      </c>
      <c r="D535">
        <v>8.1769999999999996</v>
      </c>
      <c r="E535">
        <v>153.59399999999999</v>
      </c>
      <c r="F535">
        <v>-85.703999999999994</v>
      </c>
      <c r="G535">
        <v>213.6</v>
      </c>
      <c r="H535">
        <f t="shared" si="27"/>
        <v>5.6959999999999997</v>
      </c>
    </row>
    <row r="536" spans="1:8" x14ac:dyDescent="0.3">
      <c r="A536">
        <v>154</v>
      </c>
      <c r="B536">
        <v>226</v>
      </c>
      <c r="C536">
        <v>55.902000000000001</v>
      </c>
      <c r="D536">
        <v>8.532</v>
      </c>
      <c r="E536">
        <v>175.149</v>
      </c>
      <c r="F536">
        <v>-84.644000000000005</v>
      </c>
      <c r="G536">
        <v>224.982</v>
      </c>
      <c r="H536">
        <f t="shared" si="27"/>
        <v>5.9995200000000004</v>
      </c>
    </row>
    <row r="537" spans="1:8" x14ac:dyDescent="0.3">
      <c r="A537">
        <v>155</v>
      </c>
      <c r="B537">
        <v>241</v>
      </c>
      <c r="C537">
        <v>91.566000000000003</v>
      </c>
      <c r="D537">
        <v>12.683</v>
      </c>
      <c r="E537">
        <v>200.346</v>
      </c>
      <c r="F537">
        <v>-87.376000000000005</v>
      </c>
      <c r="G537">
        <v>240.25200000000001</v>
      </c>
      <c r="H537">
        <f t="shared" si="27"/>
        <v>6.40672</v>
      </c>
    </row>
    <row r="538" spans="1:8" x14ac:dyDescent="0.3">
      <c r="A538">
        <v>156</v>
      </c>
      <c r="B538">
        <v>237</v>
      </c>
      <c r="C538">
        <v>102.739</v>
      </c>
      <c r="D538">
        <v>12.914</v>
      </c>
      <c r="E538">
        <v>231.126</v>
      </c>
      <c r="F538">
        <v>-79.977999999999994</v>
      </c>
      <c r="G538">
        <v>235.595</v>
      </c>
      <c r="H538">
        <f t="shared" si="27"/>
        <v>6.2825333333333333</v>
      </c>
    </row>
    <row r="539" spans="1:8" x14ac:dyDescent="0.3">
      <c r="A539">
        <v>157</v>
      </c>
      <c r="B539">
        <v>248</v>
      </c>
      <c r="C539">
        <v>115.679</v>
      </c>
      <c r="D539">
        <v>28.404</v>
      </c>
      <c r="E539">
        <v>208.12</v>
      </c>
      <c r="F539">
        <v>-84.197000000000003</v>
      </c>
      <c r="G539">
        <v>247.267</v>
      </c>
      <c r="H539">
        <f t="shared" si="27"/>
        <v>6.5937866666666665</v>
      </c>
    </row>
    <row r="540" spans="1:8" x14ac:dyDescent="0.3">
      <c r="A540">
        <v>158</v>
      </c>
      <c r="B540">
        <v>229</v>
      </c>
      <c r="C540">
        <v>114.816</v>
      </c>
      <c r="D540">
        <v>12.718999999999999</v>
      </c>
      <c r="E540">
        <v>220.018</v>
      </c>
      <c r="F540">
        <v>-92.510999999999996</v>
      </c>
      <c r="G540">
        <v>228.21899999999999</v>
      </c>
      <c r="H540">
        <f t="shared" si="27"/>
        <v>6.0858400000000001</v>
      </c>
    </row>
    <row r="541" spans="1:8" x14ac:dyDescent="0.3">
      <c r="A541">
        <v>159</v>
      </c>
      <c r="B541">
        <v>235</v>
      </c>
      <c r="C541">
        <v>138.20699999999999</v>
      </c>
      <c r="D541">
        <v>51.816000000000003</v>
      </c>
      <c r="E541">
        <v>253.667</v>
      </c>
      <c r="F541">
        <v>-92.691000000000003</v>
      </c>
      <c r="G541">
        <v>234.25800000000001</v>
      </c>
      <c r="H541">
        <f t="shared" si="27"/>
        <v>6.24688</v>
      </c>
    </row>
    <row r="542" spans="1:8" x14ac:dyDescent="0.3">
      <c r="A542">
        <v>160</v>
      </c>
      <c r="B542">
        <v>223</v>
      </c>
      <c r="C542">
        <v>136.49600000000001</v>
      </c>
      <c r="D542">
        <v>43.552999999999997</v>
      </c>
      <c r="E542">
        <v>254.14</v>
      </c>
      <c r="F542">
        <v>-82.234999999999999</v>
      </c>
      <c r="G542">
        <v>222.036</v>
      </c>
      <c r="H542">
        <f t="shared" si="27"/>
        <v>5.92096</v>
      </c>
    </row>
    <row r="543" spans="1:8" x14ac:dyDescent="0.3">
      <c r="A543">
        <v>161</v>
      </c>
      <c r="B543">
        <v>237</v>
      </c>
      <c r="C543">
        <v>101.73099999999999</v>
      </c>
      <c r="D543">
        <v>6.4459999999999997</v>
      </c>
      <c r="E543">
        <v>215.45099999999999</v>
      </c>
      <c r="F543">
        <v>-83.927999999999997</v>
      </c>
      <c r="G543">
        <v>236.32599999999999</v>
      </c>
      <c r="H543">
        <f t="shared" si="27"/>
        <v>6.3020266666666664</v>
      </c>
    </row>
    <row r="544" spans="1:8" x14ac:dyDescent="0.3">
      <c r="A544">
        <v>162</v>
      </c>
      <c r="B544">
        <v>246</v>
      </c>
      <c r="C544">
        <v>81.513000000000005</v>
      </c>
      <c r="D544">
        <v>15.679</v>
      </c>
      <c r="E544">
        <v>235.101</v>
      </c>
      <c r="F544">
        <v>-96.572999999999993</v>
      </c>
      <c r="G544">
        <v>244.608</v>
      </c>
      <c r="H544">
        <f t="shared" si="27"/>
        <v>6.5228799999999998</v>
      </c>
    </row>
    <row r="545" spans="1:8" x14ac:dyDescent="0.3">
      <c r="A545">
        <v>163</v>
      </c>
      <c r="B545">
        <v>232</v>
      </c>
      <c r="C545">
        <v>86.293000000000006</v>
      </c>
      <c r="D545">
        <v>12.593</v>
      </c>
      <c r="E545">
        <v>199.67500000000001</v>
      </c>
      <c r="F545">
        <v>-87.025999999999996</v>
      </c>
      <c r="G545">
        <v>231.31100000000001</v>
      </c>
      <c r="H545">
        <f t="shared" si="27"/>
        <v>6.1682933333333336</v>
      </c>
    </row>
    <row r="546" spans="1:8" x14ac:dyDescent="0.3">
      <c r="A546">
        <v>1</v>
      </c>
      <c r="B546">
        <v>133</v>
      </c>
      <c r="C546">
        <v>161.77699999999999</v>
      </c>
      <c r="D546">
        <v>88</v>
      </c>
      <c r="E546">
        <v>173.60599999999999</v>
      </c>
      <c r="F546">
        <v>2.6030000000000002</v>
      </c>
      <c r="G546">
        <v>132.136</v>
      </c>
    </row>
    <row r="547" spans="1:8" x14ac:dyDescent="0.3">
      <c r="A547">
        <v>2</v>
      </c>
      <c r="B547">
        <v>2214</v>
      </c>
      <c r="C547">
        <v>103.465</v>
      </c>
      <c r="D547">
        <v>21.49</v>
      </c>
      <c r="E547">
        <v>246.77099999999999</v>
      </c>
      <c r="F547">
        <v>1.2430000000000001</v>
      </c>
      <c r="G547">
        <v>2212.5210000000002</v>
      </c>
      <c r="H547">
        <f>G547/G546</f>
        <v>16.744271054065511</v>
      </c>
    </row>
    <row r="548" spans="1:8" x14ac:dyDescent="0.3">
      <c r="A548">
        <v>3</v>
      </c>
      <c r="B548">
        <v>2089</v>
      </c>
      <c r="C548">
        <v>145.22999999999999</v>
      </c>
      <c r="D548">
        <v>23.382999999999999</v>
      </c>
      <c r="E548">
        <v>254.488</v>
      </c>
      <c r="F548">
        <v>-0.76800000000000002</v>
      </c>
      <c r="G548">
        <v>2088.1880000000001</v>
      </c>
    </row>
    <row r="549" spans="1:8" x14ac:dyDescent="0.3">
      <c r="A549">
        <v>4</v>
      </c>
      <c r="B549">
        <v>313</v>
      </c>
      <c r="C549">
        <v>145.149</v>
      </c>
      <c r="D549">
        <v>52</v>
      </c>
      <c r="E549">
        <v>163.923</v>
      </c>
      <c r="F549">
        <v>2.2029999999999998</v>
      </c>
      <c r="G549">
        <v>312.23099999999999</v>
      </c>
    </row>
    <row r="550" spans="1:8" x14ac:dyDescent="0.3">
      <c r="A550">
        <v>5</v>
      </c>
      <c r="B550">
        <v>3634</v>
      </c>
      <c r="C550">
        <v>109.22</v>
      </c>
      <c r="D550">
        <v>20.722999999999999</v>
      </c>
      <c r="E550">
        <v>199</v>
      </c>
      <c r="F550">
        <v>0.23699999999999999</v>
      </c>
      <c r="G550">
        <v>3633.0309999999999</v>
      </c>
      <c r="H550">
        <f t="shared" ref="H550:H578" si="28">G550/G549</f>
        <v>11.63571522366453</v>
      </c>
    </row>
    <row r="551" spans="1:8" x14ac:dyDescent="0.3">
      <c r="A551">
        <v>6</v>
      </c>
      <c r="B551">
        <v>340</v>
      </c>
      <c r="C551">
        <v>132.78899999999999</v>
      </c>
      <c r="D551">
        <v>41</v>
      </c>
      <c r="E551">
        <v>151.03200000000001</v>
      </c>
      <c r="F551">
        <v>-0.50700000000000001</v>
      </c>
      <c r="G551">
        <v>339.01299999999998</v>
      </c>
    </row>
    <row r="552" spans="1:8" x14ac:dyDescent="0.3">
      <c r="A552">
        <v>7</v>
      </c>
      <c r="B552">
        <v>3687</v>
      </c>
      <c r="C552">
        <v>118.624</v>
      </c>
      <c r="D552">
        <v>19.097000000000001</v>
      </c>
      <c r="E552">
        <v>215.83199999999999</v>
      </c>
      <c r="F552">
        <v>4.4809999999999999</v>
      </c>
      <c r="G552">
        <v>3686.268</v>
      </c>
      <c r="H552">
        <f t="shared" si="28"/>
        <v>10.873529923631247</v>
      </c>
    </row>
    <row r="553" spans="1:8" x14ac:dyDescent="0.3">
      <c r="A553">
        <v>8</v>
      </c>
      <c r="B553">
        <v>310</v>
      </c>
      <c r="C553">
        <v>132.70400000000001</v>
      </c>
      <c r="D553">
        <v>15.557</v>
      </c>
      <c r="E553">
        <v>156.233</v>
      </c>
      <c r="F553">
        <v>2.2240000000000002</v>
      </c>
      <c r="G553">
        <v>309.233</v>
      </c>
    </row>
    <row r="554" spans="1:8" x14ac:dyDescent="0.3">
      <c r="A554">
        <v>9</v>
      </c>
      <c r="B554">
        <v>3565</v>
      </c>
      <c r="C554">
        <v>95.472999999999999</v>
      </c>
      <c r="D554">
        <v>1.927</v>
      </c>
      <c r="E554">
        <v>193.99199999999999</v>
      </c>
      <c r="F554">
        <v>-0.72299999999999998</v>
      </c>
      <c r="G554">
        <v>3564.2840000000001</v>
      </c>
      <c r="H554">
        <f t="shared" si="28"/>
        <v>11.52620839302403</v>
      </c>
    </row>
    <row r="555" spans="1:8" x14ac:dyDescent="0.3">
      <c r="A555">
        <v>10</v>
      </c>
      <c r="B555">
        <v>316</v>
      </c>
      <c r="C555">
        <v>151.4</v>
      </c>
      <c r="D555">
        <v>70.951999999999998</v>
      </c>
      <c r="E555">
        <v>167.333</v>
      </c>
      <c r="F555">
        <v>2.726</v>
      </c>
      <c r="G555">
        <v>315.35700000000003</v>
      </c>
    </row>
    <row r="556" spans="1:8" x14ac:dyDescent="0.3">
      <c r="A556">
        <v>11</v>
      </c>
      <c r="B556">
        <v>3623</v>
      </c>
      <c r="C556">
        <v>120.867</v>
      </c>
      <c r="D556">
        <v>7.7149999999999999</v>
      </c>
      <c r="E556">
        <v>216.38499999999999</v>
      </c>
      <c r="F556">
        <v>1.4710000000000001</v>
      </c>
      <c r="G556">
        <v>3622.194</v>
      </c>
      <c r="H556">
        <f t="shared" si="28"/>
        <v>11.486011092190754</v>
      </c>
    </row>
    <row r="557" spans="1:8" x14ac:dyDescent="0.3">
      <c r="A557">
        <v>12</v>
      </c>
      <c r="B557">
        <v>344</v>
      </c>
      <c r="C557">
        <v>136.32</v>
      </c>
      <c r="D557">
        <v>30.831</v>
      </c>
      <c r="E557">
        <v>162</v>
      </c>
      <c r="F557">
        <v>3.5139999999999998</v>
      </c>
      <c r="G557">
        <v>342.64400000000001</v>
      </c>
    </row>
    <row r="558" spans="1:8" x14ac:dyDescent="0.3">
      <c r="A558">
        <v>13</v>
      </c>
      <c r="B558">
        <v>3816</v>
      </c>
      <c r="C558">
        <v>94.001999999999995</v>
      </c>
      <c r="D558">
        <v>7.8220000000000001</v>
      </c>
      <c r="E558">
        <v>204.517</v>
      </c>
      <c r="F558">
        <v>4.8719999999999999</v>
      </c>
      <c r="G558">
        <v>3814.7840000000001</v>
      </c>
      <c r="H558">
        <f t="shared" si="28"/>
        <v>11.133374581197979</v>
      </c>
    </row>
    <row r="559" spans="1:8" x14ac:dyDescent="0.3">
      <c r="A559">
        <v>14</v>
      </c>
      <c r="B559">
        <v>252</v>
      </c>
      <c r="C559">
        <v>133.81200000000001</v>
      </c>
      <c r="D559">
        <v>39.667000000000002</v>
      </c>
      <c r="E559">
        <v>162</v>
      </c>
      <c r="F559">
        <v>0.45700000000000002</v>
      </c>
      <c r="G559">
        <v>251.00800000000001</v>
      </c>
    </row>
    <row r="560" spans="1:8" x14ac:dyDescent="0.3">
      <c r="A560">
        <v>15</v>
      </c>
      <c r="B560">
        <v>3347</v>
      </c>
      <c r="C560">
        <v>115.85</v>
      </c>
      <c r="D560">
        <v>16.013000000000002</v>
      </c>
      <c r="E560">
        <v>229.38</v>
      </c>
      <c r="F560">
        <v>1.284</v>
      </c>
      <c r="G560">
        <v>3345.8409999999999</v>
      </c>
      <c r="H560">
        <f t="shared" si="28"/>
        <v>13.329618976287607</v>
      </c>
    </row>
    <row r="561" spans="1:8" x14ac:dyDescent="0.3">
      <c r="A561">
        <v>16</v>
      </c>
      <c r="B561">
        <v>314</v>
      </c>
      <c r="C561">
        <v>145.78800000000001</v>
      </c>
      <c r="D561">
        <v>27.667000000000002</v>
      </c>
      <c r="E561">
        <v>172.929</v>
      </c>
      <c r="F561">
        <v>3.302</v>
      </c>
      <c r="G561">
        <v>312.51900000000001</v>
      </c>
    </row>
    <row r="562" spans="1:8" x14ac:dyDescent="0.3">
      <c r="A562">
        <v>17</v>
      </c>
      <c r="B562">
        <v>3048</v>
      </c>
      <c r="C562">
        <v>126.423</v>
      </c>
      <c r="D562">
        <v>5.6520000000000001</v>
      </c>
      <c r="E562">
        <v>208.262</v>
      </c>
      <c r="F562">
        <v>-4.1779999999999999</v>
      </c>
      <c r="G562">
        <v>3047.098</v>
      </c>
      <c r="H562">
        <f t="shared" si="28"/>
        <v>9.7501207926558067</v>
      </c>
    </row>
    <row r="563" spans="1:8" x14ac:dyDescent="0.3">
      <c r="A563">
        <v>18</v>
      </c>
      <c r="B563">
        <v>274</v>
      </c>
      <c r="C563">
        <v>126.738</v>
      </c>
      <c r="D563">
        <v>21.399000000000001</v>
      </c>
      <c r="E563">
        <v>145.51300000000001</v>
      </c>
      <c r="F563">
        <v>1.8879999999999999</v>
      </c>
      <c r="G563">
        <v>273.14800000000002</v>
      </c>
    </row>
    <row r="564" spans="1:8" x14ac:dyDescent="0.3">
      <c r="A564">
        <v>19</v>
      </c>
      <c r="B564">
        <v>3253</v>
      </c>
      <c r="C564">
        <v>95.248000000000005</v>
      </c>
      <c r="D564">
        <v>2.903</v>
      </c>
      <c r="E564">
        <v>203.804</v>
      </c>
      <c r="F564">
        <v>3.3849999999999998</v>
      </c>
      <c r="G564">
        <v>3251.6729999999998</v>
      </c>
      <c r="H564">
        <f t="shared" si="28"/>
        <v>11.904436422745176</v>
      </c>
    </row>
    <row r="565" spans="1:8" x14ac:dyDescent="0.3">
      <c r="A565">
        <v>20</v>
      </c>
      <c r="B565">
        <v>335</v>
      </c>
      <c r="C565">
        <v>134.827</v>
      </c>
      <c r="D565">
        <v>43.131999999999998</v>
      </c>
      <c r="E565">
        <v>142.75399999999999</v>
      </c>
      <c r="F565">
        <v>2.0579999999999998</v>
      </c>
      <c r="G565">
        <v>334.21499999999997</v>
      </c>
    </row>
    <row r="566" spans="1:8" x14ac:dyDescent="0.3">
      <c r="A566">
        <v>21</v>
      </c>
      <c r="B566">
        <v>2901</v>
      </c>
      <c r="C566">
        <v>99.47</v>
      </c>
      <c r="D566">
        <v>8.0860000000000003</v>
      </c>
      <c r="E566">
        <v>198.999</v>
      </c>
      <c r="F566">
        <v>5.2619999999999996</v>
      </c>
      <c r="G566">
        <v>2900.2240000000002</v>
      </c>
      <c r="H566">
        <f t="shared" si="28"/>
        <v>8.6777194321020907</v>
      </c>
    </row>
    <row r="567" spans="1:8" x14ac:dyDescent="0.3">
      <c r="A567">
        <v>22</v>
      </c>
      <c r="B567">
        <v>358</v>
      </c>
      <c r="C567">
        <v>145.125</v>
      </c>
      <c r="D567">
        <v>66</v>
      </c>
      <c r="E567">
        <v>156.41999999999999</v>
      </c>
      <c r="F567">
        <v>3.2149999999999999</v>
      </c>
      <c r="G567">
        <v>356.56099999999998</v>
      </c>
    </row>
    <row r="568" spans="1:8" x14ac:dyDescent="0.3">
      <c r="A568">
        <v>23</v>
      </c>
      <c r="B568">
        <v>3223</v>
      </c>
      <c r="C568">
        <v>153.81800000000001</v>
      </c>
      <c r="D568">
        <v>65.600999999999999</v>
      </c>
      <c r="E568">
        <v>229.69</v>
      </c>
      <c r="F568">
        <v>2.1339999999999999</v>
      </c>
      <c r="G568">
        <v>3222.2350000000001</v>
      </c>
      <c r="H568">
        <f t="shared" si="28"/>
        <v>9.0369810495258882</v>
      </c>
    </row>
    <row r="569" spans="1:8" x14ac:dyDescent="0.3">
      <c r="A569">
        <v>24</v>
      </c>
      <c r="B569">
        <v>360</v>
      </c>
      <c r="C569">
        <v>156.57599999999999</v>
      </c>
      <c r="D569">
        <v>71.441000000000003</v>
      </c>
      <c r="E569">
        <v>168.14500000000001</v>
      </c>
      <c r="F569">
        <v>3.5169999999999999</v>
      </c>
      <c r="G569">
        <v>358.67500000000001</v>
      </c>
    </row>
    <row r="570" spans="1:8" x14ac:dyDescent="0.3">
      <c r="A570">
        <v>25</v>
      </c>
      <c r="B570">
        <v>2619</v>
      </c>
      <c r="C570">
        <v>110.325</v>
      </c>
      <c r="D570">
        <v>60.228000000000002</v>
      </c>
      <c r="E570">
        <v>191</v>
      </c>
      <c r="F570">
        <v>5.1269999999999998</v>
      </c>
      <c r="G570">
        <v>2618.4769999999999</v>
      </c>
      <c r="H570">
        <f t="shared" si="28"/>
        <v>7.3004168118770467</v>
      </c>
    </row>
    <row r="571" spans="1:8" x14ac:dyDescent="0.3">
      <c r="A571">
        <v>26</v>
      </c>
      <c r="B571">
        <v>440</v>
      </c>
      <c r="C571">
        <v>172.15899999999999</v>
      </c>
      <c r="D571">
        <v>113.51</v>
      </c>
      <c r="E571">
        <v>182.399</v>
      </c>
      <c r="F571">
        <v>3.5270000000000001</v>
      </c>
      <c r="G571">
        <v>438.83100000000002</v>
      </c>
    </row>
    <row r="572" spans="1:8" x14ac:dyDescent="0.3">
      <c r="A572">
        <v>27</v>
      </c>
      <c r="B572">
        <v>3514</v>
      </c>
      <c r="C572">
        <v>78.569000000000003</v>
      </c>
      <c r="D572">
        <v>20.846</v>
      </c>
      <c r="E572">
        <v>211.667</v>
      </c>
      <c r="F572">
        <v>6.2750000000000004</v>
      </c>
      <c r="G572">
        <v>3513.05</v>
      </c>
      <c r="H572">
        <f t="shared" si="28"/>
        <v>8.0054736333577168</v>
      </c>
    </row>
    <row r="573" spans="1:8" x14ac:dyDescent="0.3">
      <c r="A573">
        <v>28</v>
      </c>
      <c r="B573">
        <v>445</v>
      </c>
      <c r="C573">
        <v>148.66300000000001</v>
      </c>
      <c r="D573">
        <v>57.993000000000002</v>
      </c>
      <c r="E573">
        <v>166.37799999999999</v>
      </c>
      <c r="F573">
        <v>0.38700000000000001</v>
      </c>
      <c r="G573">
        <v>444.01</v>
      </c>
    </row>
    <row r="574" spans="1:8" x14ac:dyDescent="0.3">
      <c r="A574">
        <v>29</v>
      </c>
      <c r="B574">
        <v>3548</v>
      </c>
      <c r="C574">
        <v>126.66200000000001</v>
      </c>
      <c r="D574">
        <v>23.875</v>
      </c>
      <c r="E574">
        <v>210.21199999999999</v>
      </c>
      <c r="F574">
        <v>2.8119999999999998</v>
      </c>
      <c r="G574">
        <v>3547.27</v>
      </c>
      <c r="H574">
        <f t="shared" si="28"/>
        <v>7.9891669106551655</v>
      </c>
    </row>
    <row r="575" spans="1:8" x14ac:dyDescent="0.3">
      <c r="A575">
        <v>30</v>
      </c>
      <c r="B575">
        <v>469</v>
      </c>
      <c r="C575">
        <v>161.84100000000001</v>
      </c>
      <c r="D575">
        <v>52.845999999999997</v>
      </c>
      <c r="E575">
        <v>174.30799999999999</v>
      </c>
      <c r="F575">
        <v>1.4690000000000001</v>
      </c>
      <c r="G575">
        <v>468.154</v>
      </c>
    </row>
    <row r="576" spans="1:8" x14ac:dyDescent="0.3">
      <c r="A576">
        <v>31</v>
      </c>
      <c r="B576">
        <v>3584</v>
      </c>
      <c r="C576">
        <v>113.983</v>
      </c>
      <c r="D576">
        <v>44.258000000000003</v>
      </c>
      <c r="E576">
        <v>207.708</v>
      </c>
      <c r="F576">
        <v>3.5049999999999999</v>
      </c>
      <c r="G576">
        <v>3582.7</v>
      </c>
      <c r="H576">
        <f t="shared" si="28"/>
        <v>7.6528236435019243</v>
      </c>
    </row>
    <row r="577" spans="1:8" x14ac:dyDescent="0.3">
      <c r="A577">
        <v>32</v>
      </c>
      <c r="B577">
        <v>395</v>
      </c>
      <c r="C577">
        <v>142.17699999999999</v>
      </c>
      <c r="D577">
        <v>66.138999999999996</v>
      </c>
      <c r="E577">
        <v>156.25899999999999</v>
      </c>
      <c r="F577">
        <v>3.93</v>
      </c>
      <c r="G577">
        <v>393.92599999999999</v>
      </c>
    </row>
    <row r="578" spans="1:8" x14ac:dyDescent="0.3">
      <c r="A578">
        <v>33</v>
      </c>
      <c r="B578">
        <v>3297</v>
      </c>
      <c r="C578">
        <v>135.71</v>
      </c>
      <c r="D578">
        <v>28.004999999999999</v>
      </c>
      <c r="E578">
        <v>198.57400000000001</v>
      </c>
      <c r="F578">
        <v>2.1379999999999999</v>
      </c>
      <c r="G578">
        <v>3296.2959999999998</v>
      </c>
      <c r="H578">
        <f t="shared" si="28"/>
        <v>8.367805120758721</v>
      </c>
    </row>
    <row r="579" spans="1:8" x14ac:dyDescent="0.3">
      <c r="A579">
        <v>1</v>
      </c>
      <c r="B579">
        <v>133</v>
      </c>
      <c r="C579">
        <v>161.77699999999999</v>
      </c>
      <c r="D579">
        <v>88</v>
      </c>
      <c r="E579">
        <v>173.60599999999999</v>
      </c>
      <c r="F579">
        <v>2.6030000000000002</v>
      </c>
      <c r="G579">
        <v>132.136</v>
      </c>
    </row>
    <row r="580" spans="1:8" x14ac:dyDescent="0.3">
      <c r="A580">
        <v>2</v>
      </c>
      <c r="B580">
        <v>2214</v>
      </c>
      <c r="C580">
        <v>103.465</v>
      </c>
      <c r="D580">
        <v>21.49</v>
      </c>
      <c r="E580">
        <v>246.77099999999999</v>
      </c>
      <c r="F580">
        <v>1.2430000000000001</v>
      </c>
      <c r="G580">
        <v>2212.5210000000002</v>
      </c>
      <c r="H580">
        <f>G580/132</f>
        <v>16.76152272727273</v>
      </c>
    </row>
    <row r="581" spans="1:8" x14ac:dyDescent="0.3">
      <c r="A581">
        <v>3</v>
      </c>
      <c r="B581">
        <v>2089</v>
      </c>
      <c r="C581">
        <v>145.22999999999999</v>
      </c>
      <c r="D581">
        <v>23.382999999999999</v>
      </c>
      <c r="E581">
        <v>254.488</v>
      </c>
      <c r="F581">
        <v>-0.76800000000000002</v>
      </c>
      <c r="G581">
        <v>2088.1880000000001</v>
      </c>
      <c r="H581">
        <f>G581/G579</f>
        <v>15.803323848156445</v>
      </c>
    </row>
    <row r="582" spans="1:8" x14ac:dyDescent="0.3">
      <c r="A582">
        <v>4</v>
      </c>
      <c r="B582">
        <v>313</v>
      </c>
      <c r="C582">
        <v>145.149</v>
      </c>
      <c r="D582">
        <v>52</v>
      </c>
      <c r="E582">
        <v>163.923</v>
      </c>
      <c r="F582">
        <v>2.2029999999999998</v>
      </c>
      <c r="G582">
        <v>312.23099999999999</v>
      </c>
    </row>
    <row r="583" spans="1:8" x14ac:dyDescent="0.3">
      <c r="A583">
        <v>5</v>
      </c>
      <c r="B583">
        <v>3634</v>
      </c>
      <c r="C583">
        <v>109.22</v>
      </c>
      <c r="D583">
        <v>20.722999999999999</v>
      </c>
      <c r="E583">
        <v>199</v>
      </c>
      <c r="F583">
        <v>0.23699999999999999</v>
      </c>
      <c r="G583">
        <v>3633.0309999999999</v>
      </c>
      <c r="H583">
        <f>G583/G582</f>
        <v>11.63571522366453</v>
      </c>
    </row>
    <row r="584" spans="1:8" x14ac:dyDescent="0.3">
      <c r="A584">
        <v>6</v>
      </c>
      <c r="B584">
        <v>340</v>
      </c>
      <c r="C584">
        <v>132.78899999999999</v>
      </c>
      <c r="D584">
        <v>41</v>
      </c>
      <c r="E584">
        <v>151.03200000000001</v>
      </c>
      <c r="F584">
        <v>-0.50700000000000001</v>
      </c>
      <c r="G584">
        <v>339.01299999999998</v>
      </c>
    </row>
    <row r="585" spans="1:8" x14ac:dyDescent="0.3">
      <c r="A585">
        <v>7</v>
      </c>
      <c r="B585">
        <v>3687</v>
      </c>
      <c r="C585">
        <v>118.624</v>
      </c>
      <c r="D585">
        <v>19.097000000000001</v>
      </c>
      <c r="E585">
        <v>215.83199999999999</v>
      </c>
      <c r="F585">
        <v>4.4809999999999999</v>
      </c>
      <c r="G585">
        <v>3686.268</v>
      </c>
      <c r="H585">
        <f>G585/G584</f>
        <v>10.873529923631247</v>
      </c>
    </row>
    <row r="586" spans="1:8" x14ac:dyDescent="0.3">
      <c r="A586">
        <v>8</v>
      </c>
      <c r="B586">
        <v>310</v>
      </c>
      <c r="C586">
        <v>132.70400000000001</v>
      </c>
      <c r="D586">
        <v>15.557</v>
      </c>
      <c r="E586">
        <v>156.233</v>
      </c>
      <c r="F586">
        <v>2.2240000000000002</v>
      </c>
      <c r="G586">
        <v>309.233</v>
      </c>
    </row>
    <row r="587" spans="1:8" x14ac:dyDescent="0.3">
      <c r="A587">
        <v>9</v>
      </c>
      <c r="B587">
        <v>3565</v>
      </c>
      <c r="C587">
        <v>95.472999999999999</v>
      </c>
      <c r="D587">
        <v>1.927</v>
      </c>
      <c r="E587">
        <v>193.99199999999999</v>
      </c>
      <c r="F587">
        <v>-0.72299999999999998</v>
      </c>
      <c r="G587">
        <v>3564.2840000000001</v>
      </c>
      <c r="H587">
        <f>G587/G586</f>
        <v>11.52620839302403</v>
      </c>
    </row>
    <row r="588" spans="1:8" x14ac:dyDescent="0.3">
      <c r="A588">
        <v>10</v>
      </c>
      <c r="B588">
        <v>316</v>
      </c>
      <c r="C588">
        <v>151.4</v>
      </c>
      <c r="D588">
        <v>70.951999999999998</v>
      </c>
      <c r="E588">
        <v>167.333</v>
      </c>
      <c r="F588">
        <v>2.726</v>
      </c>
      <c r="G588">
        <v>315.35700000000003</v>
      </c>
    </row>
    <row r="589" spans="1:8" x14ac:dyDescent="0.3">
      <c r="A589">
        <v>11</v>
      </c>
      <c r="B589">
        <v>3623</v>
      </c>
      <c r="C589">
        <v>120.867</v>
      </c>
      <c r="D589">
        <v>7.7149999999999999</v>
      </c>
      <c r="E589">
        <v>216.38499999999999</v>
      </c>
      <c r="F589">
        <v>1.4710000000000001</v>
      </c>
      <c r="G589">
        <v>3622.194</v>
      </c>
      <c r="H589">
        <f>G589/G588</f>
        <v>11.486011092190754</v>
      </c>
    </row>
    <row r="590" spans="1:8" x14ac:dyDescent="0.3">
      <c r="A590">
        <v>12</v>
      </c>
      <c r="B590">
        <v>344</v>
      </c>
      <c r="C590">
        <v>136.32</v>
      </c>
      <c r="D590">
        <v>30.831</v>
      </c>
      <c r="E590">
        <v>162</v>
      </c>
      <c r="F590">
        <v>3.5139999999999998</v>
      </c>
      <c r="G590">
        <v>342.64400000000001</v>
      </c>
    </row>
    <row r="591" spans="1:8" x14ac:dyDescent="0.3">
      <c r="A591">
        <v>13</v>
      </c>
      <c r="B591">
        <v>3816</v>
      </c>
      <c r="C591">
        <v>94.001999999999995</v>
      </c>
      <c r="D591">
        <v>7.8220000000000001</v>
      </c>
      <c r="E591">
        <v>204.517</v>
      </c>
      <c r="F591">
        <v>4.8719999999999999</v>
      </c>
      <c r="G591">
        <v>3814.7840000000001</v>
      </c>
      <c r="H591">
        <f>G591/G590</f>
        <v>11.133374581197979</v>
      </c>
    </row>
    <row r="592" spans="1:8" x14ac:dyDescent="0.3">
      <c r="A592">
        <v>14</v>
      </c>
      <c r="B592">
        <v>252</v>
      </c>
      <c r="C592">
        <v>133.81200000000001</v>
      </c>
      <c r="D592">
        <v>39.667000000000002</v>
      </c>
      <c r="E592">
        <v>162</v>
      </c>
      <c r="F592">
        <v>0.45700000000000002</v>
      </c>
      <c r="G592">
        <v>251.00800000000001</v>
      </c>
    </row>
    <row r="593" spans="1:8" x14ac:dyDescent="0.3">
      <c r="A593">
        <v>15</v>
      </c>
      <c r="B593">
        <v>3347</v>
      </c>
      <c r="C593">
        <v>115.85</v>
      </c>
      <c r="D593">
        <v>16.013000000000002</v>
      </c>
      <c r="E593">
        <v>229.38</v>
      </c>
      <c r="F593">
        <v>1.284</v>
      </c>
      <c r="G593">
        <v>3345.8409999999999</v>
      </c>
      <c r="H593">
        <f>G593/G592</f>
        <v>13.329618976287607</v>
      </c>
    </row>
    <row r="594" spans="1:8" x14ac:dyDescent="0.3">
      <c r="A594">
        <v>16</v>
      </c>
      <c r="B594">
        <v>314</v>
      </c>
      <c r="C594">
        <v>145.78800000000001</v>
      </c>
      <c r="D594">
        <v>27.667000000000002</v>
      </c>
      <c r="E594">
        <v>172.929</v>
      </c>
      <c r="F594">
        <v>3.302</v>
      </c>
      <c r="G594">
        <v>312.51900000000001</v>
      </c>
    </row>
    <row r="595" spans="1:8" x14ac:dyDescent="0.3">
      <c r="A595">
        <v>17</v>
      </c>
      <c r="B595">
        <v>3048</v>
      </c>
      <c r="C595">
        <v>126.423</v>
      </c>
      <c r="D595">
        <v>5.6520000000000001</v>
      </c>
      <c r="E595">
        <v>208.262</v>
      </c>
      <c r="F595">
        <v>-4.1779999999999999</v>
      </c>
      <c r="G595">
        <v>3047.098</v>
      </c>
      <c r="H595">
        <f>G595/G594</f>
        <v>9.7501207926558067</v>
      </c>
    </row>
    <row r="596" spans="1:8" x14ac:dyDescent="0.3">
      <c r="A596">
        <v>18</v>
      </c>
      <c r="B596">
        <v>274</v>
      </c>
      <c r="C596">
        <v>126.738</v>
      </c>
      <c r="D596">
        <v>21.399000000000001</v>
      </c>
      <c r="E596">
        <v>145.51300000000001</v>
      </c>
      <c r="F596">
        <v>1.8879999999999999</v>
      </c>
      <c r="G596">
        <v>273.14800000000002</v>
      </c>
    </row>
    <row r="597" spans="1:8" x14ac:dyDescent="0.3">
      <c r="A597">
        <v>19</v>
      </c>
      <c r="B597">
        <v>3253</v>
      </c>
      <c r="C597">
        <v>95.248000000000005</v>
      </c>
      <c r="D597">
        <v>2.903</v>
      </c>
      <c r="E597">
        <v>203.804</v>
      </c>
      <c r="F597">
        <v>3.3849999999999998</v>
      </c>
      <c r="G597">
        <v>3251.6729999999998</v>
      </c>
      <c r="H597">
        <f t="shared" ref="H597:H619" si="29">G597/G596</f>
        <v>11.904436422745176</v>
      </c>
    </row>
    <row r="598" spans="1:8" x14ac:dyDescent="0.3">
      <c r="A598">
        <v>20</v>
      </c>
      <c r="B598">
        <v>335</v>
      </c>
      <c r="C598">
        <v>134.827</v>
      </c>
      <c r="D598">
        <v>43.131999999999998</v>
      </c>
      <c r="E598">
        <v>142.75399999999999</v>
      </c>
      <c r="F598">
        <v>2.0579999999999998</v>
      </c>
      <c r="G598">
        <v>334.21499999999997</v>
      </c>
    </row>
    <row r="599" spans="1:8" x14ac:dyDescent="0.3">
      <c r="A599">
        <v>21</v>
      </c>
      <c r="B599">
        <v>2901</v>
      </c>
      <c r="C599">
        <v>99.47</v>
      </c>
      <c r="D599">
        <v>8.0860000000000003</v>
      </c>
      <c r="E599">
        <v>198.999</v>
      </c>
      <c r="F599">
        <v>5.2619999999999996</v>
      </c>
      <c r="G599">
        <v>2900.2240000000002</v>
      </c>
      <c r="H599">
        <f t="shared" si="29"/>
        <v>8.6777194321020907</v>
      </c>
    </row>
    <row r="600" spans="1:8" x14ac:dyDescent="0.3">
      <c r="A600">
        <v>22</v>
      </c>
      <c r="B600">
        <v>358</v>
      </c>
      <c r="C600">
        <v>145.125</v>
      </c>
      <c r="D600">
        <v>66</v>
      </c>
      <c r="E600">
        <v>156.41999999999999</v>
      </c>
      <c r="F600">
        <v>3.2149999999999999</v>
      </c>
      <c r="G600">
        <v>356.56099999999998</v>
      </c>
    </row>
    <row r="601" spans="1:8" x14ac:dyDescent="0.3">
      <c r="A601">
        <v>23</v>
      </c>
      <c r="B601">
        <v>3223</v>
      </c>
      <c r="C601">
        <v>153.81800000000001</v>
      </c>
      <c r="D601">
        <v>65.600999999999999</v>
      </c>
      <c r="E601">
        <v>229.69</v>
      </c>
      <c r="F601">
        <v>2.1339999999999999</v>
      </c>
      <c r="G601">
        <v>3222.2350000000001</v>
      </c>
      <c r="H601">
        <f t="shared" si="29"/>
        <v>9.0369810495258882</v>
      </c>
    </row>
    <row r="602" spans="1:8" x14ac:dyDescent="0.3">
      <c r="A602">
        <v>24</v>
      </c>
      <c r="B602">
        <v>360</v>
      </c>
      <c r="C602">
        <v>156.57599999999999</v>
      </c>
      <c r="D602">
        <v>71.441000000000003</v>
      </c>
      <c r="E602">
        <v>168.14500000000001</v>
      </c>
      <c r="F602">
        <v>3.5169999999999999</v>
      </c>
      <c r="G602">
        <v>358.67500000000001</v>
      </c>
    </row>
    <row r="603" spans="1:8" x14ac:dyDescent="0.3">
      <c r="A603">
        <v>25</v>
      </c>
      <c r="B603">
        <v>2619</v>
      </c>
      <c r="C603">
        <v>110.325</v>
      </c>
      <c r="D603">
        <v>60.228000000000002</v>
      </c>
      <c r="E603">
        <v>191</v>
      </c>
      <c r="F603">
        <v>5.1269999999999998</v>
      </c>
      <c r="G603">
        <v>2618.4769999999999</v>
      </c>
      <c r="H603">
        <f t="shared" si="29"/>
        <v>7.3004168118770467</v>
      </c>
    </row>
    <row r="604" spans="1:8" x14ac:dyDescent="0.3">
      <c r="A604">
        <v>26</v>
      </c>
      <c r="B604">
        <v>440</v>
      </c>
      <c r="C604">
        <v>172.15899999999999</v>
      </c>
      <c r="D604">
        <v>113.51</v>
      </c>
      <c r="E604">
        <v>182.399</v>
      </c>
      <c r="F604">
        <v>3.5270000000000001</v>
      </c>
      <c r="G604">
        <v>438.83100000000002</v>
      </c>
    </row>
    <row r="605" spans="1:8" x14ac:dyDescent="0.3">
      <c r="A605">
        <v>27</v>
      </c>
      <c r="B605">
        <v>3514</v>
      </c>
      <c r="C605">
        <v>78.569000000000003</v>
      </c>
      <c r="D605">
        <v>20.846</v>
      </c>
      <c r="E605">
        <v>211.667</v>
      </c>
      <c r="F605">
        <v>6.2750000000000004</v>
      </c>
      <c r="G605">
        <v>3513.05</v>
      </c>
      <c r="H605">
        <f t="shared" si="29"/>
        <v>8.0054736333577168</v>
      </c>
    </row>
    <row r="606" spans="1:8" x14ac:dyDescent="0.3">
      <c r="A606">
        <v>28</v>
      </c>
      <c r="B606">
        <v>445</v>
      </c>
      <c r="C606">
        <v>148.66300000000001</v>
      </c>
      <c r="D606">
        <v>57.993000000000002</v>
      </c>
      <c r="E606">
        <v>166.37799999999999</v>
      </c>
      <c r="F606">
        <v>0.38700000000000001</v>
      </c>
      <c r="G606">
        <v>444.01</v>
      </c>
    </row>
    <row r="607" spans="1:8" x14ac:dyDescent="0.3">
      <c r="A607">
        <v>29</v>
      </c>
      <c r="B607">
        <v>3548</v>
      </c>
      <c r="C607">
        <v>126.66200000000001</v>
      </c>
      <c r="D607">
        <v>23.875</v>
      </c>
      <c r="E607">
        <v>210.21199999999999</v>
      </c>
      <c r="F607">
        <v>2.8119999999999998</v>
      </c>
      <c r="G607">
        <v>3547.27</v>
      </c>
      <c r="H607">
        <f t="shared" si="29"/>
        <v>7.9891669106551655</v>
      </c>
    </row>
    <row r="608" spans="1:8" x14ac:dyDescent="0.3">
      <c r="A608">
        <v>30</v>
      </c>
      <c r="B608">
        <v>469</v>
      </c>
      <c r="C608">
        <v>161.84100000000001</v>
      </c>
      <c r="D608">
        <v>52.845999999999997</v>
      </c>
      <c r="E608">
        <v>174.30799999999999</v>
      </c>
      <c r="F608">
        <v>1.4690000000000001</v>
      </c>
      <c r="G608">
        <v>468.154</v>
      </c>
    </row>
    <row r="609" spans="1:8" x14ac:dyDescent="0.3">
      <c r="A609">
        <v>31</v>
      </c>
      <c r="B609">
        <v>3584</v>
      </c>
      <c r="C609">
        <v>113.983</v>
      </c>
      <c r="D609">
        <v>44.258000000000003</v>
      </c>
      <c r="E609">
        <v>207.708</v>
      </c>
      <c r="F609">
        <v>3.5049999999999999</v>
      </c>
      <c r="G609">
        <v>3582.7</v>
      </c>
      <c r="H609">
        <f t="shared" si="29"/>
        <v>7.6528236435019243</v>
      </c>
    </row>
    <row r="610" spans="1:8" x14ac:dyDescent="0.3">
      <c r="A610">
        <v>32</v>
      </c>
      <c r="B610">
        <v>395</v>
      </c>
      <c r="C610">
        <v>142.17699999999999</v>
      </c>
      <c r="D610">
        <v>66.138999999999996</v>
      </c>
      <c r="E610">
        <v>156.25899999999999</v>
      </c>
      <c r="F610">
        <v>3.93</v>
      </c>
      <c r="G610">
        <v>393.92599999999999</v>
      </c>
    </row>
    <row r="611" spans="1:8" x14ac:dyDescent="0.3">
      <c r="A611">
        <v>33</v>
      </c>
      <c r="B611">
        <v>3297</v>
      </c>
      <c r="C611">
        <v>135.71</v>
      </c>
      <c r="D611">
        <v>28.004999999999999</v>
      </c>
      <c r="E611">
        <v>198.57400000000001</v>
      </c>
      <c r="F611">
        <v>2.1379999999999999</v>
      </c>
      <c r="G611">
        <v>3296.2959999999998</v>
      </c>
      <c r="H611">
        <f t="shared" si="29"/>
        <v>8.367805120758721</v>
      </c>
    </row>
    <row r="612" spans="1:8" x14ac:dyDescent="0.3">
      <c r="A612">
        <v>34</v>
      </c>
      <c r="B612">
        <v>218</v>
      </c>
      <c r="C612">
        <v>167.65899999999999</v>
      </c>
      <c r="D612">
        <v>71.332999999999998</v>
      </c>
      <c r="E612">
        <v>180.88200000000001</v>
      </c>
      <c r="F612">
        <v>-1.8480000000000001</v>
      </c>
      <c r="G612">
        <v>217.113</v>
      </c>
    </row>
    <row r="613" spans="1:8" x14ac:dyDescent="0.3">
      <c r="A613">
        <v>35</v>
      </c>
      <c r="B613">
        <v>3284</v>
      </c>
      <c r="C613">
        <v>118.19799999999999</v>
      </c>
      <c r="D613">
        <v>27.738</v>
      </c>
      <c r="E613">
        <v>202.762</v>
      </c>
      <c r="F613">
        <v>-2.7240000000000002</v>
      </c>
      <c r="G613">
        <v>3282.7089999999998</v>
      </c>
      <c r="H613">
        <f>G613/G612</f>
        <v>15.119817790735699</v>
      </c>
    </row>
    <row r="614" spans="1:8" x14ac:dyDescent="0.3">
      <c r="A614">
        <v>36</v>
      </c>
      <c r="B614">
        <v>244</v>
      </c>
      <c r="C614">
        <v>151.804</v>
      </c>
      <c r="D614">
        <v>57.637999999999998</v>
      </c>
      <c r="E614">
        <v>181.55600000000001</v>
      </c>
      <c r="F614">
        <v>3.532</v>
      </c>
      <c r="G614">
        <v>243.46299999999999</v>
      </c>
    </row>
    <row r="615" spans="1:8" x14ac:dyDescent="0.3">
      <c r="A615">
        <v>37</v>
      </c>
      <c r="B615">
        <v>3572</v>
      </c>
      <c r="C615">
        <v>93.316000000000003</v>
      </c>
      <c r="D615">
        <v>22.428000000000001</v>
      </c>
      <c r="E615">
        <v>202.221</v>
      </c>
      <c r="F615">
        <v>3.6120000000000001</v>
      </c>
      <c r="G615">
        <v>3571.0949999999998</v>
      </c>
      <c r="H615">
        <f t="shared" si="29"/>
        <v>14.667916685492251</v>
      </c>
    </row>
    <row r="616" spans="1:8" x14ac:dyDescent="0.3">
      <c r="A616">
        <v>38</v>
      </c>
      <c r="B616">
        <v>232</v>
      </c>
      <c r="C616">
        <v>181.98400000000001</v>
      </c>
      <c r="D616">
        <v>41.363999999999997</v>
      </c>
      <c r="E616">
        <v>200.922</v>
      </c>
      <c r="F616">
        <v>2.2309999999999999</v>
      </c>
      <c r="G616">
        <v>231.17500000000001</v>
      </c>
    </row>
    <row r="617" spans="1:8" x14ac:dyDescent="0.3">
      <c r="A617">
        <v>39</v>
      </c>
      <c r="B617">
        <v>3725</v>
      </c>
      <c r="C617">
        <v>101.47199999999999</v>
      </c>
      <c r="D617">
        <v>36.143000000000001</v>
      </c>
      <c r="E617">
        <v>194.80500000000001</v>
      </c>
      <c r="F617">
        <v>2.77</v>
      </c>
      <c r="G617">
        <v>3724.3519999999999</v>
      </c>
      <c r="H617">
        <f t="shared" si="29"/>
        <v>16.110530983021519</v>
      </c>
    </row>
    <row r="618" spans="1:8" x14ac:dyDescent="0.3">
      <c r="A618">
        <v>40</v>
      </c>
      <c r="B618">
        <v>352</v>
      </c>
      <c r="C618">
        <v>166.52799999999999</v>
      </c>
      <c r="D618">
        <v>56.829000000000001</v>
      </c>
      <c r="E618">
        <v>193.667</v>
      </c>
      <c r="F618">
        <v>2.4470000000000001</v>
      </c>
      <c r="G618">
        <v>351.32</v>
      </c>
    </row>
    <row r="619" spans="1:8" x14ac:dyDescent="0.3">
      <c r="A619">
        <v>41</v>
      </c>
      <c r="B619">
        <v>3516</v>
      </c>
      <c r="C619">
        <v>109.328</v>
      </c>
      <c r="D619">
        <v>48.776000000000003</v>
      </c>
      <c r="E619">
        <v>198.964</v>
      </c>
      <c r="F619">
        <v>1.9079999999999999</v>
      </c>
      <c r="G619">
        <v>3514.9479999999999</v>
      </c>
      <c r="H619">
        <f t="shared" si="29"/>
        <v>10.004975520892634</v>
      </c>
    </row>
    <row r="620" spans="1:8" x14ac:dyDescent="0.3">
      <c r="A620">
        <v>42</v>
      </c>
      <c r="B620">
        <v>122</v>
      </c>
      <c r="C620">
        <v>152.62299999999999</v>
      </c>
      <c r="D620">
        <v>54.466000000000001</v>
      </c>
      <c r="E620">
        <v>169.441</v>
      </c>
      <c r="F620">
        <v>4.7240000000000002</v>
      </c>
      <c r="G620">
        <v>121.413</v>
      </c>
    </row>
    <row r="621" spans="1:8" x14ac:dyDescent="0.3">
      <c r="A621">
        <v>43</v>
      </c>
      <c r="B621">
        <v>779</v>
      </c>
      <c r="C621">
        <v>102.51600000000001</v>
      </c>
      <c r="D621">
        <v>4.2949999999999999</v>
      </c>
      <c r="E621">
        <v>218.65899999999999</v>
      </c>
      <c r="F621">
        <v>2.653</v>
      </c>
      <c r="G621">
        <v>777.83399999999995</v>
      </c>
      <c r="H621">
        <f>G621/121.4</f>
        <v>6.4071993410214159</v>
      </c>
    </row>
    <row r="622" spans="1:8" x14ac:dyDescent="0.3">
      <c r="A622">
        <v>44</v>
      </c>
      <c r="B622">
        <v>739</v>
      </c>
      <c r="C622">
        <v>120.30500000000001</v>
      </c>
      <c r="D622">
        <v>17.088999999999999</v>
      </c>
      <c r="E622">
        <v>195.898</v>
      </c>
      <c r="F622">
        <v>2.0950000000000002</v>
      </c>
      <c r="G622">
        <v>738.49400000000003</v>
      </c>
      <c r="H622">
        <f t="shared" ref="H622:H658" si="30">G622/121.4</f>
        <v>6.0831466227347608</v>
      </c>
    </row>
    <row r="623" spans="1:8" x14ac:dyDescent="0.3">
      <c r="A623">
        <v>45</v>
      </c>
      <c r="B623">
        <v>689</v>
      </c>
      <c r="C623">
        <v>102.791</v>
      </c>
      <c r="D623">
        <v>5.15</v>
      </c>
      <c r="E623">
        <v>201.31800000000001</v>
      </c>
      <c r="F623">
        <v>3.2490000000000001</v>
      </c>
      <c r="G623">
        <v>688.10599999999999</v>
      </c>
      <c r="H623">
        <f t="shared" si="30"/>
        <v>5.6680889621087314</v>
      </c>
    </row>
    <row r="624" spans="1:8" x14ac:dyDescent="0.3">
      <c r="A624">
        <v>46</v>
      </c>
      <c r="B624">
        <v>742</v>
      </c>
      <c r="C624">
        <v>56.722999999999999</v>
      </c>
      <c r="D624">
        <v>3.6669999999999998</v>
      </c>
      <c r="E624">
        <v>193.28200000000001</v>
      </c>
      <c r="F624">
        <v>-0.69599999999999995</v>
      </c>
      <c r="G624">
        <v>741.05499999999995</v>
      </c>
      <c r="H624">
        <f t="shared" si="30"/>
        <v>6.1042421746293236</v>
      </c>
    </row>
    <row r="625" spans="1:8" x14ac:dyDescent="0.3">
      <c r="A625">
        <v>47</v>
      </c>
      <c r="B625">
        <v>703</v>
      </c>
      <c r="C625">
        <v>92.100999999999999</v>
      </c>
      <c r="D625">
        <v>9.41</v>
      </c>
      <c r="E625">
        <v>188.29900000000001</v>
      </c>
      <c r="F625">
        <v>-1.7130000000000001</v>
      </c>
      <c r="G625">
        <v>702.31399999999996</v>
      </c>
      <c r="H625">
        <f t="shared" si="30"/>
        <v>5.785123558484349</v>
      </c>
    </row>
    <row r="626" spans="1:8" x14ac:dyDescent="0.3">
      <c r="A626">
        <v>48</v>
      </c>
      <c r="B626">
        <v>760</v>
      </c>
      <c r="C626">
        <v>64.468999999999994</v>
      </c>
      <c r="D626">
        <v>1</v>
      </c>
      <c r="E626">
        <v>156.667</v>
      </c>
      <c r="F626">
        <v>2.0369999999999999</v>
      </c>
      <c r="G626">
        <v>759.48</v>
      </c>
      <c r="H626">
        <f t="shared" si="30"/>
        <v>6.2560131795716636</v>
      </c>
    </row>
    <row r="627" spans="1:8" x14ac:dyDescent="0.3">
      <c r="A627">
        <v>49</v>
      </c>
      <c r="B627">
        <v>775</v>
      </c>
      <c r="C627">
        <v>67.760000000000005</v>
      </c>
      <c r="D627">
        <v>1.107</v>
      </c>
      <c r="E627">
        <v>182.65899999999999</v>
      </c>
      <c r="F627">
        <v>-0.222</v>
      </c>
      <c r="G627">
        <v>774.00599999999997</v>
      </c>
      <c r="H627">
        <f t="shared" si="30"/>
        <v>6.3756672158154855</v>
      </c>
    </row>
    <row r="628" spans="1:8" x14ac:dyDescent="0.3">
      <c r="A628">
        <v>50</v>
      </c>
      <c r="B628">
        <v>776</v>
      </c>
      <c r="C628">
        <v>75.712999999999994</v>
      </c>
      <c r="D628">
        <v>4.2430000000000003</v>
      </c>
      <c r="E628">
        <v>194</v>
      </c>
      <c r="F628">
        <v>5.9969999999999999</v>
      </c>
      <c r="G628">
        <v>775.24300000000005</v>
      </c>
      <c r="H628">
        <f t="shared" si="30"/>
        <v>6.3858566721581553</v>
      </c>
    </row>
    <row r="629" spans="1:8" x14ac:dyDescent="0.3">
      <c r="A629">
        <v>51</v>
      </c>
      <c r="B629">
        <v>787</v>
      </c>
      <c r="C629">
        <v>122.008</v>
      </c>
      <c r="D629">
        <v>1.583</v>
      </c>
      <c r="E629">
        <v>195.98099999999999</v>
      </c>
      <c r="F629">
        <v>-1.093</v>
      </c>
      <c r="G629">
        <v>786.14300000000003</v>
      </c>
      <c r="H629">
        <f t="shared" si="30"/>
        <v>6.4756425041186159</v>
      </c>
    </row>
    <row r="630" spans="1:8" x14ac:dyDescent="0.3">
      <c r="A630">
        <v>52</v>
      </c>
      <c r="B630">
        <v>800</v>
      </c>
      <c r="C630">
        <v>83.766999999999996</v>
      </c>
      <c r="D630">
        <v>0.74099999999999999</v>
      </c>
      <c r="E630">
        <v>188</v>
      </c>
      <c r="F630">
        <v>3.4420000000000002</v>
      </c>
      <c r="G630">
        <v>799.44200000000001</v>
      </c>
      <c r="H630">
        <f t="shared" si="30"/>
        <v>6.5851894563426683</v>
      </c>
    </row>
    <row r="631" spans="1:8" x14ac:dyDescent="0.3">
      <c r="A631">
        <v>53</v>
      </c>
      <c r="B631">
        <v>780</v>
      </c>
      <c r="C631">
        <v>122.666</v>
      </c>
      <c r="D631">
        <v>27.661999999999999</v>
      </c>
      <c r="E631">
        <v>201.23099999999999</v>
      </c>
      <c r="F631">
        <v>7.9740000000000002</v>
      </c>
      <c r="G631">
        <v>778.52700000000004</v>
      </c>
      <c r="H631">
        <f t="shared" si="30"/>
        <v>6.4129077429983523</v>
      </c>
    </row>
    <row r="632" spans="1:8" x14ac:dyDescent="0.3">
      <c r="A632">
        <v>54</v>
      </c>
      <c r="B632">
        <v>799</v>
      </c>
      <c r="C632">
        <v>72.956999999999994</v>
      </c>
      <c r="D632">
        <v>2.5609999999999999</v>
      </c>
      <c r="E632">
        <v>185.351</v>
      </c>
      <c r="F632">
        <v>1.5069999999999999</v>
      </c>
      <c r="G632">
        <v>798.27599999999995</v>
      </c>
      <c r="H632">
        <f t="shared" si="30"/>
        <v>6.5755848434925861</v>
      </c>
    </row>
    <row r="633" spans="1:8" x14ac:dyDescent="0.3">
      <c r="A633">
        <v>55</v>
      </c>
      <c r="B633">
        <v>853</v>
      </c>
      <c r="C633">
        <v>52.817999999999998</v>
      </c>
      <c r="D633">
        <v>4.1159999999999997</v>
      </c>
      <c r="E633">
        <v>189.358</v>
      </c>
      <c r="F633">
        <v>-0.20200000000000001</v>
      </c>
      <c r="G633">
        <v>852.005</v>
      </c>
      <c r="H633">
        <f t="shared" si="30"/>
        <v>7.0181630971993405</v>
      </c>
    </row>
    <row r="634" spans="1:8" x14ac:dyDescent="0.3">
      <c r="A634">
        <v>56</v>
      </c>
      <c r="B634">
        <v>784</v>
      </c>
      <c r="C634">
        <v>90.054000000000002</v>
      </c>
      <c r="D634">
        <v>4.1340000000000003</v>
      </c>
      <c r="E634">
        <v>191.88499999999999</v>
      </c>
      <c r="F634">
        <v>0.65900000000000003</v>
      </c>
      <c r="G634">
        <v>783.05200000000002</v>
      </c>
      <c r="H634">
        <f t="shared" si="30"/>
        <v>6.4501812191103784</v>
      </c>
    </row>
    <row r="635" spans="1:8" x14ac:dyDescent="0.3">
      <c r="A635">
        <v>57</v>
      </c>
      <c r="B635">
        <v>772</v>
      </c>
      <c r="C635">
        <v>105.00700000000001</v>
      </c>
      <c r="D635">
        <v>5.1980000000000004</v>
      </c>
      <c r="E635">
        <v>198</v>
      </c>
      <c r="F635">
        <v>1.56</v>
      </c>
      <c r="G635">
        <v>771.28599999999994</v>
      </c>
      <c r="H635">
        <f t="shared" si="30"/>
        <v>6.3532619439868201</v>
      </c>
    </row>
    <row r="636" spans="1:8" x14ac:dyDescent="0.3">
      <c r="A636">
        <v>58</v>
      </c>
      <c r="B636">
        <v>836</v>
      </c>
      <c r="C636">
        <v>84.063000000000002</v>
      </c>
      <c r="D636">
        <v>7.3010000000000002</v>
      </c>
      <c r="E636">
        <v>203.667</v>
      </c>
      <c r="F636">
        <v>5.5670000000000002</v>
      </c>
      <c r="G636">
        <v>834.93799999999999</v>
      </c>
      <c r="H636">
        <f t="shared" si="30"/>
        <v>6.877578253706754</v>
      </c>
    </row>
    <row r="637" spans="1:8" x14ac:dyDescent="0.3">
      <c r="A637">
        <v>59</v>
      </c>
      <c r="B637">
        <v>751</v>
      </c>
      <c r="C637">
        <v>67.075999999999993</v>
      </c>
      <c r="D637">
        <v>6.7069999999999999</v>
      </c>
      <c r="E637">
        <v>190.667</v>
      </c>
      <c r="F637">
        <v>10.141</v>
      </c>
      <c r="G637">
        <v>749.71199999999999</v>
      </c>
      <c r="H637">
        <f t="shared" si="30"/>
        <v>6.1755518945634265</v>
      </c>
    </row>
    <row r="638" spans="1:8" x14ac:dyDescent="0.3">
      <c r="A638">
        <v>60</v>
      </c>
      <c r="B638">
        <v>771</v>
      </c>
      <c r="C638">
        <v>128.97800000000001</v>
      </c>
      <c r="D638">
        <v>43.030999999999999</v>
      </c>
      <c r="E638">
        <v>191.614</v>
      </c>
      <c r="F638">
        <v>4.0220000000000002</v>
      </c>
      <c r="G638">
        <v>769.89599999999996</v>
      </c>
      <c r="H638">
        <f t="shared" si="30"/>
        <v>6.3418121911037888</v>
      </c>
    </row>
    <row r="639" spans="1:8" x14ac:dyDescent="0.3">
      <c r="A639">
        <v>61</v>
      </c>
      <c r="B639">
        <v>745</v>
      </c>
      <c r="C639">
        <v>107.148</v>
      </c>
      <c r="D639">
        <v>6.069</v>
      </c>
      <c r="E639">
        <v>187.483</v>
      </c>
      <c r="F639">
        <v>4.8600000000000003</v>
      </c>
      <c r="G639">
        <v>743.673</v>
      </c>
      <c r="H639">
        <f t="shared" si="30"/>
        <v>6.1258072487644153</v>
      </c>
    </row>
    <row r="640" spans="1:8" x14ac:dyDescent="0.3">
      <c r="A640">
        <v>62</v>
      </c>
      <c r="B640">
        <v>811</v>
      </c>
      <c r="C640">
        <v>99.768000000000001</v>
      </c>
      <c r="D640">
        <v>3.09</v>
      </c>
      <c r="E640">
        <v>177.88900000000001</v>
      </c>
      <c r="F640">
        <v>10.02</v>
      </c>
      <c r="G640">
        <v>810.36099999999999</v>
      </c>
      <c r="H640">
        <f>G640/121.4</f>
        <v>6.6751317957166387</v>
      </c>
    </row>
    <row r="641" spans="1:8" x14ac:dyDescent="0.3">
      <c r="A641">
        <v>63</v>
      </c>
      <c r="B641">
        <v>737</v>
      </c>
      <c r="C641">
        <v>83.819000000000003</v>
      </c>
      <c r="D641">
        <v>10.095000000000001</v>
      </c>
      <c r="E641">
        <v>184.28299999999999</v>
      </c>
      <c r="F641">
        <v>13.923</v>
      </c>
      <c r="G641">
        <v>735.61199999999997</v>
      </c>
      <c r="H641">
        <f t="shared" si="30"/>
        <v>6.0594069192751228</v>
      </c>
    </row>
    <row r="642" spans="1:8" x14ac:dyDescent="0.3">
      <c r="A642">
        <v>64</v>
      </c>
      <c r="B642">
        <v>807</v>
      </c>
      <c r="C642">
        <v>67.841999999999999</v>
      </c>
      <c r="D642">
        <v>9.4160000000000004</v>
      </c>
      <c r="E642">
        <v>179.51900000000001</v>
      </c>
      <c r="F642">
        <v>3.63</v>
      </c>
      <c r="G642">
        <v>805.61599999999999</v>
      </c>
      <c r="H642">
        <f t="shared" si="30"/>
        <v>6.6360461285008236</v>
      </c>
    </row>
    <row r="643" spans="1:8" x14ac:dyDescent="0.3">
      <c r="A643">
        <v>65</v>
      </c>
      <c r="B643">
        <v>803</v>
      </c>
      <c r="C643">
        <v>91.114999999999995</v>
      </c>
      <c r="D643">
        <v>1.4279999999999999</v>
      </c>
      <c r="E643">
        <v>188.07300000000001</v>
      </c>
      <c r="F643">
        <v>5.5830000000000002</v>
      </c>
      <c r="G643">
        <v>801.803</v>
      </c>
      <c r="H643">
        <f t="shared" si="30"/>
        <v>6.6046375617792421</v>
      </c>
    </row>
    <row r="644" spans="1:8" x14ac:dyDescent="0.3">
      <c r="A644">
        <v>66</v>
      </c>
      <c r="B644">
        <v>755</v>
      </c>
      <c r="C644">
        <v>103.72199999999999</v>
      </c>
      <c r="D644">
        <v>2.2789999999999999</v>
      </c>
      <c r="E644">
        <v>173.51</v>
      </c>
      <c r="F644">
        <v>5.7110000000000003</v>
      </c>
      <c r="G644">
        <v>753.74099999999999</v>
      </c>
      <c r="H644">
        <f t="shared" si="30"/>
        <v>6.2087397034596368</v>
      </c>
    </row>
    <row r="645" spans="1:8" x14ac:dyDescent="0.3">
      <c r="A645">
        <v>67</v>
      </c>
      <c r="B645">
        <v>792</v>
      </c>
      <c r="C645">
        <v>93.123999999999995</v>
      </c>
      <c r="D645">
        <v>0.69499999999999995</v>
      </c>
      <c r="E645">
        <v>194.34800000000001</v>
      </c>
      <c r="F645">
        <v>4.1319999999999997</v>
      </c>
      <c r="G645">
        <v>791.05600000000004</v>
      </c>
      <c r="H645">
        <f t="shared" si="30"/>
        <v>6.516112026359143</v>
      </c>
    </row>
    <row r="646" spans="1:8" x14ac:dyDescent="0.3">
      <c r="A646">
        <v>68</v>
      </c>
      <c r="B646">
        <v>748</v>
      </c>
      <c r="C646">
        <v>121.23099999999999</v>
      </c>
      <c r="D646">
        <v>28.597999999999999</v>
      </c>
      <c r="E646">
        <v>177.827</v>
      </c>
      <c r="F646">
        <v>-0.69</v>
      </c>
      <c r="G646">
        <v>747.05399999999997</v>
      </c>
      <c r="H646">
        <f t="shared" si="30"/>
        <v>6.1536573311367375</v>
      </c>
    </row>
    <row r="647" spans="1:8" x14ac:dyDescent="0.3">
      <c r="A647">
        <v>69</v>
      </c>
      <c r="B647">
        <v>738</v>
      </c>
      <c r="C647">
        <v>89.424999999999997</v>
      </c>
      <c r="D647">
        <v>0.90800000000000003</v>
      </c>
      <c r="E647">
        <v>187.58799999999999</v>
      </c>
      <c r="F647">
        <v>11.263999999999999</v>
      </c>
      <c r="G647">
        <v>737.20100000000002</v>
      </c>
      <c r="H647">
        <f t="shared" si="30"/>
        <v>6.0724958813838548</v>
      </c>
    </row>
    <row r="648" spans="1:8" x14ac:dyDescent="0.3">
      <c r="A648">
        <v>70</v>
      </c>
      <c r="B648">
        <v>738</v>
      </c>
      <c r="C648">
        <v>89.227999999999994</v>
      </c>
      <c r="D648">
        <v>5.8959999999999999</v>
      </c>
      <c r="E648">
        <v>196.667</v>
      </c>
      <c r="F648">
        <v>9.8460000000000001</v>
      </c>
      <c r="G648">
        <v>736.85299999999995</v>
      </c>
      <c r="H648">
        <f t="shared" si="30"/>
        <v>6.0696293245469519</v>
      </c>
    </row>
    <row r="649" spans="1:8" x14ac:dyDescent="0.3">
      <c r="A649">
        <v>71</v>
      </c>
      <c r="B649">
        <v>771</v>
      </c>
      <c r="C649">
        <v>109.173</v>
      </c>
      <c r="D649">
        <v>2.5449999999999999</v>
      </c>
      <c r="E649">
        <v>200.22399999999999</v>
      </c>
      <c r="F649">
        <v>4.2450000000000001</v>
      </c>
      <c r="G649">
        <v>770.11199999999997</v>
      </c>
      <c r="H649">
        <f t="shared" si="30"/>
        <v>6.3435914332784176</v>
      </c>
    </row>
    <row r="650" spans="1:8" x14ac:dyDescent="0.3">
      <c r="A650">
        <v>72</v>
      </c>
      <c r="B650">
        <v>796</v>
      </c>
      <c r="C650">
        <v>92.632000000000005</v>
      </c>
      <c r="D650">
        <v>2.0569999999999999</v>
      </c>
      <c r="E650">
        <v>204.41499999999999</v>
      </c>
      <c r="F650">
        <v>-0.86499999999999999</v>
      </c>
      <c r="G650">
        <v>795.09100000000001</v>
      </c>
      <c r="H650">
        <f t="shared" si="30"/>
        <v>6.5493492586490936</v>
      </c>
    </row>
    <row r="651" spans="1:8" x14ac:dyDescent="0.3">
      <c r="A651">
        <v>73</v>
      </c>
      <c r="B651">
        <v>781</v>
      </c>
      <c r="C651">
        <v>120.797</v>
      </c>
      <c r="D651">
        <v>23.613</v>
      </c>
      <c r="E651">
        <v>208.51300000000001</v>
      </c>
      <c r="F651">
        <v>8.6289999999999996</v>
      </c>
      <c r="G651">
        <v>779.827</v>
      </c>
      <c r="H651">
        <f t="shared" si="30"/>
        <v>6.4236161449752878</v>
      </c>
    </row>
    <row r="652" spans="1:8" x14ac:dyDescent="0.3">
      <c r="A652">
        <v>74</v>
      </c>
      <c r="B652">
        <v>757</v>
      </c>
      <c r="C652">
        <v>127.002</v>
      </c>
      <c r="D652">
        <v>2.1480000000000001</v>
      </c>
      <c r="E652">
        <v>230.66200000000001</v>
      </c>
      <c r="F652">
        <v>7.2939999999999996</v>
      </c>
      <c r="G652">
        <v>756.11900000000003</v>
      </c>
      <c r="H652">
        <f t="shared" si="30"/>
        <v>6.2283278418451395</v>
      </c>
    </row>
    <row r="653" spans="1:8" x14ac:dyDescent="0.3">
      <c r="A653">
        <v>75</v>
      </c>
      <c r="B653">
        <v>668</v>
      </c>
      <c r="C653">
        <v>109.48</v>
      </c>
      <c r="D653">
        <v>12.369</v>
      </c>
      <c r="E653">
        <v>215.333</v>
      </c>
      <c r="F653">
        <v>2.8370000000000002</v>
      </c>
      <c r="G653">
        <v>666.81700000000001</v>
      </c>
      <c r="H653">
        <f t="shared" si="30"/>
        <v>5.4927265238879732</v>
      </c>
    </row>
    <row r="654" spans="1:8" x14ac:dyDescent="0.3">
      <c r="A654">
        <v>76</v>
      </c>
      <c r="B654">
        <v>773</v>
      </c>
      <c r="C654">
        <v>112.895</v>
      </c>
      <c r="D654">
        <v>0.95299999999999996</v>
      </c>
      <c r="E654">
        <v>212.709</v>
      </c>
      <c r="F654">
        <v>11.659000000000001</v>
      </c>
      <c r="G654">
        <v>771.92700000000002</v>
      </c>
      <c r="H654">
        <f t="shared" si="30"/>
        <v>6.3585420098846788</v>
      </c>
    </row>
    <row r="655" spans="1:8" x14ac:dyDescent="0.3">
      <c r="A655">
        <v>77</v>
      </c>
      <c r="B655">
        <v>742</v>
      </c>
      <c r="C655">
        <v>96.498000000000005</v>
      </c>
      <c r="D655">
        <v>14.442</v>
      </c>
      <c r="E655">
        <v>217.667</v>
      </c>
      <c r="F655">
        <v>5.3410000000000002</v>
      </c>
      <c r="G655">
        <v>741.21900000000005</v>
      </c>
      <c r="H655">
        <f t="shared" si="30"/>
        <v>6.1055930807248764</v>
      </c>
    </row>
    <row r="656" spans="1:8" x14ac:dyDescent="0.3">
      <c r="A656">
        <v>78</v>
      </c>
      <c r="B656">
        <v>740</v>
      </c>
      <c r="C656">
        <v>112.38500000000001</v>
      </c>
      <c r="D656">
        <v>27.25</v>
      </c>
      <c r="E656">
        <v>213.85499999999999</v>
      </c>
      <c r="F656">
        <v>7.702</v>
      </c>
      <c r="G656">
        <v>738.66399999999999</v>
      </c>
      <c r="H656">
        <f t="shared" si="30"/>
        <v>6.0845469522240521</v>
      </c>
    </row>
    <row r="657" spans="1:8" x14ac:dyDescent="0.3">
      <c r="A657">
        <v>79</v>
      </c>
      <c r="B657">
        <v>751</v>
      </c>
      <c r="C657">
        <v>48.222999999999999</v>
      </c>
      <c r="D657">
        <v>1.0720000000000001</v>
      </c>
      <c r="E657">
        <v>183.40100000000001</v>
      </c>
      <c r="F657">
        <v>7.3520000000000003</v>
      </c>
      <c r="G657">
        <v>750.16800000000001</v>
      </c>
      <c r="H657">
        <f>G657/121.4</f>
        <v>6.1793080724876441</v>
      </c>
    </row>
    <row r="658" spans="1:8" x14ac:dyDescent="0.3">
      <c r="A658">
        <v>80</v>
      </c>
      <c r="B658">
        <v>823</v>
      </c>
      <c r="C658">
        <v>97.704999999999998</v>
      </c>
      <c r="D658">
        <v>1</v>
      </c>
      <c r="E658">
        <v>201.333</v>
      </c>
      <c r="F658">
        <v>0.41799999999999998</v>
      </c>
      <c r="G658">
        <v>822.02200000000005</v>
      </c>
      <c r="H658">
        <f t="shared" si="30"/>
        <v>6.7711861614497533</v>
      </c>
    </row>
    <row r="659" spans="1:8" x14ac:dyDescent="0.3">
      <c r="A659">
        <v>81</v>
      </c>
      <c r="B659">
        <v>202</v>
      </c>
      <c r="C659">
        <v>151.45599999999999</v>
      </c>
      <c r="D659">
        <v>94.070999999999998</v>
      </c>
      <c r="E659">
        <v>164.065</v>
      </c>
      <c r="F659">
        <v>4.8579999999999997</v>
      </c>
      <c r="G659">
        <v>200.721</v>
      </c>
    </row>
    <row r="660" spans="1:8" x14ac:dyDescent="0.3">
      <c r="A660">
        <v>82</v>
      </c>
      <c r="B660">
        <v>1677</v>
      </c>
      <c r="C660">
        <v>93.302000000000007</v>
      </c>
      <c r="D660">
        <v>32.741</v>
      </c>
      <c r="E660">
        <v>198.70099999999999</v>
      </c>
      <c r="F660">
        <v>10.036</v>
      </c>
      <c r="G660">
        <v>1675.6379999999999</v>
      </c>
      <c r="H660">
        <f>G660/G659</f>
        <v>8.3480951171028437</v>
      </c>
    </row>
    <row r="661" spans="1:8" x14ac:dyDescent="0.3">
      <c r="A661">
        <v>83</v>
      </c>
      <c r="B661">
        <v>213</v>
      </c>
      <c r="C661">
        <v>163.077</v>
      </c>
      <c r="D661">
        <v>72</v>
      </c>
      <c r="E661">
        <v>176.05699999999999</v>
      </c>
      <c r="F661">
        <v>3.778</v>
      </c>
      <c r="G661">
        <v>212.46199999999999</v>
      </c>
    </row>
    <row r="662" spans="1:8" x14ac:dyDescent="0.3">
      <c r="A662">
        <v>84</v>
      </c>
      <c r="B662">
        <v>1821</v>
      </c>
      <c r="C662">
        <v>122.67700000000001</v>
      </c>
      <c r="D662">
        <v>66.072000000000003</v>
      </c>
      <c r="E662">
        <v>186.08600000000001</v>
      </c>
      <c r="F662">
        <v>1.7</v>
      </c>
      <c r="G662">
        <v>1819.8009999999999</v>
      </c>
      <c r="H662">
        <f>G662/G661</f>
        <v>8.5653010891359393</v>
      </c>
    </row>
    <row r="663" spans="1:8" x14ac:dyDescent="0.3">
      <c r="A663">
        <v>85</v>
      </c>
      <c r="B663">
        <v>320</v>
      </c>
      <c r="C663">
        <v>183.19300000000001</v>
      </c>
      <c r="D663">
        <v>104.34099999999999</v>
      </c>
      <c r="E663">
        <v>196.81299999999999</v>
      </c>
      <c r="F663">
        <v>3.24</v>
      </c>
      <c r="G663">
        <v>318.50900000000001</v>
      </c>
    </row>
    <row r="664" spans="1:8" x14ac:dyDescent="0.3">
      <c r="A664">
        <v>86</v>
      </c>
      <c r="B664">
        <v>3735</v>
      </c>
      <c r="C664">
        <v>103.32</v>
      </c>
      <c r="D664">
        <v>47.363</v>
      </c>
      <c r="E664">
        <v>226.53899999999999</v>
      </c>
      <c r="F664">
        <v>1.75</v>
      </c>
      <c r="G664">
        <v>3733.741</v>
      </c>
      <c r="H664">
        <f>G664/G663</f>
        <v>11.722560430003547</v>
      </c>
    </row>
    <row r="665" spans="1:8" x14ac:dyDescent="0.3">
      <c r="A665">
        <v>87</v>
      </c>
      <c r="B665">
        <v>185</v>
      </c>
      <c r="C665">
        <v>150.16399999999999</v>
      </c>
      <c r="D665">
        <v>70</v>
      </c>
      <c r="E665">
        <v>166.65299999999999</v>
      </c>
      <c r="F665">
        <v>5.6180000000000003</v>
      </c>
      <c r="G665">
        <v>183.88300000000001</v>
      </c>
    </row>
    <row r="666" spans="1:8" x14ac:dyDescent="0.3">
      <c r="A666">
        <v>88</v>
      </c>
      <c r="B666">
        <v>1137</v>
      </c>
      <c r="C666">
        <v>129.12200000000001</v>
      </c>
      <c r="D666">
        <v>86.400999999999996</v>
      </c>
      <c r="E666">
        <v>187.66200000000001</v>
      </c>
      <c r="F666">
        <v>8.5009999999999994</v>
      </c>
      <c r="G666">
        <v>1136.4860000000001</v>
      </c>
      <c r="H666">
        <f t="shared" ref="H666:H670" si="31">G666/G665</f>
        <v>6.1804843297096523</v>
      </c>
    </row>
    <row r="667" spans="1:8" x14ac:dyDescent="0.3">
      <c r="A667">
        <v>89</v>
      </c>
      <c r="B667">
        <v>188</v>
      </c>
      <c r="C667">
        <v>146.435</v>
      </c>
      <c r="D667">
        <v>68.174000000000007</v>
      </c>
      <c r="E667">
        <v>155.375</v>
      </c>
      <c r="F667">
        <v>4.6109999999999998</v>
      </c>
      <c r="G667">
        <v>186.60400000000001</v>
      </c>
    </row>
    <row r="668" spans="1:8" x14ac:dyDescent="0.3">
      <c r="A668">
        <v>90</v>
      </c>
      <c r="B668">
        <v>1176</v>
      </c>
      <c r="C668">
        <v>120.578</v>
      </c>
      <c r="D668">
        <v>66.459999999999994</v>
      </c>
      <c r="E668">
        <v>175.32</v>
      </c>
      <c r="F668">
        <v>4.5410000000000004</v>
      </c>
      <c r="G668">
        <v>1174.6869999999999</v>
      </c>
      <c r="H668">
        <f t="shared" si="31"/>
        <v>6.2950794195194089</v>
      </c>
    </row>
    <row r="669" spans="1:8" x14ac:dyDescent="0.3">
      <c r="A669">
        <v>91</v>
      </c>
      <c r="B669">
        <v>190</v>
      </c>
      <c r="C669">
        <v>150.816</v>
      </c>
      <c r="D669">
        <v>80.667000000000002</v>
      </c>
      <c r="E669">
        <v>159.571</v>
      </c>
      <c r="F669">
        <v>4.5620000000000003</v>
      </c>
      <c r="G669">
        <v>188.59700000000001</v>
      </c>
    </row>
    <row r="670" spans="1:8" x14ac:dyDescent="0.3">
      <c r="A670">
        <v>92</v>
      </c>
      <c r="B670">
        <v>1185</v>
      </c>
      <c r="C670">
        <v>125.258</v>
      </c>
      <c r="D670">
        <v>76.564999999999998</v>
      </c>
      <c r="E670">
        <v>186.477</v>
      </c>
      <c r="F670">
        <v>2.8069999999999999</v>
      </c>
      <c r="G670">
        <v>1184.421</v>
      </c>
      <c r="H670">
        <f t="shared" si="31"/>
        <v>6.2801688255910753</v>
      </c>
    </row>
    <row r="671" spans="1:8" x14ac:dyDescent="0.3">
      <c r="A671">
        <v>93</v>
      </c>
      <c r="B671">
        <v>205</v>
      </c>
      <c r="C671">
        <v>151.779</v>
      </c>
      <c r="D671">
        <v>54.98</v>
      </c>
      <c r="E671">
        <v>167.529</v>
      </c>
      <c r="F671">
        <v>3.3660000000000001</v>
      </c>
      <c r="G671">
        <v>204.35300000000001</v>
      </c>
    </row>
    <row r="672" spans="1:8" x14ac:dyDescent="0.3">
      <c r="A672">
        <v>94</v>
      </c>
      <c r="B672">
        <v>655</v>
      </c>
      <c r="C672">
        <v>140.83699999999999</v>
      </c>
      <c r="D672">
        <v>70.186999999999998</v>
      </c>
      <c r="E672">
        <v>179.45</v>
      </c>
      <c r="F672">
        <v>-0.52600000000000002</v>
      </c>
      <c r="G672">
        <v>654.02800000000002</v>
      </c>
      <c r="H672">
        <f>G672/204</f>
        <v>3.2060196078431376</v>
      </c>
    </row>
    <row r="673" spans="1:8" x14ac:dyDescent="0.3">
      <c r="A673">
        <v>95</v>
      </c>
      <c r="B673">
        <v>1204</v>
      </c>
      <c r="C673">
        <v>141.999</v>
      </c>
      <c r="D673">
        <v>40.86</v>
      </c>
      <c r="E673">
        <v>187.751</v>
      </c>
      <c r="F673">
        <v>0.57199999999999995</v>
      </c>
      <c r="G673">
        <v>1203.06</v>
      </c>
      <c r="H673">
        <f t="shared" ref="H673:H689" si="32">G673/204</f>
        <v>5.8973529411764707</v>
      </c>
    </row>
    <row r="674" spans="1:8" x14ac:dyDescent="0.3">
      <c r="A674">
        <v>96</v>
      </c>
      <c r="B674">
        <v>588</v>
      </c>
      <c r="C674">
        <v>131.35499999999999</v>
      </c>
      <c r="D674">
        <v>94.257000000000005</v>
      </c>
      <c r="E674">
        <v>183.667</v>
      </c>
      <c r="F674">
        <v>4.6909999999999998</v>
      </c>
      <c r="G674">
        <v>586.96600000000001</v>
      </c>
      <c r="H674">
        <f t="shared" si="32"/>
        <v>2.8772843137254904</v>
      </c>
    </row>
    <row r="675" spans="1:8" x14ac:dyDescent="0.3">
      <c r="A675">
        <v>97</v>
      </c>
      <c r="B675">
        <v>775</v>
      </c>
      <c r="C675">
        <v>139.18700000000001</v>
      </c>
      <c r="D675">
        <v>82.319000000000003</v>
      </c>
      <c r="E675">
        <v>189.465</v>
      </c>
      <c r="F675">
        <v>0.222</v>
      </c>
      <c r="G675">
        <v>774.00599999999997</v>
      </c>
      <c r="H675">
        <f t="shared" si="32"/>
        <v>3.7941470588235293</v>
      </c>
    </row>
    <row r="676" spans="1:8" x14ac:dyDescent="0.3">
      <c r="A676">
        <v>98</v>
      </c>
      <c r="B676">
        <v>482</v>
      </c>
      <c r="C676">
        <v>122.437</v>
      </c>
      <c r="D676">
        <v>71.991</v>
      </c>
      <c r="E676">
        <v>181.93</v>
      </c>
      <c r="F676">
        <v>-10.048999999999999</v>
      </c>
      <c r="G676">
        <v>481.38600000000002</v>
      </c>
      <c r="H676">
        <f t="shared" si="32"/>
        <v>2.3597352941176473</v>
      </c>
    </row>
    <row r="677" spans="1:8" x14ac:dyDescent="0.3">
      <c r="A677">
        <v>99</v>
      </c>
      <c r="B677">
        <v>593</v>
      </c>
      <c r="C677">
        <v>129.18600000000001</v>
      </c>
      <c r="D677">
        <v>87.034000000000006</v>
      </c>
      <c r="E677">
        <v>177.29300000000001</v>
      </c>
      <c r="F677">
        <v>3.4860000000000002</v>
      </c>
      <c r="G677">
        <v>592.09500000000003</v>
      </c>
      <c r="H677">
        <f t="shared" si="32"/>
        <v>2.9024264705882352</v>
      </c>
    </row>
    <row r="678" spans="1:8" x14ac:dyDescent="0.3">
      <c r="A678">
        <v>100</v>
      </c>
      <c r="B678">
        <v>606</v>
      </c>
      <c r="C678">
        <v>116.29300000000001</v>
      </c>
      <c r="D678">
        <v>52.875999999999998</v>
      </c>
      <c r="E678">
        <v>157.26900000000001</v>
      </c>
      <c r="F678">
        <v>-7.407</v>
      </c>
      <c r="G678">
        <v>605.04899999999998</v>
      </c>
      <c r="H678">
        <f t="shared" si="32"/>
        <v>2.9659264705882351</v>
      </c>
    </row>
    <row r="679" spans="1:8" x14ac:dyDescent="0.3">
      <c r="A679">
        <v>101</v>
      </c>
      <c r="B679">
        <v>755</v>
      </c>
      <c r="C679">
        <v>116.97</v>
      </c>
      <c r="D679">
        <v>69.084999999999994</v>
      </c>
      <c r="E679">
        <v>175.83600000000001</v>
      </c>
      <c r="F679">
        <v>10.55</v>
      </c>
      <c r="G679">
        <v>753.74099999999999</v>
      </c>
      <c r="H679">
        <f t="shared" si="32"/>
        <v>3.6948088235294119</v>
      </c>
    </row>
    <row r="680" spans="1:8" x14ac:dyDescent="0.3">
      <c r="A680">
        <v>102</v>
      </c>
      <c r="B680">
        <v>166</v>
      </c>
      <c r="C680">
        <v>160.417</v>
      </c>
      <c r="D680">
        <v>59.332999999999998</v>
      </c>
      <c r="E680">
        <v>186.06700000000001</v>
      </c>
      <c r="F680">
        <v>3.8140000000000001</v>
      </c>
      <c r="G680">
        <v>165.36600000000001</v>
      </c>
      <c r="H680">
        <f t="shared" si="32"/>
        <v>0.81061764705882355</v>
      </c>
    </row>
    <row r="681" spans="1:8" x14ac:dyDescent="0.3">
      <c r="A681">
        <v>103</v>
      </c>
      <c r="B681">
        <v>1052</v>
      </c>
      <c r="C681">
        <v>130.72200000000001</v>
      </c>
      <c r="D681">
        <v>53.027000000000001</v>
      </c>
      <c r="E681">
        <v>185.97900000000001</v>
      </c>
      <c r="F681">
        <v>4.3650000000000002</v>
      </c>
      <c r="G681">
        <v>1051.049</v>
      </c>
      <c r="H681">
        <f t="shared" si="32"/>
        <v>5.1522009803921565</v>
      </c>
    </row>
    <row r="682" spans="1:8" x14ac:dyDescent="0.3">
      <c r="A682">
        <v>104</v>
      </c>
      <c r="B682">
        <v>991</v>
      </c>
      <c r="C682">
        <v>104.971</v>
      </c>
      <c r="D682">
        <v>32.83</v>
      </c>
      <c r="E682">
        <v>170.226</v>
      </c>
      <c r="F682">
        <v>3.9369999999999998</v>
      </c>
      <c r="G682">
        <v>990.33699999999999</v>
      </c>
      <c r="H682">
        <f t="shared" si="32"/>
        <v>4.854593137254902</v>
      </c>
    </row>
    <row r="683" spans="1:8" x14ac:dyDescent="0.3">
      <c r="A683">
        <v>105</v>
      </c>
      <c r="B683">
        <v>1027</v>
      </c>
      <c r="C683">
        <v>110.087</v>
      </c>
      <c r="D683">
        <v>50.366999999999997</v>
      </c>
      <c r="E683">
        <v>171.58600000000001</v>
      </c>
      <c r="F683">
        <v>6.266</v>
      </c>
      <c r="G683">
        <v>1026.1310000000001</v>
      </c>
      <c r="H683">
        <f t="shared" si="32"/>
        <v>5.0300539215686282</v>
      </c>
    </row>
    <row r="684" spans="1:8" x14ac:dyDescent="0.3">
      <c r="A684">
        <v>106</v>
      </c>
      <c r="B684">
        <v>1014</v>
      </c>
      <c r="C684">
        <v>110.41800000000001</v>
      </c>
      <c r="D684">
        <v>15.015000000000001</v>
      </c>
      <c r="E684">
        <v>186.30699999999999</v>
      </c>
      <c r="F684">
        <v>2.0369999999999999</v>
      </c>
      <c r="G684">
        <v>1012.64</v>
      </c>
      <c r="H684">
        <f t="shared" si="32"/>
        <v>4.9639215686274509</v>
      </c>
    </row>
    <row r="685" spans="1:8" x14ac:dyDescent="0.3">
      <c r="A685">
        <v>107</v>
      </c>
      <c r="B685">
        <v>950</v>
      </c>
      <c r="C685">
        <v>129.441</v>
      </c>
      <c r="D685">
        <v>68.712000000000003</v>
      </c>
      <c r="E685">
        <v>163.667</v>
      </c>
      <c r="F685">
        <v>13.157999999999999</v>
      </c>
      <c r="G685">
        <v>948.91099999999994</v>
      </c>
      <c r="H685">
        <f t="shared" si="32"/>
        <v>4.6515245098039211</v>
      </c>
    </row>
    <row r="686" spans="1:8" x14ac:dyDescent="0.3">
      <c r="A686">
        <v>108</v>
      </c>
      <c r="B686">
        <v>1100</v>
      </c>
      <c r="C686">
        <v>122.742</v>
      </c>
      <c r="D686">
        <v>26.242999999999999</v>
      </c>
      <c r="E686">
        <v>177.328</v>
      </c>
      <c r="F686">
        <v>-4.383</v>
      </c>
      <c r="G686">
        <v>1099.2139999999999</v>
      </c>
      <c r="H686">
        <f t="shared" si="32"/>
        <v>5.3883039215686273</v>
      </c>
    </row>
    <row r="687" spans="1:8" x14ac:dyDescent="0.3">
      <c r="A687">
        <v>109</v>
      </c>
      <c r="B687">
        <v>1113</v>
      </c>
      <c r="C687">
        <v>104.246</v>
      </c>
      <c r="D687">
        <v>27.724</v>
      </c>
      <c r="E687">
        <v>195.315</v>
      </c>
      <c r="F687">
        <v>-1.03</v>
      </c>
      <c r="G687">
        <v>1112.18</v>
      </c>
      <c r="H687">
        <f t="shared" si="32"/>
        <v>5.4518627450980395</v>
      </c>
    </row>
    <row r="688" spans="1:8" x14ac:dyDescent="0.3">
      <c r="A688">
        <v>110</v>
      </c>
      <c r="B688">
        <v>1052</v>
      </c>
      <c r="C688">
        <v>119.86</v>
      </c>
      <c r="D688">
        <v>29.463999999999999</v>
      </c>
      <c r="E688">
        <v>190.393</v>
      </c>
      <c r="F688">
        <v>4.5830000000000002</v>
      </c>
      <c r="G688">
        <v>1051.3610000000001</v>
      </c>
      <c r="H688">
        <f t="shared" si="32"/>
        <v>5.1537303921568629</v>
      </c>
    </row>
    <row r="689" spans="1:8" x14ac:dyDescent="0.3">
      <c r="A689">
        <v>111</v>
      </c>
      <c r="B689">
        <v>1382</v>
      </c>
      <c r="C689">
        <v>80.81</v>
      </c>
      <c r="D689">
        <v>15.231999999999999</v>
      </c>
      <c r="E689">
        <v>186.20699999999999</v>
      </c>
      <c r="F689">
        <v>4.819</v>
      </c>
      <c r="G689">
        <v>1380.8810000000001</v>
      </c>
      <c r="H689">
        <f t="shared" si="32"/>
        <v>6.7690245098039217</v>
      </c>
    </row>
    <row r="690" spans="1:8" x14ac:dyDescent="0.3">
      <c r="A690">
        <v>112</v>
      </c>
      <c r="B690">
        <v>142</v>
      </c>
      <c r="C690">
        <v>163.87799999999999</v>
      </c>
      <c r="D690">
        <v>55.34</v>
      </c>
      <c r="E690">
        <v>185.47499999999999</v>
      </c>
      <c r="F690">
        <v>2.0310000000000001</v>
      </c>
      <c r="G690">
        <v>141.089</v>
      </c>
    </row>
    <row r="691" spans="1:8" x14ac:dyDescent="0.3">
      <c r="A691">
        <v>113</v>
      </c>
      <c r="B691">
        <v>1138</v>
      </c>
      <c r="C691">
        <v>61.158000000000001</v>
      </c>
      <c r="D691">
        <v>4.3289999999999997</v>
      </c>
      <c r="E691">
        <v>188.703</v>
      </c>
      <c r="F691">
        <v>-1.5109999999999999</v>
      </c>
      <c r="G691">
        <v>1137.396</v>
      </c>
      <c r="H691">
        <f>G691/141</f>
        <v>8.0666382978723394</v>
      </c>
    </row>
    <row r="692" spans="1:8" x14ac:dyDescent="0.3">
      <c r="A692">
        <v>114</v>
      </c>
      <c r="B692">
        <v>1031</v>
      </c>
      <c r="C692">
        <v>113.19199999999999</v>
      </c>
      <c r="D692">
        <v>9.2739999999999991</v>
      </c>
      <c r="E692">
        <v>186.851</v>
      </c>
      <c r="F692">
        <v>2.8370000000000002</v>
      </c>
      <c r="G692">
        <v>1030.2629999999999</v>
      </c>
      <c r="H692">
        <f t="shared" ref="H692:H702" si="33">G692/141</f>
        <v>7.306829787234042</v>
      </c>
    </row>
    <row r="693" spans="1:8" x14ac:dyDescent="0.3">
      <c r="A693">
        <v>115</v>
      </c>
      <c r="B693">
        <v>1342</v>
      </c>
      <c r="C693">
        <v>116.45099999999999</v>
      </c>
      <c r="D693">
        <v>20.46</v>
      </c>
      <c r="E693">
        <v>186.43</v>
      </c>
      <c r="F693">
        <v>3.8479999999999999</v>
      </c>
      <c r="G693">
        <v>1341.0229999999999</v>
      </c>
      <c r="H693">
        <f t="shared" si="33"/>
        <v>9.5108014184397156</v>
      </c>
    </row>
    <row r="694" spans="1:8" x14ac:dyDescent="0.3">
      <c r="A694">
        <v>116</v>
      </c>
      <c r="B694">
        <v>1419</v>
      </c>
      <c r="C694">
        <v>47.075000000000003</v>
      </c>
      <c r="D694">
        <v>1.3089999999999999</v>
      </c>
      <c r="E694">
        <v>174.06399999999999</v>
      </c>
      <c r="F694">
        <v>4.6130000000000004</v>
      </c>
      <c r="G694">
        <v>1417.5909999999999</v>
      </c>
      <c r="H694">
        <f t="shared" si="33"/>
        <v>10.053836879432623</v>
      </c>
    </row>
    <row r="695" spans="1:8" x14ac:dyDescent="0.3">
      <c r="A695">
        <v>117</v>
      </c>
      <c r="B695">
        <v>1080</v>
      </c>
      <c r="C695">
        <v>148.57400000000001</v>
      </c>
      <c r="D695">
        <v>34.17</v>
      </c>
      <c r="E695">
        <v>224.24700000000001</v>
      </c>
      <c r="F695">
        <v>3.8250000000000002</v>
      </c>
      <c r="G695">
        <v>1079.404</v>
      </c>
      <c r="H695">
        <f t="shared" si="33"/>
        <v>7.6553475177304966</v>
      </c>
    </row>
    <row r="696" spans="1:8" x14ac:dyDescent="0.3">
      <c r="A696">
        <v>118</v>
      </c>
      <c r="B696">
        <v>1289</v>
      </c>
      <c r="C696">
        <v>124.753</v>
      </c>
      <c r="D696">
        <v>35.226999999999997</v>
      </c>
      <c r="E696">
        <v>199.91399999999999</v>
      </c>
      <c r="F696">
        <v>-4.2759999999999998</v>
      </c>
      <c r="G696">
        <v>1287.5840000000001</v>
      </c>
      <c r="H696">
        <f t="shared" si="33"/>
        <v>9.131801418439716</v>
      </c>
    </row>
    <row r="697" spans="1:8" x14ac:dyDescent="0.3">
      <c r="A697">
        <v>119</v>
      </c>
      <c r="B697">
        <v>1081</v>
      </c>
      <c r="C697">
        <v>143.69300000000001</v>
      </c>
      <c r="D697">
        <v>36</v>
      </c>
      <c r="E697">
        <v>191</v>
      </c>
      <c r="F697">
        <v>-0.79600000000000004</v>
      </c>
      <c r="G697">
        <v>1080.104</v>
      </c>
      <c r="H697">
        <f t="shared" si="33"/>
        <v>7.6603120567375891</v>
      </c>
    </row>
    <row r="698" spans="1:8" x14ac:dyDescent="0.3">
      <c r="A698">
        <v>120</v>
      </c>
      <c r="B698">
        <v>1040</v>
      </c>
      <c r="C698">
        <v>93.457999999999998</v>
      </c>
      <c r="D698">
        <v>11.891999999999999</v>
      </c>
      <c r="E698">
        <v>175.721</v>
      </c>
      <c r="F698">
        <v>-1.986</v>
      </c>
      <c r="G698">
        <v>1038.624</v>
      </c>
      <c r="H698">
        <f t="shared" si="33"/>
        <v>7.3661276595744685</v>
      </c>
    </row>
    <row r="699" spans="1:8" x14ac:dyDescent="0.3">
      <c r="A699">
        <v>121</v>
      </c>
      <c r="B699">
        <v>913</v>
      </c>
      <c r="C699">
        <v>113.44799999999999</v>
      </c>
      <c r="D699">
        <v>39.133000000000003</v>
      </c>
      <c r="E699">
        <v>206.994</v>
      </c>
      <c r="F699">
        <v>4.7169999999999996</v>
      </c>
      <c r="G699">
        <v>912.08900000000006</v>
      </c>
      <c r="H699">
        <f t="shared" si="33"/>
        <v>6.4687163120567384</v>
      </c>
    </row>
    <row r="700" spans="1:8" x14ac:dyDescent="0.3">
      <c r="A700">
        <v>122</v>
      </c>
      <c r="B700">
        <v>935</v>
      </c>
      <c r="C700">
        <v>100.67</v>
      </c>
      <c r="D700">
        <v>13.765000000000001</v>
      </c>
      <c r="E700">
        <v>188.32400000000001</v>
      </c>
      <c r="F700">
        <v>-2.21</v>
      </c>
      <c r="G700">
        <v>933.69399999999996</v>
      </c>
      <c r="H700">
        <f t="shared" si="33"/>
        <v>6.6219432624113477</v>
      </c>
    </row>
    <row r="701" spans="1:8" x14ac:dyDescent="0.3">
      <c r="A701">
        <v>123</v>
      </c>
      <c r="B701">
        <v>1130</v>
      </c>
      <c r="C701">
        <v>69.558000000000007</v>
      </c>
      <c r="D701">
        <v>9.6210000000000004</v>
      </c>
      <c r="E701">
        <v>189.261</v>
      </c>
      <c r="F701">
        <v>2.8929999999999998</v>
      </c>
      <c r="G701">
        <v>1129.4390000000001</v>
      </c>
      <c r="H701">
        <f t="shared" si="33"/>
        <v>8.0102056737588665</v>
      </c>
    </row>
    <row r="702" spans="1:8" x14ac:dyDescent="0.3">
      <c r="A702">
        <v>124</v>
      </c>
      <c r="B702">
        <v>961</v>
      </c>
      <c r="C702">
        <v>117.503</v>
      </c>
      <c r="D702">
        <v>39.384999999999998</v>
      </c>
      <c r="E702">
        <v>195.917</v>
      </c>
      <c r="F702">
        <v>1.79</v>
      </c>
      <c r="G702">
        <v>960.46900000000005</v>
      </c>
      <c r="H702">
        <f t="shared" si="33"/>
        <v>6.8118368794326241</v>
      </c>
    </row>
    <row r="703" spans="1:8" x14ac:dyDescent="0.3">
      <c r="A703">
        <v>125</v>
      </c>
      <c r="B703">
        <v>307</v>
      </c>
      <c r="C703">
        <v>176.15100000000001</v>
      </c>
      <c r="D703">
        <v>47.332999999999998</v>
      </c>
      <c r="E703">
        <v>191.29400000000001</v>
      </c>
      <c r="F703">
        <v>1.6850000000000001</v>
      </c>
      <c r="G703">
        <v>306.13200000000001</v>
      </c>
    </row>
    <row r="704" spans="1:8" x14ac:dyDescent="0.3">
      <c r="A704">
        <v>126</v>
      </c>
      <c r="B704">
        <v>3169</v>
      </c>
      <c r="C704">
        <v>70.664000000000001</v>
      </c>
      <c r="D704">
        <v>5.2750000000000004</v>
      </c>
      <c r="E704">
        <v>203.80699999999999</v>
      </c>
      <c r="F704">
        <v>2.6589999999999998</v>
      </c>
      <c r="G704">
        <v>3168.4119999999998</v>
      </c>
      <c r="H704">
        <f>G704/G703</f>
        <v>10.349822952190557</v>
      </c>
    </row>
    <row r="705" spans="1:8" x14ac:dyDescent="0.3">
      <c r="A705">
        <v>127</v>
      </c>
      <c r="B705">
        <v>346</v>
      </c>
      <c r="C705">
        <v>181.88300000000001</v>
      </c>
      <c r="D705">
        <v>103.63500000000001</v>
      </c>
      <c r="E705">
        <v>195.46100000000001</v>
      </c>
      <c r="F705">
        <v>1.494</v>
      </c>
      <c r="G705">
        <v>345.11700000000002</v>
      </c>
    </row>
    <row r="706" spans="1:8" x14ac:dyDescent="0.3">
      <c r="A706">
        <v>128</v>
      </c>
      <c r="B706">
        <v>3770</v>
      </c>
      <c r="C706">
        <v>99.647000000000006</v>
      </c>
      <c r="D706">
        <v>23.227</v>
      </c>
      <c r="E706">
        <v>196</v>
      </c>
      <c r="F706">
        <v>4.7480000000000002</v>
      </c>
      <c r="G706">
        <v>3768.9360000000001</v>
      </c>
      <c r="H706">
        <f t="shared" ref="H706:H722" si="34">G706/G705</f>
        <v>10.920748615686854</v>
      </c>
    </row>
    <row r="707" spans="1:8" x14ac:dyDescent="0.3">
      <c r="A707">
        <v>129</v>
      </c>
      <c r="B707">
        <v>328</v>
      </c>
      <c r="C707">
        <v>175.565</v>
      </c>
      <c r="D707">
        <v>99.483000000000004</v>
      </c>
      <c r="E707">
        <v>191.96299999999999</v>
      </c>
      <c r="F707">
        <v>1.577</v>
      </c>
      <c r="G707">
        <v>327.12400000000002</v>
      </c>
    </row>
    <row r="708" spans="1:8" x14ac:dyDescent="0.3">
      <c r="A708">
        <v>130</v>
      </c>
      <c r="B708">
        <v>3475</v>
      </c>
      <c r="C708">
        <v>102.246</v>
      </c>
      <c r="D708">
        <v>27.51</v>
      </c>
      <c r="E708">
        <v>197.447</v>
      </c>
      <c r="F708">
        <v>3.2679999999999998</v>
      </c>
      <c r="G708">
        <v>3473.6480000000001</v>
      </c>
      <c r="H708">
        <f t="shared" si="34"/>
        <v>10.618750076423618</v>
      </c>
    </row>
    <row r="709" spans="1:8" x14ac:dyDescent="0.3">
      <c r="A709">
        <v>131</v>
      </c>
      <c r="B709">
        <v>329</v>
      </c>
      <c r="C709">
        <v>163.929</v>
      </c>
      <c r="D709">
        <v>67.632000000000005</v>
      </c>
      <c r="E709">
        <v>182.107</v>
      </c>
      <c r="F709">
        <v>4.1980000000000004</v>
      </c>
      <c r="G709">
        <v>327.88</v>
      </c>
    </row>
    <row r="710" spans="1:8" x14ac:dyDescent="0.3">
      <c r="A710">
        <v>132</v>
      </c>
      <c r="B710">
        <v>3711</v>
      </c>
      <c r="C710">
        <v>158.107</v>
      </c>
      <c r="D710">
        <v>46.691000000000003</v>
      </c>
      <c r="E710">
        <v>231.94900000000001</v>
      </c>
      <c r="F710">
        <v>7.4809999999999999</v>
      </c>
      <c r="G710">
        <v>3709.5790000000002</v>
      </c>
      <c r="H710">
        <f t="shared" si="34"/>
        <v>11.31383127973649</v>
      </c>
    </row>
    <row r="711" spans="1:8" x14ac:dyDescent="0.3">
      <c r="A711">
        <v>133</v>
      </c>
      <c r="B711">
        <v>244</v>
      </c>
      <c r="C711">
        <v>178.167</v>
      </c>
      <c r="D711">
        <v>65.617000000000004</v>
      </c>
      <c r="E711">
        <v>192.08600000000001</v>
      </c>
      <c r="F711">
        <v>3.532</v>
      </c>
      <c r="G711">
        <v>243.46299999999999</v>
      </c>
    </row>
    <row r="712" spans="1:8" x14ac:dyDescent="0.3">
      <c r="A712">
        <v>134</v>
      </c>
      <c r="B712">
        <v>3674</v>
      </c>
      <c r="C712">
        <v>102.76600000000001</v>
      </c>
      <c r="D712">
        <v>8.3640000000000008</v>
      </c>
      <c r="E712">
        <v>204.91300000000001</v>
      </c>
      <c r="F712">
        <v>4.1689999999999996</v>
      </c>
      <c r="G712">
        <v>3672.7179999999998</v>
      </c>
      <c r="H712">
        <f t="shared" si="34"/>
        <v>15.085323026496839</v>
      </c>
    </row>
    <row r="713" spans="1:8" x14ac:dyDescent="0.3">
      <c r="A713">
        <v>135</v>
      </c>
      <c r="B713">
        <v>220</v>
      </c>
      <c r="C713">
        <v>168.85</v>
      </c>
      <c r="D713">
        <v>84.799000000000007</v>
      </c>
      <c r="E713">
        <v>189.85400000000001</v>
      </c>
      <c r="F713">
        <v>1.569</v>
      </c>
      <c r="G713">
        <v>219.08199999999999</v>
      </c>
    </row>
    <row r="714" spans="1:8" x14ac:dyDescent="0.3">
      <c r="A714">
        <v>136</v>
      </c>
      <c r="B714">
        <v>3631</v>
      </c>
      <c r="C714">
        <v>92.405000000000001</v>
      </c>
      <c r="D714">
        <v>2.242</v>
      </c>
      <c r="E714">
        <v>209.52500000000001</v>
      </c>
      <c r="F714">
        <v>6.6429999999999998</v>
      </c>
      <c r="G714">
        <v>3630.377</v>
      </c>
      <c r="H714">
        <f t="shared" si="34"/>
        <v>16.570859312951317</v>
      </c>
    </row>
    <row r="715" spans="1:8" x14ac:dyDescent="0.3">
      <c r="A715">
        <v>137</v>
      </c>
      <c r="B715">
        <v>181</v>
      </c>
      <c r="C715">
        <v>167.01</v>
      </c>
      <c r="D715">
        <v>90</v>
      </c>
      <c r="E715">
        <v>184</v>
      </c>
      <c r="F715">
        <v>0.95499999999999996</v>
      </c>
      <c r="G715">
        <v>180.02500000000001</v>
      </c>
    </row>
    <row r="716" spans="1:8" x14ac:dyDescent="0.3">
      <c r="A716">
        <v>138</v>
      </c>
      <c r="B716">
        <v>3630</v>
      </c>
      <c r="C716">
        <v>96.433000000000007</v>
      </c>
      <c r="D716">
        <v>5.452</v>
      </c>
      <c r="E716">
        <v>216.667</v>
      </c>
      <c r="F716">
        <v>3.887</v>
      </c>
      <c r="G716">
        <v>3629.3470000000002</v>
      </c>
      <c r="H716">
        <f>G716/G715</f>
        <v>20.160238855714486</v>
      </c>
    </row>
    <row r="717" spans="1:8" x14ac:dyDescent="0.3">
      <c r="A717">
        <v>139</v>
      </c>
      <c r="B717">
        <v>178</v>
      </c>
      <c r="C717">
        <v>173.25</v>
      </c>
      <c r="D717">
        <v>98.846999999999994</v>
      </c>
      <c r="E717">
        <v>195</v>
      </c>
      <c r="F717">
        <v>3.879</v>
      </c>
      <c r="G717">
        <v>177.40600000000001</v>
      </c>
    </row>
    <row r="718" spans="1:8" x14ac:dyDescent="0.3">
      <c r="A718">
        <v>140</v>
      </c>
      <c r="B718">
        <v>3514</v>
      </c>
      <c r="C718">
        <v>74.572999999999993</v>
      </c>
      <c r="D718">
        <v>10.984999999999999</v>
      </c>
      <c r="E718">
        <v>195.91200000000001</v>
      </c>
      <c r="F718">
        <v>4.7030000000000003</v>
      </c>
      <c r="G718">
        <v>3512.826</v>
      </c>
      <c r="H718">
        <f>G718/G717</f>
        <v>19.801055206701012</v>
      </c>
    </row>
    <row r="719" spans="1:8" x14ac:dyDescent="0.3">
      <c r="A719">
        <v>141</v>
      </c>
      <c r="B719">
        <v>166</v>
      </c>
      <c r="C719">
        <v>190.93600000000001</v>
      </c>
      <c r="D719">
        <v>82.036000000000001</v>
      </c>
      <c r="E719">
        <v>206</v>
      </c>
      <c r="F719">
        <v>2.0830000000000002</v>
      </c>
      <c r="G719">
        <v>165.10900000000001</v>
      </c>
    </row>
    <row r="720" spans="1:8" x14ac:dyDescent="0.3">
      <c r="A720">
        <v>142</v>
      </c>
      <c r="B720">
        <v>3317</v>
      </c>
      <c r="C720">
        <v>76.718999999999994</v>
      </c>
      <c r="D720">
        <v>2.7320000000000002</v>
      </c>
      <c r="E720">
        <v>192.57300000000001</v>
      </c>
      <c r="F720">
        <v>1.452</v>
      </c>
      <c r="G720">
        <v>3316.0639999999999</v>
      </c>
      <c r="H720">
        <f>G720/G719</f>
        <v>20.084089904245072</v>
      </c>
    </row>
    <row r="721" spans="1:8" x14ac:dyDescent="0.3">
      <c r="A721">
        <v>143</v>
      </c>
      <c r="B721">
        <v>155</v>
      </c>
      <c r="C721">
        <v>206.155</v>
      </c>
      <c r="D721">
        <v>110.667</v>
      </c>
      <c r="E721">
        <v>220.667</v>
      </c>
      <c r="F721">
        <v>2.6030000000000002</v>
      </c>
      <c r="G721">
        <v>154.15899999999999</v>
      </c>
    </row>
    <row r="722" spans="1:8" x14ac:dyDescent="0.3">
      <c r="A722">
        <v>144</v>
      </c>
      <c r="B722">
        <v>3761</v>
      </c>
      <c r="C722">
        <v>67.552000000000007</v>
      </c>
      <c r="D722">
        <v>7.0650000000000004</v>
      </c>
      <c r="E722">
        <v>238.86</v>
      </c>
      <c r="F722">
        <v>3.8420000000000001</v>
      </c>
      <c r="G722">
        <v>3760.453</v>
      </c>
      <c r="H722">
        <f t="shared" si="34"/>
        <v>24.39334064180489</v>
      </c>
    </row>
    <row r="723" spans="1:8" x14ac:dyDescent="0.3">
      <c r="A723">
        <v>1</v>
      </c>
      <c r="B723">
        <v>349</v>
      </c>
      <c r="C723">
        <v>169.65299999999999</v>
      </c>
      <c r="D723">
        <v>34.171999999999997</v>
      </c>
      <c r="E723">
        <v>182.73</v>
      </c>
      <c r="F723">
        <v>-0.98799999999999999</v>
      </c>
      <c r="G723">
        <v>348.05200000000002</v>
      </c>
    </row>
    <row r="724" spans="1:8" x14ac:dyDescent="0.3">
      <c r="A724">
        <v>2</v>
      </c>
      <c r="B724">
        <v>3756</v>
      </c>
      <c r="C724">
        <v>101.438</v>
      </c>
      <c r="D724">
        <v>20.704999999999998</v>
      </c>
      <c r="E724">
        <v>192.93</v>
      </c>
      <c r="F724">
        <v>1.74</v>
      </c>
      <c r="G724">
        <v>3754.7310000000002</v>
      </c>
      <c r="H724">
        <f>G724/G723</f>
        <v>10.787844919724639</v>
      </c>
    </row>
    <row r="725" spans="1:8" x14ac:dyDescent="0.3">
      <c r="A725">
        <v>3</v>
      </c>
      <c r="B725">
        <v>412</v>
      </c>
      <c r="C725">
        <v>156.74600000000001</v>
      </c>
      <c r="D725">
        <v>37.616</v>
      </c>
      <c r="E725">
        <v>178.42099999999999</v>
      </c>
      <c r="F725">
        <v>-0.83599999999999997</v>
      </c>
      <c r="G725">
        <v>411.04399999999998</v>
      </c>
    </row>
    <row r="726" spans="1:8" x14ac:dyDescent="0.3">
      <c r="A726">
        <v>4</v>
      </c>
      <c r="B726">
        <v>3569</v>
      </c>
      <c r="C726">
        <v>43.289000000000001</v>
      </c>
      <c r="D726">
        <v>0.254</v>
      </c>
      <c r="E726">
        <v>189.43600000000001</v>
      </c>
      <c r="F726">
        <v>5.4039999999999999</v>
      </c>
      <c r="G726">
        <v>3567.8560000000002</v>
      </c>
      <c r="H726">
        <f t="shared" ref="H726" si="35">G726/G725</f>
        <v>8.6799855976489138</v>
      </c>
    </row>
    <row r="727" spans="1:8" x14ac:dyDescent="0.3">
      <c r="A727">
        <v>5</v>
      </c>
      <c r="B727">
        <v>313</v>
      </c>
      <c r="C727">
        <v>182.50899999999999</v>
      </c>
      <c r="D727">
        <v>65.608999999999995</v>
      </c>
      <c r="E727">
        <v>194.90100000000001</v>
      </c>
      <c r="F727">
        <v>0.55100000000000005</v>
      </c>
      <c r="G727">
        <v>312.01400000000001</v>
      </c>
    </row>
    <row r="728" spans="1:8" x14ac:dyDescent="0.3">
      <c r="A728">
        <v>6</v>
      </c>
      <c r="B728">
        <v>3296</v>
      </c>
      <c r="C728">
        <v>127.95399999999999</v>
      </c>
      <c r="D728">
        <v>36.692</v>
      </c>
      <c r="E728">
        <v>238.76499999999999</v>
      </c>
      <c r="F728">
        <v>2.87</v>
      </c>
      <c r="G728">
        <v>3295.134</v>
      </c>
      <c r="H728">
        <f t="shared" ref="H728" si="36">G728/G727</f>
        <v>10.560853038645702</v>
      </c>
    </row>
    <row r="729" spans="1:8" x14ac:dyDescent="0.3">
      <c r="A729">
        <v>7</v>
      </c>
      <c r="B729">
        <v>268</v>
      </c>
      <c r="C729">
        <v>172.864</v>
      </c>
      <c r="D729">
        <v>50.116</v>
      </c>
      <c r="E729">
        <v>194.29599999999999</v>
      </c>
      <c r="F729">
        <v>2.573</v>
      </c>
      <c r="G729">
        <v>267.27</v>
      </c>
    </row>
    <row r="730" spans="1:8" x14ac:dyDescent="0.3">
      <c r="A730">
        <v>8</v>
      </c>
      <c r="B730">
        <v>3531</v>
      </c>
      <c r="C730">
        <v>70.95</v>
      </c>
      <c r="D730">
        <v>9.1829999999999998</v>
      </c>
      <c r="E730">
        <v>236.67699999999999</v>
      </c>
      <c r="F730">
        <v>5.56</v>
      </c>
      <c r="G730">
        <v>3529.6080000000002</v>
      </c>
      <c r="H730">
        <f t="shared" ref="H730" si="37">G730/G729</f>
        <v>13.206151083174319</v>
      </c>
    </row>
    <row r="731" spans="1:8" x14ac:dyDescent="0.3">
      <c r="A731">
        <v>9</v>
      </c>
      <c r="B731">
        <v>310</v>
      </c>
      <c r="C731">
        <v>169.78399999999999</v>
      </c>
      <c r="D731">
        <v>53.133000000000003</v>
      </c>
      <c r="E731">
        <v>182.87100000000001</v>
      </c>
      <c r="F731">
        <v>0.55600000000000005</v>
      </c>
      <c r="G731">
        <v>309.01499999999999</v>
      </c>
    </row>
    <row r="732" spans="1:8" x14ac:dyDescent="0.3">
      <c r="A732">
        <v>10</v>
      </c>
      <c r="B732">
        <v>3589</v>
      </c>
      <c r="C732">
        <v>100.532</v>
      </c>
      <c r="D732">
        <v>5.4109999999999996</v>
      </c>
      <c r="E732">
        <v>248.04599999999999</v>
      </c>
      <c r="F732">
        <v>5.2290000000000001</v>
      </c>
      <c r="G732">
        <v>3587.9319999999998</v>
      </c>
      <c r="H732">
        <f t="shared" ref="H732" si="38">G732/G731</f>
        <v>11.610866786401955</v>
      </c>
    </row>
    <row r="733" spans="1:8" x14ac:dyDescent="0.3">
      <c r="A733">
        <v>11</v>
      </c>
      <c r="B733">
        <v>256</v>
      </c>
      <c r="C733">
        <v>161.447</v>
      </c>
      <c r="D733">
        <v>58.353000000000002</v>
      </c>
      <c r="E733">
        <v>174.09800000000001</v>
      </c>
      <c r="F733">
        <v>3.3660000000000001</v>
      </c>
      <c r="G733">
        <v>255.441</v>
      </c>
    </row>
    <row r="734" spans="1:8" x14ac:dyDescent="0.3">
      <c r="A734">
        <v>12</v>
      </c>
      <c r="B734">
        <v>3354</v>
      </c>
      <c r="C734">
        <v>130.80000000000001</v>
      </c>
      <c r="D734">
        <v>18.672000000000001</v>
      </c>
      <c r="E734">
        <v>224.304</v>
      </c>
      <c r="F734">
        <v>6.2670000000000003</v>
      </c>
      <c r="G734">
        <v>3353.0349999999999</v>
      </c>
      <c r="H734">
        <f t="shared" ref="H734" si="39">G734/G733</f>
        <v>13.126455815628658</v>
      </c>
    </row>
    <row r="735" spans="1:8" x14ac:dyDescent="0.3">
      <c r="A735">
        <v>13</v>
      </c>
      <c r="B735">
        <v>313</v>
      </c>
      <c r="C735">
        <v>168.19200000000001</v>
      </c>
      <c r="D735">
        <v>60.204999999999998</v>
      </c>
      <c r="E735">
        <v>187.64099999999999</v>
      </c>
      <c r="F735">
        <v>2.2029999999999998</v>
      </c>
      <c r="G735">
        <v>312.23099999999999</v>
      </c>
    </row>
    <row r="736" spans="1:8" x14ac:dyDescent="0.3">
      <c r="A736">
        <v>14</v>
      </c>
      <c r="B736">
        <v>3460</v>
      </c>
      <c r="C736">
        <v>92.736000000000004</v>
      </c>
      <c r="D736">
        <v>14.297000000000001</v>
      </c>
      <c r="E736">
        <v>200.452</v>
      </c>
      <c r="F736">
        <v>0.89400000000000002</v>
      </c>
      <c r="G736">
        <v>3459.4209999999998</v>
      </c>
      <c r="H736">
        <f t="shared" ref="H736" si="40">G736/G735</f>
        <v>11.079684592497221</v>
      </c>
    </row>
    <row r="737" spans="1:8" x14ac:dyDescent="0.3">
      <c r="A737">
        <v>15</v>
      </c>
      <c r="B737">
        <v>394</v>
      </c>
      <c r="C737">
        <v>190.04400000000001</v>
      </c>
      <c r="D737">
        <v>56.024000000000001</v>
      </c>
      <c r="E737">
        <v>215.50399999999999</v>
      </c>
      <c r="F737">
        <v>4.0860000000000003</v>
      </c>
      <c r="G737">
        <v>392.99900000000002</v>
      </c>
    </row>
    <row r="738" spans="1:8" x14ac:dyDescent="0.3">
      <c r="A738">
        <v>16</v>
      </c>
      <c r="B738">
        <v>3338</v>
      </c>
      <c r="C738">
        <v>72.826999999999998</v>
      </c>
      <c r="D738">
        <v>24.308</v>
      </c>
      <c r="E738">
        <v>218.279</v>
      </c>
      <c r="F738">
        <v>6.4690000000000003</v>
      </c>
      <c r="G738">
        <v>3337.2489999999998</v>
      </c>
      <c r="H738">
        <f t="shared" ref="H738" si="41">G738/G737</f>
        <v>8.4917493428736446</v>
      </c>
    </row>
    <row r="739" spans="1:8" x14ac:dyDescent="0.3">
      <c r="A739">
        <v>17</v>
      </c>
      <c r="B739">
        <v>286</v>
      </c>
      <c r="C739">
        <v>171.298</v>
      </c>
      <c r="D739">
        <v>53.034999999999997</v>
      </c>
      <c r="E739">
        <v>192.035</v>
      </c>
      <c r="F739">
        <v>1.8089999999999999</v>
      </c>
      <c r="G739">
        <v>285.142</v>
      </c>
    </row>
    <row r="740" spans="1:8" x14ac:dyDescent="0.3">
      <c r="A740">
        <v>18</v>
      </c>
      <c r="B740">
        <v>3502</v>
      </c>
      <c r="C740">
        <v>98.346999999999994</v>
      </c>
      <c r="D740">
        <v>1.4430000000000001</v>
      </c>
      <c r="E740">
        <v>207.333</v>
      </c>
      <c r="F740">
        <v>0.93300000000000005</v>
      </c>
      <c r="G740">
        <v>3501.4639999999999</v>
      </c>
      <c r="H740">
        <f t="shared" ref="H740" si="42">G740/G739</f>
        <v>12.27972027972028</v>
      </c>
    </row>
    <row r="741" spans="1:8" x14ac:dyDescent="0.3">
      <c r="A741">
        <v>19</v>
      </c>
      <c r="B741">
        <v>352</v>
      </c>
      <c r="C741">
        <v>154.80099999999999</v>
      </c>
      <c r="D741">
        <v>28.282</v>
      </c>
      <c r="E741">
        <v>189.154</v>
      </c>
      <c r="F741">
        <v>1.4690000000000001</v>
      </c>
      <c r="G741">
        <v>351.11500000000001</v>
      </c>
    </row>
    <row r="742" spans="1:8" x14ac:dyDescent="0.3">
      <c r="A742">
        <v>20</v>
      </c>
      <c r="B742">
        <v>3788</v>
      </c>
      <c r="C742">
        <v>105.911</v>
      </c>
      <c r="D742">
        <v>30.253</v>
      </c>
      <c r="E742">
        <v>226.959</v>
      </c>
      <c r="F742">
        <v>0.95299999999999996</v>
      </c>
      <c r="G742">
        <v>3786.5239999999999</v>
      </c>
      <c r="H742">
        <f t="shared" ref="H742" si="43">G742/G741</f>
        <v>10.784284351280919</v>
      </c>
    </row>
    <row r="743" spans="1:8" x14ac:dyDescent="0.3">
      <c r="A743">
        <v>21</v>
      </c>
      <c r="B743">
        <v>160</v>
      </c>
      <c r="C743">
        <v>169.434</v>
      </c>
      <c r="D743">
        <v>44</v>
      </c>
      <c r="E743">
        <v>184.59700000000001</v>
      </c>
      <c r="F743">
        <v>3.24</v>
      </c>
      <c r="G743">
        <v>159.255</v>
      </c>
    </row>
    <row r="744" spans="1:8" x14ac:dyDescent="0.3">
      <c r="A744">
        <v>22</v>
      </c>
      <c r="B744">
        <v>3752</v>
      </c>
      <c r="C744">
        <v>101.746</v>
      </c>
      <c r="D744">
        <v>1.93</v>
      </c>
      <c r="E744">
        <v>239.36699999999999</v>
      </c>
      <c r="F744">
        <v>5.3230000000000004</v>
      </c>
      <c r="G744">
        <v>3751.1770000000001</v>
      </c>
      <c r="H744">
        <f t="shared" ref="H744" si="44">G744/G743</f>
        <v>23.554532039810368</v>
      </c>
    </row>
    <row r="745" spans="1:8" x14ac:dyDescent="0.3">
      <c r="A745">
        <v>23</v>
      </c>
      <c r="B745">
        <v>149</v>
      </c>
      <c r="C745">
        <v>154.55799999999999</v>
      </c>
      <c r="D745">
        <v>49.146000000000001</v>
      </c>
      <c r="E745">
        <v>168.667</v>
      </c>
      <c r="F745">
        <v>0.38700000000000001</v>
      </c>
      <c r="G745">
        <v>148.00299999999999</v>
      </c>
    </row>
    <row r="746" spans="1:8" x14ac:dyDescent="0.3">
      <c r="A746">
        <v>24</v>
      </c>
      <c r="B746">
        <v>3566</v>
      </c>
      <c r="C746">
        <v>91.863</v>
      </c>
      <c r="D746">
        <v>1.454</v>
      </c>
      <c r="E746">
        <v>213.89500000000001</v>
      </c>
      <c r="F746">
        <v>1.157</v>
      </c>
      <c r="G746">
        <v>3564.7269999999999</v>
      </c>
      <c r="H746">
        <f t="shared" ref="H746" si="45">G746/G745</f>
        <v>24.085505023546823</v>
      </c>
    </row>
    <row r="747" spans="1:8" x14ac:dyDescent="0.3">
      <c r="A747">
        <v>25</v>
      </c>
      <c r="B747">
        <v>148</v>
      </c>
      <c r="C747">
        <v>189.43899999999999</v>
      </c>
      <c r="D747">
        <v>107.44199999999999</v>
      </c>
      <c r="E747">
        <v>199.49</v>
      </c>
      <c r="F747">
        <v>3.504</v>
      </c>
      <c r="G747">
        <v>147.27500000000001</v>
      </c>
    </row>
    <row r="748" spans="1:8" x14ac:dyDescent="0.3">
      <c r="A748">
        <v>26</v>
      </c>
      <c r="B748">
        <v>3759</v>
      </c>
      <c r="C748">
        <v>87.066999999999993</v>
      </c>
      <c r="D748">
        <v>3.0150000000000001</v>
      </c>
      <c r="E748">
        <v>221.42</v>
      </c>
      <c r="F748">
        <v>4.9459999999999997</v>
      </c>
      <c r="G748">
        <v>3757.9929999999999</v>
      </c>
      <c r="H748">
        <f t="shared" ref="H748" si="46">G748/G747</f>
        <v>25.516842641317261</v>
      </c>
    </row>
    <row r="749" spans="1:8" x14ac:dyDescent="0.3">
      <c r="A749">
        <v>27</v>
      </c>
      <c r="B749">
        <v>87</v>
      </c>
      <c r="C749">
        <v>174.19399999999999</v>
      </c>
      <c r="D749">
        <v>64.167000000000002</v>
      </c>
      <c r="E749">
        <v>207.10900000000001</v>
      </c>
      <c r="F749">
        <v>-0.66600000000000004</v>
      </c>
      <c r="G749">
        <v>86.006</v>
      </c>
    </row>
    <row r="750" spans="1:8" x14ac:dyDescent="0.3">
      <c r="A750">
        <v>28</v>
      </c>
      <c r="B750">
        <v>3899</v>
      </c>
      <c r="C750">
        <v>99.846000000000004</v>
      </c>
      <c r="D750">
        <v>32.392000000000003</v>
      </c>
      <c r="E750">
        <v>203.965</v>
      </c>
      <c r="F750">
        <v>2.5139999999999998</v>
      </c>
      <c r="G750">
        <v>3897.7530000000002</v>
      </c>
      <c r="H750">
        <f t="shared" ref="H750" si="47">G750/G749</f>
        <v>45.319547473432088</v>
      </c>
    </row>
    <row r="751" spans="1:8" x14ac:dyDescent="0.3">
      <c r="A751">
        <v>29</v>
      </c>
      <c r="B751">
        <v>85</v>
      </c>
      <c r="C751">
        <v>142.87</v>
      </c>
      <c r="D751">
        <v>101.81399999999999</v>
      </c>
      <c r="E751">
        <v>155.958</v>
      </c>
      <c r="F751">
        <v>2.7429999999999999</v>
      </c>
      <c r="G751">
        <v>83.596000000000004</v>
      </c>
    </row>
    <row r="752" spans="1:8" x14ac:dyDescent="0.3">
      <c r="A752">
        <v>30</v>
      </c>
      <c r="B752">
        <v>3898</v>
      </c>
      <c r="C752">
        <v>93.322000000000003</v>
      </c>
      <c r="D752">
        <v>11.516</v>
      </c>
      <c r="E752">
        <v>233.619</v>
      </c>
      <c r="F752">
        <v>5.359</v>
      </c>
      <c r="G752">
        <v>3897.0369999999998</v>
      </c>
      <c r="H752">
        <f t="shared" ref="H752" si="48">G752/G751</f>
        <v>46.617505622278571</v>
      </c>
    </row>
    <row r="753" spans="1:8" x14ac:dyDescent="0.3">
      <c r="A753">
        <v>31</v>
      </c>
      <c r="B753">
        <v>81</v>
      </c>
      <c r="C753">
        <v>147.60400000000001</v>
      </c>
      <c r="D753">
        <v>50.707999999999998</v>
      </c>
      <c r="E753">
        <v>163.108</v>
      </c>
      <c r="F753">
        <v>2.1480000000000001</v>
      </c>
      <c r="G753">
        <v>80.055999999999997</v>
      </c>
    </row>
    <row r="754" spans="1:8" x14ac:dyDescent="0.3">
      <c r="A754">
        <v>32</v>
      </c>
      <c r="B754">
        <v>3791</v>
      </c>
      <c r="C754">
        <v>59.503</v>
      </c>
      <c r="D754">
        <v>8.6029999999999998</v>
      </c>
      <c r="E754">
        <v>193.791</v>
      </c>
      <c r="F754">
        <v>2.5859999999999999</v>
      </c>
      <c r="G754">
        <v>3789.86</v>
      </c>
      <c r="H754">
        <f t="shared" ref="H754" si="49">G754/G753</f>
        <v>47.340111921654845</v>
      </c>
    </row>
    <row r="755" spans="1:8" x14ac:dyDescent="0.3">
      <c r="A755">
        <v>33</v>
      </c>
      <c r="B755">
        <v>108</v>
      </c>
      <c r="C755">
        <v>147.45699999999999</v>
      </c>
      <c r="D755">
        <v>49.667000000000002</v>
      </c>
      <c r="E755">
        <v>171.876</v>
      </c>
      <c r="F755">
        <v>-2.42</v>
      </c>
      <c r="G755">
        <v>106.595</v>
      </c>
    </row>
    <row r="756" spans="1:8" x14ac:dyDescent="0.3">
      <c r="A756">
        <v>34</v>
      </c>
      <c r="B756">
        <v>3619</v>
      </c>
      <c r="C756">
        <v>68.744</v>
      </c>
      <c r="D756">
        <v>6.3460000000000001</v>
      </c>
      <c r="E756">
        <v>194.05799999999999</v>
      </c>
      <c r="F756">
        <v>5.0110000000000001</v>
      </c>
      <c r="G756">
        <v>3617.8270000000002</v>
      </c>
      <c r="H756">
        <f t="shared" ref="H756" si="50">G756/G755</f>
        <v>33.93993151648764</v>
      </c>
    </row>
    <row r="757" spans="1:8" x14ac:dyDescent="0.3">
      <c r="A757">
        <v>35</v>
      </c>
      <c r="B757">
        <v>104</v>
      </c>
      <c r="C757">
        <v>155.98699999999999</v>
      </c>
      <c r="D757">
        <v>55.392000000000003</v>
      </c>
      <c r="E757">
        <v>177.80600000000001</v>
      </c>
      <c r="F757">
        <v>1.6679999999999999</v>
      </c>
      <c r="G757">
        <v>103.044</v>
      </c>
    </row>
    <row r="758" spans="1:8" x14ac:dyDescent="0.3">
      <c r="A758">
        <v>36</v>
      </c>
      <c r="B758">
        <v>1004</v>
      </c>
      <c r="C758">
        <v>117.804</v>
      </c>
      <c r="D758">
        <v>35.421999999999997</v>
      </c>
      <c r="E758">
        <v>217.38300000000001</v>
      </c>
      <c r="F758">
        <v>11.041</v>
      </c>
      <c r="G758">
        <v>1002.557</v>
      </c>
      <c r="H758">
        <f t="shared" ref="H758" si="51">G758/G757</f>
        <v>9.7294068553239406</v>
      </c>
    </row>
    <row r="759" spans="1:8" x14ac:dyDescent="0.3">
      <c r="A759">
        <v>37</v>
      </c>
      <c r="B759">
        <v>843</v>
      </c>
      <c r="C759">
        <v>108.726</v>
      </c>
      <c r="D759">
        <v>37.642000000000003</v>
      </c>
      <c r="E759">
        <v>209.13300000000001</v>
      </c>
      <c r="F759">
        <v>7.7839999999999998</v>
      </c>
      <c r="G759">
        <v>841.755</v>
      </c>
      <c r="H759">
        <f>G759/103</f>
        <v>8.1723786407766994</v>
      </c>
    </row>
    <row r="760" spans="1:8" x14ac:dyDescent="0.3">
      <c r="A760">
        <v>38</v>
      </c>
      <c r="B760">
        <v>619</v>
      </c>
      <c r="C760">
        <v>118.953</v>
      </c>
      <c r="D760">
        <v>48.738999999999997</v>
      </c>
      <c r="E760">
        <v>211</v>
      </c>
      <c r="F760">
        <v>1.39</v>
      </c>
      <c r="G760">
        <v>618.18200000000002</v>
      </c>
      <c r="H760">
        <f t="shared" ref="H760:H775" si="52">G760/103</f>
        <v>6.0017669902912623</v>
      </c>
    </row>
    <row r="761" spans="1:8" x14ac:dyDescent="0.3">
      <c r="A761">
        <v>39</v>
      </c>
      <c r="B761">
        <v>754</v>
      </c>
      <c r="C761">
        <v>129.494</v>
      </c>
      <c r="D761">
        <v>44.212000000000003</v>
      </c>
      <c r="E761">
        <v>216.34299999999999</v>
      </c>
      <c r="F761">
        <v>5.484</v>
      </c>
      <c r="G761">
        <v>753.44799999999998</v>
      </c>
      <c r="H761">
        <f t="shared" si="52"/>
        <v>7.3150291262135925</v>
      </c>
    </row>
    <row r="762" spans="1:8" x14ac:dyDescent="0.3">
      <c r="A762">
        <v>40</v>
      </c>
      <c r="B762">
        <v>760</v>
      </c>
      <c r="C762">
        <v>105.92100000000001</v>
      </c>
      <c r="D762">
        <v>26.390999999999998</v>
      </c>
      <c r="E762">
        <v>222.286</v>
      </c>
      <c r="F762">
        <v>-0.22600000000000001</v>
      </c>
      <c r="G762">
        <v>759.00599999999997</v>
      </c>
      <c r="H762">
        <f t="shared" si="52"/>
        <v>7.3689902912621355</v>
      </c>
    </row>
    <row r="763" spans="1:8" x14ac:dyDescent="0.3">
      <c r="A763">
        <v>41</v>
      </c>
      <c r="B763">
        <v>809</v>
      </c>
      <c r="C763">
        <v>119.252</v>
      </c>
      <c r="D763">
        <v>22.300999999999998</v>
      </c>
      <c r="E763">
        <v>197.858</v>
      </c>
      <c r="F763">
        <v>-7.468</v>
      </c>
      <c r="G763">
        <v>807.85299999999995</v>
      </c>
      <c r="H763">
        <f t="shared" si="52"/>
        <v>7.8432330097087375</v>
      </c>
    </row>
    <row r="764" spans="1:8" x14ac:dyDescent="0.3">
      <c r="A764">
        <v>42</v>
      </c>
      <c r="B764">
        <v>835</v>
      </c>
      <c r="C764">
        <v>143.57599999999999</v>
      </c>
      <c r="D764">
        <v>54</v>
      </c>
      <c r="E764">
        <v>219.667</v>
      </c>
      <c r="F764">
        <v>0</v>
      </c>
      <c r="G764">
        <v>834</v>
      </c>
      <c r="H764">
        <f t="shared" si="52"/>
        <v>8.0970873786407775</v>
      </c>
    </row>
    <row r="765" spans="1:8" x14ac:dyDescent="0.3">
      <c r="A765">
        <v>43</v>
      </c>
      <c r="B765">
        <v>769</v>
      </c>
      <c r="C765">
        <v>131.46100000000001</v>
      </c>
      <c r="D765">
        <v>52.816000000000003</v>
      </c>
      <c r="E765">
        <v>213.29400000000001</v>
      </c>
      <c r="F765">
        <v>0.224</v>
      </c>
      <c r="G765">
        <v>768.00599999999997</v>
      </c>
      <c r="H765">
        <f t="shared" si="52"/>
        <v>7.4563689320388349</v>
      </c>
    </row>
    <row r="766" spans="1:8" x14ac:dyDescent="0.3">
      <c r="A766">
        <v>44</v>
      </c>
      <c r="B766">
        <v>850</v>
      </c>
      <c r="C766">
        <v>95.010999999999996</v>
      </c>
      <c r="D766">
        <v>39.615000000000002</v>
      </c>
      <c r="E766">
        <v>210.83</v>
      </c>
      <c r="F766">
        <v>1.2150000000000001</v>
      </c>
      <c r="G766">
        <v>849.19100000000003</v>
      </c>
      <c r="H766">
        <f t="shared" si="52"/>
        <v>8.2445728155339815</v>
      </c>
    </row>
    <row r="767" spans="1:8" x14ac:dyDescent="0.3">
      <c r="A767">
        <v>45</v>
      </c>
      <c r="B767">
        <v>800</v>
      </c>
      <c r="C767">
        <v>117.697</v>
      </c>
      <c r="D767">
        <v>58.093000000000004</v>
      </c>
      <c r="E767">
        <v>228.595</v>
      </c>
      <c r="F767">
        <v>3.4420000000000002</v>
      </c>
      <c r="G767">
        <v>799.44200000000001</v>
      </c>
      <c r="H767">
        <f t="shared" si="52"/>
        <v>7.7615728155339809</v>
      </c>
    </row>
    <row r="768" spans="1:8" x14ac:dyDescent="0.3">
      <c r="A768">
        <v>46</v>
      </c>
      <c r="B768">
        <v>877</v>
      </c>
      <c r="C768">
        <v>63.847999999999999</v>
      </c>
      <c r="D768">
        <v>10.849</v>
      </c>
      <c r="E768">
        <v>192.38399999999999</v>
      </c>
      <c r="F768">
        <v>1.7649999999999999</v>
      </c>
      <c r="G768">
        <v>876.41600000000005</v>
      </c>
      <c r="H768">
        <f t="shared" si="52"/>
        <v>8.5088932038834955</v>
      </c>
    </row>
    <row r="769" spans="1:8" x14ac:dyDescent="0.3">
      <c r="A769">
        <v>47</v>
      </c>
      <c r="B769">
        <v>917</v>
      </c>
      <c r="C769">
        <v>128.751</v>
      </c>
      <c r="D769">
        <v>21.712</v>
      </c>
      <c r="E769">
        <v>212.98599999999999</v>
      </c>
      <c r="F769">
        <v>5.6360000000000001</v>
      </c>
      <c r="G769">
        <v>916.43</v>
      </c>
      <c r="H769">
        <f t="shared" si="52"/>
        <v>8.897378640776699</v>
      </c>
    </row>
    <row r="770" spans="1:8" x14ac:dyDescent="0.3">
      <c r="A770">
        <v>48</v>
      </c>
      <c r="B770">
        <v>872</v>
      </c>
      <c r="C770">
        <v>94.09</v>
      </c>
      <c r="D770">
        <v>5.1529999999999996</v>
      </c>
      <c r="E770">
        <v>205.16300000000001</v>
      </c>
      <c r="F770">
        <v>2.5670000000000002</v>
      </c>
      <c r="G770">
        <v>870.87400000000002</v>
      </c>
      <c r="H770">
        <f t="shared" si="52"/>
        <v>8.4550873786407763</v>
      </c>
    </row>
    <row r="771" spans="1:8" x14ac:dyDescent="0.3">
      <c r="A771">
        <v>49</v>
      </c>
      <c r="B771">
        <v>1091</v>
      </c>
      <c r="C771">
        <v>145.102</v>
      </c>
      <c r="D771">
        <v>56.59</v>
      </c>
      <c r="E771">
        <v>226.73</v>
      </c>
      <c r="F771">
        <v>4.8949999999999996</v>
      </c>
      <c r="G771">
        <v>1089.9749999999999</v>
      </c>
      <c r="H771">
        <f t="shared" si="52"/>
        <v>10.582281553398058</v>
      </c>
    </row>
    <row r="772" spans="1:8" x14ac:dyDescent="0.3">
      <c r="A772">
        <v>50</v>
      </c>
      <c r="B772">
        <v>959</v>
      </c>
      <c r="C772">
        <v>34.713999999999999</v>
      </c>
      <c r="D772">
        <v>3.6589999999999998</v>
      </c>
      <c r="E772">
        <v>167.00899999999999</v>
      </c>
      <c r="F772">
        <v>6.8360000000000003</v>
      </c>
      <c r="G772">
        <v>957.80799999999999</v>
      </c>
      <c r="H772">
        <f t="shared" si="52"/>
        <v>9.2991067961165044</v>
      </c>
    </row>
    <row r="773" spans="1:8" x14ac:dyDescent="0.3">
      <c r="A773">
        <v>51</v>
      </c>
      <c r="B773">
        <v>734</v>
      </c>
      <c r="C773">
        <v>49.4</v>
      </c>
      <c r="D773">
        <v>2.9089999999999998</v>
      </c>
      <c r="E773">
        <v>179.97900000000001</v>
      </c>
      <c r="F773">
        <v>5.8739999999999997</v>
      </c>
      <c r="G773">
        <v>732.84799999999996</v>
      </c>
      <c r="H773">
        <f t="shared" si="52"/>
        <v>7.1150291262135914</v>
      </c>
    </row>
    <row r="774" spans="1:8" x14ac:dyDescent="0.3">
      <c r="A774">
        <v>52</v>
      </c>
      <c r="B774">
        <v>713</v>
      </c>
      <c r="C774">
        <v>46.451000000000001</v>
      </c>
      <c r="D774">
        <v>6.3849999999999998</v>
      </c>
      <c r="E774">
        <v>175.34200000000001</v>
      </c>
      <c r="F774">
        <v>6.0469999999999997</v>
      </c>
      <c r="G774">
        <v>711.96100000000001</v>
      </c>
      <c r="H774">
        <f t="shared" si="52"/>
        <v>6.9122427184466018</v>
      </c>
    </row>
    <row r="775" spans="1:8" x14ac:dyDescent="0.3">
      <c r="A775">
        <v>53</v>
      </c>
      <c r="B775">
        <v>730</v>
      </c>
      <c r="C775">
        <v>79.212000000000003</v>
      </c>
      <c r="D775">
        <v>16.312999999999999</v>
      </c>
      <c r="E775">
        <v>185.654</v>
      </c>
      <c r="F775">
        <v>5.194</v>
      </c>
      <c r="G775">
        <v>728.99400000000003</v>
      </c>
      <c r="H775">
        <f t="shared" si="52"/>
        <v>7.0776116504854372</v>
      </c>
    </row>
    <row r="776" spans="1:8" x14ac:dyDescent="0.3">
      <c r="A776">
        <v>54</v>
      </c>
      <c r="B776">
        <v>114</v>
      </c>
      <c r="C776">
        <v>164.73</v>
      </c>
      <c r="D776">
        <v>46.332999999999998</v>
      </c>
      <c r="E776">
        <v>186.381</v>
      </c>
      <c r="F776">
        <v>5.609</v>
      </c>
      <c r="G776">
        <v>112.539</v>
      </c>
    </row>
    <row r="777" spans="1:8" x14ac:dyDescent="0.3">
      <c r="A777">
        <v>55</v>
      </c>
      <c r="B777">
        <v>878</v>
      </c>
      <c r="C777">
        <v>119.435</v>
      </c>
      <c r="D777">
        <v>47.08</v>
      </c>
      <c r="E777">
        <v>186.333</v>
      </c>
      <c r="F777">
        <v>2.875</v>
      </c>
      <c r="G777">
        <v>877.10400000000004</v>
      </c>
      <c r="H777">
        <f>G777/122.5</f>
        <v>7.1600326530612248</v>
      </c>
    </row>
    <row r="778" spans="1:8" x14ac:dyDescent="0.3">
      <c r="A778">
        <v>56</v>
      </c>
      <c r="B778">
        <v>737</v>
      </c>
      <c r="C778">
        <v>113.05</v>
      </c>
      <c r="D778">
        <v>40.527999999999999</v>
      </c>
      <c r="E778">
        <v>171.22499999999999</v>
      </c>
      <c r="F778">
        <v>5.9279999999999999</v>
      </c>
      <c r="G778">
        <v>735.93499999999995</v>
      </c>
      <c r="H778">
        <f>G778/122.5</f>
        <v>6.0076326530612238</v>
      </c>
    </row>
    <row r="779" spans="1:8" x14ac:dyDescent="0.3">
      <c r="A779">
        <v>57</v>
      </c>
      <c r="B779">
        <v>709</v>
      </c>
      <c r="C779">
        <v>118.742</v>
      </c>
      <c r="D779">
        <v>63.472999999999999</v>
      </c>
      <c r="E779">
        <v>183.655</v>
      </c>
      <c r="F779">
        <v>5.8390000000000004</v>
      </c>
      <c r="G779">
        <v>707.67200000000003</v>
      </c>
      <c r="H779">
        <f t="shared" ref="H779:H795" si="53">G779/122.5</f>
        <v>5.7769142857142857</v>
      </c>
    </row>
    <row r="780" spans="1:8" x14ac:dyDescent="0.3">
      <c r="A780">
        <v>58</v>
      </c>
      <c r="B780">
        <v>741</v>
      </c>
      <c r="C780">
        <v>95.778000000000006</v>
      </c>
      <c r="D780">
        <v>36.799999999999997</v>
      </c>
      <c r="E780">
        <v>188.95699999999999</v>
      </c>
      <c r="F780">
        <v>0.61899999999999999</v>
      </c>
      <c r="G780">
        <v>740.04300000000001</v>
      </c>
      <c r="H780">
        <f t="shared" si="53"/>
        <v>6.0411673469387752</v>
      </c>
    </row>
    <row r="781" spans="1:8" x14ac:dyDescent="0.3">
      <c r="A781">
        <v>59</v>
      </c>
      <c r="B781">
        <v>597</v>
      </c>
      <c r="C781">
        <v>115.261</v>
      </c>
      <c r="D781">
        <v>52</v>
      </c>
      <c r="E781">
        <v>192.34200000000001</v>
      </c>
      <c r="F781">
        <v>1.538</v>
      </c>
      <c r="G781">
        <v>596.21500000000003</v>
      </c>
      <c r="H781">
        <f t="shared" si="53"/>
        <v>4.8670612244897962</v>
      </c>
    </row>
    <row r="782" spans="1:8" x14ac:dyDescent="0.3">
      <c r="A782">
        <v>60</v>
      </c>
      <c r="B782">
        <v>796</v>
      </c>
      <c r="C782">
        <v>137.46799999999999</v>
      </c>
      <c r="D782">
        <v>75.941000000000003</v>
      </c>
      <c r="E782">
        <v>187.715</v>
      </c>
      <c r="F782">
        <v>7.5179999999999998</v>
      </c>
      <c r="G782">
        <v>794.83299999999997</v>
      </c>
      <c r="H782">
        <f t="shared" si="53"/>
        <v>6.4884326530612242</v>
      </c>
    </row>
    <row r="783" spans="1:8" x14ac:dyDescent="0.3">
      <c r="A783">
        <v>61</v>
      </c>
      <c r="B783">
        <v>754</v>
      </c>
      <c r="C783">
        <v>118.589</v>
      </c>
      <c r="D783">
        <v>29.501000000000001</v>
      </c>
      <c r="E783">
        <v>188.78700000000001</v>
      </c>
      <c r="F783">
        <v>6.407</v>
      </c>
      <c r="G783">
        <v>752.702</v>
      </c>
      <c r="H783">
        <f t="shared" si="53"/>
        <v>6.1445061224489796</v>
      </c>
    </row>
    <row r="784" spans="1:8" x14ac:dyDescent="0.3">
      <c r="A784">
        <v>62</v>
      </c>
      <c r="B784">
        <v>710</v>
      </c>
      <c r="C784">
        <v>136.708</v>
      </c>
      <c r="D784">
        <v>65.180000000000007</v>
      </c>
      <c r="E784">
        <v>214.809</v>
      </c>
      <c r="F784">
        <v>6.8040000000000003</v>
      </c>
      <c r="G784">
        <v>708.99400000000003</v>
      </c>
      <c r="H784">
        <f t="shared" si="53"/>
        <v>5.7877061224489799</v>
      </c>
    </row>
    <row r="785" spans="1:8" x14ac:dyDescent="0.3">
      <c r="A785">
        <v>63</v>
      </c>
      <c r="B785">
        <v>949</v>
      </c>
      <c r="C785">
        <v>119.08199999999999</v>
      </c>
      <c r="D785">
        <v>14.253</v>
      </c>
      <c r="E785">
        <v>183.363</v>
      </c>
      <c r="F785">
        <v>-1.45</v>
      </c>
      <c r="G785">
        <v>948.30399999999997</v>
      </c>
      <c r="H785">
        <f t="shared" si="53"/>
        <v>7.7412571428571431</v>
      </c>
    </row>
    <row r="786" spans="1:8" x14ac:dyDescent="0.3">
      <c r="A786">
        <v>64</v>
      </c>
      <c r="B786">
        <v>933</v>
      </c>
      <c r="C786">
        <v>132.64699999999999</v>
      </c>
      <c r="D786">
        <v>64.495000000000005</v>
      </c>
      <c r="E786">
        <v>208.09</v>
      </c>
      <c r="F786">
        <v>1.7210000000000001</v>
      </c>
      <c r="G786">
        <v>932.42100000000005</v>
      </c>
      <c r="H786">
        <f t="shared" si="53"/>
        <v>7.6116000000000001</v>
      </c>
    </row>
    <row r="787" spans="1:8" x14ac:dyDescent="0.3">
      <c r="A787">
        <v>65</v>
      </c>
      <c r="B787">
        <v>973</v>
      </c>
      <c r="C787">
        <v>170.72499999999999</v>
      </c>
      <c r="D787">
        <v>98.314999999999998</v>
      </c>
      <c r="E787">
        <v>231.91399999999999</v>
      </c>
      <c r="F787">
        <v>0.47199999999999998</v>
      </c>
      <c r="G787">
        <v>972.03300000000002</v>
      </c>
      <c r="H787">
        <f t="shared" si="53"/>
        <v>7.9349632653061226</v>
      </c>
    </row>
    <row r="788" spans="1:8" x14ac:dyDescent="0.3">
      <c r="A788">
        <v>66</v>
      </c>
      <c r="B788">
        <v>752</v>
      </c>
      <c r="C788">
        <v>121.48399999999999</v>
      </c>
      <c r="D788">
        <v>30.561</v>
      </c>
      <c r="E788">
        <v>223.33699999999999</v>
      </c>
      <c r="F788">
        <v>5.4980000000000002</v>
      </c>
      <c r="G788">
        <v>751.45699999999999</v>
      </c>
      <c r="H788">
        <f t="shared" si="53"/>
        <v>6.1343428571428573</v>
      </c>
    </row>
    <row r="789" spans="1:8" x14ac:dyDescent="0.3">
      <c r="A789">
        <v>67</v>
      </c>
      <c r="B789">
        <v>722</v>
      </c>
      <c r="C789">
        <v>88.254000000000005</v>
      </c>
      <c r="D789">
        <v>21.395</v>
      </c>
      <c r="E789">
        <v>180.291</v>
      </c>
      <c r="F789">
        <v>2.5449999999999999</v>
      </c>
      <c r="G789">
        <v>720.71100000000001</v>
      </c>
      <c r="H789">
        <f t="shared" si="53"/>
        <v>5.8833551020408166</v>
      </c>
    </row>
    <row r="790" spans="1:8" x14ac:dyDescent="0.3">
      <c r="A790">
        <v>68</v>
      </c>
      <c r="B790">
        <v>725</v>
      </c>
      <c r="C790">
        <v>125.93899999999999</v>
      </c>
      <c r="D790">
        <v>65</v>
      </c>
      <c r="E790">
        <v>227.333</v>
      </c>
      <c r="F790">
        <v>0</v>
      </c>
      <c r="G790">
        <v>724</v>
      </c>
      <c r="H790">
        <f t="shared" si="53"/>
        <v>5.9102040816326529</v>
      </c>
    </row>
    <row r="791" spans="1:8" x14ac:dyDescent="0.3">
      <c r="A791">
        <v>69</v>
      </c>
      <c r="B791">
        <v>774</v>
      </c>
      <c r="C791">
        <v>133.202</v>
      </c>
      <c r="D791">
        <v>69.236000000000004</v>
      </c>
      <c r="E791">
        <v>208.70599999999999</v>
      </c>
      <c r="F791">
        <v>3.5579999999999998</v>
      </c>
      <c r="G791">
        <v>773.49099999999999</v>
      </c>
      <c r="H791">
        <f t="shared" si="53"/>
        <v>6.3142122448979592</v>
      </c>
    </row>
    <row r="792" spans="1:8" x14ac:dyDescent="0.3">
      <c r="A792">
        <v>70</v>
      </c>
      <c r="B792">
        <v>964</v>
      </c>
      <c r="C792">
        <v>151.214</v>
      </c>
      <c r="D792">
        <v>78.191000000000003</v>
      </c>
      <c r="E792">
        <v>253.03899999999999</v>
      </c>
      <c r="F792">
        <v>4.5259999999999998</v>
      </c>
      <c r="G792">
        <v>963.00400000000002</v>
      </c>
      <c r="H792">
        <f t="shared" si="53"/>
        <v>7.8612571428571432</v>
      </c>
    </row>
    <row r="793" spans="1:8" x14ac:dyDescent="0.3">
      <c r="A793">
        <v>71</v>
      </c>
      <c r="B793">
        <v>925</v>
      </c>
      <c r="C793">
        <v>132.38999999999999</v>
      </c>
      <c r="D793">
        <v>26.343</v>
      </c>
      <c r="E793">
        <v>230.12200000000001</v>
      </c>
      <c r="F793">
        <v>7.7089999999999996</v>
      </c>
      <c r="G793">
        <v>924.35500000000002</v>
      </c>
      <c r="H793">
        <f t="shared" si="53"/>
        <v>7.5457551020408165</v>
      </c>
    </row>
    <row r="794" spans="1:8" x14ac:dyDescent="0.3">
      <c r="A794">
        <v>72</v>
      </c>
      <c r="B794">
        <v>1010</v>
      </c>
      <c r="C794">
        <v>158.80799999999999</v>
      </c>
      <c r="D794">
        <v>93.076999999999998</v>
      </c>
      <c r="E794">
        <v>228.864</v>
      </c>
      <c r="F794">
        <v>2.4990000000000001</v>
      </c>
      <c r="G794">
        <v>1008.96</v>
      </c>
      <c r="H794">
        <f t="shared" si="53"/>
        <v>8.2364081632653061</v>
      </c>
    </row>
    <row r="795" spans="1:8" x14ac:dyDescent="0.3">
      <c r="A795">
        <v>73</v>
      </c>
      <c r="B795">
        <v>953</v>
      </c>
      <c r="C795">
        <v>161.328</v>
      </c>
      <c r="D795">
        <v>85.820999999999998</v>
      </c>
      <c r="E795">
        <v>226.06399999999999</v>
      </c>
      <c r="F795">
        <v>0.48099999999999998</v>
      </c>
      <c r="G795">
        <v>952.03399999999999</v>
      </c>
      <c r="H795">
        <f t="shared" si="53"/>
        <v>7.7717061224489798</v>
      </c>
    </row>
    <row r="796" spans="1:8" x14ac:dyDescent="0.3">
      <c r="A796">
        <v>74</v>
      </c>
      <c r="B796">
        <v>165</v>
      </c>
      <c r="C796">
        <v>172.72800000000001</v>
      </c>
      <c r="D796">
        <v>20.597999999999999</v>
      </c>
      <c r="E796">
        <v>206.78899999999999</v>
      </c>
      <c r="F796">
        <v>-2.444</v>
      </c>
      <c r="G796">
        <v>164.149</v>
      </c>
    </row>
    <row r="797" spans="1:8" x14ac:dyDescent="0.3">
      <c r="A797">
        <v>75</v>
      </c>
      <c r="B797">
        <v>1153</v>
      </c>
      <c r="C797">
        <v>68.994</v>
      </c>
      <c r="D797">
        <v>7.4640000000000004</v>
      </c>
      <c r="E797">
        <v>184.81200000000001</v>
      </c>
      <c r="F797">
        <v>4.78</v>
      </c>
      <c r="G797">
        <v>1152.0070000000001</v>
      </c>
      <c r="H797">
        <f>G797/164</f>
        <v>7.0244329268292685</v>
      </c>
    </row>
    <row r="798" spans="1:8" x14ac:dyDescent="0.3">
      <c r="A798">
        <v>76</v>
      </c>
      <c r="B798">
        <v>1179</v>
      </c>
      <c r="C798">
        <v>83.977000000000004</v>
      </c>
      <c r="D798">
        <v>13.596</v>
      </c>
      <c r="E798">
        <v>192.667</v>
      </c>
      <c r="F798">
        <v>7.415</v>
      </c>
      <c r="G798">
        <v>1177.8489999999999</v>
      </c>
      <c r="H798">
        <f t="shared" ref="H798:H807" si="54">G798/164</f>
        <v>7.1820060975609756</v>
      </c>
    </row>
    <row r="799" spans="1:8" x14ac:dyDescent="0.3">
      <c r="A799">
        <v>77</v>
      </c>
      <c r="B799">
        <v>1053</v>
      </c>
      <c r="C799">
        <v>149.86199999999999</v>
      </c>
      <c r="D799">
        <v>66.465999999999994</v>
      </c>
      <c r="E799">
        <v>201.179</v>
      </c>
      <c r="F799">
        <v>1.3069999999999999</v>
      </c>
      <c r="G799">
        <v>1052.2739999999999</v>
      </c>
      <c r="H799">
        <f t="shared" si="54"/>
        <v>6.4163048780487797</v>
      </c>
    </row>
    <row r="800" spans="1:8" x14ac:dyDescent="0.3">
      <c r="A800">
        <v>78</v>
      </c>
      <c r="B800">
        <v>1013</v>
      </c>
      <c r="C800">
        <v>137.39500000000001</v>
      </c>
      <c r="D800">
        <v>80.332999999999998</v>
      </c>
      <c r="E800">
        <v>187</v>
      </c>
      <c r="F800">
        <v>-0.22600000000000001</v>
      </c>
      <c r="G800">
        <v>1012.008</v>
      </c>
      <c r="H800">
        <f t="shared" si="54"/>
        <v>6.170780487804878</v>
      </c>
    </row>
    <row r="801" spans="1:8" x14ac:dyDescent="0.3">
      <c r="A801">
        <v>79</v>
      </c>
      <c r="B801">
        <v>1021</v>
      </c>
      <c r="C801">
        <v>99.471000000000004</v>
      </c>
      <c r="D801">
        <v>22.882000000000001</v>
      </c>
      <c r="E801">
        <v>175.333</v>
      </c>
      <c r="F801">
        <v>-1.123</v>
      </c>
      <c r="G801">
        <v>1020.196</v>
      </c>
      <c r="H801">
        <f t="shared" si="54"/>
        <v>6.2207073170731713</v>
      </c>
    </row>
    <row r="802" spans="1:8" x14ac:dyDescent="0.3">
      <c r="A802">
        <v>80</v>
      </c>
      <c r="B802">
        <v>1181</v>
      </c>
      <c r="C802">
        <v>111.61799999999999</v>
      </c>
      <c r="D802">
        <v>56.34</v>
      </c>
      <c r="E802">
        <v>192.602</v>
      </c>
      <c r="F802">
        <v>-1.5529999999999999</v>
      </c>
      <c r="G802">
        <v>1180.434</v>
      </c>
      <c r="H802">
        <f t="shared" si="54"/>
        <v>7.1977682926829267</v>
      </c>
    </row>
    <row r="803" spans="1:8" x14ac:dyDescent="0.3">
      <c r="A803">
        <v>81</v>
      </c>
      <c r="B803">
        <v>1013</v>
      </c>
      <c r="C803">
        <v>127.444</v>
      </c>
      <c r="D803">
        <v>48.667000000000002</v>
      </c>
      <c r="E803">
        <v>187</v>
      </c>
      <c r="F803">
        <v>0</v>
      </c>
      <c r="G803">
        <v>1012</v>
      </c>
      <c r="H803">
        <f t="shared" si="54"/>
        <v>6.1707317073170733</v>
      </c>
    </row>
    <row r="804" spans="1:8" x14ac:dyDescent="0.3">
      <c r="A804">
        <v>82</v>
      </c>
      <c r="B804">
        <v>1007</v>
      </c>
      <c r="C804">
        <v>161.57900000000001</v>
      </c>
      <c r="D804">
        <v>67.052999999999997</v>
      </c>
      <c r="E804">
        <v>221.596</v>
      </c>
      <c r="F804">
        <v>3.875</v>
      </c>
      <c r="G804">
        <v>1006.3</v>
      </c>
      <c r="H804">
        <f t="shared" si="54"/>
        <v>6.1359756097560973</v>
      </c>
    </row>
    <row r="805" spans="1:8" x14ac:dyDescent="0.3">
      <c r="A805">
        <v>83</v>
      </c>
      <c r="B805">
        <v>1201</v>
      </c>
      <c r="C805">
        <v>165.31700000000001</v>
      </c>
      <c r="D805">
        <v>81.852999999999994</v>
      </c>
      <c r="E805">
        <v>220.16</v>
      </c>
      <c r="F805">
        <v>-0.76400000000000001</v>
      </c>
      <c r="G805">
        <v>1200.107</v>
      </c>
      <c r="H805">
        <f t="shared" si="54"/>
        <v>7.3177256097560974</v>
      </c>
    </row>
    <row r="806" spans="1:8" x14ac:dyDescent="0.3">
      <c r="A806">
        <v>84</v>
      </c>
      <c r="B806">
        <v>1357</v>
      </c>
      <c r="C806">
        <v>167.107</v>
      </c>
      <c r="D806">
        <v>70.13</v>
      </c>
      <c r="E806">
        <v>210.38900000000001</v>
      </c>
      <c r="F806">
        <v>0.67600000000000005</v>
      </c>
      <c r="G806">
        <v>1356.0940000000001</v>
      </c>
      <c r="H806">
        <f t="shared" si="54"/>
        <v>8.2688658536585375</v>
      </c>
    </row>
    <row r="807" spans="1:8" x14ac:dyDescent="0.3">
      <c r="A807">
        <v>85</v>
      </c>
      <c r="B807">
        <v>1425</v>
      </c>
      <c r="C807">
        <v>113.127</v>
      </c>
      <c r="D807">
        <v>2.056</v>
      </c>
      <c r="E807">
        <v>232.672</v>
      </c>
      <c r="F807">
        <v>-0.161</v>
      </c>
      <c r="G807">
        <v>1424.0060000000001</v>
      </c>
      <c r="H807">
        <f t="shared" si="54"/>
        <v>8.6829634146341466</v>
      </c>
    </row>
    <row r="808" spans="1:8" x14ac:dyDescent="0.3">
      <c r="A808">
        <v>86</v>
      </c>
      <c r="B808">
        <v>205</v>
      </c>
      <c r="C808">
        <v>157.02799999999999</v>
      </c>
      <c r="D808">
        <v>111</v>
      </c>
      <c r="E808">
        <v>170.11799999999999</v>
      </c>
      <c r="F808">
        <v>1.123</v>
      </c>
      <c r="G808">
        <v>204.03899999999999</v>
      </c>
    </row>
    <row r="809" spans="1:8" x14ac:dyDescent="0.3">
      <c r="A809">
        <v>87</v>
      </c>
      <c r="B809">
        <v>1049</v>
      </c>
      <c r="C809">
        <v>163.566</v>
      </c>
      <c r="D809">
        <v>50.963999999999999</v>
      </c>
      <c r="E809">
        <v>200.77799999999999</v>
      </c>
      <c r="F809">
        <v>6.4130000000000003</v>
      </c>
      <c r="G809">
        <v>1047.5540000000001</v>
      </c>
      <c r="H809">
        <f>G809/204</f>
        <v>5.1350686274509805</v>
      </c>
    </row>
    <row r="810" spans="1:8" x14ac:dyDescent="0.3">
      <c r="A810">
        <v>88</v>
      </c>
      <c r="B810">
        <v>1297</v>
      </c>
      <c r="C810">
        <v>142.203</v>
      </c>
      <c r="D810">
        <v>64.513999999999996</v>
      </c>
      <c r="E810">
        <v>194.38</v>
      </c>
      <c r="F810">
        <v>0.26500000000000001</v>
      </c>
      <c r="G810">
        <v>1296.0139999999999</v>
      </c>
      <c r="H810">
        <f t="shared" ref="H810:H813" si="55">G810/204</f>
        <v>6.3530098039215686</v>
      </c>
    </row>
    <row r="811" spans="1:8" x14ac:dyDescent="0.3">
      <c r="A811">
        <v>89</v>
      </c>
      <c r="B811">
        <v>854</v>
      </c>
      <c r="C811">
        <v>141.59200000000001</v>
      </c>
      <c r="D811">
        <v>54.055999999999997</v>
      </c>
      <c r="E811">
        <v>201.56399999999999</v>
      </c>
      <c r="F811">
        <v>8.8989999999999991</v>
      </c>
      <c r="G811">
        <v>853.27200000000005</v>
      </c>
      <c r="H811">
        <f t="shared" si="55"/>
        <v>4.1827058823529413</v>
      </c>
    </row>
    <row r="812" spans="1:8" x14ac:dyDescent="0.3">
      <c r="A812">
        <v>90</v>
      </c>
      <c r="B812">
        <v>1050</v>
      </c>
      <c r="C812">
        <v>142.161</v>
      </c>
      <c r="D812">
        <v>24.56</v>
      </c>
      <c r="E812">
        <v>234.25399999999999</v>
      </c>
      <c r="F812">
        <v>3.9340000000000002</v>
      </c>
      <c r="G812">
        <v>1049.473</v>
      </c>
      <c r="H812">
        <f t="shared" si="55"/>
        <v>5.1444754901960783</v>
      </c>
    </row>
    <row r="813" spans="1:8" x14ac:dyDescent="0.3">
      <c r="A813">
        <v>91</v>
      </c>
      <c r="B813">
        <v>1247</v>
      </c>
      <c r="C813">
        <v>153.339</v>
      </c>
      <c r="D813">
        <v>69.155000000000001</v>
      </c>
      <c r="E813">
        <v>213.40700000000001</v>
      </c>
      <c r="F813">
        <v>-2.484</v>
      </c>
      <c r="G813">
        <v>1246.171</v>
      </c>
      <c r="H813">
        <f t="shared" si="55"/>
        <v>6.1086813725490199</v>
      </c>
    </row>
    <row r="814" spans="1:8" x14ac:dyDescent="0.3">
      <c r="A814">
        <v>92</v>
      </c>
      <c r="B814">
        <v>88</v>
      </c>
      <c r="C814">
        <v>138.82499999999999</v>
      </c>
      <c r="D814">
        <v>67.102999999999994</v>
      </c>
      <c r="E814">
        <v>151.80500000000001</v>
      </c>
      <c r="F814">
        <v>-2.6320000000000001</v>
      </c>
      <c r="G814">
        <v>87.091999999999999</v>
      </c>
    </row>
    <row r="815" spans="1:8" x14ac:dyDescent="0.3">
      <c r="A815">
        <v>93</v>
      </c>
      <c r="B815">
        <v>3933</v>
      </c>
      <c r="C815">
        <v>104.57899999999999</v>
      </c>
      <c r="D815">
        <v>9.7919999999999998</v>
      </c>
      <c r="E815">
        <v>233.33</v>
      </c>
      <c r="F815">
        <v>1.8360000000000001</v>
      </c>
      <c r="G815">
        <v>3932.0189999999998</v>
      </c>
      <c r="H815">
        <f>G815/G814</f>
        <v>45.147878105910991</v>
      </c>
    </row>
    <row r="816" spans="1:8" x14ac:dyDescent="0.3">
      <c r="A816">
        <v>94</v>
      </c>
      <c r="B816">
        <v>105</v>
      </c>
      <c r="C816">
        <v>152.858</v>
      </c>
      <c r="D816">
        <v>43.429000000000002</v>
      </c>
      <c r="E816">
        <v>186.04499999999999</v>
      </c>
      <c r="F816">
        <v>2.7519999999999998</v>
      </c>
      <c r="G816">
        <v>104.12</v>
      </c>
    </row>
    <row r="817" spans="1:8" x14ac:dyDescent="0.3">
      <c r="A817">
        <v>95</v>
      </c>
      <c r="B817">
        <v>3531</v>
      </c>
      <c r="C817">
        <v>88.593000000000004</v>
      </c>
      <c r="D817">
        <v>11.327999999999999</v>
      </c>
      <c r="E817">
        <v>241</v>
      </c>
      <c r="F817">
        <v>3.3780000000000001</v>
      </c>
      <c r="G817">
        <v>3530.1329999999998</v>
      </c>
      <c r="H817">
        <f t="shared" ref="H817" si="56">G817/G816</f>
        <v>33.904466000768338</v>
      </c>
    </row>
    <row r="818" spans="1:8" x14ac:dyDescent="0.3">
      <c r="A818">
        <v>96</v>
      </c>
      <c r="B818">
        <v>96</v>
      </c>
      <c r="C818">
        <v>160.62</v>
      </c>
      <c r="D818">
        <v>41.396000000000001</v>
      </c>
      <c r="E818">
        <v>179.52600000000001</v>
      </c>
      <c r="F818">
        <v>-1.8089999999999999</v>
      </c>
      <c r="G818">
        <v>95.046999999999997</v>
      </c>
    </row>
    <row r="819" spans="1:8" x14ac:dyDescent="0.3">
      <c r="A819">
        <v>97</v>
      </c>
      <c r="B819">
        <v>3843</v>
      </c>
      <c r="C819">
        <v>75.775000000000006</v>
      </c>
      <c r="D819">
        <v>11.318</v>
      </c>
      <c r="E819">
        <v>235.94399999999999</v>
      </c>
      <c r="F819">
        <v>3.8050000000000002</v>
      </c>
      <c r="G819">
        <v>3842.471</v>
      </c>
      <c r="H819">
        <f t="shared" ref="H819" si="57">G819/G818</f>
        <v>40.427062400707023</v>
      </c>
    </row>
    <row r="820" spans="1:8" x14ac:dyDescent="0.3">
      <c r="A820">
        <v>98</v>
      </c>
      <c r="B820">
        <v>104</v>
      </c>
      <c r="C820">
        <v>132.839</v>
      </c>
      <c r="D820">
        <v>42.332999999999998</v>
      </c>
      <c r="E820">
        <v>161.149</v>
      </c>
      <c r="F820">
        <v>1.6679999999999999</v>
      </c>
      <c r="G820">
        <v>103.044</v>
      </c>
    </row>
    <row r="821" spans="1:8" x14ac:dyDescent="0.3">
      <c r="A821">
        <v>99</v>
      </c>
      <c r="B821">
        <v>3668</v>
      </c>
      <c r="C821">
        <v>77.44</v>
      </c>
      <c r="D821">
        <v>15.821</v>
      </c>
      <c r="E821">
        <v>241.02099999999999</v>
      </c>
      <c r="F821">
        <v>6.34</v>
      </c>
      <c r="G821">
        <v>3667.431</v>
      </c>
      <c r="H821">
        <f t="shared" ref="H821" si="58">G821/G820</f>
        <v>35.59092232444393</v>
      </c>
    </row>
    <row r="822" spans="1:8" x14ac:dyDescent="0.3">
      <c r="A822">
        <v>100</v>
      </c>
      <c r="B822">
        <v>149</v>
      </c>
      <c r="C822">
        <v>156.803</v>
      </c>
      <c r="D822">
        <v>28.667000000000002</v>
      </c>
      <c r="E822">
        <v>176.423</v>
      </c>
      <c r="F822">
        <v>-0.77400000000000002</v>
      </c>
      <c r="G822">
        <v>148.01400000000001</v>
      </c>
    </row>
    <row r="823" spans="1:8" x14ac:dyDescent="0.3">
      <c r="A823">
        <v>101</v>
      </c>
      <c r="B823">
        <v>3713</v>
      </c>
      <c r="C823">
        <v>89.05</v>
      </c>
      <c r="D823">
        <v>2.8740000000000001</v>
      </c>
      <c r="E823">
        <v>234</v>
      </c>
      <c r="F823">
        <v>0.74099999999999999</v>
      </c>
      <c r="G823">
        <v>3712.31</v>
      </c>
      <c r="H823">
        <f t="shared" ref="H823" si="59">G823/G822</f>
        <v>25.080803167267959</v>
      </c>
    </row>
    <row r="824" spans="1:8" x14ac:dyDescent="0.3">
      <c r="A824">
        <v>102</v>
      </c>
      <c r="B824">
        <v>112</v>
      </c>
      <c r="C824">
        <v>147.77699999999999</v>
      </c>
      <c r="D824">
        <v>41.847000000000001</v>
      </c>
      <c r="E824">
        <v>178.25200000000001</v>
      </c>
      <c r="F824">
        <v>4.6349999999999998</v>
      </c>
      <c r="G824">
        <v>111.364</v>
      </c>
    </row>
    <row r="825" spans="1:8" x14ac:dyDescent="0.3">
      <c r="A825">
        <v>103</v>
      </c>
      <c r="B825">
        <v>3788</v>
      </c>
      <c r="C825">
        <v>103.24</v>
      </c>
      <c r="D825">
        <v>9.1739999999999995</v>
      </c>
      <c r="E825">
        <v>236.096</v>
      </c>
      <c r="F825">
        <v>2.5430000000000001</v>
      </c>
      <c r="G825">
        <v>3786.7289999999998</v>
      </c>
      <c r="H825">
        <f>G825/G824</f>
        <v>34.003169785568041</v>
      </c>
    </row>
    <row r="826" spans="1:8" x14ac:dyDescent="0.3">
      <c r="A826">
        <v>104</v>
      </c>
      <c r="B826">
        <v>103</v>
      </c>
      <c r="C826">
        <v>156.67500000000001</v>
      </c>
      <c r="D826">
        <v>93.784000000000006</v>
      </c>
      <c r="E826">
        <v>174.255</v>
      </c>
      <c r="F826">
        <v>3.3660000000000001</v>
      </c>
      <c r="G826">
        <v>102.176</v>
      </c>
    </row>
    <row r="827" spans="1:8" x14ac:dyDescent="0.3">
      <c r="A827">
        <v>105</v>
      </c>
      <c r="B827">
        <v>3817</v>
      </c>
      <c r="C827">
        <v>79.129000000000005</v>
      </c>
      <c r="D827">
        <v>18.638999999999999</v>
      </c>
      <c r="E827">
        <v>246.31700000000001</v>
      </c>
      <c r="F827">
        <v>5.0519999999999996</v>
      </c>
      <c r="G827">
        <v>3815.8220000000001</v>
      </c>
      <c r="H827">
        <f t="shared" ref="H827" si="60">G827/G826</f>
        <v>37.345580175383652</v>
      </c>
    </row>
    <row r="828" spans="1:8" x14ac:dyDescent="0.3">
      <c r="A828">
        <v>106</v>
      </c>
      <c r="B828">
        <v>105</v>
      </c>
      <c r="C828">
        <v>152.94900000000001</v>
      </c>
      <c r="D828">
        <v>77.332999999999998</v>
      </c>
      <c r="E828">
        <v>170.18899999999999</v>
      </c>
      <c r="F828">
        <v>-0.55100000000000005</v>
      </c>
      <c r="G828">
        <v>104.005</v>
      </c>
    </row>
    <row r="829" spans="1:8" x14ac:dyDescent="0.3">
      <c r="A829">
        <v>107</v>
      </c>
      <c r="B829">
        <v>1081</v>
      </c>
      <c r="C829">
        <v>96.09</v>
      </c>
      <c r="D829">
        <v>39.406999999999996</v>
      </c>
      <c r="E829">
        <v>155.191</v>
      </c>
      <c r="F829">
        <v>6.0590000000000002</v>
      </c>
      <c r="G829">
        <v>1080.0329999999999</v>
      </c>
      <c r="H829">
        <f>G829/104</f>
        <v>10.384932692307691</v>
      </c>
    </row>
    <row r="830" spans="1:8" x14ac:dyDescent="0.3">
      <c r="A830">
        <v>108</v>
      </c>
      <c r="B830">
        <v>793</v>
      </c>
      <c r="C830">
        <v>121.41</v>
      </c>
      <c r="D830">
        <v>45.393999999999998</v>
      </c>
      <c r="E830">
        <v>187.06100000000001</v>
      </c>
      <c r="F830">
        <v>-1.302</v>
      </c>
      <c r="G830">
        <v>792.20500000000004</v>
      </c>
      <c r="H830">
        <f t="shared" ref="H830:H853" si="61">G830/104</f>
        <v>7.6173557692307696</v>
      </c>
    </row>
    <row r="831" spans="1:8" x14ac:dyDescent="0.3">
      <c r="A831">
        <v>109</v>
      </c>
      <c r="B831">
        <v>769</v>
      </c>
      <c r="C831">
        <v>107.161</v>
      </c>
      <c r="D831">
        <v>40.347000000000001</v>
      </c>
      <c r="E831">
        <v>188.65799999999999</v>
      </c>
      <c r="F831">
        <v>5.1539999999999999</v>
      </c>
      <c r="G831">
        <v>768.10500000000002</v>
      </c>
      <c r="H831">
        <f t="shared" si="61"/>
        <v>7.3856250000000001</v>
      </c>
    </row>
    <row r="832" spans="1:8" x14ac:dyDescent="0.3">
      <c r="A832">
        <v>110</v>
      </c>
      <c r="B832">
        <v>679</v>
      </c>
      <c r="C832">
        <v>99.295000000000002</v>
      </c>
      <c r="D832">
        <v>49.924999999999997</v>
      </c>
      <c r="E832">
        <v>170.17500000000001</v>
      </c>
      <c r="F832">
        <v>5.3319999999999999</v>
      </c>
      <c r="G832">
        <v>677.93399999999997</v>
      </c>
      <c r="H832">
        <f t="shared" si="61"/>
        <v>6.5185961538461532</v>
      </c>
    </row>
    <row r="833" spans="1:8" x14ac:dyDescent="0.3">
      <c r="A833">
        <v>111</v>
      </c>
      <c r="B833">
        <v>726</v>
      </c>
      <c r="C833">
        <v>100.99299999999999</v>
      </c>
      <c r="D833">
        <v>29.684999999999999</v>
      </c>
      <c r="E833">
        <v>166.482</v>
      </c>
      <c r="F833">
        <v>4.508</v>
      </c>
      <c r="G833">
        <v>725.24300000000005</v>
      </c>
      <c r="H833">
        <f t="shared" si="61"/>
        <v>6.9734903846153848</v>
      </c>
    </row>
    <row r="834" spans="1:8" x14ac:dyDescent="0.3">
      <c r="A834">
        <v>112</v>
      </c>
      <c r="B834">
        <v>685</v>
      </c>
      <c r="C834">
        <v>118.56</v>
      </c>
      <c r="D834">
        <v>65.236000000000004</v>
      </c>
      <c r="E834">
        <v>213.012</v>
      </c>
      <c r="F834">
        <v>5.5359999999999996</v>
      </c>
      <c r="G834">
        <v>684.19100000000003</v>
      </c>
      <c r="H834">
        <f t="shared" si="61"/>
        <v>6.578759615384616</v>
      </c>
    </row>
    <row r="835" spans="1:8" x14ac:dyDescent="0.3">
      <c r="A835">
        <v>113</v>
      </c>
      <c r="B835">
        <v>815</v>
      </c>
      <c r="C835">
        <v>111.428</v>
      </c>
      <c r="D835">
        <v>54.468000000000004</v>
      </c>
      <c r="E835">
        <v>212.32900000000001</v>
      </c>
      <c r="F835">
        <v>2.3239999999999998</v>
      </c>
      <c r="G835">
        <v>813.66899999999998</v>
      </c>
      <c r="H835">
        <f t="shared" si="61"/>
        <v>7.8237403846153848</v>
      </c>
    </row>
    <row r="836" spans="1:8" x14ac:dyDescent="0.3">
      <c r="A836">
        <v>114</v>
      </c>
      <c r="B836">
        <v>683</v>
      </c>
      <c r="C836">
        <v>117.372</v>
      </c>
      <c r="D836">
        <v>19.02</v>
      </c>
      <c r="E836">
        <v>183.93899999999999</v>
      </c>
      <c r="F836">
        <v>2.5219999999999998</v>
      </c>
      <c r="G836">
        <v>681.66</v>
      </c>
      <c r="H836">
        <f t="shared" si="61"/>
        <v>6.5544230769230767</v>
      </c>
    </row>
    <row r="837" spans="1:8" x14ac:dyDescent="0.3">
      <c r="A837">
        <v>115</v>
      </c>
      <c r="B837">
        <v>740</v>
      </c>
      <c r="C837">
        <v>103.31100000000001</v>
      </c>
      <c r="D837">
        <v>18.73</v>
      </c>
      <c r="E837">
        <v>174.797</v>
      </c>
      <c r="F837">
        <v>-2.3279999999999998</v>
      </c>
      <c r="G837">
        <v>738.61</v>
      </c>
      <c r="H837">
        <f t="shared" si="61"/>
        <v>7.1020192307692307</v>
      </c>
    </row>
    <row r="838" spans="1:8" x14ac:dyDescent="0.3">
      <c r="A838">
        <v>116</v>
      </c>
      <c r="B838">
        <v>744</v>
      </c>
      <c r="C838">
        <v>134.00700000000001</v>
      </c>
      <c r="D838">
        <v>65.619</v>
      </c>
      <c r="E838">
        <v>204.53800000000001</v>
      </c>
      <c r="F838">
        <v>-4.6289999999999996</v>
      </c>
      <c r="G838">
        <v>743.42499999999995</v>
      </c>
      <c r="H838">
        <f t="shared" si="61"/>
        <v>7.1483173076923077</v>
      </c>
    </row>
    <row r="839" spans="1:8" x14ac:dyDescent="0.3">
      <c r="A839">
        <v>117</v>
      </c>
      <c r="B839">
        <v>628</v>
      </c>
      <c r="C839">
        <v>112.63500000000001</v>
      </c>
      <c r="D839">
        <v>19.637</v>
      </c>
      <c r="E839">
        <v>200</v>
      </c>
      <c r="F839">
        <v>-6.0380000000000003</v>
      </c>
      <c r="G839">
        <v>627.48099999999999</v>
      </c>
      <c r="H839">
        <f t="shared" si="61"/>
        <v>6.0334711538461541</v>
      </c>
    </row>
    <row r="840" spans="1:8" x14ac:dyDescent="0.3">
      <c r="A840">
        <v>118</v>
      </c>
      <c r="B840">
        <v>874</v>
      </c>
      <c r="C840">
        <v>157.017</v>
      </c>
      <c r="D840">
        <v>47.158000000000001</v>
      </c>
      <c r="E840">
        <v>219.667</v>
      </c>
      <c r="F840">
        <v>-0.59099999999999997</v>
      </c>
      <c r="G840">
        <v>873.04600000000005</v>
      </c>
      <c r="H840">
        <f t="shared" si="61"/>
        <v>8.3946730769230768</v>
      </c>
    </row>
    <row r="841" spans="1:8" x14ac:dyDescent="0.3">
      <c r="A841">
        <v>119</v>
      </c>
      <c r="B841">
        <v>879</v>
      </c>
      <c r="C841">
        <v>160.54599999999999</v>
      </c>
      <c r="D841">
        <v>27.550999999999998</v>
      </c>
      <c r="E841">
        <v>248.29</v>
      </c>
      <c r="F841">
        <v>7.8529999999999998</v>
      </c>
      <c r="G841">
        <v>878.23699999999997</v>
      </c>
      <c r="H841">
        <f t="shared" si="61"/>
        <v>8.4445865384615377</v>
      </c>
    </row>
    <row r="842" spans="1:8" x14ac:dyDescent="0.3">
      <c r="A842">
        <v>120</v>
      </c>
      <c r="B842">
        <v>872</v>
      </c>
      <c r="C842">
        <v>128.90799999999999</v>
      </c>
      <c r="D842">
        <v>26.972000000000001</v>
      </c>
      <c r="E842">
        <v>237.745</v>
      </c>
      <c r="F842">
        <v>5.3369999999999997</v>
      </c>
      <c r="G842">
        <v>870.77599999999995</v>
      </c>
      <c r="H842">
        <f t="shared" si="61"/>
        <v>8.3728461538461527</v>
      </c>
    </row>
    <row r="843" spans="1:8" x14ac:dyDescent="0.3">
      <c r="A843">
        <v>121</v>
      </c>
      <c r="B843">
        <v>892</v>
      </c>
      <c r="C843">
        <v>102.17700000000001</v>
      </c>
      <c r="D843">
        <v>16.29</v>
      </c>
      <c r="E843">
        <v>239.61699999999999</v>
      </c>
      <c r="F843">
        <v>1.35</v>
      </c>
      <c r="G843">
        <v>891.24699999999996</v>
      </c>
      <c r="H843">
        <f t="shared" si="61"/>
        <v>8.5696826923076923</v>
      </c>
    </row>
    <row r="844" spans="1:8" x14ac:dyDescent="0.3">
      <c r="A844">
        <v>122</v>
      </c>
      <c r="B844">
        <v>742</v>
      </c>
      <c r="C844">
        <v>105.15300000000001</v>
      </c>
      <c r="D844">
        <v>43.76</v>
      </c>
      <c r="E844">
        <v>197</v>
      </c>
      <c r="F844">
        <v>0.69599999999999995</v>
      </c>
      <c r="G844">
        <v>741.05499999999995</v>
      </c>
      <c r="H844">
        <f t="shared" si="61"/>
        <v>7.1255288461538457</v>
      </c>
    </row>
    <row r="845" spans="1:8" x14ac:dyDescent="0.3">
      <c r="A845">
        <v>123</v>
      </c>
      <c r="B845">
        <v>761</v>
      </c>
      <c r="C845">
        <v>113.895</v>
      </c>
      <c r="D845">
        <v>26.248999999999999</v>
      </c>
      <c r="E845">
        <v>230.673</v>
      </c>
      <c r="F845">
        <v>3.1669999999999998</v>
      </c>
      <c r="G845">
        <v>760.16099999999994</v>
      </c>
      <c r="H845">
        <f t="shared" si="61"/>
        <v>7.3092403846153839</v>
      </c>
    </row>
    <row r="846" spans="1:8" x14ac:dyDescent="0.3">
      <c r="A846">
        <v>124</v>
      </c>
      <c r="B846">
        <v>861</v>
      </c>
      <c r="C846">
        <v>140.68899999999999</v>
      </c>
      <c r="D846">
        <v>43.534999999999997</v>
      </c>
      <c r="E846">
        <v>206.346</v>
      </c>
      <c r="F846">
        <v>-3.4020000000000001</v>
      </c>
      <c r="G846">
        <v>859.51400000000001</v>
      </c>
      <c r="H846">
        <f t="shared" si="61"/>
        <v>8.264557692307692</v>
      </c>
    </row>
    <row r="847" spans="1:8" x14ac:dyDescent="0.3">
      <c r="A847">
        <v>125</v>
      </c>
      <c r="B847">
        <v>721</v>
      </c>
      <c r="C847">
        <v>122.36199999999999</v>
      </c>
      <c r="D847">
        <v>18.850000000000001</v>
      </c>
      <c r="E847">
        <v>253.322</v>
      </c>
      <c r="F847">
        <v>-0.95499999999999996</v>
      </c>
      <c r="G847">
        <v>720.1</v>
      </c>
      <c r="H847">
        <f t="shared" si="61"/>
        <v>6.924038461538462</v>
      </c>
    </row>
    <row r="848" spans="1:8" x14ac:dyDescent="0.3">
      <c r="A848">
        <v>126</v>
      </c>
      <c r="B848">
        <v>714</v>
      </c>
      <c r="C848">
        <v>154.17599999999999</v>
      </c>
      <c r="D848">
        <v>70.988</v>
      </c>
      <c r="E848">
        <v>243.08799999999999</v>
      </c>
      <c r="F848">
        <v>4.1029999999999998</v>
      </c>
      <c r="G848">
        <v>712.827</v>
      </c>
      <c r="H848">
        <f t="shared" si="61"/>
        <v>6.8541057692307694</v>
      </c>
    </row>
    <row r="849" spans="1:8" x14ac:dyDescent="0.3">
      <c r="A849">
        <v>127</v>
      </c>
      <c r="B849">
        <v>849</v>
      </c>
      <c r="C849">
        <v>163.18299999999999</v>
      </c>
      <c r="D849">
        <v>83.754000000000005</v>
      </c>
      <c r="E849">
        <v>253.38</v>
      </c>
      <c r="F849">
        <v>9.1620000000000008</v>
      </c>
      <c r="G849">
        <v>847.81700000000001</v>
      </c>
      <c r="H849">
        <f t="shared" si="61"/>
        <v>8.1520865384615391</v>
      </c>
    </row>
    <row r="850" spans="1:8" x14ac:dyDescent="0.3">
      <c r="A850">
        <v>128</v>
      </c>
      <c r="B850">
        <v>734</v>
      </c>
      <c r="C850">
        <v>132.499</v>
      </c>
      <c r="D850">
        <v>61.155999999999999</v>
      </c>
      <c r="E850">
        <v>244.47499999999999</v>
      </c>
      <c r="F850">
        <v>5.8739999999999997</v>
      </c>
      <c r="G850">
        <v>732.84799999999996</v>
      </c>
      <c r="H850">
        <f t="shared" si="61"/>
        <v>7.0466153846153841</v>
      </c>
    </row>
    <row r="851" spans="1:8" x14ac:dyDescent="0.3">
      <c r="A851">
        <v>129</v>
      </c>
      <c r="B851">
        <v>676</v>
      </c>
      <c r="C851">
        <v>160.47</v>
      </c>
      <c r="D851">
        <v>105.947</v>
      </c>
      <c r="E851">
        <v>232.2</v>
      </c>
      <c r="F851">
        <v>-1.528</v>
      </c>
      <c r="G851">
        <v>675.24</v>
      </c>
      <c r="H851">
        <f t="shared" si="61"/>
        <v>6.492692307692308</v>
      </c>
    </row>
    <row r="852" spans="1:8" x14ac:dyDescent="0.3">
      <c r="A852">
        <v>130</v>
      </c>
      <c r="B852">
        <v>710</v>
      </c>
      <c r="C852">
        <v>127.86499999999999</v>
      </c>
      <c r="D852">
        <v>12.359</v>
      </c>
      <c r="E852">
        <v>253.625</v>
      </c>
      <c r="F852">
        <v>3.395</v>
      </c>
      <c r="G852">
        <v>709.245</v>
      </c>
      <c r="H852">
        <f t="shared" si="61"/>
        <v>6.8196634615384619</v>
      </c>
    </row>
    <row r="853" spans="1:8" x14ac:dyDescent="0.3">
      <c r="A853">
        <v>131</v>
      </c>
      <c r="B853">
        <v>649</v>
      </c>
      <c r="C853">
        <v>151.34700000000001</v>
      </c>
      <c r="D853">
        <v>74.611000000000004</v>
      </c>
      <c r="E853">
        <v>249.73500000000001</v>
      </c>
      <c r="F853">
        <v>-0.26500000000000001</v>
      </c>
      <c r="G853">
        <v>648.00699999999995</v>
      </c>
      <c r="H853">
        <f t="shared" si="61"/>
        <v>6.2308365384615376</v>
      </c>
    </row>
    <row r="854" spans="1:8" x14ac:dyDescent="0.3">
      <c r="A854">
        <v>132</v>
      </c>
      <c r="B854">
        <v>94</v>
      </c>
      <c r="C854">
        <v>167.06200000000001</v>
      </c>
      <c r="D854">
        <v>75.677000000000007</v>
      </c>
      <c r="E854">
        <v>189.72</v>
      </c>
      <c r="F854">
        <v>0.61599999999999999</v>
      </c>
      <c r="G854">
        <v>93.004999999999995</v>
      </c>
    </row>
    <row r="855" spans="1:8" x14ac:dyDescent="0.3">
      <c r="A855">
        <v>133</v>
      </c>
      <c r="B855">
        <v>682</v>
      </c>
      <c r="C855">
        <v>89.721999999999994</v>
      </c>
      <c r="D855">
        <v>8.0719999999999992</v>
      </c>
      <c r="E855">
        <v>232.13399999999999</v>
      </c>
      <c r="F855">
        <v>-1.514</v>
      </c>
      <c r="G855">
        <v>681.23800000000006</v>
      </c>
      <c r="H855">
        <f>G855/93</f>
        <v>7.325139784946237</v>
      </c>
    </row>
    <row r="856" spans="1:8" x14ac:dyDescent="0.3">
      <c r="A856">
        <v>134</v>
      </c>
      <c r="B856">
        <v>619</v>
      </c>
      <c r="C856">
        <v>117.783</v>
      </c>
      <c r="D856">
        <v>57.262</v>
      </c>
      <c r="E856">
        <v>194.393</v>
      </c>
      <c r="F856">
        <v>0.83399999999999996</v>
      </c>
      <c r="G856">
        <v>618.06600000000003</v>
      </c>
      <c r="H856">
        <f t="shared" ref="H856:H879" si="62">G856/93</f>
        <v>6.6458709677419359</v>
      </c>
    </row>
    <row r="857" spans="1:8" x14ac:dyDescent="0.3">
      <c r="A857">
        <v>135</v>
      </c>
      <c r="B857">
        <v>632</v>
      </c>
      <c r="C857">
        <v>106.68600000000001</v>
      </c>
      <c r="D857">
        <v>44.84</v>
      </c>
      <c r="E857">
        <v>203.36600000000001</v>
      </c>
      <c r="F857">
        <v>3.5419999999999998</v>
      </c>
      <c r="G857">
        <v>631.20600000000002</v>
      </c>
      <c r="H857">
        <f t="shared" si="62"/>
        <v>6.7871612903225804</v>
      </c>
    </row>
    <row r="858" spans="1:8" x14ac:dyDescent="0.3">
      <c r="A858">
        <v>136</v>
      </c>
      <c r="B858">
        <v>634</v>
      </c>
      <c r="C858">
        <v>112.047</v>
      </c>
      <c r="D858">
        <v>28</v>
      </c>
      <c r="E858">
        <v>213.036</v>
      </c>
      <c r="F858">
        <v>1.0860000000000001</v>
      </c>
      <c r="G858">
        <v>633.11400000000003</v>
      </c>
      <c r="H858">
        <f t="shared" si="62"/>
        <v>6.8076774193548388</v>
      </c>
    </row>
    <row r="859" spans="1:8" x14ac:dyDescent="0.3">
      <c r="A859">
        <v>137</v>
      </c>
      <c r="B859">
        <v>829</v>
      </c>
      <c r="C859">
        <v>90.06</v>
      </c>
      <c r="D859">
        <v>18.550999999999998</v>
      </c>
      <c r="E859">
        <v>180.899</v>
      </c>
      <c r="F859">
        <v>1.2450000000000001</v>
      </c>
      <c r="G859">
        <v>828.19600000000003</v>
      </c>
      <c r="H859">
        <f t="shared" si="62"/>
        <v>8.9053333333333331</v>
      </c>
    </row>
    <row r="860" spans="1:8" x14ac:dyDescent="0.3">
      <c r="A860">
        <v>138</v>
      </c>
      <c r="B860">
        <v>964</v>
      </c>
      <c r="C860">
        <v>110.867</v>
      </c>
      <c r="D860">
        <v>35.255000000000003</v>
      </c>
      <c r="E860">
        <v>189.30500000000001</v>
      </c>
      <c r="F860">
        <v>-0.71399999999999997</v>
      </c>
      <c r="G860">
        <v>963.07500000000005</v>
      </c>
      <c r="H860">
        <f t="shared" si="62"/>
        <v>10.355645161290322</v>
      </c>
    </row>
    <row r="861" spans="1:8" x14ac:dyDescent="0.3">
      <c r="A861">
        <v>139</v>
      </c>
      <c r="B861">
        <v>911</v>
      </c>
      <c r="C861">
        <v>117.81</v>
      </c>
      <c r="D861">
        <v>15.365</v>
      </c>
      <c r="E861">
        <v>193.49</v>
      </c>
      <c r="F861">
        <v>2.2679999999999998</v>
      </c>
      <c r="G861">
        <v>909.71299999999997</v>
      </c>
      <c r="H861">
        <f t="shared" si="62"/>
        <v>9.7818602150537632</v>
      </c>
    </row>
    <row r="862" spans="1:8" x14ac:dyDescent="0.3">
      <c r="A862">
        <v>140</v>
      </c>
      <c r="B862">
        <v>892</v>
      </c>
      <c r="C862">
        <v>187.48699999999999</v>
      </c>
      <c r="D862">
        <v>88.667000000000002</v>
      </c>
      <c r="E862">
        <v>233.673</v>
      </c>
      <c r="F862">
        <v>1.5429999999999999</v>
      </c>
      <c r="G862">
        <v>891.32299999999998</v>
      </c>
      <c r="H862">
        <f t="shared" si="62"/>
        <v>9.5841182795698927</v>
      </c>
    </row>
    <row r="863" spans="1:8" x14ac:dyDescent="0.3">
      <c r="A863">
        <v>141</v>
      </c>
      <c r="B863">
        <v>886</v>
      </c>
      <c r="C863">
        <v>141.97200000000001</v>
      </c>
      <c r="D863">
        <v>21.195</v>
      </c>
      <c r="E863">
        <v>221.87</v>
      </c>
      <c r="F863">
        <v>-1.359</v>
      </c>
      <c r="G863">
        <v>885.24900000000002</v>
      </c>
      <c r="H863">
        <f t="shared" si="62"/>
        <v>9.5188064516129032</v>
      </c>
    </row>
    <row r="864" spans="1:8" x14ac:dyDescent="0.3">
      <c r="A864">
        <v>142</v>
      </c>
      <c r="B864">
        <v>725</v>
      </c>
      <c r="C864">
        <v>139.30000000000001</v>
      </c>
      <c r="D864">
        <v>58.042999999999999</v>
      </c>
      <c r="E864">
        <v>189.65799999999999</v>
      </c>
      <c r="F864">
        <v>2.851</v>
      </c>
      <c r="G864">
        <v>723.89599999999996</v>
      </c>
      <c r="H864">
        <f t="shared" si="62"/>
        <v>7.7838279569892466</v>
      </c>
    </row>
    <row r="865" spans="1:8" x14ac:dyDescent="0.3">
      <c r="A865">
        <v>143</v>
      </c>
      <c r="B865">
        <v>703</v>
      </c>
      <c r="C865">
        <v>129.792</v>
      </c>
      <c r="D865">
        <v>29.173999999999999</v>
      </c>
      <c r="E865">
        <v>229.35499999999999</v>
      </c>
      <c r="F865">
        <v>5.6379999999999999</v>
      </c>
      <c r="G865">
        <v>702.39700000000005</v>
      </c>
      <c r="H865">
        <f t="shared" si="62"/>
        <v>7.5526559139784952</v>
      </c>
    </row>
    <row r="866" spans="1:8" x14ac:dyDescent="0.3">
      <c r="A866">
        <v>144</v>
      </c>
      <c r="B866">
        <v>664</v>
      </c>
      <c r="C866">
        <v>106.44</v>
      </c>
      <c r="D866">
        <v>16.141999999999999</v>
      </c>
      <c r="E866">
        <v>206.06800000000001</v>
      </c>
      <c r="F866">
        <v>5.4530000000000003</v>
      </c>
      <c r="G866">
        <v>663</v>
      </c>
      <c r="H866">
        <f t="shared" si="62"/>
        <v>7.129032258064516</v>
      </c>
    </row>
    <row r="867" spans="1:8" x14ac:dyDescent="0.3">
      <c r="A867">
        <v>145</v>
      </c>
      <c r="B867">
        <v>562</v>
      </c>
      <c r="C867">
        <v>87.644999999999996</v>
      </c>
      <c r="D867">
        <v>21.082000000000001</v>
      </c>
      <c r="E867">
        <v>188.547</v>
      </c>
      <c r="F867">
        <v>0.91900000000000004</v>
      </c>
      <c r="G867">
        <v>561.072</v>
      </c>
      <c r="H867">
        <f t="shared" si="62"/>
        <v>6.0330322580645159</v>
      </c>
    </row>
    <row r="868" spans="1:8" x14ac:dyDescent="0.3">
      <c r="A868">
        <v>146</v>
      </c>
      <c r="B868">
        <v>664</v>
      </c>
      <c r="C868">
        <v>162.56100000000001</v>
      </c>
      <c r="D868">
        <v>62.097000000000001</v>
      </c>
      <c r="E868">
        <v>227.876</v>
      </c>
      <c r="F868">
        <v>1.0369999999999999</v>
      </c>
      <c r="G868">
        <v>663.10900000000004</v>
      </c>
      <c r="H868">
        <f t="shared" si="62"/>
        <v>7.1302043010752696</v>
      </c>
    </row>
    <row r="869" spans="1:8" x14ac:dyDescent="0.3">
      <c r="A869">
        <v>147</v>
      </c>
      <c r="B869">
        <v>698</v>
      </c>
      <c r="C869">
        <v>154.41399999999999</v>
      </c>
      <c r="D869">
        <v>92.448999999999998</v>
      </c>
      <c r="E869">
        <v>210.98</v>
      </c>
      <c r="F869">
        <v>6.1769999999999996</v>
      </c>
      <c r="G869">
        <v>697.04700000000003</v>
      </c>
      <c r="H869">
        <f t="shared" si="62"/>
        <v>7.495129032258065</v>
      </c>
    </row>
    <row r="870" spans="1:8" x14ac:dyDescent="0.3">
      <c r="A870">
        <v>148</v>
      </c>
      <c r="B870">
        <v>995</v>
      </c>
      <c r="C870">
        <v>142.48599999999999</v>
      </c>
      <c r="D870">
        <v>62.753999999999998</v>
      </c>
      <c r="E870">
        <v>219.357</v>
      </c>
      <c r="F870">
        <v>1.903</v>
      </c>
      <c r="G870">
        <v>993.548</v>
      </c>
      <c r="H870">
        <f t="shared" si="62"/>
        <v>10.68331182795699</v>
      </c>
    </row>
    <row r="871" spans="1:8" x14ac:dyDescent="0.3">
      <c r="A871">
        <v>149</v>
      </c>
      <c r="B871">
        <v>994</v>
      </c>
      <c r="C871">
        <v>93.706000000000003</v>
      </c>
      <c r="D871">
        <v>4.5839999999999996</v>
      </c>
      <c r="E871">
        <v>193.20500000000001</v>
      </c>
      <c r="F871">
        <v>-0.17299999999999999</v>
      </c>
      <c r="G871">
        <v>993.005</v>
      </c>
      <c r="H871">
        <f t="shared" si="62"/>
        <v>10.67747311827957</v>
      </c>
    </row>
    <row r="872" spans="1:8" x14ac:dyDescent="0.3">
      <c r="A872">
        <v>150</v>
      </c>
      <c r="B872">
        <v>1028</v>
      </c>
      <c r="C872">
        <v>106.43</v>
      </c>
      <c r="D872">
        <v>19.623999999999999</v>
      </c>
      <c r="E872">
        <v>206.267</v>
      </c>
      <c r="F872">
        <v>2.6789999999999998</v>
      </c>
      <c r="G872">
        <v>1027.1220000000001</v>
      </c>
      <c r="H872">
        <f t="shared" si="62"/>
        <v>11.044322580645161</v>
      </c>
    </row>
    <row r="873" spans="1:8" x14ac:dyDescent="0.3">
      <c r="A873">
        <v>151</v>
      </c>
      <c r="B873">
        <v>763</v>
      </c>
      <c r="C873">
        <v>152.92599999999999</v>
      </c>
      <c r="D873">
        <v>68.039000000000001</v>
      </c>
      <c r="E873">
        <v>208.42</v>
      </c>
      <c r="F873">
        <v>-0.22600000000000001</v>
      </c>
      <c r="G873">
        <v>762.00599999999997</v>
      </c>
      <c r="H873">
        <f t="shared" si="62"/>
        <v>8.1936129032258069</v>
      </c>
    </row>
    <row r="874" spans="1:8" x14ac:dyDescent="0.3">
      <c r="A874">
        <v>152</v>
      </c>
      <c r="B874">
        <v>524</v>
      </c>
      <c r="C874">
        <v>123.038</v>
      </c>
      <c r="D874">
        <v>25.42</v>
      </c>
      <c r="E874">
        <v>217.08199999999999</v>
      </c>
      <c r="F874">
        <v>3.617</v>
      </c>
      <c r="G874">
        <v>523.04200000000003</v>
      </c>
      <c r="H874">
        <f t="shared" si="62"/>
        <v>5.6241075268817209</v>
      </c>
    </row>
    <row r="875" spans="1:8" x14ac:dyDescent="0.3">
      <c r="A875">
        <v>153</v>
      </c>
      <c r="B875">
        <v>545</v>
      </c>
      <c r="C875">
        <v>120.015</v>
      </c>
      <c r="D875">
        <v>46.009</v>
      </c>
      <c r="E875">
        <v>241.84899999999999</v>
      </c>
      <c r="F875">
        <v>3.1619999999999999</v>
      </c>
      <c r="G875">
        <v>543.82799999999997</v>
      </c>
      <c r="H875">
        <f t="shared" si="62"/>
        <v>5.847612903225806</v>
      </c>
    </row>
    <row r="876" spans="1:8" x14ac:dyDescent="0.3">
      <c r="A876">
        <v>154</v>
      </c>
      <c r="B876">
        <v>697</v>
      </c>
      <c r="C876">
        <v>136.79300000000001</v>
      </c>
      <c r="D876">
        <v>74.885000000000005</v>
      </c>
      <c r="E876">
        <v>246.667</v>
      </c>
      <c r="F876">
        <v>5.194</v>
      </c>
      <c r="G876">
        <v>695.85799999999995</v>
      </c>
      <c r="H876">
        <f t="shared" si="62"/>
        <v>7.4823440860215049</v>
      </c>
    </row>
    <row r="877" spans="1:8" x14ac:dyDescent="0.3">
      <c r="A877">
        <v>155</v>
      </c>
      <c r="B877">
        <v>616</v>
      </c>
      <c r="C877">
        <v>152.68199999999999</v>
      </c>
      <c r="D877">
        <v>66.25</v>
      </c>
      <c r="E877">
        <v>213.857</v>
      </c>
      <c r="F877">
        <v>1.956</v>
      </c>
      <c r="G877">
        <v>615.35799999999995</v>
      </c>
      <c r="H877">
        <f t="shared" si="62"/>
        <v>6.6167526881720429</v>
      </c>
    </row>
    <row r="878" spans="1:8" x14ac:dyDescent="0.3">
      <c r="A878">
        <v>156</v>
      </c>
      <c r="B878">
        <v>560</v>
      </c>
      <c r="C878">
        <v>152.21100000000001</v>
      </c>
      <c r="D878">
        <v>104.509</v>
      </c>
      <c r="E878">
        <v>190.75</v>
      </c>
      <c r="F878">
        <v>-3.6909999999999998</v>
      </c>
      <c r="G878">
        <v>559.16</v>
      </c>
      <c r="H878">
        <f t="shared" si="62"/>
        <v>6.0124731182795692</v>
      </c>
    </row>
    <row r="879" spans="1:8" x14ac:dyDescent="0.3">
      <c r="A879">
        <v>157</v>
      </c>
      <c r="B879">
        <v>634</v>
      </c>
      <c r="C879">
        <v>128.71</v>
      </c>
      <c r="D879">
        <v>60.354999999999997</v>
      </c>
      <c r="E879">
        <v>208.10300000000001</v>
      </c>
      <c r="F879">
        <v>5.17</v>
      </c>
      <c r="G879">
        <v>632.57299999999998</v>
      </c>
      <c r="H879">
        <f t="shared" si="62"/>
        <v>6.8018602150537628</v>
      </c>
    </row>
    <row r="880" spans="1:8" x14ac:dyDescent="0.3">
      <c r="A880">
        <v>158</v>
      </c>
      <c r="B880">
        <v>93</v>
      </c>
      <c r="C880">
        <v>154.62100000000001</v>
      </c>
      <c r="D880">
        <v>44.021999999999998</v>
      </c>
      <c r="E880">
        <v>177.71</v>
      </c>
      <c r="F880">
        <v>-0.623</v>
      </c>
      <c r="G880">
        <v>92.004999999999995</v>
      </c>
    </row>
    <row r="881" spans="1:8" x14ac:dyDescent="0.3">
      <c r="A881">
        <v>159</v>
      </c>
      <c r="B881">
        <v>684</v>
      </c>
      <c r="C881">
        <v>93.06</v>
      </c>
      <c r="D881">
        <v>23.315999999999999</v>
      </c>
      <c r="E881">
        <v>188.333</v>
      </c>
      <c r="F881">
        <v>4.5339999999999998</v>
      </c>
      <c r="G881">
        <v>683.13800000000003</v>
      </c>
      <c r="H881">
        <f>G881/92</f>
        <v>7.4254130434782608</v>
      </c>
    </row>
    <row r="882" spans="1:8" x14ac:dyDescent="0.3">
      <c r="A882">
        <v>160</v>
      </c>
      <c r="B882">
        <v>714</v>
      </c>
      <c r="C882">
        <v>87.212000000000003</v>
      </c>
      <c r="D882">
        <v>29.468</v>
      </c>
      <c r="E882">
        <v>169.726</v>
      </c>
      <c r="F882">
        <v>14.621</v>
      </c>
      <c r="G882">
        <v>713.09199999999998</v>
      </c>
      <c r="H882">
        <f t="shared" ref="H882:H898" si="63">G882/92</f>
        <v>7.7509999999999994</v>
      </c>
    </row>
    <row r="883" spans="1:8" x14ac:dyDescent="0.3">
      <c r="A883">
        <v>161</v>
      </c>
      <c r="B883">
        <v>943</v>
      </c>
      <c r="C883">
        <v>90.893000000000001</v>
      </c>
      <c r="D883">
        <v>15.002000000000001</v>
      </c>
      <c r="E883">
        <v>223.17099999999999</v>
      </c>
      <c r="F883">
        <v>8.9819999999999993</v>
      </c>
      <c r="G883">
        <v>941.54600000000005</v>
      </c>
      <c r="H883">
        <f t="shared" si="63"/>
        <v>10.234195652173913</v>
      </c>
    </row>
    <row r="884" spans="1:8" x14ac:dyDescent="0.3">
      <c r="A884">
        <v>162</v>
      </c>
      <c r="B884">
        <v>984</v>
      </c>
      <c r="C884">
        <v>115.992</v>
      </c>
      <c r="D884">
        <v>24.17</v>
      </c>
      <c r="E884">
        <v>208.256</v>
      </c>
      <c r="F884">
        <v>5.78</v>
      </c>
      <c r="G884">
        <v>982.99800000000005</v>
      </c>
      <c r="H884">
        <f t="shared" si="63"/>
        <v>10.684760869565219</v>
      </c>
    </row>
    <row r="885" spans="1:8" x14ac:dyDescent="0.3">
      <c r="A885">
        <v>163</v>
      </c>
      <c r="B885">
        <v>652</v>
      </c>
      <c r="C885">
        <v>106.649</v>
      </c>
      <c r="D885">
        <v>40.695999999999998</v>
      </c>
      <c r="E885">
        <v>211.011</v>
      </c>
      <c r="F885">
        <v>2.1110000000000002</v>
      </c>
      <c r="G885">
        <v>651.44200000000001</v>
      </c>
      <c r="H885">
        <f t="shared" si="63"/>
        <v>7.0808913043478263</v>
      </c>
    </row>
    <row r="886" spans="1:8" x14ac:dyDescent="0.3">
      <c r="A886">
        <v>164</v>
      </c>
      <c r="B886">
        <v>817</v>
      </c>
      <c r="C886">
        <v>117.575</v>
      </c>
      <c r="D886">
        <v>18.478999999999999</v>
      </c>
      <c r="E886">
        <v>192.86600000000001</v>
      </c>
      <c r="F886">
        <v>1.0529999999999999</v>
      </c>
      <c r="G886">
        <v>816.13800000000003</v>
      </c>
      <c r="H886">
        <f t="shared" si="63"/>
        <v>8.8710652173913047</v>
      </c>
    </row>
    <row r="887" spans="1:8" x14ac:dyDescent="0.3">
      <c r="A887">
        <v>165</v>
      </c>
      <c r="B887">
        <v>749</v>
      </c>
      <c r="C887">
        <v>122.259</v>
      </c>
      <c r="D887">
        <v>39.451000000000001</v>
      </c>
      <c r="E887">
        <v>224.26</v>
      </c>
      <c r="F887">
        <v>7.61</v>
      </c>
      <c r="G887">
        <v>747.58399999999995</v>
      </c>
      <c r="H887">
        <f t="shared" si="63"/>
        <v>8.1259130434782598</v>
      </c>
    </row>
    <row r="888" spans="1:8" x14ac:dyDescent="0.3">
      <c r="A888">
        <v>166</v>
      </c>
      <c r="B888">
        <v>717</v>
      </c>
      <c r="C888">
        <v>95.075999999999993</v>
      </c>
      <c r="D888">
        <v>19.283999999999999</v>
      </c>
      <c r="E888">
        <v>172.66</v>
      </c>
      <c r="F888">
        <v>-4.5640000000000001</v>
      </c>
      <c r="G888">
        <v>716.27200000000005</v>
      </c>
      <c r="H888">
        <f t="shared" si="63"/>
        <v>7.785565217391305</v>
      </c>
    </row>
    <row r="889" spans="1:8" x14ac:dyDescent="0.3">
      <c r="A889">
        <v>167</v>
      </c>
      <c r="B889">
        <v>710</v>
      </c>
      <c r="C889">
        <v>138.512</v>
      </c>
      <c r="D889">
        <v>69.372</v>
      </c>
      <c r="E889">
        <v>205.31700000000001</v>
      </c>
      <c r="F889">
        <v>9.5020000000000007</v>
      </c>
      <c r="G889">
        <v>708.72400000000005</v>
      </c>
      <c r="H889">
        <f t="shared" si="63"/>
        <v>7.7035217391304354</v>
      </c>
    </row>
    <row r="890" spans="1:8" x14ac:dyDescent="0.3">
      <c r="A890">
        <v>168</v>
      </c>
      <c r="B890">
        <v>643</v>
      </c>
      <c r="C890">
        <v>116.32</v>
      </c>
      <c r="D890">
        <v>42.889000000000003</v>
      </c>
      <c r="E890">
        <v>175.2</v>
      </c>
      <c r="F890">
        <v>5.3639999999999999</v>
      </c>
      <c r="G890">
        <v>641.81100000000004</v>
      </c>
      <c r="H890">
        <f t="shared" si="63"/>
        <v>6.9762065217391305</v>
      </c>
    </row>
    <row r="891" spans="1:8" x14ac:dyDescent="0.3">
      <c r="A891">
        <v>169</v>
      </c>
      <c r="B891">
        <v>583</v>
      </c>
      <c r="C891">
        <v>146.88800000000001</v>
      </c>
      <c r="D891">
        <v>76.656000000000006</v>
      </c>
      <c r="E891">
        <v>185.529</v>
      </c>
      <c r="F891">
        <v>-2.3610000000000002</v>
      </c>
      <c r="G891">
        <v>582.495</v>
      </c>
      <c r="H891">
        <f t="shared" si="63"/>
        <v>6.331467391304348</v>
      </c>
    </row>
    <row r="892" spans="1:8" x14ac:dyDescent="0.3">
      <c r="A892">
        <v>170</v>
      </c>
      <c r="B892">
        <v>625</v>
      </c>
      <c r="C892">
        <v>118.10599999999999</v>
      </c>
      <c r="D892">
        <v>50.859000000000002</v>
      </c>
      <c r="E892">
        <v>191.71799999999999</v>
      </c>
      <c r="F892">
        <v>1.6519999999999999</v>
      </c>
      <c r="G892">
        <v>624.26</v>
      </c>
      <c r="H892">
        <f t="shared" si="63"/>
        <v>6.7854347826086956</v>
      </c>
    </row>
    <row r="893" spans="1:8" x14ac:dyDescent="0.3">
      <c r="A893">
        <v>171</v>
      </c>
      <c r="B893">
        <v>733</v>
      </c>
      <c r="C893">
        <v>95.186000000000007</v>
      </c>
      <c r="D893">
        <v>17</v>
      </c>
      <c r="E893">
        <v>187.876</v>
      </c>
      <c r="F893">
        <v>2.1120000000000001</v>
      </c>
      <c r="G893">
        <v>732.49800000000005</v>
      </c>
      <c r="H893">
        <f t="shared" si="63"/>
        <v>7.9619347826086964</v>
      </c>
    </row>
    <row r="894" spans="1:8" x14ac:dyDescent="0.3">
      <c r="A894">
        <v>172</v>
      </c>
      <c r="B894">
        <v>733</v>
      </c>
      <c r="C894">
        <v>114.482</v>
      </c>
      <c r="D894">
        <v>32</v>
      </c>
      <c r="E894">
        <v>173</v>
      </c>
      <c r="F894">
        <v>0</v>
      </c>
      <c r="G894">
        <v>732</v>
      </c>
      <c r="H894">
        <f t="shared" si="63"/>
        <v>7.9565217391304346</v>
      </c>
    </row>
    <row r="895" spans="1:8" x14ac:dyDescent="0.3">
      <c r="A895">
        <v>173</v>
      </c>
      <c r="B895">
        <v>625</v>
      </c>
      <c r="C895">
        <v>60.037999999999997</v>
      </c>
      <c r="D895">
        <v>7.0839999999999996</v>
      </c>
      <c r="E895">
        <v>162.708</v>
      </c>
      <c r="F895">
        <v>-5.2439999999999998</v>
      </c>
      <c r="G895">
        <v>623.61</v>
      </c>
      <c r="H895">
        <f t="shared" si="63"/>
        <v>6.7783695652173916</v>
      </c>
    </row>
    <row r="896" spans="1:8" x14ac:dyDescent="0.3">
      <c r="A896">
        <v>174</v>
      </c>
      <c r="B896">
        <v>683</v>
      </c>
      <c r="C896">
        <v>65.260999999999996</v>
      </c>
      <c r="D896">
        <v>8.9350000000000005</v>
      </c>
      <c r="E896">
        <v>166.88200000000001</v>
      </c>
      <c r="F896">
        <v>2.27</v>
      </c>
      <c r="G896">
        <v>681.53499999999997</v>
      </c>
      <c r="H896">
        <f t="shared" si="63"/>
        <v>7.4079891304347827</v>
      </c>
    </row>
    <row r="897" spans="1:8" x14ac:dyDescent="0.3">
      <c r="A897">
        <v>175</v>
      </c>
      <c r="B897">
        <v>696</v>
      </c>
      <c r="C897">
        <v>74.960999999999999</v>
      </c>
      <c r="D897">
        <v>5.2690000000000001</v>
      </c>
      <c r="E897">
        <v>193.452</v>
      </c>
      <c r="F897">
        <v>6.6950000000000003</v>
      </c>
      <c r="G897">
        <v>694.73800000000006</v>
      </c>
      <c r="H897">
        <f t="shared" si="63"/>
        <v>7.5515000000000008</v>
      </c>
    </row>
    <row r="898" spans="1:8" x14ac:dyDescent="0.3">
      <c r="A898">
        <v>176</v>
      </c>
      <c r="B898">
        <v>696</v>
      </c>
      <c r="C898">
        <v>48.734999999999999</v>
      </c>
      <c r="D898">
        <v>4.0209999999999999</v>
      </c>
      <c r="E898">
        <v>193.184</v>
      </c>
      <c r="F898">
        <v>6.9409999999999998</v>
      </c>
      <c r="G898">
        <v>695.09400000000005</v>
      </c>
      <c r="H898">
        <f t="shared" si="63"/>
        <v>7.5553695652173918</v>
      </c>
    </row>
    <row r="899" spans="1:8" x14ac:dyDescent="0.3">
      <c r="A899">
        <v>177</v>
      </c>
      <c r="B899">
        <v>370</v>
      </c>
      <c r="C899">
        <v>153.67699999999999</v>
      </c>
      <c r="D899">
        <v>71.983999999999995</v>
      </c>
      <c r="E899">
        <v>209.745</v>
      </c>
      <c r="F899">
        <v>0.46600000000000003</v>
      </c>
      <c r="G899">
        <v>369.012</v>
      </c>
    </row>
    <row r="900" spans="1:8" x14ac:dyDescent="0.3">
      <c r="A900">
        <v>178</v>
      </c>
      <c r="B900">
        <v>1298</v>
      </c>
      <c r="C900">
        <v>109.21299999999999</v>
      </c>
      <c r="D900">
        <v>28.516999999999999</v>
      </c>
      <c r="E900">
        <v>227.857</v>
      </c>
      <c r="F900">
        <v>4.6429999999999998</v>
      </c>
      <c r="G900">
        <v>1297.2560000000001</v>
      </c>
      <c r="H900">
        <f>G900/G899</f>
        <v>3.5154845912870045</v>
      </c>
    </row>
    <row r="901" spans="1:8" x14ac:dyDescent="0.3">
      <c r="A901">
        <v>179</v>
      </c>
      <c r="B901">
        <v>569</v>
      </c>
      <c r="C901">
        <v>114.239</v>
      </c>
      <c r="D901">
        <v>45.1</v>
      </c>
      <c r="E901">
        <v>160.26</v>
      </c>
      <c r="F901">
        <v>-3.9350000000000001</v>
      </c>
      <c r="G901">
        <v>568.34</v>
      </c>
    </row>
    <row r="902" spans="1:8" x14ac:dyDescent="0.3">
      <c r="A902">
        <v>180</v>
      </c>
      <c r="B902">
        <v>647</v>
      </c>
      <c r="C902">
        <v>125.49299999999999</v>
      </c>
      <c r="D902">
        <v>44.043999999999997</v>
      </c>
      <c r="E902">
        <v>213</v>
      </c>
      <c r="F902">
        <v>2.6629999999999998</v>
      </c>
      <c r="G902">
        <v>645.697</v>
      </c>
    </row>
    <row r="903" spans="1:8" x14ac:dyDescent="0.3">
      <c r="A903">
        <v>181</v>
      </c>
      <c r="B903">
        <v>609</v>
      </c>
      <c r="C903">
        <v>108.874</v>
      </c>
      <c r="D903">
        <v>51.491</v>
      </c>
      <c r="E903">
        <v>198.374</v>
      </c>
      <c r="F903">
        <v>-4.2469999999999999</v>
      </c>
      <c r="G903">
        <v>607.66800000000001</v>
      </c>
    </row>
    <row r="904" spans="1:8" x14ac:dyDescent="0.3">
      <c r="A904">
        <v>182</v>
      </c>
      <c r="B904">
        <v>292</v>
      </c>
      <c r="C904">
        <v>167.767</v>
      </c>
      <c r="D904">
        <v>16.395</v>
      </c>
      <c r="E904">
        <v>205.85599999999999</v>
      </c>
      <c r="F904">
        <v>1.181</v>
      </c>
      <c r="G904">
        <v>291.06200000000001</v>
      </c>
    </row>
    <row r="905" spans="1:8" x14ac:dyDescent="0.3">
      <c r="A905">
        <v>183</v>
      </c>
      <c r="B905">
        <v>3880</v>
      </c>
      <c r="C905">
        <v>57.55</v>
      </c>
      <c r="D905">
        <v>0.38600000000000001</v>
      </c>
      <c r="E905">
        <v>203.40299999999999</v>
      </c>
      <c r="F905">
        <v>0.66500000000000004</v>
      </c>
      <c r="G905">
        <v>3879.261</v>
      </c>
      <c r="H905">
        <f>G905/G904</f>
        <v>13.327954181583305</v>
      </c>
    </row>
    <row r="906" spans="1:8" x14ac:dyDescent="0.3">
      <c r="A906">
        <v>184</v>
      </c>
      <c r="B906">
        <v>325</v>
      </c>
      <c r="C906">
        <v>169.69399999999999</v>
      </c>
      <c r="D906">
        <v>50.667000000000002</v>
      </c>
      <c r="E906">
        <v>179.38900000000001</v>
      </c>
      <c r="F906">
        <v>0.53100000000000003</v>
      </c>
      <c r="G906">
        <v>324.01400000000001</v>
      </c>
    </row>
    <row r="907" spans="1:8" x14ac:dyDescent="0.3">
      <c r="A907">
        <v>185</v>
      </c>
      <c r="B907">
        <v>3671</v>
      </c>
      <c r="C907">
        <v>130.62700000000001</v>
      </c>
      <c r="D907">
        <v>66.477000000000004</v>
      </c>
      <c r="E907">
        <v>216.90899999999999</v>
      </c>
      <c r="F907">
        <v>-0.98399999999999999</v>
      </c>
      <c r="G907">
        <v>3669.5410000000002</v>
      </c>
      <c r="H907">
        <f t="shared" ref="H907" si="64">G907/G906</f>
        <v>11.32525446431327</v>
      </c>
    </row>
    <row r="908" spans="1:8" x14ac:dyDescent="0.3">
      <c r="A908">
        <v>186</v>
      </c>
      <c r="B908">
        <v>286</v>
      </c>
      <c r="C908">
        <v>157.87200000000001</v>
      </c>
      <c r="D908">
        <v>25.632000000000001</v>
      </c>
      <c r="E908">
        <v>199.74700000000001</v>
      </c>
      <c r="F908">
        <v>1.8089999999999999</v>
      </c>
      <c r="G908">
        <v>285.142</v>
      </c>
    </row>
    <row r="909" spans="1:8" x14ac:dyDescent="0.3">
      <c r="A909">
        <v>187</v>
      </c>
      <c r="B909">
        <v>3756</v>
      </c>
      <c r="C909">
        <v>117.02</v>
      </c>
      <c r="D909">
        <v>8.8160000000000007</v>
      </c>
      <c r="E909">
        <v>228.21799999999999</v>
      </c>
      <c r="F909">
        <v>1.694</v>
      </c>
      <c r="G909">
        <v>3754.6410000000001</v>
      </c>
      <c r="H909">
        <f t="shared" ref="H909" si="65">G909/G908</f>
        <v>13.167618239333386</v>
      </c>
    </row>
    <row r="910" spans="1:8" x14ac:dyDescent="0.3">
      <c r="A910">
        <v>188</v>
      </c>
      <c r="B910">
        <v>129</v>
      </c>
      <c r="C910">
        <v>159.875</v>
      </c>
      <c r="D910">
        <v>53.667000000000002</v>
      </c>
      <c r="E910">
        <v>182.18199999999999</v>
      </c>
      <c r="F910">
        <v>1.343</v>
      </c>
      <c r="G910">
        <v>128.035</v>
      </c>
    </row>
    <row r="911" spans="1:8" x14ac:dyDescent="0.3">
      <c r="A911">
        <v>189</v>
      </c>
      <c r="B911">
        <v>1325</v>
      </c>
      <c r="C911">
        <v>143.971</v>
      </c>
      <c r="D911">
        <v>33.192999999999998</v>
      </c>
      <c r="E911">
        <v>243.53399999999999</v>
      </c>
      <c r="F911">
        <v>4.6769999999999996</v>
      </c>
      <c r="G911">
        <v>1324.4110000000001</v>
      </c>
      <c r="H911">
        <f>G911/128</f>
        <v>10.3469609375</v>
      </c>
    </row>
    <row r="912" spans="1:8" x14ac:dyDescent="0.3">
      <c r="A912">
        <v>190</v>
      </c>
      <c r="B912">
        <v>1498</v>
      </c>
      <c r="C912">
        <v>94.635999999999996</v>
      </c>
      <c r="D912">
        <v>18.937999999999999</v>
      </c>
      <c r="E912">
        <v>168.98400000000001</v>
      </c>
      <c r="F912">
        <v>-4.5979999999999999</v>
      </c>
      <c r="G912">
        <v>1496.818</v>
      </c>
      <c r="H912">
        <f t="shared" ref="H912:H915" si="66">G912/128</f>
        <v>11.693890625</v>
      </c>
    </row>
    <row r="913" spans="1:8" x14ac:dyDescent="0.3">
      <c r="A913">
        <v>191</v>
      </c>
      <c r="B913">
        <v>1237</v>
      </c>
      <c r="C913">
        <v>146.63900000000001</v>
      </c>
      <c r="D913">
        <v>43.939</v>
      </c>
      <c r="E913">
        <v>243.40799999999999</v>
      </c>
      <c r="F913">
        <v>1.1120000000000001</v>
      </c>
      <c r="G913">
        <v>1236.2329999999999</v>
      </c>
      <c r="H913">
        <f t="shared" si="66"/>
        <v>9.6580703124999996</v>
      </c>
    </row>
    <row r="914" spans="1:8" x14ac:dyDescent="0.3">
      <c r="A914">
        <v>192</v>
      </c>
      <c r="B914">
        <v>1293</v>
      </c>
      <c r="C914">
        <v>177.50899999999999</v>
      </c>
      <c r="D914">
        <v>48.710999999999999</v>
      </c>
      <c r="E914">
        <v>251.27699999999999</v>
      </c>
      <c r="F914">
        <v>-1.0640000000000001</v>
      </c>
      <c r="G914">
        <v>1292.223</v>
      </c>
      <c r="H914">
        <f t="shared" si="66"/>
        <v>10.0954921875</v>
      </c>
    </row>
    <row r="915" spans="1:8" x14ac:dyDescent="0.3">
      <c r="A915">
        <v>193</v>
      </c>
      <c r="B915">
        <v>1531</v>
      </c>
      <c r="C915">
        <v>126.843</v>
      </c>
      <c r="D915">
        <v>15.875</v>
      </c>
      <c r="E915">
        <v>247.89500000000001</v>
      </c>
      <c r="F915">
        <v>-2.548</v>
      </c>
      <c r="G915">
        <v>1529.5119999999999</v>
      </c>
      <c r="H915">
        <f t="shared" si="66"/>
        <v>11.9493125</v>
      </c>
    </row>
    <row r="916" spans="1:8" x14ac:dyDescent="0.3">
      <c r="A916">
        <v>194</v>
      </c>
      <c r="B916">
        <v>154</v>
      </c>
      <c r="C916">
        <v>133.04499999999999</v>
      </c>
      <c r="D916">
        <v>46</v>
      </c>
      <c r="E916">
        <v>148.43100000000001</v>
      </c>
      <c r="F916">
        <v>0.749</v>
      </c>
      <c r="G916">
        <v>153.01300000000001</v>
      </c>
    </row>
    <row r="917" spans="1:8" x14ac:dyDescent="0.3">
      <c r="A917">
        <v>195</v>
      </c>
      <c r="B917">
        <v>941</v>
      </c>
      <c r="C917">
        <v>91.012</v>
      </c>
      <c r="D917">
        <v>42.335000000000001</v>
      </c>
      <c r="E917">
        <v>169.77</v>
      </c>
      <c r="F917">
        <v>9.0609999999999999</v>
      </c>
      <c r="G917">
        <v>939.72799999999995</v>
      </c>
      <c r="H917">
        <f>G917/153</f>
        <v>6.1420130718954242</v>
      </c>
    </row>
    <row r="918" spans="1:8" x14ac:dyDescent="0.3">
      <c r="A918">
        <v>196</v>
      </c>
      <c r="B918">
        <v>998</v>
      </c>
      <c r="C918">
        <v>84.12</v>
      </c>
      <c r="D918">
        <v>35.478999999999999</v>
      </c>
      <c r="E918">
        <v>137.76900000000001</v>
      </c>
      <c r="F918">
        <v>-5.7560000000000002</v>
      </c>
      <c r="G918">
        <v>997.02800000000002</v>
      </c>
      <c r="H918">
        <f t="shared" ref="H918:H929" si="67">G918/153</f>
        <v>6.5165228758169933</v>
      </c>
    </row>
    <row r="919" spans="1:8" x14ac:dyDescent="0.3">
      <c r="A919">
        <v>197</v>
      </c>
      <c r="B919">
        <v>930</v>
      </c>
      <c r="C919">
        <v>95.730999999999995</v>
      </c>
      <c r="D919">
        <v>47.295999999999999</v>
      </c>
      <c r="E919">
        <v>157.309</v>
      </c>
      <c r="F919">
        <v>-5.9320000000000004</v>
      </c>
      <c r="G919">
        <v>928.97400000000005</v>
      </c>
      <c r="H919">
        <f t="shared" si="67"/>
        <v>6.0717254901960791</v>
      </c>
    </row>
    <row r="920" spans="1:8" x14ac:dyDescent="0.3">
      <c r="A920">
        <v>198</v>
      </c>
      <c r="B920">
        <v>969</v>
      </c>
      <c r="C920">
        <v>110.572</v>
      </c>
      <c r="D920">
        <v>34.914999999999999</v>
      </c>
      <c r="E920">
        <v>178.34700000000001</v>
      </c>
      <c r="F920">
        <v>-0.47399999999999998</v>
      </c>
      <c r="G920">
        <v>968.03300000000002</v>
      </c>
      <c r="H920">
        <f t="shared" si="67"/>
        <v>6.3270130718954247</v>
      </c>
    </row>
    <row r="921" spans="1:8" x14ac:dyDescent="0.3">
      <c r="A921">
        <v>199</v>
      </c>
      <c r="B921">
        <v>960</v>
      </c>
      <c r="C921">
        <v>87.341999999999999</v>
      </c>
      <c r="D921">
        <v>39.423999999999999</v>
      </c>
      <c r="E921">
        <v>154.995</v>
      </c>
      <c r="F921">
        <v>8.6370000000000005</v>
      </c>
      <c r="G921">
        <v>958.87400000000002</v>
      </c>
      <c r="H921">
        <f t="shared" si="67"/>
        <v>6.2671503267973856</v>
      </c>
    </row>
    <row r="922" spans="1:8" x14ac:dyDescent="0.3">
      <c r="A922">
        <v>200</v>
      </c>
      <c r="B922">
        <v>973</v>
      </c>
      <c r="C922">
        <v>121.435</v>
      </c>
      <c r="D922">
        <v>56.073999999999998</v>
      </c>
      <c r="E922">
        <v>184.46899999999999</v>
      </c>
      <c r="F922">
        <v>-0.23599999999999999</v>
      </c>
      <c r="G922">
        <v>972.00800000000004</v>
      </c>
      <c r="H922">
        <f t="shared" si="67"/>
        <v>6.3529934640522878</v>
      </c>
    </row>
    <row r="923" spans="1:8" x14ac:dyDescent="0.3">
      <c r="A923">
        <v>201</v>
      </c>
      <c r="B923">
        <v>1012</v>
      </c>
      <c r="C923">
        <v>118.93600000000001</v>
      </c>
      <c r="D923">
        <v>40.968000000000004</v>
      </c>
      <c r="E923">
        <v>171.62799999999999</v>
      </c>
      <c r="F923">
        <v>6.8159999999999998</v>
      </c>
      <c r="G923">
        <v>1011.146</v>
      </c>
      <c r="H923">
        <f t="shared" si="67"/>
        <v>6.6087973856209148</v>
      </c>
    </row>
    <row r="924" spans="1:8" x14ac:dyDescent="0.3">
      <c r="A924">
        <v>202</v>
      </c>
      <c r="B924">
        <v>887</v>
      </c>
      <c r="C924">
        <v>112.748</v>
      </c>
      <c r="D924">
        <v>36.097000000000001</v>
      </c>
      <c r="E924">
        <v>170.04599999999999</v>
      </c>
      <c r="F924">
        <v>8.5690000000000008</v>
      </c>
      <c r="G924">
        <v>885.88900000000001</v>
      </c>
      <c r="H924">
        <f t="shared" si="67"/>
        <v>5.7901241830065358</v>
      </c>
    </row>
    <row r="925" spans="1:8" x14ac:dyDescent="0.3">
      <c r="A925">
        <v>203</v>
      </c>
      <c r="B925">
        <v>864</v>
      </c>
      <c r="C925">
        <v>116.938</v>
      </c>
      <c r="D925">
        <v>31.577000000000002</v>
      </c>
      <c r="E925">
        <v>210.142</v>
      </c>
      <c r="F925">
        <v>4.7859999999999996</v>
      </c>
      <c r="G925">
        <v>863.00900000000001</v>
      </c>
      <c r="H925">
        <f t="shared" si="67"/>
        <v>5.6405816993464057</v>
      </c>
    </row>
    <row r="926" spans="1:8" x14ac:dyDescent="0.3">
      <c r="A926">
        <v>204</v>
      </c>
      <c r="B926">
        <v>955</v>
      </c>
      <c r="C926">
        <v>101.339</v>
      </c>
      <c r="D926">
        <v>12.77</v>
      </c>
      <c r="E926">
        <v>207.90899999999999</v>
      </c>
      <c r="F926">
        <v>8.4359999999999999</v>
      </c>
      <c r="G926">
        <v>954.32500000000005</v>
      </c>
      <c r="H926">
        <f t="shared" si="67"/>
        <v>6.2374183006535953</v>
      </c>
    </row>
    <row r="927" spans="1:8" x14ac:dyDescent="0.3">
      <c r="A927">
        <v>205</v>
      </c>
      <c r="B927">
        <v>889</v>
      </c>
      <c r="C927">
        <v>147.19</v>
      </c>
      <c r="D927">
        <v>40.613</v>
      </c>
      <c r="E927">
        <v>249.405</v>
      </c>
      <c r="F927">
        <v>1.032</v>
      </c>
      <c r="G927">
        <v>888.14400000000001</v>
      </c>
      <c r="H927">
        <f t="shared" si="67"/>
        <v>5.8048627450980392</v>
      </c>
    </row>
    <row r="928" spans="1:8" x14ac:dyDescent="0.3">
      <c r="A928">
        <v>206</v>
      </c>
      <c r="B928">
        <v>901</v>
      </c>
      <c r="C928">
        <v>129.40199999999999</v>
      </c>
      <c r="D928">
        <v>61.244</v>
      </c>
      <c r="E928">
        <v>234.46</v>
      </c>
      <c r="F928">
        <v>5.3559999999999999</v>
      </c>
      <c r="G928">
        <v>899.92899999999997</v>
      </c>
      <c r="H928">
        <f t="shared" si="67"/>
        <v>5.8818888888888887</v>
      </c>
    </row>
    <row r="929" spans="1:8" x14ac:dyDescent="0.3">
      <c r="A929">
        <v>207</v>
      </c>
      <c r="B929">
        <v>903</v>
      </c>
      <c r="C929">
        <v>143.46</v>
      </c>
      <c r="D929">
        <v>56.783999999999999</v>
      </c>
      <c r="E929">
        <v>216.589</v>
      </c>
      <c r="F929">
        <v>3.3069999999999999</v>
      </c>
      <c r="G929">
        <v>901.50099999999998</v>
      </c>
      <c r="H929">
        <f t="shared" si="67"/>
        <v>5.8921633986928104</v>
      </c>
    </row>
    <row r="930" spans="1:8" x14ac:dyDescent="0.3">
      <c r="A930">
        <v>208</v>
      </c>
      <c r="B930">
        <v>280</v>
      </c>
      <c r="C930">
        <v>164.447</v>
      </c>
      <c r="D930">
        <v>21.968</v>
      </c>
      <c r="E930">
        <v>179.67699999999999</v>
      </c>
      <c r="F930">
        <v>1.232</v>
      </c>
      <c r="G930">
        <v>279.065</v>
      </c>
    </row>
    <row r="931" spans="1:8" x14ac:dyDescent="0.3">
      <c r="A931">
        <v>209</v>
      </c>
      <c r="B931">
        <v>1886</v>
      </c>
      <c r="C931">
        <v>148.38399999999999</v>
      </c>
      <c r="D931">
        <v>24.806000000000001</v>
      </c>
      <c r="E931">
        <v>232.81399999999999</v>
      </c>
      <c r="F931">
        <v>-6.673</v>
      </c>
      <c r="G931">
        <v>1884.7670000000001</v>
      </c>
      <c r="H931">
        <f>G931/279</f>
        <v>6.7554372759856633</v>
      </c>
    </row>
    <row r="932" spans="1:8" x14ac:dyDescent="0.3">
      <c r="A932">
        <v>210</v>
      </c>
      <c r="B932">
        <v>1768</v>
      </c>
      <c r="C932">
        <v>116.917</v>
      </c>
      <c r="D932">
        <v>54.223999999999997</v>
      </c>
      <c r="E932">
        <v>208.102</v>
      </c>
      <c r="F932">
        <v>0.48599999999999999</v>
      </c>
      <c r="G932">
        <v>1767.0640000000001</v>
      </c>
      <c r="H932">
        <f t="shared" ref="H932:H934" si="68">G932/279</f>
        <v>6.3335627240143371</v>
      </c>
    </row>
    <row r="933" spans="1:8" x14ac:dyDescent="0.3">
      <c r="A933">
        <v>211</v>
      </c>
      <c r="B933">
        <v>1694</v>
      </c>
      <c r="C933">
        <v>132.22800000000001</v>
      </c>
      <c r="D933">
        <v>26.702000000000002</v>
      </c>
      <c r="E933">
        <v>207.47900000000001</v>
      </c>
      <c r="F933">
        <v>2.1320000000000001</v>
      </c>
      <c r="G933">
        <v>1693.172</v>
      </c>
      <c r="H933">
        <f t="shared" si="68"/>
        <v>6.0687168458781366</v>
      </c>
    </row>
    <row r="934" spans="1:8" x14ac:dyDescent="0.3">
      <c r="A934">
        <v>212</v>
      </c>
      <c r="B934">
        <v>1640</v>
      </c>
      <c r="C934">
        <v>134.81899999999999</v>
      </c>
      <c r="D934">
        <v>46.198999999999998</v>
      </c>
      <c r="E934">
        <v>229.77699999999999</v>
      </c>
      <c r="F934">
        <v>-3.8839999999999999</v>
      </c>
      <c r="G934">
        <v>1638.7639999999999</v>
      </c>
      <c r="H934">
        <f t="shared" si="68"/>
        <v>5.8737060931899636</v>
      </c>
    </row>
    <row r="935" spans="1:8" x14ac:dyDescent="0.3">
      <c r="A935">
        <v>213</v>
      </c>
      <c r="B935">
        <v>121</v>
      </c>
      <c r="C935">
        <v>142.911</v>
      </c>
      <c r="D935">
        <v>45.575000000000003</v>
      </c>
      <c r="E935">
        <v>176.7</v>
      </c>
      <c r="F935">
        <v>1.4319999999999999</v>
      </c>
      <c r="G935">
        <v>120.03700000000001</v>
      </c>
    </row>
    <row r="936" spans="1:8" x14ac:dyDescent="0.3">
      <c r="A936">
        <v>214</v>
      </c>
      <c r="B936">
        <v>1107</v>
      </c>
      <c r="C936">
        <v>107.032</v>
      </c>
      <c r="D936">
        <v>19.568999999999999</v>
      </c>
      <c r="E936">
        <v>186.304</v>
      </c>
      <c r="F936">
        <v>9.9990000000000006</v>
      </c>
      <c r="G936">
        <v>1105.796</v>
      </c>
      <c r="H936">
        <f>G936/120</f>
        <v>9.2149666666666672</v>
      </c>
    </row>
    <row r="937" spans="1:8" x14ac:dyDescent="0.3">
      <c r="A937">
        <v>215</v>
      </c>
      <c r="B937">
        <v>1186</v>
      </c>
      <c r="C937">
        <v>95.022999999999996</v>
      </c>
      <c r="D937">
        <v>10.095000000000001</v>
      </c>
      <c r="E937">
        <v>186.411</v>
      </c>
      <c r="F937">
        <v>0.435</v>
      </c>
      <c r="G937">
        <v>1185.0340000000001</v>
      </c>
      <c r="H937">
        <f t="shared" ref="H937:H946" si="69">G937/120</f>
        <v>9.8752833333333339</v>
      </c>
    </row>
    <row r="938" spans="1:8" x14ac:dyDescent="0.3">
      <c r="A938">
        <v>216</v>
      </c>
      <c r="B938">
        <v>1285</v>
      </c>
      <c r="C938">
        <v>106.518</v>
      </c>
      <c r="D938">
        <v>12.337</v>
      </c>
      <c r="E938">
        <v>214.73</v>
      </c>
      <c r="F938">
        <v>7.9219999999999997</v>
      </c>
      <c r="G938">
        <v>1284.2560000000001</v>
      </c>
      <c r="H938">
        <f t="shared" si="69"/>
        <v>10.702133333333334</v>
      </c>
    </row>
    <row r="939" spans="1:8" x14ac:dyDescent="0.3">
      <c r="A939">
        <v>217</v>
      </c>
      <c r="B939">
        <v>1294</v>
      </c>
      <c r="C939">
        <v>113.899</v>
      </c>
      <c r="D939">
        <v>9.8879999999999999</v>
      </c>
      <c r="E939">
        <v>187</v>
      </c>
      <c r="F939">
        <v>6.9269999999999996</v>
      </c>
      <c r="G939">
        <v>1293.442</v>
      </c>
      <c r="H939">
        <f t="shared" si="69"/>
        <v>10.778683333333333</v>
      </c>
    </row>
    <row r="940" spans="1:8" x14ac:dyDescent="0.3">
      <c r="A940">
        <v>218</v>
      </c>
      <c r="B940">
        <v>1133</v>
      </c>
      <c r="C940">
        <v>101.407</v>
      </c>
      <c r="D940">
        <v>11.504</v>
      </c>
      <c r="E940">
        <v>246.28200000000001</v>
      </c>
      <c r="F940">
        <v>-2.8849999999999998</v>
      </c>
      <c r="G940">
        <v>1132.4349999999999</v>
      </c>
      <c r="H940">
        <f t="shared" si="69"/>
        <v>9.4369583333333331</v>
      </c>
    </row>
    <row r="941" spans="1:8" x14ac:dyDescent="0.3">
      <c r="A941">
        <v>219</v>
      </c>
      <c r="B941">
        <v>1179</v>
      </c>
      <c r="C941">
        <v>124.41200000000001</v>
      </c>
      <c r="D941">
        <v>34.555</v>
      </c>
      <c r="E941">
        <v>198.90700000000001</v>
      </c>
      <c r="F941">
        <v>3.0659999999999998</v>
      </c>
      <c r="G941">
        <v>1177.6859999999999</v>
      </c>
      <c r="H941">
        <f t="shared" si="69"/>
        <v>9.8140499999999999</v>
      </c>
    </row>
    <row r="942" spans="1:8" x14ac:dyDescent="0.3">
      <c r="A942">
        <v>220</v>
      </c>
      <c r="B942">
        <v>1186</v>
      </c>
      <c r="C942">
        <v>111.72199999999999</v>
      </c>
      <c r="D942">
        <v>34.726999999999997</v>
      </c>
      <c r="E942">
        <v>203.65</v>
      </c>
      <c r="F942">
        <v>6.9809999999999999</v>
      </c>
      <c r="G942">
        <v>1184.7840000000001</v>
      </c>
      <c r="H942">
        <f t="shared" si="69"/>
        <v>9.8732000000000006</v>
      </c>
    </row>
    <row r="943" spans="1:8" x14ac:dyDescent="0.3">
      <c r="A943">
        <v>221</v>
      </c>
      <c r="B943">
        <v>1105</v>
      </c>
      <c r="C943">
        <v>158.30799999999999</v>
      </c>
      <c r="D943">
        <v>44.023000000000003</v>
      </c>
      <c r="E943">
        <v>240.227</v>
      </c>
      <c r="F943">
        <v>7.3369999999999997</v>
      </c>
      <c r="G943">
        <v>1104.0409999999999</v>
      </c>
      <c r="H943">
        <f t="shared" si="69"/>
        <v>9.2003416666666666</v>
      </c>
    </row>
    <row r="944" spans="1:8" x14ac:dyDescent="0.3">
      <c r="A944">
        <v>222</v>
      </c>
      <c r="B944">
        <v>1141</v>
      </c>
      <c r="C944">
        <v>159.87899999999999</v>
      </c>
      <c r="D944">
        <v>82.611000000000004</v>
      </c>
      <c r="E944">
        <v>248.54400000000001</v>
      </c>
      <c r="F944">
        <v>0.60299999999999998</v>
      </c>
      <c r="G944">
        <v>1140.0630000000001</v>
      </c>
      <c r="H944">
        <f t="shared" si="69"/>
        <v>9.5005250000000014</v>
      </c>
    </row>
    <row r="945" spans="1:8" x14ac:dyDescent="0.3">
      <c r="A945">
        <v>223</v>
      </c>
      <c r="B945">
        <v>1166</v>
      </c>
      <c r="C945">
        <v>127.958</v>
      </c>
      <c r="D945">
        <v>35.816000000000003</v>
      </c>
      <c r="E945">
        <v>251.31800000000001</v>
      </c>
      <c r="F945">
        <v>8.4429999999999996</v>
      </c>
      <c r="G945">
        <v>1164.6220000000001</v>
      </c>
      <c r="H945">
        <f t="shared" si="69"/>
        <v>9.7051833333333342</v>
      </c>
    </row>
    <row r="946" spans="1:8" x14ac:dyDescent="0.3">
      <c r="A946">
        <v>224</v>
      </c>
      <c r="B946">
        <v>1152</v>
      </c>
      <c r="C946">
        <v>121.04300000000001</v>
      </c>
      <c r="D946">
        <v>25.364000000000001</v>
      </c>
      <c r="E946">
        <v>247.09</v>
      </c>
      <c r="F946">
        <v>5.0860000000000003</v>
      </c>
      <c r="G946">
        <v>1150.53</v>
      </c>
      <c r="H946">
        <f t="shared" si="69"/>
        <v>9.5877499999999998</v>
      </c>
    </row>
    <row r="947" spans="1:8" x14ac:dyDescent="0.3">
      <c r="A947">
        <v>225</v>
      </c>
      <c r="B947">
        <v>268</v>
      </c>
      <c r="C947">
        <v>159.20099999999999</v>
      </c>
      <c r="D947">
        <v>47.112000000000002</v>
      </c>
      <c r="E947">
        <v>182.09700000000001</v>
      </c>
      <c r="F947">
        <v>1.931</v>
      </c>
      <c r="G947">
        <v>267.15199999999999</v>
      </c>
    </row>
    <row r="948" spans="1:8" x14ac:dyDescent="0.3">
      <c r="A948">
        <v>226</v>
      </c>
      <c r="B948">
        <v>3684</v>
      </c>
      <c r="C948">
        <v>140.833</v>
      </c>
      <c r="D948">
        <v>42.668999999999997</v>
      </c>
      <c r="E948">
        <v>252.44499999999999</v>
      </c>
      <c r="F948">
        <v>5.9379999999999997</v>
      </c>
      <c r="G948">
        <v>3682.761</v>
      </c>
      <c r="H948">
        <f>G948/G947</f>
        <v>13.785264568485358</v>
      </c>
    </row>
    <row r="949" spans="1:8" x14ac:dyDescent="0.3">
      <c r="A949">
        <v>227</v>
      </c>
      <c r="B949">
        <v>113</v>
      </c>
      <c r="C949">
        <v>163.56200000000001</v>
      </c>
      <c r="D949">
        <v>38.338999999999999</v>
      </c>
      <c r="E949">
        <v>181</v>
      </c>
      <c r="F949">
        <v>-2.556</v>
      </c>
      <c r="G949">
        <v>112.11199999999999</v>
      </c>
    </row>
    <row r="950" spans="1:8" x14ac:dyDescent="0.3">
      <c r="A950">
        <v>228</v>
      </c>
      <c r="B950">
        <v>870</v>
      </c>
      <c r="C950">
        <v>125.926</v>
      </c>
      <c r="D950">
        <v>21.994</v>
      </c>
      <c r="E950">
        <v>204.786</v>
      </c>
      <c r="F950">
        <v>-3.165</v>
      </c>
      <c r="G950">
        <v>869.32600000000002</v>
      </c>
      <c r="H950">
        <f>G950/112</f>
        <v>7.7618392857142862</v>
      </c>
    </row>
    <row r="951" spans="1:8" x14ac:dyDescent="0.3">
      <c r="A951">
        <v>229</v>
      </c>
      <c r="B951">
        <v>1005</v>
      </c>
      <c r="C951">
        <v>115.658</v>
      </c>
      <c r="D951">
        <v>46.348999999999997</v>
      </c>
      <c r="E951">
        <v>203.50299999999999</v>
      </c>
      <c r="F951">
        <v>-1.369</v>
      </c>
      <c r="G951">
        <v>1004.287</v>
      </c>
      <c r="H951">
        <f t="shared" ref="H951:H976" si="70">G951/112</f>
        <v>8.9668482142857151</v>
      </c>
    </row>
    <row r="952" spans="1:8" x14ac:dyDescent="0.3">
      <c r="A952">
        <v>230</v>
      </c>
      <c r="B952">
        <v>844</v>
      </c>
      <c r="C952">
        <v>120.78100000000001</v>
      </c>
      <c r="D952">
        <v>22.623000000000001</v>
      </c>
      <c r="E952">
        <v>198.077</v>
      </c>
      <c r="F952">
        <v>-4.899</v>
      </c>
      <c r="G952">
        <v>843.08</v>
      </c>
      <c r="H952">
        <f t="shared" si="70"/>
        <v>7.5275000000000007</v>
      </c>
    </row>
    <row r="953" spans="1:8" x14ac:dyDescent="0.3">
      <c r="A953">
        <v>231</v>
      </c>
      <c r="B953">
        <v>969</v>
      </c>
      <c r="C953">
        <v>127.396</v>
      </c>
      <c r="D953">
        <v>10.000999999999999</v>
      </c>
      <c r="E953">
        <v>217.619</v>
      </c>
      <c r="F953">
        <v>-7.5949999999999998</v>
      </c>
      <c r="G953">
        <v>968.49599999999998</v>
      </c>
      <c r="H953">
        <f t="shared" si="70"/>
        <v>8.6472857142857134</v>
      </c>
    </row>
    <row r="954" spans="1:8" x14ac:dyDescent="0.3">
      <c r="A954">
        <v>232</v>
      </c>
      <c r="B954">
        <v>914</v>
      </c>
      <c r="C954">
        <v>132.17699999999999</v>
      </c>
      <c r="D954">
        <v>56.454000000000001</v>
      </c>
      <c r="E954">
        <v>192.21199999999999</v>
      </c>
      <c r="F954">
        <v>-8.0589999999999993</v>
      </c>
      <c r="G954">
        <v>913.01700000000005</v>
      </c>
      <c r="H954">
        <f t="shared" si="70"/>
        <v>8.1519375000000007</v>
      </c>
    </row>
    <row r="955" spans="1:8" x14ac:dyDescent="0.3">
      <c r="A955">
        <v>233</v>
      </c>
      <c r="B955">
        <v>919</v>
      </c>
      <c r="C955">
        <v>110.30200000000001</v>
      </c>
      <c r="D955">
        <v>34.533000000000001</v>
      </c>
      <c r="E955">
        <v>179.333</v>
      </c>
      <c r="F955">
        <v>-8.5180000000000007</v>
      </c>
      <c r="G955">
        <v>918.12900000000002</v>
      </c>
      <c r="H955">
        <f t="shared" si="70"/>
        <v>8.1975803571428578</v>
      </c>
    </row>
    <row r="956" spans="1:8" x14ac:dyDescent="0.3">
      <c r="A956">
        <v>234</v>
      </c>
      <c r="B956">
        <v>938</v>
      </c>
      <c r="C956">
        <v>131.77199999999999</v>
      </c>
      <c r="D956">
        <v>65.474000000000004</v>
      </c>
      <c r="E956">
        <v>197.988</v>
      </c>
      <c r="F956">
        <v>2.6909999999999998</v>
      </c>
      <c r="G956">
        <v>937.03399999999999</v>
      </c>
      <c r="H956">
        <f t="shared" si="70"/>
        <v>8.3663749999999997</v>
      </c>
    </row>
    <row r="957" spans="1:8" x14ac:dyDescent="0.3">
      <c r="A957">
        <v>235</v>
      </c>
      <c r="B957">
        <v>924</v>
      </c>
      <c r="C957">
        <v>114.59699999999999</v>
      </c>
      <c r="D957">
        <v>49.920999999999999</v>
      </c>
      <c r="E957">
        <v>185.14400000000001</v>
      </c>
      <c r="F957">
        <v>7.2169999999999996</v>
      </c>
      <c r="G957">
        <v>923.31600000000003</v>
      </c>
      <c r="H957">
        <f t="shared" si="70"/>
        <v>8.2438928571428569</v>
      </c>
    </row>
    <row r="958" spans="1:8" x14ac:dyDescent="0.3">
      <c r="A958">
        <v>236</v>
      </c>
      <c r="B958">
        <v>905</v>
      </c>
      <c r="C958">
        <v>151.66499999999999</v>
      </c>
      <c r="D958">
        <v>40.204000000000001</v>
      </c>
      <c r="E958">
        <v>247.18700000000001</v>
      </c>
      <c r="F958">
        <v>0.76100000000000001</v>
      </c>
      <c r="G958">
        <v>904.08</v>
      </c>
      <c r="H958">
        <f t="shared" si="70"/>
        <v>8.0721428571428575</v>
      </c>
    </row>
    <row r="959" spans="1:8" x14ac:dyDescent="0.3">
      <c r="A959">
        <v>237</v>
      </c>
      <c r="B959">
        <v>865</v>
      </c>
      <c r="C959">
        <v>137.59800000000001</v>
      </c>
      <c r="D959">
        <v>47.944000000000003</v>
      </c>
      <c r="E959">
        <v>233.13399999999999</v>
      </c>
      <c r="F959">
        <v>0.79600000000000004</v>
      </c>
      <c r="G959">
        <v>864.08299999999997</v>
      </c>
      <c r="H959">
        <f t="shared" si="70"/>
        <v>7.7150267857142856</v>
      </c>
    </row>
    <row r="960" spans="1:8" x14ac:dyDescent="0.3">
      <c r="A960">
        <v>238</v>
      </c>
      <c r="B960">
        <v>887</v>
      </c>
      <c r="C960">
        <v>130.989</v>
      </c>
      <c r="D960">
        <v>18.635000000000002</v>
      </c>
      <c r="E960">
        <v>204.82400000000001</v>
      </c>
      <c r="F960">
        <v>-6.74</v>
      </c>
      <c r="G960">
        <v>886.12400000000002</v>
      </c>
      <c r="H960">
        <f t="shared" si="70"/>
        <v>7.9118214285714288</v>
      </c>
    </row>
    <row r="961" spans="1:8" x14ac:dyDescent="0.3">
      <c r="A961">
        <v>239</v>
      </c>
      <c r="B961">
        <v>925</v>
      </c>
      <c r="C961">
        <v>132.75</v>
      </c>
      <c r="D961">
        <v>31.242000000000001</v>
      </c>
      <c r="E961">
        <v>213.33500000000001</v>
      </c>
      <c r="F961">
        <v>0.248</v>
      </c>
      <c r="G961">
        <v>924.00900000000001</v>
      </c>
      <c r="H961">
        <f t="shared" si="70"/>
        <v>8.250080357142858</v>
      </c>
    </row>
    <row r="962" spans="1:8" x14ac:dyDescent="0.3">
      <c r="A962">
        <v>240</v>
      </c>
      <c r="B962">
        <v>901</v>
      </c>
      <c r="C962">
        <v>105.03</v>
      </c>
      <c r="D962">
        <v>10.85</v>
      </c>
      <c r="E962">
        <v>197.97300000000001</v>
      </c>
      <c r="F962">
        <v>0.50900000000000001</v>
      </c>
      <c r="G962">
        <v>900.03599999999994</v>
      </c>
      <c r="H962">
        <f t="shared" si="70"/>
        <v>8.0360357142857133</v>
      </c>
    </row>
    <row r="963" spans="1:8" x14ac:dyDescent="0.3">
      <c r="A963">
        <v>241</v>
      </c>
      <c r="B963">
        <v>954</v>
      </c>
      <c r="C963">
        <v>144.113</v>
      </c>
      <c r="D963">
        <v>34.831000000000003</v>
      </c>
      <c r="E963">
        <v>229.75700000000001</v>
      </c>
      <c r="F963">
        <v>2.1659999999999999</v>
      </c>
      <c r="G963">
        <v>952.68</v>
      </c>
      <c r="H963">
        <f t="shared" si="70"/>
        <v>8.5060714285714276</v>
      </c>
    </row>
    <row r="964" spans="1:8" x14ac:dyDescent="0.3">
      <c r="A964">
        <v>242</v>
      </c>
      <c r="B964">
        <v>906</v>
      </c>
      <c r="C964">
        <v>151.435</v>
      </c>
      <c r="D964">
        <v>45.792000000000002</v>
      </c>
      <c r="E964">
        <v>220.15299999999999</v>
      </c>
      <c r="F964">
        <v>-2.7869999999999999</v>
      </c>
      <c r="G964">
        <v>905.07</v>
      </c>
      <c r="H964">
        <f t="shared" si="70"/>
        <v>8.0809821428571436</v>
      </c>
    </row>
    <row r="965" spans="1:8" x14ac:dyDescent="0.3">
      <c r="A965">
        <v>243</v>
      </c>
      <c r="B965">
        <v>881</v>
      </c>
      <c r="C965">
        <v>108.221</v>
      </c>
      <c r="D965">
        <v>16.061</v>
      </c>
      <c r="E965">
        <v>185.82300000000001</v>
      </c>
      <c r="F965">
        <v>-7.577</v>
      </c>
      <c r="G965">
        <v>879.68200000000002</v>
      </c>
      <c r="H965">
        <f t="shared" si="70"/>
        <v>7.8543035714285718</v>
      </c>
    </row>
    <row r="966" spans="1:8" x14ac:dyDescent="0.3">
      <c r="A966">
        <v>244</v>
      </c>
      <c r="B966">
        <v>959</v>
      </c>
      <c r="C966">
        <v>133.572</v>
      </c>
      <c r="D966">
        <v>35.93</v>
      </c>
      <c r="E966">
        <v>240.09200000000001</v>
      </c>
      <c r="F966">
        <v>3.83</v>
      </c>
      <c r="G966">
        <v>958.14</v>
      </c>
      <c r="H966">
        <f t="shared" si="70"/>
        <v>8.5548214285714277</v>
      </c>
    </row>
    <row r="967" spans="1:8" x14ac:dyDescent="0.3">
      <c r="A967">
        <v>245</v>
      </c>
      <c r="B967">
        <v>927</v>
      </c>
      <c r="C967">
        <v>136.09299999999999</v>
      </c>
      <c r="D967">
        <v>13.938000000000001</v>
      </c>
      <c r="E967">
        <v>253.03100000000001</v>
      </c>
      <c r="F967">
        <v>-6.45</v>
      </c>
      <c r="G967">
        <v>925.86</v>
      </c>
      <c r="H967">
        <f t="shared" si="70"/>
        <v>8.2666071428571435</v>
      </c>
    </row>
    <row r="968" spans="1:8" x14ac:dyDescent="0.3">
      <c r="A968">
        <v>246</v>
      </c>
      <c r="B968">
        <v>826</v>
      </c>
      <c r="C968">
        <v>116.9</v>
      </c>
      <c r="D968">
        <v>27.731999999999999</v>
      </c>
      <c r="E968">
        <v>198.37899999999999</v>
      </c>
      <c r="F968">
        <v>3.0569999999999999</v>
      </c>
      <c r="G968">
        <v>825.17399999999998</v>
      </c>
      <c r="H968">
        <f t="shared" si="70"/>
        <v>7.3676249999999994</v>
      </c>
    </row>
    <row r="969" spans="1:8" x14ac:dyDescent="0.3">
      <c r="A969">
        <v>247</v>
      </c>
      <c r="B969">
        <v>982</v>
      </c>
      <c r="C969">
        <v>129.71799999999999</v>
      </c>
      <c r="D969">
        <v>37.862000000000002</v>
      </c>
      <c r="E969">
        <v>195.071</v>
      </c>
      <c r="F969">
        <v>-2.8039999999999998</v>
      </c>
      <c r="G969">
        <v>981.17499999999995</v>
      </c>
      <c r="H969">
        <f t="shared" si="70"/>
        <v>8.7604910714285715</v>
      </c>
    </row>
    <row r="970" spans="1:8" x14ac:dyDescent="0.3">
      <c r="A970">
        <v>248</v>
      </c>
      <c r="B970">
        <v>955</v>
      </c>
      <c r="C970">
        <v>104.985</v>
      </c>
      <c r="D970">
        <v>12.853999999999999</v>
      </c>
      <c r="E970">
        <v>213.601</v>
      </c>
      <c r="F970">
        <v>-8.4359999999999999</v>
      </c>
      <c r="G970">
        <v>954.32500000000005</v>
      </c>
      <c r="H970">
        <f t="shared" si="70"/>
        <v>8.5207589285714285</v>
      </c>
    </row>
    <row r="971" spans="1:8" x14ac:dyDescent="0.3">
      <c r="A971">
        <v>249</v>
      </c>
      <c r="B971">
        <v>903</v>
      </c>
      <c r="C971">
        <v>146.59100000000001</v>
      </c>
      <c r="D971">
        <v>60.018999999999998</v>
      </c>
      <c r="E971">
        <v>247.929</v>
      </c>
      <c r="F971">
        <v>-8.6690000000000005</v>
      </c>
      <c r="G971">
        <v>902.30799999999999</v>
      </c>
      <c r="H971">
        <f t="shared" si="70"/>
        <v>8.0563214285714277</v>
      </c>
    </row>
    <row r="972" spans="1:8" x14ac:dyDescent="0.3">
      <c r="A972">
        <v>250</v>
      </c>
      <c r="B972">
        <v>824</v>
      </c>
      <c r="C972">
        <v>155.911</v>
      </c>
      <c r="D972">
        <v>37.558999999999997</v>
      </c>
      <c r="E972">
        <v>249.42500000000001</v>
      </c>
      <c r="F972">
        <v>-4.7409999999999997</v>
      </c>
      <c r="G972">
        <v>822.81500000000005</v>
      </c>
      <c r="H972">
        <f t="shared" si="70"/>
        <v>7.3465625000000001</v>
      </c>
    </row>
    <row r="973" spans="1:8" x14ac:dyDescent="0.3">
      <c r="A973">
        <v>251</v>
      </c>
      <c r="B973">
        <v>906</v>
      </c>
      <c r="C973">
        <v>136.64599999999999</v>
      </c>
      <c r="D973">
        <v>42.703000000000003</v>
      </c>
      <c r="E973">
        <v>236.76900000000001</v>
      </c>
      <c r="F973">
        <v>2.0270000000000001</v>
      </c>
      <c r="G973">
        <v>904.56600000000003</v>
      </c>
      <c r="H973">
        <f t="shared" si="70"/>
        <v>8.0764821428571434</v>
      </c>
    </row>
    <row r="974" spans="1:8" x14ac:dyDescent="0.3">
      <c r="A974">
        <v>252</v>
      </c>
      <c r="B974">
        <v>982</v>
      </c>
      <c r="C974">
        <v>128.108</v>
      </c>
      <c r="D974">
        <v>40.442</v>
      </c>
      <c r="E974">
        <v>248.221</v>
      </c>
      <c r="F974">
        <v>-1.87</v>
      </c>
      <c r="G974">
        <v>980.52200000000005</v>
      </c>
      <c r="H974">
        <f t="shared" si="70"/>
        <v>8.7546607142857145</v>
      </c>
    </row>
    <row r="975" spans="1:8" x14ac:dyDescent="0.3">
      <c r="A975">
        <v>253</v>
      </c>
      <c r="B975">
        <v>910</v>
      </c>
      <c r="C975">
        <v>164.55600000000001</v>
      </c>
      <c r="D975">
        <v>40.279000000000003</v>
      </c>
      <c r="E975">
        <v>237.37299999999999</v>
      </c>
      <c r="F975">
        <v>-8.0939999999999994</v>
      </c>
      <c r="G975">
        <v>909.05700000000002</v>
      </c>
      <c r="H975">
        <f t="shared" si="70"/>
        <v>8.1165803571428565</v>
      </c>
    </row>
    <row r="976" spans="1:8" x14ac:dyDescent="0.3">
      <c r="A976">
        <v>254</v>
      </c>
      <c r="B976">
        <v>966</v>
      </c>
      <c r="C976">
        <v>115.771</v>
      </c>
      <c r="D976">
        <v>6.7809999999999997</v>
      </c>
      <c r="E976">
        <v>233.36099999999999</v>
      </c>
      <c r="F976">
        <v>-5.9470000000000001</v>
      </c>
      <c r="G976">
        <v>965.19399999999996</v>
      </c>
      <c r="H976">
        <f t="shared" si="70"/>
        <v>8.6178035714285706</v>
      </c>
    </row>
    <row r="977" spans="1:8" x14ac:dyDescent="0.3">
      <c r="A977">
        <v>255</v>
      </c>
      <c r="B977">
        <v>313</v>
      </c>
      <c r="C977">
        <v>167.61</v>
      </c>
      <c r="D977">
        <v>70.304000000000002</v>
      </c>
      <c r="E977">
        <v>179.333</v>
      </c>
      <c r="F977">
        <v>-1.6519999999999999</v>
      </c>
      <c r="G977">
        <v>312.13</v>
      </c>
    </row>
    <row r="978" spans="1:8" x14ac:dyDescent="0.3">
      <c r="A978">
        <v>256</v>
      </c>
      <c r="B978">
        <v>3808</v>
      </c>
      <c r="C978">
        <v>125.184</v>
      </c>
      <c r="D978">
        <v>26.15</v>
      </c>
      <c r="E978">
        <v>230.667</v>
      </c>
      <c r="F978">
        <v>0.63200000000000001</v>
      </c>
      <c r="G978">
        <v>3807.232</v>
      </c>
      <c r="H978">
        <f>G978/G977</f>
        <v>12.197584339858393</v>
      </c>
    </row>
    <row r="979" spans="1:8" x14ac:dyDescent="0.3">
      <c r="A979">
        <v>1</v>
      </c>
      <c r="B979">
        <v>181</v>
      </c>
      <c r="C979">
        <v>117.991</v>
      </c>
      <c r="D979">
        <v>80.332999999999998</v>
      </c>
      <c r="E979">
        <v>142.333</v>
      </c>
      <c r="F979">
        <v>0</v>
      </c>
      <c r="G979">
        <v>180</v>
      </c>
    </row>
    <row r="980" spans="1:8" x14ac:dyDescent="0.3">
      <c r="A980">
        <v>2</v>
      </c>
      <c r="B980">
        <v>3793</v>
      </c>
      <c r="C980">
        <v>99.501999999999995</v>
      </c>
      <c r="D980">
        <v>14.823</v>
      </c>
      <c r="E980">
        <v>254.07900000000001</v>
      </c>
      <c r="F980">
        <v>0.66500000000000004</v>
      </c>
      <c r="G980">
        <v>3792.2550000000001</v>
      </c>
      <c r="H980">
        <f>G980/G979</f>
        <v>21.068083333333334</v>
      </c>
    </row>
    <row r="981" spans="1:8" x14ac:dyDescent="0.3">
      <c r="A981">
        <v>3</v>
      </c>
      <c r="B981">
        <v>137</v>
      </c>
      <c r="C981">
        <v>131.078</v>
      </c>
      <c r="D981">
        <v>76.667000000000002</v>
      </c>
      <c r="E981">
        <v>167</v>
      </c>
      <c r="F981">
        <v>0</v>
      </c>
      <c r="G981">
        <v>136</v>
      </c>
    </row>
    <row r="982" spans="1:8" x14ac:dyDescent="0.3">
      <c r="A982">
        <v>4</v>
      </c>
      <c r="B982">
        <v>1864</v>
      </c>
      <c r="C982">
        <v>96.016999999999996</v>
      </c>
      <c r="D982">
        <v>4.5650000000000004</v>
      </c>
      <c r="E982">
        <v>205.197</v>
      </c>
      <c r="F982">
        <v>3.2</v>
      </c>
      <c r="G982">
        <v>1862.905</v>
      </c>
      <c r="H982">
        <f>G982/G981</f>
        <v>13.697830882352941</v>
      </c>
    </row>
    <row r="983" spans="1:8" x14ac:dyDescent="0.3">
      <c r="A983">
        <v>5</v>
      </c>
      <c r="B983">
        <v>1891</v>
      </c>
      <c r="C983">
        <v>65.588999999999999</v>
      </c>
      <c r="D983">
        <v>0.38600000000000001</v>
      </c>
      <c r="E983">
        <v>172.00200000000001</v>
      </c>
      <c r="F983">
        <v>2.4260000000000002</v>
      </c>
      <c r="G983">
        <v>1889.694</v>
      </c>
      <c r="H983">
        <f>G983/G981</f>
        <v>13.894808823529411</v>
      </c>
    </row>
    <row r="984" spans="1:8" x14ac:dyDescent="0.3">
      <c r="A984">
        <v>6</v>
      </c>
      <c r="B984">
        <v>189</v>
      </c>
      <c r="C984">
        <v>130.91900000000001</v>
      </c>
      <c r="D984">
        <v>43.667000000000002</v>
      </c>
      <c r="E984">
        <v>180.809</v>
      </c>
      <c r="F984">
        <v>-2.4369999999999998</v>
      </c>
      <c r="G984">
        <v>188.17</v>
      </c>
    </row>
    <row r="985" spans="1:8" x14ac:dyDescent="0.3">
      <c r="A985">
        <v>7</v>
      </c>
      <c r="B985">
        <v>1197</v>
      </c>
      <c r="C985">
        <v>82.89</v>
      </c>
      <c r="D985">
        <v>2.004</v>
      </c>
      <c r="E985">
        <v>249.60400000000001</v>
      </c>
      <c r="F985">
        <v>-2.8769999999999998</v>
      </c>
      <c r="G985">
        <v>1195.5070000000001</v>
      </c>
      <c r="H985">
        <f>G985/188</f>
        <v>6.3590797872340428</v>
      </c>
    </row>
    <row r="986" spans="1:8" x14ac:dyDescent="0.3">
      <c r="A986">
        <v>8</v>
      </c>
      <c r="B986">
        <v>1166</v>
      </c>
      <c r="C986">
        <v>60.383000000000003</v>
      </c>
      <c r="D986">
        <v>0.33300000000000002</v>
      </c>
      <c r="E986">
        <v>252.29900000000001</v>
      </c>
      <c r="F986">
        <v>-1.7709999999999999</v>
      </c>
      <c r="G986">
        <v>1164.557</v>
      </c>
      <c r="H986">
        <f t="shared" ref="H986:H993" si="71">G986/188</f>
        <v>6.1944521276595745</v>
      </c>
    </row>
    <row r="987" spans="1:8" x14ac:dyDescent="0.3">
      <c r="A987">
        <v>9</v>
      </c>
      <c r="B987">
        <v>1215</v>
      </c>
      <c r="C987">
        <v>80.222999999999999</v>
      </c>
      <c r="D987">
        <v>10.628</v>
      </c>
      <c r="E987">
        <v>250.35499999999999</v>
      </c>
      <c r="F987">
        <v>8.8109999999999999</v>
      </c>
      <c r="G987">
        <v>1214.329</v>
      </c>
      <c r="H987">
        <f t="shared" si="71"/>
        <v>6.4591968085106384</v>
      </c>
    </row>
    <row r="988" spans="1:8" x14ac:dyDescent="0.3">
      <c r="A988">
        <v>10</v>
      </c>
      <c r="B988">
        <v>1024</v>
      </c>
      <c r="C988">
        <v>72.524000000000001</v>
      </c>
      <c r="D988">
        <v>1.633</v>
      </c>
      <c r="E988">
        <v>253.23599999999999</v>
      </c>
      <c r="F988">
        <v>-4.3730000000000002</v>
      </c>
      <c r="G988">
        <v>1022.978</v>
      </c>
      <c r="H988">
        <f t="shared" si="71"/>
        <v>5.4413723404255316</v>
      </c>
    </row>
    <row r="989" spans="1:8" x14ac:dyDescent="0.3">
      <c r="A989">
        <v>11</v>
      </c>
      <c r="B989">
        <v>1162</v>
      </c>
      <c r="C989">
        <v>63.512</v>
      </c>
      <c r="D989">
        <v>4.5110000000000001</v>
      </c>
      <c r="E989">
        <v>250.58600000000001</v>
      </c>
      <c r="F989">
        <v>-4.149</v>
      </c>
      <c r="G989">
        <v>1161.0429999999999</v>
      </c>
      <c r="H989">
        <f t="shared" si="71"/>
        <v>6.1757606382978718</v>
      </c>
    </row>
    <row r="990" spans="1:8" x14ac:dyDescent="0.3">
      <c r="A990">
        <v>12</v>
      </c>
      <c r="B990">
        <v>1244</v>
      </c>
      <c r="C990">
        <v>69.486999999999995</v>
      </c>
      <c r="D990">
        <v>0.33300000000000002</v>
      </c>
      <c r="E990">
        <v>248.84800000000001</v>
      </c>
      <c r="F990">
        <v>-1.9370000000000001</v>
      </c>
      <c r="G990">
        <v>1242.71</v>
      </c>
      <c r="H990">
        <f t="shared" si="71"/>
        <v>6.610159574468085</v>
      </c>
    </row>
    <row r="991" spans="1:8" x14ac:dyDescent="0.3">
      <c r="A991">
        <v>13</v>
      </c>
      <c r="B991">
        <v>1280</v>
      </c>
      <c r="C991">
        <v>86.616</v>
      </c>
      <c r="D991">
        <v>6.6479999999999997</v>
      </c>
      <c r="E991">
        <v>252.953</v>
      </c>
      <c r="F991">
        <v>-2.1509999999999998</v>
      </c>
      <c r="G991">
        <v>1278.9010000000001</v>
      </c>
      <c r="H991">
        <f t="shared" si="71"/>
        <v>6.8026648936170213</v>
      </c>
    </row>
    <row r="992" spans="1:8" x14ac:dyDescent="0.3">
      <c r="A992">
        <v>14</v>
      </c>
      <c r="B992">
        <v>1571</v>
      </c>
      <c r="C992">
        <v>132.17500000000001</v>
      </c>
      <c r="D992">
        <v>3.6440000000000001</v>
      </c>
      <c r="E992">
        <v>253.04</v>
      </c>
      <c r="F992">
        <v>-4.1639999999999997</v>
      </c>
      <c r="G992">
        <v>1570.144</v>
      </c>
      <c r="H992">
        <f t="shared" si="71"/>
        <v>8.3518297872340419</v>
      </c>
    </row>
    <row r="993" spans="1:8" x14ac:dyDescent="0.3">
      <c r="A993">
        <v>15</v>
      </c>
      <c r="B993">
        <v>1384</v>
      </c>
      <c r="C993">
        <v>113.361</v>
      </c>
      <c r="D993">
        <v>1.5089999999999999</v>
      </c>
      <c r="E993">
        <v>254.50800000000001</v>
      </c>
      <c r="F993">
        <v>-3.9790000000000001</v>
      </c>
      <c r="G993">
        <v>1383.335</v>
      </c>
      <c r="H993">
        <f t="shared" si="71"/>
        <v>7.3581648936170216</v>
      </c>
    </row>
    <row r="994" spans="1:8" x14ac:dyDescent="0.3">
      <c r="A994">
        <v>16</v>
      </c>
      <c r="B994">
        <v>273</v>
      </c>
      <c r="C994">
        <v>165.01400000000001</v>
      </c>
      <c r="D994">
        <v>51.667000000000002</v>
      </c>
      <c r="E994">
        <v>201.34299999999999</v>
      </c>
      <c r="F994">
        <v>0.84299999999999997</v>
      </c>
      <c r="G994">
        <v>272.029</v>
      </c>
    </row>
    <row r="995" spans="1:8" x14ac:dyDescent="0.3">
      <c r="A995">
        <v>17</v>
      </c>
      <c r="B995">
        <v>3799</v>
      </c>
      <c r="C995">
        <v>102.54900000000001</v>
      </c>
      <c r="D995">
        <v>6.4560000000000004</v>
      </c>
      <c r="E995">
        <v>252</v>
      </c>
      <c r="F995">
        <v>-2.052</v>
      </c>
      <c r="G995">
        <v>3798.4349999999999</v>
      </c>
      <c r="H995">
        <f>G995/G994</f>
        <v>13.963345819747159</v>
      </c>
    </row>
    <row r="996" spans="1:8" x14ac:dyDescent="0.3">
      <c r="A996">
        <v>18</v>
      </c>
      <c r="B996">
        <v>95</v>
      </c>
      <c r="C996">
        <v>141.65700000000001</v>
      </c>
      <c r="D996">
        <v>59.667000000000002</v>
      </c>
      <c r="E996">
        <v>222.738</v>
      </c>
      <c r="F996">
        <v>-91.218999999999994</v>
      </c>
      <c r="G996">
        <v>94.021000000000001</v>
      </c>
    </row>
    <row r="997" spans="1:8" x14ac:dyDescent="0.3">
      <c r="A997">
        <v>19</v>
      </c>
      <c r="B997">
        <v>2013</v>
      </c>
      <c r="C997">
        <v>90.328000000000003</v>
      </c>
      <c r="D997">
        <v>3.8029999999999999</v>
      </c>
      <c r="E997">
        <v>254.48699999999999</v>
      </c>
      <c r="F997">
        <v>-92.733999999999995</v>
      </c>
      <c r="G997">
        <v>2012.2909999999999</v>
      </c>
      <c r="H997">
        <f>G997/G996</f>
        <v>21.402569638697738</v>
      </c>
    </row>
    <row r="998" spans="1:8" x14ac:dyDescent="0.3">
      <c r="A998">
        <v>20</v>
      </c>
      <c r="B998">
        <v>2006</v>
      </c>
      <c r="C998">
        <v>124.792</v>
      </c>
      <c r="D998">
        <v>17.157</v>
      </c>
      <c r="E998">
        <v>254.333</v>
      </c>
      <c r="F998">
        <v>-92.058000000000007</v>
      </c>
      <c r="G998">
        <v>2005.2929999999999</v>
      </c>
      <c r="H998">
        <f>G998/G996</f>
        <v>21.328139458206145</v>
      </c>
    </row>
    <row r="999" spans="1:8" x14ac:dyDescent="0.3">
      <c r="A999">
        <v>21</v>
      </c>
      <c r="B999">
        <v>1712</v>
      </c>
      <c r="C999">
        <v>107.51300000000001</v>
      </c>
      <c r="D999">
        <v>9.8219999999999992</v>
      </c>
      <c r="E999">
        <v>253.22399999999999</v>
      </c>
      <c r="F999">
        <v>-91.406999999999996</v>
      </c>
      <c r="G999">
        <v>1710.5160000000001</v>
      </c>
      <c r="H999">
        <f>G999/G996</f>
        <v>18.192914348922049</v>
      </c>
    </row>
    <row r="1000" spans="1:8" x14ac:dyDescent="0.3">
      <c r="A1000">
        <v>22</v>
      </c>
      <c r="B1000">
        <v>90</v>
      </c>
      <c r="C1000">
        <v>160.11500000000001</v>
      </c>
      <c r="D1000">
        <v>52.667000000000002</v>
      </c>
      <c r="E1000">
        <v>210.667</v>
      </c>
      <c r="F1000">
        <v>0</v>
      </c>
      <c r="G1000">
        <v>89</v>
      </c>
    </row>
    <row r="1001" spans="1:8" x14ac:dyDescent="0.3">
      <c r="A1001">
        <v>23</v>
      </c>
      <c r="B1001">
        <v>905</v>
      </c>
      <c r="C1001">
        <v>120.818</v>
      </c>
      <c r="D1001">
        <v>23.170999999999999</v>
      </c>
      <c r="E1001">
        <v>248.667</v>
      </c>
      <c r="F1001">
        <v>-1.014</v>
      </c>
      <c r="G1001">
        <v>904.14200000000005</v>
      </c>
      <c r="H1001">
        <f>G1001/89</f>
        <v>10.158898876404495</v>
      </c>
    </row>
    <row r="1002" spans="1:8" x14ac:dyDescent="0.3">
      <c r="A1002">
        <v>24</v>
      </c>
      <c r="B1002">
        <v>974</v>
      </c>
      <c r="C1002">
        <v>117.137</v>
      </c>
      <c r="D1002">
        <v>9.5960000000000001</v>
      </c>
      <c r="E1002">
        <v>252.32</v>
      </c>
      <c r="F1002">
        <v>-2.121</v>
      </c>
      <c r="G1002">
        <v>972.66600000000005</v>
      </c>
      <c r="H1002">
        <f t="shared" ref="H1002:H1040" si="72">G1002/89</f>
        <v>10.928831460674157</v>
      </c>
    </row>
    <row r="1003" spans="1:8" x14ac:dyDescent="0.3">
      <c r="A1003">
        <v>25</v>
      </c>
      <c r="B1003">
        <v>921</v>
      </c>
      <c r="C1003">
        <v>113.774</v>
      </c>
      <c r="D1003">
        <v>31</v>
      </c>
      <c r="E1003">
        <v>253.667</v>
      </c>
      <c r="F1003">
        <v>0</v>
      </c>
      <c r="G1003">
        <v>920</v>
      </c>
      <c r="H1003">
        <f t="shared" si="72"/>
        <v>10.337078651685394</v>
      </c>
    </row>
    <row r="1004" spans="1:8" x14ac:dyDescent="0.3">
      <c r="A1004">
        <v>26</v>
      </c>
      <c r="B1004">
        <v>885</v>
      </c>
      <c r="C1004">
        <v>121.767</v>
      </c>
      <c r="D1004">
        <v>22.972999999999999</v>
      </c>
      <c r="E1004">
        <v>253</v>
      </c>
      <c r="F1004">
        <v>-1.8140000000000001</v>
      </c>
      <c r="G1004">
        <v>884.44299999999998</v>
      </c>
      <c r="H1004">
        <f t="shared" si="72"/>
        <v>9.9375617977528083</v>
      </c>
    </row>
    <row r="1005" spans="1:8" x14ac:dyDescent="0.3">
      <c r="A1005">
        <v>27</v>
      </c>
      <c r="B1005">
        <v>929</v>
      </c>
      <c r="C1005">
        <v>115.44</v>
      </c>
      <c r="D1005">
        <v>2.27</v>
      </c>
      <c r="E1005">
        <v>252.399</v>
      </c>
      <c r="F1005">
        <v>0.74099999999999999</v>
      </c>
      <c r="G1005">
        <v>928.07799999999997</v>
      </c>
      <c r="H1005">
        <f t="shared" si="72"/>
        <v>10.427842696629213</v>
      </c>
    </row>
    <row r="1006" spans="1:8" x14ac:dyDescent="0.3">
      <c r="A1006">
        <v>28</v>
      </c>
      <c r="B1006">
        <v>939</v>
      </c>
      <c r="C1006">
        <v>121.34699999999999</v>
      </c>
      <c r="D1006">
        <v>22.587</v>
      </c>
      <c r="E1006">
        <v>223.465</v>
      </c>
      <c r="F1006">
        <v>-4.1550000000000002</v>
      </c>
      <c r="G1006">
        <v>938.46699999999998</v>
      </c>
      <c r="H1006">
        <f t="shared" si="72"/>
        <v>10.544573033707865</v>
      </c>
    </row>
    <row r="1007" spans="1:8" x14ac:dyDescent="0.3">
      <c r="A1007">
        <v>29</v>
      </c>
      <c r="B1007">
        <v>878</v>
      </c>
      <c r="C1007">
        <v>104.898</v>
      </c>
      <c r="D1007">
        <v>21.841999999999999</v>
      </c>
      <c r="E1007">
        <v>252.14599999999999</v>
      </c>
      <c r="F1007">
        <v>2.6139999999999999</v>
      </c>
      <c r="G1007">
        <v>876.91300000000001</v>
      </c>
      <c r="H1007">
        <f t="shared" si="72"/>
        <v>9.8529550561797752</v>
      </c>
    </row>
    <row r="1008" spans="1:8" x14ac:dyDescent="0.3">
      <c r="A1008">
        <v>30</v>
      </c>
      <c r="B1008">
        <v>873</v>
      </c>
      <c r="C1008">
        <v>118.90900000000001</v>
      </c>
      <c r="D1008">
        <v>18.187000000000001</v>
      </c>
      <c r="E1008">
        <v>250.333</v>
      </c>
      <c r="F1008">
        <v>0.26300000000000001</v>
      </c>
      <c r="G1008">
        <v>872.00900000000001</v>
      </c>
      <c r="H1008">
        <f t="shared" si="72"/>
        <v>9.7978539325842693</v>
      </c>
    </row>
    <row r="1009" spans="1:8" x14ac:dyDescent="0.3">
      <c r="A1009">
        <v>31</v>
      </c>
      <c r="B1009">
        <v>871</v>
      </c>
      <c r="C1009">
        <v>116.78100000000001</v>
      </c>
      <c r="D1009">
        <v>3.577</v>
      </c>
      <c r="E1009">
        <v>253.667</v>
      </c>
      <c r="F1009">
        <v>-4.2169999999999996</v>
      </c>
      <c r="G1009">
        <v>870.35599999999999</v>
      </c>
      <c r="H1009">
        <f t="shared" si="72"/>
        <v>9.7792808988764044</v>
      </c>
    </row>
    <row r="1010" spans="1:8" x14ac:dyDescent="0.3">
      <c r="A1010">
        <v>32</v>
      </c>
      <c r="B1010">
        <v>877</v>
      </c>
      <c r="C1010">
        <v>89.262</v>
      </c>
      <c r="D1010">
        <v>1</v>
      </c>
      <c r="E1010">
        <v>254.667</v>
      </c>
      <c r="F1010">
        <v>0</v>
      </c>
      <c r="G1010">
        <v>876</v>
      </c>
      <c r="H1010">
        <f t="shared" si="72"/>
        <v>9.8426966292134832</v>
      </c>
    </row>
    <row r="1011" spans="1:8" x14ac:dyDescent="0.3">
      <c r="A1011">
        <v>33</v>
      </c>
      <c r="B1011">
        <v>847</v>
      </c>
      <c r="C1011">
        <v>111.327</v>
      </c>
      <c r="D1011">
        <v>1.8120000000000001</v>
      </c>
      <c r="E1011">
        <v>252.28100000000001</v>
      </c>
      <c r="F1011">
        <v>-4.0659999999999998</v>
      </c>
      <c r="G1011">
        <v>846.13</v>
      </c>
      <c r="H1011">
        <f t="shared" si="72"/>
        <v>9.5070786516853936</v>
      </c>
    </row>
    <row r="1012" spans="1:8" x14ac:dyDescent="0.3">
      <c r="A1012">
        <v>34</v>
      </c>
      <c r="B1012">
        <v>803</v>
      </c>
      <c r="C1012">
        <v>94.712999999999994</v>
      </c>
      <c r="D1012">
        <v>21.736999999999998</v>
      </c>
      <c r="E1012">
        <v>236.73</v>
      </c>
      <c r="F1012">
        <v>-7.16</v>
      </c>
      <c r="G1012">
        <v>802.25699999999995</v>
      </c>
      <c r="H1012">
        <f t="shared" si="72"/>
        <v>9.0141235955056178</v>
      </c>
    </row>
    <row r="1013" spans="1:8" x14ac:dyDescent="0.3">
      <c r="A1013">
        <v>35</v>
      </c>
      <c r="B1013">
        <v>884</v>
      </c>
      <c r="C1013">
        <v>90.052999999999997</v>
      </c>
      <c r="D1013">
        <v>18.282</v>
      </c>
      <c r="E1013">
        <v>235.524</v>
      </c>
      <c r="F1013">
        <v>-4.6769999999999996</v>
      </c>
      <c r="G1013">
        <v>882.94100000000003</v>
      </c>
      <c r="H1013">
        <f t="shared" si="72"/>
        <v>9.9206853932584274</v>
      </c>
    </row>
    <row r="1014" spans="1:8" x14ac:dyDescent="0.3">
      <c r="A1014">
        <v>36</v>
      </c>
      <c r="B1014">
        <v>850</v>
      </c>
      <c r="C1014">
        <v>94.563999999999993</v>
      </c>
      <c r="D1014">
        <v>8.5429999999999993</v>
      </c>
      <c r="E1014">
        <v>232.233</v>
      </c>
      <c r="F1014">
        <v>-2.431</v>
      </c>
      <c r="G1014">
        <v>848.76400000000001</v>
      </c>
      <c r="H1014">
        <f t="shared" si="72"/>
        <v>9.5366741573033718</v>
      </c>
    </row>
    <row r="1015" spans="1:8" x14ac:dyDescent="0.3">
      <c r="A1015">
        <v>37</v>
      </c>
      <c r="B1015">
        <v>850</v>
      </c>
      <c r="C1015">
        <v>107.55</v>
      </c>
      <c r="D1015">
        <v>10.329000000000001</v>
      </c>
      <c r="E1015">
        <v>254.18100000000001</v>
      </c>
      <c r="F1015">
        <v>-2.97</v>
      </c>
      <c r="G1015">
        <v>849.14099999999996</v>
      </c>
      <c r="H1015">
        <f t="shared" si="72"/>
        <v>9.5409101123595494</v>
      </c>
    </row>
    <row r="1016" spans="1:8" x14ac:dyDescent="0.3">
      <c r="A1016">
        <v>38</v>
      </c>
      <c r="B1016">
        <v>1070</v>
      </c>
      <c r="C1016">
        <v>94.805999999999997</v>
      </c>
      <c r="D1016">
        <v>6.0060000000000002</v>
      </c>
      <c r="E1016">
        <v>252.98400000000001</v>
      </c>
      <c r="F1016">
        <v>-5.5830000000000002</v>
      </c>
      <c r="G1016">
        <v>1069.0709999999999</v>
      </c>
      <c r="H1016">
        <f t="shared" si="72"/>
        <v>12.012033707865168</v>
      </c>
    </row>
    <row r="1017" spans="1:8" x14ac:dyDescent="0.3">
      <c r="A1017">
        <v>39</v>
      </c>
      <c r="B1017">
        <v>973</v>
      </c>
      <c r="C1017">
        <v>113.172</v>
      </c>
      <c r="D1017">
        <v>11.505000000000001</v>
      </c>
      <c r="E1017">
        <v>253.60599999999999</v>
      </c>
      <c r="F1017">
        <v>-4.96</v>
      </c>
      <c r="G1017">
        <v>971.63800000000003</v>
      </c>
      <c r="H1017">
        <f t="shared" si="72"/>
        <v>10.917280898876404</v>
      </c>
    </row>
    <row r="1018" spans="1:8" x14ac:dyDescent="0.3">
      <c r="A1018">
        <v>40</v>
      </c>
      <c r="B1018">
        <v>129</v>
      </c>
      <c r="C1018">
        <v>156.28299999999999</v>
      </c>
      <c r="D1018">
        <v>135.333</v>
      </c>
      <c r="E1018">
        <v>174.083</v>
      </c>
      <c r="F1018">
        <v>-0.44800000000000001</v>
      </c>
      <c r="G1018">
        <v>128.00399999999999</v>
      </c>
      <c r="H1018">
        <f t="shared" si="72"/>
        <v>1.4382471910112358</v>
      </c>
    </row>
    <row r="1019" spans="1:8" x14ac:dyDescent="0.3">
      <c r="A1019">
        <v>41</v>
      </c>
      <c r="B1019">
        <v>796</v>
      </c>
      <c r="C1019">
        <v>108.572</v>
      </c>
      <c r="D1019">
        <v>30.593</v>
      </c>
      <c r="E1019">
        <v>254.66200000000001</v>
      </c>
      <c r="F1019">
        <v>-4.907</v>
      </c>
      <c r="G1019">
        <v>794.91399999999999</v>
      </c>
      <c r="H1019">
        <f t="shared" si="72"/>
        <v>8.9316179775280897</v>
      </c>
    </row>
    <row r="1020" spans="1:8" x14ac:dyDescent="0.3">
      <c r="A1020">
        <v>42</v>
      </c>
      <c r="B1020">
        <v>817</v>
      </c>
      <c r="C1020">
        <v>92.74</v>
      </c>
      <c r="D1020">
        <v>16.956</v>
      </c>
      <c r="E1020">
        <v>212.38200000000001</v>
      </c>
      <c r="F1020">
        <v>0.84299999999999997</v>
      </c>
      <c r="G1020">
        <v>816.08799999999997</v>
      </c>
      <c r="H1020">
        <f t="shared" si="72"/>
        <v>9.1695280898876401</v>
      </c>
    </row>
    <row r="1021" spans="1:8" x14ac:dyDescent="0.3">
      <c r="A1021">
        <v>43</v>
      </c>
      <c r="B1021">
        <v>853</v>
      </c>
      <c r="C1021">
        <v>130.17699999999999</v>
      </c>
      <c r="D1021">
        <v>9.1029999999999998</v>
      </c>
      <c r="E1021">
        <v>254.333</v>
      </c>
      <c r="F1021">
        <v>-0.53800000000000003</v>
      </c>
      <c r="G1021">
        <v>852.03800000000001</v>
      </c>
      <c r="H1021">
        <f t="shared" si="72"/>
        <v>9.5734606741573032</v>
      </c>
    </row>
    <row r="1022" spans="1:8" x14ac:dyDescent="0.3">
      <c r="A1022">
        <v>44</v>
      </c>
      <c r="B1022">
        <v>898</v>
      </c>
      <c r="C1022">
        <v>102.685</v>
      </c>
      <c r="D1022">
        <v>23.768000000000001</v>
      </c>
      <c r="E1022">
        <v>253.709</v>
      </c>
      <c r="F1022">
        <v>9.7560000000000002</v>
      </c>
      <c r="G1022">
        <v>896.97299999999996</v>
      </c>
      <c r="H1022">
        <f t="shared" si="72"/>
        <v>10.078348314606741</v>
      </c>
    </row>
    <row r="1023" spans="1:8" x14ac:dyDescent="0.3">
      <c r="A1023">
        <v>45</v>
      </c>
      <c r="B1023">
        <v>830</v>
      </c>
      <c r="C1023">
        <v>84.05</v>
      </c>
      <c r="D1023">
        <v>4.08</v>
      </c>
      <c r="E1023">
        <v>250.93799999999999</v>
      </c>
      <c r="F1023">
        <v>6.0960000000000001</v>
      </c>
      <c r="G1023">
        <v>828.68600000000004</v>
      </c>
      <c r="H1023">
        <f t="shared" si="72"/>
        <v>9.3110786516853938</v>
      </c>
    </row>
    <row r="1024" spans="1:8" x14ac:dyDescent="0.3">
      <c r="A1024">
        <v>46</v>
      </c>
      <c r="B1024">
        <v>896</v>
      </c>
      <c r="C1024">
        <v>98.808000000000007</v>
      </c>
      <c r="D1024">
        <v>22.172999999999998</v>
      </c>
      <c r="E1024">
        <v>241.11799999999999</v>
      </c>
      <c r="F1024">
        <v>10.557</v>
      </c>
      <c r="G1024">
        <v>895.15099999999995</v>
      </c>
      <c r="H1024">
        <f t="shared" si="72"/>
        <v>10.057876404494381</v>
      </c>
    </row>
    <row r="1025" spans="1:8" x14ac:dyDescent="0.3">
      <c r="A1025">
        <v>47</v>
      </c>
      <c r="B1025">
        <v>994</v>
      </c>
      <c r="C1025">
        <v>136.08600000000001</v>
      </c>
      <c r="D1025">
        <v>6.0830000000000002</v>
      </c>
      <c r="E1025">
        <v>253.96899999999999</v>
      </c>
      <c r="F1025">
        <v>-1.8480000000000001</v>
      </c>
      <c r="G1025">
        <v>992.51599999999996</v>
      </c>
      <c r="H1025">
        <f t="shared" si="72"/>
        <v>11.151865168539326</v>
      </c>
    </row>
    <row r="1026" spans="1:8" x14ac:dyDescent="0.3">
      <c r="A1026">
        <v>48</v>
      </c>
      <c r="B1026">
        <v>952</v>
      </c>
      <c r="C1026">
        <v>113.306</v>
      </c>
      <c r="D1026">
        <v>19.46</v>
      </c>
      <c r="E1026">
        <v>253.26599999999999</v>
      </c>
      <c r="F1026">
        <v>7.0049999999999999</v>
      </c>
      <c r="G1026">
        <v>951.1</v>
      </c>
      <c r="H1026">
        <f t="shared" si="72"/>
        <v>10.686516853932584</v>
      </c>
    </row>
    <row r="1027" spans="1:8" x14ac:dyDescent="0.3">
      <c r="A1027">
        <v>49</v>
      </c>
      <c r="B1027">
        <v>1004</v>
      </c>
      <c r="C1027">
        <v>86.097999999999999</v>
      </c>
      <c r="D1027">
        <v>10.926</v>
      </c>
      <c r="E1027">
        <v>245.369</v>
      </c>
      <c r="F1027">
        <v>11.041</v>
      </c>
      <c r="G1027">
        <v>1002.557</v>
      </c>
      <c r="H1027">
        <f t="shared" si="72"/>
        <v>11.264685393258427</v>
      </c>
    </row>
    <row r="1028" spans="1:8" x14ac:dyDescent="0.3">
      <c r="A1028">
        <v>50</v>
      </c>
      <c r="B1028">
        <v>989</v>
      </c>
      <c r="C1028">
        <v>138.99600000000001</v>
      </c>
      <c r="D1028">
        <v>51.137999999999998</v>
      </c>
      <c r="E1028">
        <v>254.667</v>
      </c>
      <c r="F1028">
        <v>0.23200000000000001</v>
      </c>
      <c r="G1028">
        <v>988.00800000000004</v>
      </c>
      <c r="H1028">
        <f t="shared" si="72"/>
        <v>11.101213483146068</v>
      </c>
    </row>
    <row r="1029" spans="1:8" x14ac:dyDescent="0.3">
      <c r="A1029">
        <v>51</v>
      </c>
      <c r="B1029">
        <v>1013</v>
      </c>
      <c r="C1029">
        <v>113.18</v>
      </c>
      <c r="D1029">
        <v>16.696000000000002</v>
      </c>
      <c r="E1029">
        <v>248.62299999999999</v>
      </c>
      <c r="F1029">
        <v>1.585</v>
      </c>
      <c r="G1029">
        <v>1012.3869999999999</v>
      </c>
      <c r="H1029">
        <f t="shared" si="72"/>
        <v>11.375134831460674</v>
      </c>
    </row>
    <row r="1030" spans="1:8" x14ac:dyDescent="0.3">
      <c r="A1030">
        <v>52</v>
      </c>
      <c r="B1030">
        <v>896</v>
      </c>
      <c r="C1030">
        <v>83.14</v>
      </c>
      <c r="D1030">
        <v>11.611000000000001</v>
      </c>
      <c r="E1030">
        <v>254.05699999999999</v>
      </c>
      <c r="F1030">
        <v>4.87</v>
      </c>
      <c r="G1030">
        <v>895.23199999999997</v>
      </c>
      <c r="H1030">
        <f t="shared" si="72"/>
        <v>10.058786516853932</v>
      </c>
    </row>
    <row r="1031" spans="1:8" x14ac:dyDescent="0.3">
      <c r="A1031">
        <v>53</v>
      </c>
      <c r="B1031">
        <v>939</v>
      </c>
      <c r="C1031">
        <v>95.251000000000005</v>
      </c>
      <c r="D1031">
        <v>27.201000000000001</v>
      </c>
      <c r="E1031">
        <v>253.31899999999999</v>
      </c>
      <c r="F1031">
        <v>-3.4239999999999999</v>
      </c>
      <c r="G1031">
        <v>937.67399999999998</v>
      </c>
      <c r="H1031">
        <f t="shared" si="72"/>
        <v>10.535662921348314</v>
      </c>
    </row>
    <row r="1032" spans="1:8" x14ac:dyDescent="0.3">
      <c r="A1032">
        <v>54</v>
      </c>
      <c r="B1032">
        <v>983</v>
      </c>
      <c r="C1032">
        <v>105.203</v>
      </c>
      <c r="D1032">
        <v>38.979999999999997</v>
      </c>
      <c r="E1032">
        <v>212.547</v>
      </c>
      <c r="F1032">
        <v>-3.504</v>
      </c>
      <c r="G1032">
        <v>981.83500000000004</v>
      </c>
      <c r="H1032">
        <f t="shared" si="72"/>
        <v>11.031853932584269</v>
      </c>
    </row>
    <row r="1033" spans="1:8" x14ac:dyDescent="0.3">
      <c r="A1033">
        <v>55</v>
      </c>
      <c r="B1033">
        <v>1017</v>
      </c>
      <c r="C1033">
        <v>91.16</v>
      </c>
      <c r="D1033">
        <v>3.448</v>
      </c>
      <c r="E1033">
        <v>215.85</v>
      </c>
      <c r="F1033">
        <v>1.579</v>
      </c>
      <c r="G1033">
        <v>1016.386</v>
      </c>
      <c r="H1033">
        <f t="shared" si="72"/>
        <v>11.420067415730337</v>
      </c>
    </row>
    <row r="1034" spans="1:8" x14ac:dyDescent="0.3">
      <c r="A1034">
        <v>56</v>
      </c>
      <c r="B1034">
        <v>989</v>
      </c>
      <c r="C1034">
        <v>76.192999999999998</v>
      </c>
      <c r="D1034">
        <v>5.3330000000000002</v>
      </c>
      <c r="E1034">
        <v>207.333</v>
      </c>
      <c r="F1034">
        <v>0</v>
      </c>
      <c r="G1034">
        <v>988</v>
      </c>
      <c r="H1034">
        <f t="shared" si="72"/>
        <v>11.101123595505618</v>
      </c>
    </row>
    <row r="1035" spans="1:8" x14ac:dyDescent="0.3">
      <c r="A1035">
        <v>57</v>
      </c>
      <c r="B1035">
        <v>829</v>
      </c>
      <c r="C1035">
        <v>68.804000000000002</v>
      </c>
      <c r="D1035">
        <v>16</v>
      </c>
      <c r="E1035">
        <v>235</v>
      </c>
      <c r="F1035">
        <v>0</v>
      </c>
      <c r="G1035">
        <v>828</v>
      </c>
      <c r="H1035">
        <f t="shared" si="72"/>
        <v>9.3033707865168545</v>
      </c>
    </row>
    <row r="1036" spans="1:8" x14ac:dyDescent="0.3">
      <c r="A1036">
        <v>58</v>
      </c>
      <c r="B1036">
        <v>813</v>
      </c>
      <c r="C1036">
        <v>63.576999999999998</v>
      </c>
      <c r="D1036">
        <v>4.9980000000000002</v>
      </c>
      <c r="E1036">
        <v>239.15899999999999</v>
      </c>
      <c r="F1036">
        <v>-1.6930000000000001</v>
      </c>
      <c r="G1036">
        <v>812.35500000000002</v>
      </c>
      <c r="H1036">
        <f t="shared" si="72"/>
        <v>9.1275842696629219</v>
      </c>
    </row>
    <row r="1037" spans="1:8" x14ac:dyDescent="0.3">
      <c r="A1037">
        <v>59</v>
      </c>
      <c r="B1037">
        <v>850</v>
      </c>
      <c r="C1037">
        <v>63.704999999999998</v>
      </c>
      <c r="D1037">
        <v>5.9809999999999999</v>
      </c>
      <c r="E1037">
        <v>202.34800000000001</v>
      </c>
      <c r="F1037">
        <v>-2.161</v>
      </c>
      <c r="G1037">
        <v>848.60400000000004</v>
      </c>
      <c r="H1037">
        <f t="shared" si="72"/>
        <v>9.5348764044943817</v>
      </c>
    </row>
    <row r="1038" spans="1:8" x14ac:dyDescent="0.3">
      <c r="A1038">
        <v>60</v>
      </c>
      <c r="B1038">
        <v>799</v>
      </c>
      <c r="C1038">
        <v>69.650999999999996</v>
      </c>
      <c r="D1038">
        <v>9.8190000000000008</v>
      </c>
      <c r="E1038">
        <v>155.75200000000001</v>
      </c>
      <c r="F1038">
        <v>4.024</v>
      </c>
      <c r="G1038">
        <v>797.96699999999998</v>
      </c>
      <c r="H1038">
        <f t="shared" si="72"/>
        <v>8.9659213483146072</v>
      </c>
    </row>
    <row r="1039" spans="1:8" x14ac:dyDescent="0.3">
      <c r="A1039">
        <v>61</v>
      </c>
      <c r="B1039">
        <v>834</v>
      </c>
      <c r="C1039">
        <v>71.09</v>
      </c>
      <c r="D1039">
        <v>12.829000000000001</v>
      </c>
      <c r="E1039">
        <v>159.93299999999999</v>
      </c>
      <c r="F1039">
        <v>2.7519999999999998</v>
      </c>
      <c r="G1039">
        <v>832.96100000000001</v>
      </c>
      <c r="H1039">
        <f t="shared" si="72"/>
        <v>9.3591123595505614</v>
      </c>
    </row>
    <row r="1040" spans="1:8" x14ac:dyDescent="0.3">
      <c r="A1040">
        <v>62</v>
      </c>
      <c r="B1040">
        <v>872</v>
      </c>
      <c r="C1040">
        <v>48.701000000000001</v>
      </c>
      <c r="D1040">
        <v>7.0979999999999999</v>
      </c>
      <c r="E1040">
        <v>200.71299999999999</v>
      </c>
      <c r="F1040">
        <v>-7.125</v>
      </c>
      <c r="G1040">
        <v>870.72400000000005</v>
      </c>
      <c r="H1040">
        <f t="shared" si="72"/>
        <v>9.7834157303370795</v>
      </c>
    </row>
    <row r="1041" spans="1:8" x14ac:dyDescent="0.3">
      <c r="A1041">
        <v>63</v>
      </c>
      <c r="B1041">
        <v>142</v>
      </c>
      <c r="C1041">
        <v>133.553</v>
      </c>
      <c r="D1041">
        <v>90.332999999999998</v>
      </c>
      <c r="E1041">
        <v>167.87200000000001</v>
      </c>
      <c r="F1041">
        <v>-0.81299999999999994</v>
      </c>
      <c r="G1041">
        <v>141.01400000000001</v>
      </c>
    </row>
    <row r="1042" spans="1:8" x14ac:dyDescent="0.3">
      <c r="A1042">
        <v>64</v>
      </c>
      <c r="B1042">
        <v>2674</v>
      </c>
      <c r="C1042">
        <v>111.861</v>
      </c>
      <c r="D1042">
        <v>5.9619999999999997</v>
      </c>
      <c r="E1042">
        <v>253.49</v>
      </c>
      <c r="F1042">
        <v>1.115</v>
      </c>
      <c r="G1042">
        <v>2672.5059999999999</v>
      </c>
      <c r="H1042">
        <f>G1042/141</f>
        <v>18.953943262411347</v>
      </c>
    </row>
    <row r="1043" spans="1:8" x14ac:dyDescent="0.3">
      <c r="A1043">
        <v>65</v>
      </c>
      <c r="B1043">
        <v>3005</v>
      </c>
      <c r="C1043">
        <v>94.566000000000003</v>
      </c>
      <c r="D1043">
        <v>5.6669999999999998</v>
      </c>
      <c r="E1043">
        <v>254.11199999999999</v>
      </c>
      <c r="F1043">
        <v>0.45800000000000002</v>
      </c>
      <c r="G1043">
        <v>3004.096</v>
      </c>
      <c r="H1043">
        <f t="shared" ref="H1043:H1044" si="73">G1043/141</f>
        <v>21.305645390070922</v>
      </c>
    </row>
    <row r="1044" spans="1:8" x14ac:dyDescent="0.3">
      <c r="A1044">
        <v>66</v>
      </c>
      <c r="B1044">
        <v>2925</v>
      </c>
      <c r="C1044">
        <v>92.694000000000003</v>
      </c>
      <c r="D1044">
        <v>1.3540000000000001</v>
      </c>
      <c r="E1044">
        <v>253.315</v>
      </c>
      <c r="F1044">
        <v>1.0189999999999999</v>
      </c>
      <c r="G1044">
        <v>2924.462</v>
      </c>
      <c r="H1044">
        <f t="shared" si="73"/>
        <v>20.74086524822695</v>
      </c>
    </row>
    <row r="1045" spans="1:8" x14ac:dyDescent="0.3">
      <c r="A1045">
        <v>67</v>
      </c>
      <c r="B1045">
        <v>229</v>
      </c>
      <c r="C1045">
        <v>152.74600000000001</v>
      </c>
      <c r="D1045">
        <v>41.57</v>
      </c>
      <c r="E1045">
        <v>193.5</v>
      </c>
      <c r="F1045">
        <v>-88.492999999999995</v>
      </c>
      <c r="G1045">
        <v>228.07900000000001</v>
      </c>
    </row>
    <row r="1046" spans="1:8" x14ac:dyDescent="0.3">
      <c r="A1046">
        <v>68</v>
      </c>
      <c r="B1046">
        <v>3693</v>
      </c>
      <c r="C1046">
        <v>76.146000000000001</v>
      </c>
      <c r="D1046">
        <v>2.4769999999999999</v>
      </c>
      <c r="E1046">
        <v>251.917</v>
      </c>
      <c r="F1046">
        <v>-85.400999999999996</v>
      </c>
      <c r="G1046">
        <v>3691.8850000000002</v>
      </c>
      <c r="H1046">
        <f>G1046/G1045</f>
        <v>16.186869461896976</v>
      </c>
    </row>
    <row r="1047" spans="1:8" x14ac:dyDescent="0.3">
      <c r="A1047">
        <v>69</v>
      </c>
      <c r="B1047">
        <v>217</v>
      </c>
      <c r="C1047">
        <v>116.494</v>
      </c>
      <c r="D1047">
        <v>50.741</v>
      </c>
      <c r="E1047">
        <v>162.77799999999999</v>
      </c>
      <c r="F1047">
        <v>2.121</v>
      </c>
      <c r="G1047">
        <v>216.148</v>
      </c>
    </row>
    <row r="1048" spans="1:8" x14ac:dyDescent="0.3">
      <c r="A1048">
        <v>70</v>
      </c>
      <c r="B1048">
        <v>3249</v>
      </c>
      <c r="C1048">
        <v>80.432000000000002</v>
      </c>
      <c r="D1048">
        <v>13.284000000000001</v>
      </c>
      <c r="E1048">
        <v>198.59</v>
      </c>
      <c r="F1048">
        <v>9.4280000000000008</v>
      </c>
      <c r="G1048">
        <v>3247.8670000000002</v>
      </c>
      <c r="H1048">
        <f t="shared" ref="H1048" si="74">G1048/G1047</f>
        <v>15.026125617632363</v>
      </c>
    </row>
    <row r="1049" spans="1:8" x14ac:dyDescent="0.3">
      <c r="A1049">
        <v>71</v>
      </c>
      <c r="B1049">
        <v>257</v>
      </c>
      <c r="C1049">
        <v>162.06100000000001</v>
      </c>
      <c r="D1049">
        <v>104</v>
      </c>
      <c r="E1049">
        <v>179.667</v>
      </c>
      <c r="F1049">
        <v>0</v>
      </c>
      <c r="G1049">
        <v>256</v>
      </c>
    </row>
    <row r="1050" spans="1:8" x14ac:dyDescent="0.3">
      <c r="A1050">
        <v>72</v>
      </c>
      <c r="B1050">
        <v>3873</v>
      </c>
      <c r="C1050">
        <v>97.04</v>
      </c>
      <c r="D1050">
        <v>1.0289999999999999</v>
      </c>
      <c r="E1050">
        <v>254.04400000000001</v>
      </c>
      <c r="F1050">
        <v>5.157</v>
      </c>
      <c r="G1050">
        <v>3871.6709999999998</v>
      </c>
      <c r="H1050">
        <f t="shared" ref="H1050" si="75">G1050/G1049</f>
        <v>15.123714843749999</v>
      </c>
    </row>
    <row r="1051" spans="1:8" x14ac:dyDescent="0.3">
      <c r="A1051">
        <v>73</v>
      </c>
      <c r="B1051">
        <v>197</v>
      </c>
      <c r="C1051">
        <v>151.755</v>
      </c>
      <c r="D1051">
        <v>101.327</v>
      </c>
      <c r="E1051">
        <v>181.286</v>
      </c>
      <c r="F1051">
        <v>-88.831000000000003</v>
      </c>
      <c r="G1051">
        <v>196.041</v>
      </c>
    </row>
    <row r="1052" spans="1:8" x14ac:dyDescent="0.3">
      <c r="A1052">
        <v>74</v>
      </c>
      <c r="B1052">
        <v>2883</v>
      </c>
      <c r="C1052">
        <v>110.277</v>
      </c>
      <c r="D1052">
        <v>9.6270000000000007</v>
      </c>
      <c r="E1052">
        <v>218.85499999999999</v>
      </c>
      <c r="F1052">
        <v>-85.701999999999998</v>
      </c>
      <c r="G1052">
        <v>2882.105</v>
      </c>
      <c r="H1052">
        <f t="shared" ref="H1052" si="76">G1052/G1051</f>
        <v>14.701542024372452</v>
      </c>
    </row>
    <row r="1053" spans="1:8" x14ac:dyDescent="0.3">
      <c r="A1053">
        <v>75</v>
      </c>
      <c r="B1053">
        <v>233</v>
      </c>
      <c r="C1053">
        <v>179.50800000000001</v>
      </c>
      <c r="D1053">
        <v>83.591999999999999</v>
      </c>
      <c r="E1053">
        <v>196.70099999999999</v>
      </c>
      <c r="F1053">
        <v>0.98799999999999999</v>
      </c>
      <c r="G1053">
        <v>232.03399999999999</v>
      </c>
    </row>
    <row r="1054" spans="1:8" x14ac:dyDescent="0.3">
      <c r="A1054">
        <v>76</v>
      </c>
      <c r="B1054">
        <v>3482</v>
      </c>
      <c r="C1054">
        <v>100.69799999999999</v>
      </c>
      <c r="D1054">
        <v>5.3070000000000004</v>
      </c>
      <c r="E1054">
        <v>247.43299999999999</v>
      </c>
      <c r="F1054">
        <v>1.514</v>
      </c>
      <c r="G1054">
        <v>3481.2159999999999</v>
      </c>
      <c r="H1054">
        <f t="shared" ref="H1054" si="77">G1054/G1053</f>
        <v>15.003042657541567</v>
      </c>
    </row>
    <row r="1055" spans="1:8" x14ac:dyDescent="0.3">
      <c r="A1055">
        <v>77</v>
      </c>
      <c r="B1055">
        <v>193</v>
      </c>
      <c r="C1055">
        <v>179.97900000000001</v>
      </c>
      <c r="D1055">
        <v>62.332999999999998</v>
      </c>
      <c r="E1055">
        <v>208.333</v>
      </c>
      <c r="F1055">
        <v>0</v>
      </c>
      <c r="G1055">
        <v>192</v>
      </c>
    </row>
    <row r="1056" spans="1:8" x14ac:dyDescent="0.3">
      <c r="A1056">
        <v>78</v>
      </c>
      <c r="B1056">
        <v>3275</v>
      </c>
      <c r="C1056">
        <v>74.326999999999998</v>
      </c>
      <c r="D1056">
        <v>2.2370000000000001</v>
      </c>
      <c r="E1056">
        <v>231.59100000000001</v>
      </c>
      <c r="F1056">
        <v>2.17</v>
      </c>
      <c r="G1056">
        <v>3274.3490000000002</v>
      </c>
      <c r="H1056">
        <f>G1056/G1055</f>
        <v>17.053901041666666</v>
      </c>
    </row>
    <row r="1057" spans="1:8" x14ac:dyDescent="0.3">
      <c r="A1057">
        <v>79</v>
      </c>
      <c r="B1057">
        <v>237</v>
      </c>
      <c r="C1057">
        <v>153.846</v>
      </c>
      <c r="D1057">
        <v>19.853000000000002</v>
      </c>
      <c r="E1057">
        <v>182.80199999999999</v>
      </c>
      <c r="F1057">
        <v>0.97099999999999997</v>
      </c>
      <c r="G1057">
        <v>236.03399999999999</v>
      </c>
    </row>
    <row r="1058" spans="1:8" x14ac:dyDescent="0.3">
      <c r="A1058">
        <v>80</v>
      </c>
      <c r="B1058">
        <v>3822</v>
      </c>
      <c r="C1058">
        <v>80.984999999999999</v>
      </c>
      <c r="D1058">
        <v>7.3959999999999999</v>
      </c>
      <c r="E1058">
        <v>254.643</v>
      </c>
      <c r="F1058">
        <v>2.88</v>
      </c>
      <c r="G1058">
        <v>3820.8270000000002</v>
      </c>
      <c r="H1058">
        <f t="shared" ref="H1058" si="78">G1058/G1057</f>
        <v>16.187612801545541</v>
      </c>
    </row>
    <row r="1059" spans="1:8" x14ac:dyDescent="0.3">
      <c r="A1059">
        <v>81</v>
      </c>
      <c r="B1059">
        <v>305</v>
      </c>
      <c r="C1059">
        <v>175.73</v>
      </c>
      <c r="D1059">
        <v>85</v>
      </c>
      <c r="E1059">
        <v>193.667</v>
      </c>
      <c r="F1059">
        <v>0</v>
      </c>
      <c r="G1059">
        <v>304</v>
      </c>
    </row>
    <row r="1060" spans="1:8" x14ac:dyDescent="0.3">
      <c r="A1060">
        <v>82</v>
      </c>
      <c r="B1060">
        <v>3862</v>
      </c>
      <c r="C1060">
        <v>94.789000000000001</v>
      </c>
      <c r="D1060">
        <v>0.39200000000000002</v>
      </c>
      <c r="E1060">
        <v>254.93199999999999</v>
      </c>
      <c r="F1060">
        <v>5.4089999999999998</v>
      </c>
      <c r="G1060">
        <v>3861.1959999999999</v>
      </c>
      <c r="H1060">
        <f t="shared" ref="H1060" si="79">G1060/G1059</f>
        <v>12.701302631578947</v>
      </c>
    </row>
    <row r="1061" spans="1:8" x14ac:dyDescent="0.3">
      <c r="A1061">
        <v>83</v>
      </c>
      <c r="B1061">
        <v>273</v>
      </c>
      <c r="C1061">
        <v>146.71799999999999</v>
      </c>
      <c r="D1061">
        <v>55.27</v>
      </c>
      <c r="E1061">
        <v>173.90700000000001</v>
      </c>
      <c r="F1061">
        <v>0.84299999999999997</v>
      </c>
      <c r="G1061">
        <v>272.029</v>
      </c>
    </row>
    <row r="1062" spans="1:8" x14ac:dyDescent="0.3">
      <c r="A1062">
        <v>84</v>
      </c>
      <c r="B1062">
        <v>3591</v>
      </c>
      <c r="C1062">
        <v>115.511</v>
      </c>
      <c r="D1062">
        <v>20.963000000000001</v>
      </c>
      <c r="E1062">
        <v>255</v>
      </c>
      <c r="F1062">
        <v>1.724</v>
      </c>
      <c r="G1062">
        <v>3589.625</v>
      </c>
      <c r="H1062">
        <f t="shared" ref="H1062" si="80">G1062/G1061</f>
        <v>13.195743836135119</v>
      </c>
    </row>
    <row r="1063" spans="1:8" x14ac:dyDescent="0.3">
      <c r="A1063">
        <v>85</v>
      </c>
      <c r="B1063">
        <v>250</v>
      </c>
      <c r="C1063">
        <v>117.851</v>
      </c>
      <c r="D1063">
        <v>39.238999999999997</v>
      </c>
      <c r="E1063">
        <v>140.51499999999999</v>
      </c>
      <c r="F1063">
        <v>4.6109999999999998</v>
      </c>
      <c r="G1063">
        <v>248.80500000000001</v>
      </c>
    </row>
    <row r="1064" spans="1:8" x14ac:dyDescent="0.3">
      <c r="A1064">
        <v>86</v>
      </c>
      <c r="B1064">
        <v>3775</v>
      </c>
      <c r="C1064">
        <v>98.162000000000006</v>
      </c>
      <c r="D1064">
        <v>18.885999999999999</v>
      </c>
      <c r="E1064">
        <v>208.279</v>
      </c>
      <c r="F1064">
        <v>3.2810000000000001</v>
      </c>
      <c r="G1064">
        <v>3774.1860000000001</v>
      </c>
      <c r="H1064">
        <f t="shared" ref="H1064" si="81">G1064/G1063</f>
        <v>15.169253029480918</v>
      </c>
    </row>
    <row r="1065" spans="1:8" x14ac:dyDescent="0.3">
      <c r="A1065">
        <v>87</v>
      </c>
      <c r="B1065">
        <v>103</v>
      </c>
      <c r="C1065">
        <v>142.208</v>
      </c>
      <c r="D1065">
        <v>23.971</v>
      </c>
      <c r="E1065">
        <v>180.196</v>
      </c>
      <c r="F1065">
        <v>0.56200000000000006</v>
      </c>
      <c r="G1065">
        <v>102.005</v>
      </c>
    </row>
    <row r="1066" spans="1:8" x14ac:dyDescent="0.3">
      <c r="A1066">
        <v>88</v>
      </c>
      <c r="B1066">
        <v>974</v>
      </c>
      <c r="C1066">
        <v>124.72499999999999</v>
      </c>
      <c r="D1066">
        <v>9.7680000000000007</v>
      </c>
      <c r="E1066">
        <v>221.01300000000001</v>
      </c>
      <c r="F1066">
        <v>5.8979999999999997</v>
      </c>
      <c r="G1066">
        <v>973.15200000000004</v>
      </c>
      <c r="H1066">
        <f>G1066/102</f>
        <v>9.5407058823529418</v>
      </c>
    </row>
    <row r="1067" spans="1:8" x14ac:dyDescent="0.3">
      <c r="A1067">
        <v>89</v>
      </c>
      <c r="B1067">
        <v>959</v>
      </c>
      <c r="C1067">
        <v>127.672</v>
      </c>
      <c r="D1067">
        <v>4.3330000000000002</v>
      </c>
      <c r="E1067">
        <v>237.40600000000001</v>
      </c>
      <c r="F1067">
        <v>-4.069</v>
      </c>
      <c r="G1067">
        <v>958.41499999999996</v>
      </c>
      <c r="H1067">
        <f t="shared" ref="H1067:H1092" si="82">G1067/102</f>
        <v>9.3962254901960787</v>
      </c>
    </row>
    <row r="1068" spans="1:8" x14ac:dyDescent="0.3">
      <c r="A1068">
        <v>90</v>
      </c>
      <c r="B1068">
        <v>930</v>
      </c>
      <c r="C1068">
        <v>142.87799999999999</v>
      </c>
      <c r="D1068">
        <v>2.1030000000000002</v>
      </c>
      <c r="E1068">
        <v>240.035</v>
      </c>
      <c r="F1068">
        <v>-2.222</v>
      </c>
      <c r="G1068">
        <v>928.69799999999998</v>
      </c>
      <c r="H1068">
        <f t="shared" si="82"/>
        <v>9.1048823529411766</v>
      </c>
    </row>
    <row r="1069" spans="1:8" x14ac:dyDescent="0.3">
      <c r="A1069">
        <v>91</v>
      </c>
      <c r="B1069">
        <v>1043</v>
      </c>
      <c r="C1069">
        <v>104.279</v>
      </c>
      <c r="D1069">
        <v>5.0350000000000001</v>
      </c>
      <c r="E1069">
        <v>202.95</v>
      </c>
      <c r="F1069">
        <v>-3.5209999999999999</v>
      </c>
      <c r="G1069">
        <v>1041.9670000000001</v>
      </c>
      <c r="H1069">
        <f t="shared" si="82"/>
        <v>10.215362745098041</v>
      </c>
    </row>
    <row r="1070" spans="1:8" x14ac:dyDescent="0.3">
      <c r="A1070">
        <v>92</v>
      </c>
      <c r="B1070">
        <v>952</v>
      </c>
      <c r="C1070">
        <v>112.252</v>
      </c>
      <c r="D1070">
        <v>2.4039999999999999</v>
      </c>
      <c r="E1070">
        <v>202.667</v>
      </c>
      <c r="F1070">
        <v>-4.8239999999999998</v>
      </c>
      <c r="G1070">
        <v>951.37</v>
      </c>
      <c r="H1070">
        <f t="shared" si="82"/>
        <v>9.3271568627450989</v>
      </c>
    </row>
    <row r="1071" spans="1:8" x14ac:dyDescent="0.3">
      <c r="A1071">
        <v>93</v>
      </c>
      <c r="B1071">
        <v>993</v>
      </c>
      <c r="C1071">
        <v>122.43899999999999</v>
      </c>
      <c r="D1071">
        <v>28.765000000000001</v>
      </c>
      <c r="E1071">
        <v>214</v>
      </c>
      <c r="F1071">
        <v>-0.23100000000000001</v>
      </c>
      <c r="G1071">
        <v>992.00800000000004</v>
      </c>
      <c r="H1071">
        <f t="shared" si="82"/>
        <v>9.7255686274509809</v>
      </c>
    </row>
    <row r="1072" spans="1:8" x14ac:dyDescent="0.3">
      <c r="A1072">
        <v>94</v>
      </c>
      <c r="B1072">
        <v>1030</v>
      </c>
      <c r="C1072">
        <v>59.651000000000003</v>
      </c>
      <c r="D1072">
        <v>2.3330000000000002</v>
      </c>
      <c r="E1072">
        <v>204.99799999999999</v>
      </c>
      <c r="F1072">
        <v>2.0059999999999998</v>
      </c>
      <c r="G1072">
        <v>1028.6300000000001</v>
      </c>
      <c r="H1072">
        <f t="shared" si="82"/>
        <v>10.084607843137256</v>
      </c>
    </row>
    <row r="1073" spans="1:8" x14ac:dyDescent="0.3">
      <c r="A1073">
        <v>95</v>
      </c>
      <c r="B1073">
        <v>997</v>
      </c>
      <c r="C1073">
        <v>103.935</v>
      </c>
      <c r="D1073">
        <v>1.371</v>
      </c>
      <c r="E1073">
        <v>199.667</v>
      </c>
      <c r="F1073">
        <v>-1.1499999999999999</v>
      </c>
      <c r="G1073">
        <v>996.20100000000002</v>
      </c>
      <c r="H1073">
        <f t="shared" si="82"/>
        <v>9.7666764705882354</v>
      </c>
    </row>
    <row r="1074" spans="1:8" x14ac:dyDescent="0.3">
      <c r="A1074">
        <v>96</v>
      </c>
      <c r="B1074">
        <v>889</v>
      </c>
      <c r="C1074">
        <v>127.92100000000001</v>
      </c>
      <c r="D1074">
        <v>26.332999999999998</v>
      </c>
      <c r="E1074">
        <v>204</v>
      </c>
      <c r="F1074">
        <v>0</v>
      </c>
      <c r="G1074">
        <v>888</v>
      </c>
      <c r="H1074">
        <f t="shared" si="82"/>
        <v>8.7058823529411757</v>
      </c>
    </row>
    <row r="1075" spans="1:8" x14ac:dyDescent="0.3">
      <c r="A1075">
        <v>97</v>
      </c>
      <c r="B1075">
        <v>893</v>
      </c>
      <c r="C1075">
        <v>133.70599999999999</v>
      </c>
      <c r="D1075">
        <v>41.713000000000001</v>
      </c>
      <c r="E1075">
        <v>209.667</v>
      </c>
      <c r="F1075">
        <v>1.284</v>
      </c>
      <c r="G1075">
        <v>892.22400000000005</v>
      </c>
      <c r="H1075">
        <f t="shared" si="82"/>
        <v>8.7472941176470584</v>
      </c>
    </row>
    <row r="1076" spans="1:8" x14ac:dyDescent="0.3">
      <c r="A1076">
        <v>98</v>
      </c>
      <c r="B1076">
        <v>889</v>
      </c>
      <c r="C1076">
        <v>139.03</v>
      </c>
      <c r="D1076">
        <v>59</v>
      </c>
      <c r="E1076">
        <v>208.82400000000001</v>
      </c>
      <c r="F1076">
        <v>1.806</v>
      </c>
      <c r="G1076">
        <v>888.44100000000003</v>
      </c>
      <c r="H1076">
        <f t="shared" si="82"/>
        <v>8.7102058823529411</v>
      </c>
    </row>
    <row r="1077" spans="1:8" x14ac:dyDescent="0.3">
      <c r="A1077">
        <v>99</v>
      </c>
      <c r="B1077">
        <v>812</v>
      </c>
      <c r="C1077">
        <v>122.455</v>
      </c>
      <c r="D1077">
        <v>29.506</v>
      </c>
      <c r="E1077">
        <v>202.57</v>
      </c>
      <c r="F1077">
        <v>-4.8109999999999999</v>
      </c>
      <c r="G1077">
        <v>810.85599999999999</v>
      </c>
      <c r="H1077">
        <f t="shared" si="82"/>
        <v>7.9495686274509803</v>
      </c>
    </row>
    <row r="1078" spans="1:8" x14ac:dyDescent="0.3">
      <c r="A1078">
        <v>100</v>
      </c>
      <c r="B1078">
        <v>854</v>
      </c>
      <c r="C1078">
        <v>132.40799999999999</v>
      </c>
      <c r="D1078">
        <v>23.809000000000001</v>
      </c>
      <c r="E1078">
        <v>209.79400000000001</v>
      </c>
      <c r="F1078">
        <v>-2.1509999999999998</v>
      </c>
      <c r="G1078">
        <v>852.601</v>
      </c>
      <c r="H1078">
        <f t="shared" si="82"/>
        <v>8.3588333333333331</v>
      </c>
    </row>
    <row r="1079" spans="1:8" x14ac:dyDescent="0.3">
      <c r="A1079">
        <v>101</v>
      </c>
      <c r="B1079">
        <v>895</v>
      </c>
      <c r="C1079">
        <v>155.19999999999999</v>
      </c>
      <c r="D1079">
        <v>33.344999999999999</v>
      </c>
      <c r="E1079">
        <v>225.43</v>
      </c>
      <c r="F1079">
        <v>3.3359999999999999</v>
      </c>
      <c r="G1079">
        <v>893.51400000000001</v>
      </c>
      <c r="H1079">
        <f t="shared" si="82"/>
        <v>8.7599411764705888</v>
      </c>
    </row>
    <row r="1080" spans="1:8" x14ac:dyDescent="0.3">
      <c r="A1080">
        <v>102</v>
      </c>
      <c r="B1080">
        <v>857</v>
      </c>
      <c r="C1080">
        <v>138.85499999999999</v>
      </c>
      <c r="D1080">
        <v>47.747999999999998</v>
      </c>
      <c r="E1080">
        <v>214.56399999999999</v>
      </c>
      <c r="F1080">
        <v>0.53500000000000003</v>
      </c>
      <c r="G1080">
        <v>856.03700000000003</v>
      </c>
      <c r="H1080">
        <f t="shared" si="82"/>
        <v>8.3925196078431377</v>
      </c>
    </row>
    <row r="1081" spans="1:8" x14ac:dyDescent="0.3">
      <c r="A1081">
        <v>103</v>
      </c>
      <c r="B1081">
        <v>837</v>
      </c>
      <c r="C1081">
        <v>118.496</v>
      </c>
      <c r="D1081">
        <v>59.667000000000002</v>
      </c>
      <c r="E1081">
        <v>214</v>
      </c>
      <c r="F1081">
        <v>0</v>
      </c>
      <c r="G1081">
        <v>836</v>
      </c>
      <c r="H1081">
        <f t="shared" si="82"/>
        <v>8.1960784313725483</v>
      </c>
    </row>
    <row r="1082" spans="1:8" x14ac:dyDescent="0.3">
      <c r="A1082">
        <v>104</v>
      </c>
      <c r="B1082">
        <v>885</v>
      </c>
      <c r="C1082">
        <v>143.51300000000001</v>
      </c>
      <c r="D1082">
        <v>69.912999999999997</v>
      </c>
      <c r="E1082">
        <v>245.35300000000001</v>
      </c>
      <c r="F1082">
        <v>0.77800000000000002</v>
      </c>
      <c r="G1082">
        <v>884.08100000000002</v>
      </c>
      <c r="H1082">
        <f t="shared" si="82"/>
        <v>8.6674607843137252</v>
      </c>
    </row>
    <row r="1083" spans="1:8" x14ac:dyDescent="0.3">
      <c r="A1083">
        <v>105</v>
      </c>
      <c r="B1083">
        <v>866</v>
      </c>
      <c r="C1083">
        <v>135.999</v>
      </c>
      <c r="D1083">
        <v>56.442</v>
      </c>
      <c r="E1083">
        <v>207.23099999999999</v>
      </c>
      <c r="F1083">
        <v>6.1059999999999999</v>
      </c>
      <c r="G1083">
        <v>864.90700000000004</v>
      </c>
      <c r="H1083">
        <f t="shared" si="82"/>
        <v>8.479480392156864</v>
      </c>
    </row>
    <row r="1084" spans="1:8" x14ac:dyDescent="0.3">
      <c r="A1084">
        <v>106</v>
      </c>
      <c r="B1084">
        <v>847</v>
      </c>
      <c r="C1084">
        <v>142.369</v>
      </c>
      <c r="D1084">
        <v>29.878</v>
      </c>
      <c r="E1084">
        <v>218.952</v>
      </c>
      <c r="F1084">
        <v>-4.3360000000000003</v>
      </c>
      <c r="G1084">
        <v>846.423</v>
      </c>
      <c r="H1084">
        <f t="shared" si="82"/>
        <v>8.2982647058823531</v>
      </c>
    </row>
    <row r="1085" spans="1:8" x14ac:dyDescent="0.3">
      <c r="A1085">
        <v>107</v>
      </c>
      <c r="B1085">
        <v>837</v>
      </c>
      <c r="C1085">
        <v>122.307</v>
      </c>
      <c r="D1085">
        <v>25.972999999999999</v>
      </c>
      <c r="E1085">
        <v>209.667</v>
      </c>
      <c r="F1085">
        <v>-0.82199999999999995</v>
      </c>
      <c r="G1085">
        <v>836.08600000000001</v>
      </c>
      <c r="H1085">
        <f t="shared" si="82"/>
        <v>8.1969215686274506</v>
      </c>
    </row>
    <row r="1086" spans="1:8" x14ac:dyDescent="0.3">
      <c r="A1086">
        <v>108</v>
      </c>
      <c r="B1086">
        <v>858</v>
      </c>
      <c r="C1086">
        <v>133.80600000000001</v>
      </c>
      <c r="D1086">
        <v>11.308</v>
      </c>
      <c r="E1086">
        <v>209.626</v>
      </c>
      <c r="F1086">
        <v>2.6749999999999998</v>
      </c>
      <c r="G1086">
        <v>856.93399999999997</v>
      </c>
      <c r="H1086">
        <f t="shared" si="82"/>
        <v>8.4013137254901959</v>
      </c>
    </row>
    <row r="1087" spans="1:8" x14ac:dyDescent="0.3">
      <c r="A1087">
        <v>109</v>
      </c>
      <c r="B1087">
        <v>878</v>
      </c>
      <c r="C1087">
        <v>116.968</v>
      </c>
      <c r="D1087">
        <v>22.286999999999999</v>
      </c>
      <c r="E1087">
        <v>212.464</v>
      </c>
      <c r="F1087">
        <v>-9.9779999999999998</v>
      </c>
      <c r="G1087">
        <v>877.26800000000003</v>
      </c>
      <c r="H1087">
        <f t="shared" si="82"/>
        <v>8.6006666666666671</v>
      </c>
    </row>
    <row r="1088" spans="1:8" x14ac:dyDescent="0.3">
      <c r="A1088">
        <v>110</v>
      </c>
      <c r="B1088">
        <v>876</v>
      </c>
      <c r="C1088">
        <v>135.77699999999999</v>
      </c>
      <c r="D1088">
        <v>30.74</v>
      </c>
      <c r="E1088">
        <v>200.245</v>
      </c>
      <c r="F1088">
        <v>8.9450000000000003</v>
      </c>
      <c r="G1088">
        <v>874.63800000000003</v>
      </c>
      <c r="H1088">
        <f t="shared" si="82"/>
        <v>8.5748823529411773</v>
      </c>
    </row>
    <row r="1089" spans="1:8" x14ac:dyDescent="0.3">
      <c r="A1089">
        <v>111</v>
      </c>
      <c r="B1089">
        <v>894</v>
      </c>
      <c r="C1089">
        <v>134.53100000000001</v>
      </c>
      <c r="D1089">
        <v>51.38</v>
      </c>
      <c r="E1089">
        <v>194.934</v>
      </c>
      <c r="F1089">
        <v>-3.08</v>
      </c>
      <c r="G1089">
        <v>893.29100000000005</v>
      </c>
      <c r="H1089">
        <f t="shared" si="82"/>
        <v>8.7577549019607854</v>
      </c>
    </row>
    <row r="1090" spans="1:8" x14ac:dyDescent="0.3">
      <c r="A1090">
        <v>112</v>
      </c>
      <c r="B1090">
        <v>869</v>
      </c>
      <c r="C1090">
        <v>126.196</v>
      </c>
      <c r="D1090">
        <v>45.652999999999999</v>
      </c>
      <c r="E1090">
        <v>202.39</v>
      </c>
      <c r="F1090">
        <v>-1.32</v>
      </c>
      <c r="G1090">
        <v>868.23</v>
      </c>
      <c r="H1090">
        <f t="shared" si="82"/>
        <v>8.5120588235294115</v>
      </c>
    </row>
    <row r="1091" spans="1:8" x14ac:dyDescent="0.3">
      <c r="A1091">
        <v>113</v>
      </c>
      <c r="B1091">
        <v>833</v>
      </c>
      <c r="C1091">
        <v>107.672</v>
      </c>
      <c r="D1091">
        <v>51.176000000000002</v>
      </c>
      <c r="E1091">
        <v>183.333</v>
      </c>
      <c r="F1091">
        <v>0.82599999999999996</v>
      </c>
      <c r="G1091">
        <v>832.08699999999999</v>
      </c>
      <c r="H1091">
        <f t="shared" si="82"/>
        <v>8.1577156862745088</v>
      </c>
    </row>
    <row r="1092" spans="1:8" x14ac:dyDescent="0.3">
      <c r="A1092">
        <v>114</v>
      </c>
      <c r="B1092">
        <v>877</v>
      </c>
      <c r="C1092">
        <v>112.4</v>
      </c>
      <c r="D1092">
        <v>22.988</v>
      </c>
      <c r="E1092">
        <v>197.60300000000001</v>
      </c>
      <c r="F1092">
        <v>-0.52300000000000002</v>
      </c>
      <c r="G1092">
        <v>876.03700000000003</v>
      </c>
      <c r="H1092">
        <f t="shared" si="82"/>
        <v>8.588598039215686</v>
      </c>
    </row>
    <row r="1093" spans="1:8" x14ac:dyDescent="0.3">
      <c r="A1093">
        <v>115</v>
      </c>
      <c r="B1093">
        <v>248</v>
      </c>
      <c r="C1093">
        <v>122.78400000000001</v>
      </c>
      <c r="D1093">
        <v>43.561</v>
      </c>
      <c r="E1093">
        <v>137.26300000000001</v>
      </c>
      <c r="F1093">
        <v>3.7210000000000001</v>
      </c>
      <c r="G1093">
        <v>246.52</v>
      </c>
    </row>
    <row r="1094" spans="1:8" x14ac:dyDescent="0.3">
      <c r="A1094">
        <v>116</v>
      </c>
      <c r="B1094">
        <v>3776</v>
      </c>
      <c r="C1094">
        <v>120.226</v>
      </c>
      <c r="D1094">
        <v>25.832000000000001</v>
      </c>
      <c r="E1094">
        <v>212.822</v>
      </c>
      <c r="F1094">
        <v>1.2749999999999999</v>
      </c>
      <c r="G1094">
        <v>3774.9349999999999</v>
      </c>
      <c r="H1094">
        <f>G1094/G1093</f>
        <v>15.312895505435664</v>
      </c>
    </row>
    <row r="1095" spans="1:8" x14ac:dyDescent="0.3">
      <c r="A1095">
        <v>117</v>
      </c>
      <c r="B1095">
        <v>325</v>
      </c>
      <c r="C1095">
        <v>141.09899999999999</v>
      </c>
      <c r="D1095">
        <v>36.667000000000002</v>
      </c>
      <c r="E1095">
        <v>158</v>
      </c>
      <c r="F1095">
        <v>-90</v>
      </c>
      <c r="G1095">
        <v>324</v>
      </c>
    </row>
    <row r="1096" spans="1:8" x14ac:dyDescent="0.3">
      <c r="A1096">
        <v>118</v>
      </c>
      <c r="B1096">
        <v>3817</v>
      </c>
      <c r="C1096">
        <v>109.369</v>
      </c>
      <c r="D1096">
        <v>30.241</v>
      </c>
      <c r="E1096">
        <v>212.56100000000001</v>
      </c>
      <c r="F1096">
        <v>-86.844999999999999</v>
      </c>
      <c r="G1096">
        <v>3815.7829999999999</v>
      </c>
      <c r="H1096">
        <f t="shared" ref="H1096" si="83">G1096/G1095</f>
        <v>11.777108024691358</v>
      </c>
    </row>
    <row r="1097" spans="1:8" x14ac:dyDescent="0.3">
      <c r="A1097">
        <v>119</v>
      </c>
      <c r="B1097">
        <v>269</v>
      </c>
      <c r="C1097">
        <v>123.479</v>
      </c>
      <c r="D1097">
        <v>13</v>
      </c>
      <c r="E1097">
        <v>147.94999999999999</v>
      </c>
      <c r="F1097">
        <v>-0.85499999999999998</v>
      </c>
      <c r="G1097">
        <v>268.02999999999997</v>
      </c>
    </row>
    <row r="1098" spans="1:8" x14ac:dyDescent="0.3">
      <c r="A1098">
        <v>120</v>
      </c>
      <c r="B1098">
        <v>3285</v>
      </c>
      <c r="C1098">
        <v>122.961</v>
      </c>
      <c r="D1098">
        <v>0.66700000000000004</v>
      </c>
      <c r="E1098">
        <v>213</v>
      </c>
      <c r="F1098">
        <v>-0.20899999999999999</v>
      </c>
      <c r="G1098">
        <v>3284.0219999999999</v>
      </c>
      <c r="H1098">
        <f t="shared" ref="H1098" si="84">G1098/G1097</f>
        <v>12.252441890833117</v>
      </c>
    </row>
    <row r="1099" spans="1:8" x14ac:dyDescent="0.3">
      <c r="A1099">
        <v>121</v>
      </c>
      <c r="B1099">
        <v>321</v>
      </c>
      <c r="C1099">
        <v>108.608</v>
      </c>
      <c r="D1099">
        <v>38.9</v>
      </c>
      <c r="E1099">
        <v>140</v>
      </c>
      <c r="F1099">
        <v>2.1480000000000001</v>
      </c>
      <c r="G1099">
        <v>320.22500000000002</v>
      </c>
    </row>
    <row r="1100" spans="1:8" x14ac:dyDescent="0.3">
      <c r="A1100">
        <v>122</v>
      </c>
      <c r="B1100">
        <v>3799</v>
      </c>
      <c r="C1100">
        <v>87.552999999999997</v>
      </c>
      <c r="D1100">
        <v>27.643000000000001</v>
      </c>
      <c r="E1100">
        <v>207.333</v>
      </c>
      <c r="F1100">
        <v>2.052</v>
      </c>
      <c r="G1100">
        <v>3798.4349999999999</v>
      </c>
      <c r="H1100">
        <f t="shared" ref="H1100" si="85">G1100/G1099</f>
        <v>11.861769068623623</v>
      </c>
    </row>
    <row r="1101" spans="1:8" x14ac:dyDescent="0.3">
      <c r="A1101">
        <v>123</v>
      </c>
      <c r="B1101">
        <v>162</v>
      </c>
      <c r="C1101">
        <v>86.721999999999994</v>
      </c>
      <c r="D1101">
        <v>19.332999999999998</v>
      </c>
      <c r="E1101">
        <v>106.333</v>
      </c>
      <c r="F1101">
        <v>0</v>
      </c>
      <c r="G1101">
        <v>161</v>
      </c>
    </row>
    <row r="1102" spans="1:8" x14ac:dyDescent="0.3">
      <c r="A1102">
        <v>124</v>
      </c>
      <c r="B1102">
        <v>3633</v>
      </c>
      <c r="C1102">
        <v>120.123</v>
      </c>
      <c r="D1102">
        <v>22.332000000000001</v>
      </c>
      <c r="E1102">
        <v>238.78800000000001</v>
      </c>
      <c r="F1102">
        <v>0.63100000000000001</v>
      </c>
      <c r="G1102">
        <v>3632.22</v>
      </c>
      <c r="H1102">
        <f t="shared" ref="H1102" si="86">G1102/G1101</f>
        <v>22.560372670807453</v>
      </c>
    </row>
    <row r="1103" spans="1:8" x14ac:dyDescent="0.3">
      <c r="A1103">
        <v>125</v>
      </c>
      <c r="B1103">
        <v>140</v>
      </c>
      <c r="C1103">
        <v>106.074</v>
      </c>
      <c r="D1103">
        <v>69.388000000000005</v>
      </c>
      <c r="E1103">
        <v>124.842</v>
      </c>
      <c r="F1103">
        <v>1.6479999999999999</v>
      </c>
      <c r="G1103">
        <v>139.05799999999999</v>
      </c>
    </row>
    <row r="1104" spans="1:8" x14ac:dyDescent="0.3">
      <c r="A1104">
        <v>126</v>
      </c>
      <c r="B1104">
        <v>3765</v>
      </c>
      <c r="C1104">
        <v>132.07900000000001</v>
      </c>
      <c r="D1104">
        <v>20.332999999999998</v>
      </c>
      <c r="E1104">
        <v>199.535</v>
      </c>
      <c r="F1104">
        <v>0.42599999999999999</v>
      </c>
      <c r="G1104">
        <v>3764.1039999999998</v>
      </c>
      <c r="H1104">
        <f t="shared" ref="H1104" si="87">G1104/G1103</f>
        <v>27.068590084712852</v>
      </c>
    </row>
    <row r="1105" spans="1:8" x14ac:dyDescent="0.3">
      <c r="A1105">
        <v>127</v>
      </c>
      <c r="B1105">
        <v>253</v>
      </c>
      <c r="C1105">
        <v>124.82599999999999</v>
      </c>
      <c r="D1105">
        <v>34.667000000000002</v>
      </c>
      <c r="E1105">
        <v>175.46</v>
      </c>
      <c r="F1105">
        <v>-88.182000000000002</v>
      </c>
      <c r="G1105">
        <v>252.12700000000001</v>
      </c>
    </row>
    <row r="1106" spans="1:8" x14ac:dyDescent="0.3">
      <c r="A1106">
        <v>128</v>
      </c>
      <c r="B1106">
        <v>1601</v>
      </c>
      <c r="C1106">
        <v>161.96199999999999</v>
      </c>
      <c r="D1106">
        <v>67.533000000000001</v>
      </c>
      <c r="E1106">
        <v>210.03299999999999</v>
      </c>
      <c r="F1106">
        <v>-88.567999999999998</v>
      </c>
      <c r="G1106">
        <v>1600.5</v>
      </c>
      <c r="H1106">
        <f>G1106/252</f>
        <v>6.3511904761904763</v>
      </c>
    </row>
    <row r="1107" spans="1:8" x14ac:dyDescent="0.3">
      <c r="A1107">
        <v>129</v>
      </c>
      <c r="B1107">
        <v>1529</v>
      </c>
      <c r="C1107">
        <v>165.33500000000001</v>
      </c>
      <c r="D1107">
        <v>71.852999999999994</v>
      </c>
      <c r="E1107">
        <v>233.19</v>
      </c>
      <c r="F1107">
        <v>-89.1</v>
      </c>
      <c r="G1107">
        <v>1528.1880000000001</v>
      </c>
      <c r="H1107">
        <f t="shared" ref="H1107:H1110" si="88">G1107/252</f>
        <v>6.0642380952380952</v>
      </c>
    </row>
    <row r="1108" spans="1:8" x14ac:dyDescent="0.3">
      <c r="A1108">
        <v>130</v>
      </c>
      <c r="B1108">
        <v>1756</v>
      </c>
      <c r="C1108">
        <v>129.08799999999999</v>
      </c>
      <c r="D1108">
        <v>37.527999999999999</v>
      </c>
      <c r="E1108">
        <v>223.57300000000001</v>
      </c>
      <c r="F1108">
        <v>-93.397000000000006</v>
      </c>
      <c r="G1108">
        <v>1755.0840000000001</v>
      </c>
      <c r="H1108">
        <f t="shared" si="88"/>
        <v>6.9646190476190482</v>
      </c>
    </row>
    <row r="1109" spans="1:8" x14ac:dyDescent="0.3">
      <c r="A1109">
        <v>131</v>
      </c>
      <c r="B1109">
        <v>1466</v>
      </c>
      <c r="C1109">
        <v>119.79600000000001</v>
      </c>
      <c r="D1109">
        <v>40.186999999999998</v>
      </c>
      <c r="E1109">
        <v>187.934</v>
      </c>
      <c r="F1109">
        <v>-91.878</v>
      </c>
      <c r="G1109">
        <v>1464.787</v>
      </c>
      <c r="H1109">
        <f t="shared" si="88"/>
        <v>5.8126468253968255</v>
      </c>
    </row>
    <row r="1110" spans="1:8" x14ac:dyDescent="0.3">
      <c r="A1110">
        <v>132</v>
      </c>
      <c r="B1110">
        <v>1655</v>
      </c>
      <c r="C1110">
        <v>126.1</v>
      </c>
      <c r="D1110">
        <v>58.783000000000001</v>
      </c>
      <c r="E1110">
        <v>229.05199999999999</v>
      </c>
      <c r="F1110">
        <v>-94.994</v>
      </c>
      <c r="G1110">
        <v>1654.279</v>
      </c>
      <c r="H1110">
        <f t="shared" si="88"/>
        <v>6.5645992063492065</v>
      </c>
    </row>
    <row r="1111" spans="1:8" x14ac:dyDescent="0.3">
      <c r="A1111">
        <v>133</v>
      </c>
      <c r="B1111">
        <v>470</v>
      </c>
      <c r="C1111">
        <v>110</v>
      </c>
      <c r="D1111">
        <v>33.97</v>
      </c>
      <c r="E1111">
        <v>151.16499999999999</v>
      </c>
      <c r="F1111">
        <v>-87.063999999999993</v>
      </c>
      <c r="G1111">
        <v>468.61500000000001</v>
      </c>
    </row>
    <row r="1112" spans="1:8" x14ac:dyDescent="0.3">
      <c r="A1112">
        <v>134</v>
      </c>
      <c r="B1112">
        <v>3490</v>
      </c>
      <c r="C1112">
        <v>119.566</v>
      </c>
      <c r="D1112">
        <v>32.078000000000003</v>
      </c>
      <c r="E1112">
        <v>192.423</v>
      </c>
      <c r="F1112">
        <v>-87.536000000000001</v>
      </c>
      <c r="G1112">
        <v>3489.2260000000001</v>
      </c>
      <c r="H1112">
        <f>G1112/G1111</f>
        <v>7.4458265313743697</v>
      </c>
    </row>
    <row r="1113" spans="1:8" x14ac:dyDescent="0.3">
      <c r="A1113">
        <v>135</v>
      </c>
      <c r="B1113">
        <v>321</v>
      </c>
      <c r="C1113">
        <v>129.97200000000001</v>
      </c>
      <c r="D1113">
        <v>37.299999999999997</v>
      </c>
      <c r="E1113">
        <v>151.64599999999999</v>
      </c>
      <c r="F1113">
        <v>2.1480000000000001</v>
      </c>
      <c r="G1113">
        <v>320.22500000000002</v>
      </c>
    </row>
    <row r="1114" spans="1:8" x14ac:dyDescent="0.3">
      <c r="A1114">
        <v>136</v>
      </c>
      <c r="B1114">
        <v>3398</v>
      </c>
      <c r="C1114">
        <v>117.26300000000001</v>
      </c>
      <c r="D1114">
        <v>39.771999999999998</v>
      </c>
      <c r="E1114">
        <v>210.94</v>
      </c>
      <c r="F1114">
        <v>-1.349</v>
      </c>
      <c r="G1114">
        <v>3396.942</v>
      </c>
      <c r="H1114">
        <f t="shared" ref="H1114" si="89">G1114/G1113</f>
        <v>10.607985010539464</v>
      </c>
    </row>
    <row r="1115" spans="1:8" x14ac:dyDescent="0.3">
      <c r="A1115">
        <v>137</v>
      </c>
      <c r="B1115">
        <v>122</v>
      </c>
      <c r="C1115">
        <v>141.637</v>
      </c>
      <c r="D1115">
        <v>108.94499999999999</v>
      </c>
      <c r="E1115">
        <v>157.31399999999999</v>
      </c>
      <c r="F1115">
        <v>3.7829999999999999</v>
      </c>
      <c r="G1115">
        <v>121.264</v>
      </c>
    </row>
    <row r="1116" spans="1:8" x14ac:dyDescent="0.3">
      <c r="A1116">
        <v>138</v>
      </c>
      <c r="B1116">
        <v>875</v>
      </c>
      <c r="C1116">
        <v>150.05099999999999</v>
      </c>
      <c r="D1116">
        <v>61.44</v>
      </c>
      <c r="E1116">
        <v>207.86699999999999</v>
      </c>
      <c r="F1116">
        <v>5.5149999999999997</v>
      </c>
      <c r="G1116">
        <v>874.04600000000005</v>
      </c>
      <c r="H1116">
        <f>G1116/121</f>
        <v>7.2235206611570248</v>
      </c>
    </row>
    <row r="1117" spans="1:8" x14ac:dyDescent="0.3">
      <c r="A1117">
        <v>139</v>
      </c>
      <c r="B1117">
        <v>1010</v>
      </c>
      <c r="C1117">
        <v>131.863</v>
      </c>
      <c r="D1117">
        <v>27.385000000000002</v>
      </c>
      <c r="E1117">
        <v>201.07400000000001</v>
      </c>
      <c r="F1117">
        <v>-2.726</v>
      </c>
      <c r="G1117">
        <v>1009.1420000000001</v>
      </c>
      <c r="H1117">
        <f>G1117/121</f>
        <v>8.3400165289256201</v>
      </c>
    </row>
    <row r="1118" spans="1:8" x14ac:dyDescent="0.3">
      <c r="A1118">
        <v>140</v>
      </c>
      <c r="B1118">
        <v>877</v>
      </c>
      <c r="C1118">
        <v>158.74799999999999</v>
      </c>
      <c r="D1118">
        <v>79.667000000000002</v>
      </c>
      <c r="E1118">
        <v>205.667</v>
      </c>
      <c r="F1118">
        <v>0</v>
      </c>
      <c r="G1118">
        <v>876</v>
      </c>
      <c r="H1118">
        <f t="shared" ref="H1118:H1141" si="90">G1118/121</f>
        <v>7.2396694214876032</v>
      </c>
    </row>
    <row r="1119" spans="1:8" x14ac:dyDescent="0.3">
      <c r="A1119">
        <v>141</v>
      </c>
      <c r="B1119">
        <v>883</v>
      </c>
      <c r="C1119">
        <v>154.57400000000001</v>
      </c>
      <c r="D1119">
        <v>59.816000000000003</v>
      </c>
      <c r="E1119">
        <v>226.667</v>
      </c>
      <c r="F1119">
        <v>0.39</v>
      </c>
      <c r="G1119">
        <v>882.02</v>
      </c>
      <c r="H1119">
        <f t="shared" si="90"/>
        <v>7.2894214876033052</v>
      </c>
    </row>
    <row r="1120" spans="1:8" x14ac:dyDescent="0.3">
      <c r="A1120">
        <v>142</v>
      </c>
      <c r="B1120">
        <v>951</v>
      </c>
      <c r="C1120">
        <v>122.96299999999999</v>
      </c>
      <c r="D1120">
        <v>37.613</v>
      </c>
      <c r="E1120">
        <v>207.667</v>
      </c>
      <c r="F1120">
        <v>3.621</v>
      </c>
      <c r="G1120">
        <v>949.89700000000005</v>
      </c>
      <c r="H1120">
        <f t="shared" si="90"/>
        <v>7.8503884297520665</v>
      </c>
    </row>
    <row r="1121" spans="1:8" x14ac:dyDescent="0.3">
      <c r="A1121">
        <v>143</v>
      </c>
      <c r="B1121">
        <v>871</v>
      </c>
      <c r="C1121">
        <v>129.50899999999999</v>
      </c>
      <c r="D1121">
        <v>58.051000000000002</v>
      </c>
      <c r="E1121">
        <v>191.89699999999999</v>
      </c>
      <c r="F1121">
        <v>-0.39500000000000002</v>
      </c>
      <c r="G1121">
        <v>870.02099999999996</v>
      </c>
      <c r="H1121">
        <f t="shared" si="90"/>
        <v>7.1902561983471074</v>
      </c>
    </row>
    <row r="1122" spans="1:8" x14ac:dyDescent="0.3">
      <c r="A1122">
        <v>144</v>
      </c>
      <c r="B1122">
        <v>854</v>
      </c>
      <c r="C1122">
        <v>146.614</v>
      </c>
      <c r="D1122">
        <v>76.388000000000005</v>
      </c>
      <c r="E1122">
        <v>177.22499999999999</v>
      </c>
      <c r="F1122">
        <v>3.2250000000000001</v>
      </c>
      <c r="G1122">
        <v>853.351</v>
      </c>
      <c r="H1122">
        <f t="shared" si="90"/>
        <v>7.0524876033057851</v>
      </c>
    </row>
    <row r="1123" spans="1:8" x14ac:dyDescent="0.3">
      <c r="A1123">
        <v>145</v>
      </c>
      <c r="B1123">
        <v>902</v>
      </c>
      <c r="C1123">
        <v>159.33699999999999</v>
      </c>
      <c r="D1123">
        <v>63.487000000000002</v>
      </c>
      <c r="E1123">
        <v>196</v>
      </c>
      <c r="F1123">
        <v>3.0529999999999999</v>
      </c>
      <c r="G1123">
        <v>901.279</v>
      </c>
      <c r="H1123">
        <f t="shared" si="90"/>
        <v>7.4485867768595044</v>
      </c>
    </row>
    <row r="1124" spans="1:8" x14ac:dyDescent="0.3">
      <c r="A1124">
        <v>146</v>
      </c>
      <c r="B1124">
        <v>940</v>
      </c>
      <c r="C1124">
        <v>83.194999999999993</v>
      </c>
      <c r="D1124">
        <v>5.69</v>
      </c>
      <c r="E1124">
        <v>188.101</v>
      </c>
      <c r="F1124">
        <v>-4.7640000000000002</v>
      </c>
      <c r="G1124">
        <v>939.24400000000003</v>
      </c>
      <c r="H1124">
        <f t="shared" si="90"/>
        <v>7.7623471074380168</v>
      </c>
    </row>
    <row r="1125" spans="1:8" x14ac:dyDescent="0.3">
      <c r="A1125">
        <v>147</v>
      </c>
      <c r="B1125">
        <v>908</v>
      </c>
      <c r="C1125">
        <v>111.41800000000001</v>
      </c>
      <c r="D1125">
        <v>15.760999999999999</v>
      </c>
      <c r="E1125">
        <v>194.41900000000001</v>
      </c>
      <c r="F1125">
        <v>7.2190000000000003</v>
      </c>
      <c r="G1125">
        <v>907.19100000000003</v>
      </c>
      <c r="H1125">
        <f t="shared" si="90"/>
        <v>7.4974462809917357</v>
      </c>
    </row>
    <row r="1126" spans="1:8" x14ac:dyDescent="0.3">
      <c r="A1126">
        <v>148</v>
      </c>
      <c r="B1126">
        <v>812</v>
      </c>
      <c r="C1126">
        <v>111.47</v>
      </c>
      <c r="D1126">
        <v>26.225999999999999</v>
      </c>
      <c r="E1126">
        <v>190.93799999999999</v>
      </c>
      <c r="F1126">
        <v>2.5449999999999999</v>
      </c>
      <c r="G1126">
        <v>810.8</v>
      </c>
      <c r="H1126">
        <f t="shared" si="90"/>
        <v>6.700826446280991</v>
      </c>
    </row>
    <row r="1127" spans="1:8" x14ac:dyDescent="0.3">
      <c r="A1127">
        <v>149</v>
      </c>
      <c r="B1127">
        <v>855</v>
      </c>
      <c r="C1127">
        <v>102.464</v>
      </c>
      <c r="D1127">
        <v>8.0129999999999999</v>
      </c>
      <c r="E1127">
        <v>198.19499999999999</v>
      </c>
      <c r="F1127">
        <v>-8.0730000000000004</v>
      </c>
      <c r="G1127">
        <v>854.46799999999996</v>
      </c>
      <c r="H1127">
        <f t="shared" si="90"/>
        <v>7.0617190082644621</v>
      </c>
    </row>
    <row r="1128" spans="1:8" x14ac:dyDescent="0.3">
      <c r="A1128">
        <v>150</v>
      </c>
      <c r="B1128">
        <v>817</v>
      </c>
      <c r="C1128">
        <v>117.883</v>
      </c>
      <c r="D1128">
        <v>23.332999999999998</v>
      </c>
      <c r="E1128">
        <v>202.51499999999999</v>
      </c>
      <c r="F1128">
        <v>-0.84299999999999997</v>
      </c>
      <c r="G1128">
        <v>816.08799999999997</v>
      </c>
      <c r="H1128">
        <f t="shared" si="90"/>
        <v>6.7445289256198349</v>
      </c>
    </row>
    <row r="1129" spans="1:8" x14ac:dyDescent="0.3">
      <c r="A1129">
        <v>151</v>
      </c>
      <c r="B1129">
        <v>771</v>
      </c>
      <c r="C1129">
        <v>128.214</v>
      </c>
      <c r="D1129">
        <v>49.704000000000001</v>
      </c>
      <c r="E1129">
        <v>198.96700000000001</v>
      </c>
      <c r="F1129">
        <v>-4.4669999999999996</v>
      </c>
      <c r="G1129">
        <v>770.34</v>
      </c>
      <c r="H1129">
        <f t="shared" si="90"/>
        <v>6.3664462809917355</v>
      </c>
    </row>
    <row r="1130" spans="1:8" x14ac:dyDescent="0.3">
      <c r="A1130">
        <v>152</v>
      </c>
      <c r="B1130">
        <v>799</v>
      </c>
      <c r="C1130">
        <v>180.68600000000001</v>
      </c>
      <c r="D1130">
        <v>105.249</v>
      </c>
      <c r="E1130">
        <v>241.79400000000001</v>
      </c>
      <c r="F1130">
        <v>12.154999999999999</v>
      </c>
      <c r="G1130">
        <v>797.88699999999994</v>
      </c>
      <c r="H1130">
        <f t="shared" si="90"/>
        <v>6.5941074380165281</v>
      </c>
    </row>
    <row r="1131" spans="1:8" x14ac:dyDescent="0.3">
      <c r="A1131">
        <v>153</v>
      </c>
      <c r="B1131">
        <v>931</v>
      </c>
      <c r="C1131">
        <v>111.64700000000001</v>
      </c>
      <c r="D1131">
        <v>10.656000000000001</v>
      </c>
      <c r="E1131">
        <v>181.53299999999999</v>
      </c>
      <c r="F1131">
        <v>-0.73899999999999999</v>
      </c>
      <c r="G1131">
        <v>930.077</v>
      </c>
      <c r="H1131">
        <f t="shared" si="90"/>
        <v>7.686586776859504</v>
      </c>
    </row>
    <row r="1132" spans="1:8" x14ac:dyDescent="0.3">
      <c r="A1132">
        <v>154</v>
      </c>
      <c r="B1132">
        <v>915</v>
      </c>
      <c r="C1132">
        <v>140.262</v>
      </c>
      <c r="D1132">
        <v>15.933</v>
      </c>
      <c r="E1132">
        <v>197.042</v>
      </c>
      <c r="F1132">
        <v>-3.7639999999999998</v>
      </c>
      <c r="G1132">
        <v>913.97199999999998</v>
      </c>
      <c r="H1132">
        <f t="shared" si="90"/>
        <v>7.5534876033057854</v>
      </c>
    </row>
    <row r="1133" spans="1:8" x14ac:dyDescent="0.3">
      <c r="A1133">
        <v>155</v>
      </c>
      <c r="B1133">
        <v>794</v>
      </c>
      <c r="C1133">
        <v>104.562</v>
      </c>
      <c r="D1133">
        <v>10.178000000000001</v>
      </c>
      <c r="E1133">
        <v>194.28800000000001</v>
      </c>
      <c r="F1133">
        <v>2.6030000000000002</v>
      </c>
      <c r="G1133">
        <v>792.81799999999998</v>
      </c>
      <c r="H1133">
        <f t="shared" si="90"/>
        <v>6.5522148760330579</v>
      </c>
    </row>
    <row r="1134" spans="1:8" x14ac:dyDescent="0.3">
      <c r="A1134">
        <v>156</v>
      </c>
      <c r="B1134">
        <v>811</v>
      </c>
      <c r="C1134">
        <v>101.35899999999999</v>
      </c>
      <c r="D1134">
        <v>10.4</v>
      </c>
      <c r="E1134">
        <v>182.667</v>
      </c>
      <c r="F1134">
        <v>1.6970000000000001</v>
      </c>
      <c r="G1134">
        <v>810.35500000000002</v>
      </c>
      <c r="H1134">
        <f t="shared" si="90"/>
        <v>6.6971487603305784</v>
      </c>
    </row>
    <row r="1135" spans="1:8" x14ac:dyDescent="0.3">
      <c r="A1135">
        <v>157</v>
      </c>
      <c r="B1135">
        <v>837</v>
      </c>
      <c r="C1135">
        <v>108.43899999999999</v>
      </c>
      <c r="D1135">
        <v>47.609000000000002</v>
      </c>
      <c r="E1135">
        <v>188.73099999999999</v>
      </c>
      <c r="F1135">
        <v>-3.7050000000000001</v>
      </c>
      <c r="G1135">
        <v>835.74599999999998</v>
      </c>
      <c r="H1135">
        <f t="shared" si="90"/>
        <v>6.9069917355371899</v>
      </c>
    </row>
    <row r="1136" spans="1:8" x14ac:dyDescent="0.3">
      <c r="A1136">
        <v>158</v>
      </c>
      <c r="B1136">
        <v>927</v>
      </c>
      <c r="C1136">
        <v>129.08000000000001</v>
      </c>
      <c r="D1136">
        <v>81.578999999999994</v>
      </c>
      <c r="E1136">
        <v>196.596</v>
      </c>
      <c r="F1136">
        <v>3.7149999999999999</v>
      </c>
      <c r="G1136">
        <v>925.94600000000003</v>
      </c>
      <c r="H1136">
        <f t="shared" si="90"/>
        <v>7.652446280991736</v>
      </c>
    </row>
    <row r="1137" spans="1:8" x14ac:dyDescent="0.3">
      <c r="A1137">
        <v>159</v>
      </c>
      <c r="B1137">
        <v>970</v>
      </c>
      <c r="C1137">
        <v>132.351</v>
      </c>
      <c r="D1137">
        <v>2.0089999999999999</v>
      </c>
      <c r="E1137">
        <v>190.899</v>
      </c>
      <c r="F1137">
        <v>4.2629999999999999</v>
      </c>
      <c r="G1137">
        <v>968.68</v>
      </c>
      <c r="H1137">
        <f t="shared" si="90"/>
        <v>8.0056198347107426</v>
      </c>
    </row>
    <row r="1138" spans="1:8" x14ac:dyDescent="0.3">
      <c r="A1138">
        <v>160</v>
      </c>
      <c r="B1138">
        <v>842</v>
      </c>
      <c r="C1138">
        <v>132.33000000000001</v>
      </c>
      <c r="D1138">
        <v>12.772</v>
      </c>
      <c r="E1138">
        <v>196.191</v>
      </c>
      <c r="F1138">
        <v>-2.4540000000000002</v>
      </c>
      <c r="G1138">
        <v>840.77099999999996</v>
      </c>
      <c r="H1138">
        <f t="shared" si="90"/>
        <v>6.9485206611570245</v>
      </c>
    </row>
    <row r="1139" spans="1:8" x14ac:dyDescent="0.3">
      <c r="A1139">
        <v>161</v>
      </c>
      <c r="B1139">
        <v>781</v>
      </c>
      <c r="C1139">
        <v>157.28299999999999</v>
      </c>
      <c r="D1139">
        <v>24.949000000000002</v>
      </c>
      <c r="E1139">
        <v>214.267</v>
      </c>
      <c r="F1139">
        <v>1.762</v>
      </c>
      <c r="G1139">
        <v>780.36900000000003</v>
      </c>
      <c r="H1139">
        <f t="shared" si="90"/>
        <v>6.4493305785123969</v>
      </c>
    </row>
    <row r="1140" spans="1:8" x14ac:dyDescent="0.3">
      <c r="A1140">
        <v>162</v>
      </c>
      <c r="B1140">
        <v>818</v>
      </c>
      <c r="C1140">
        <v>141.67699999999999</v>
      </c>
      <c r="D1140">
        <v>70.41</v>
      </c>
      <c r="E1140">
        <v>179.43100000000001</v>
      </c>
      <c r="F1140">
        <v>2.5259999999999998</v>
      </c>
      <c r="G1140">
        <v>816.79399999999998</v>
      </c>
      <c r="H1140">
        <f t="shared" si="90"/>
        <v>6.7503636363636366</v>
      </c>
    </row>
    <row r="1141" spans="1:8" x14ac:dyDescent="0.3">
      <c r="A1141">
        <v>163</v>
      </c>
      <c r="B1141">
        <v>655</v>
      </c>
      <c r="C1141">
        <v>151.50299999999999</v>
      </c>
      <c r="D1141">
        <v>107.667</v>
      </c>
      <c r="E1141">
        <v>180.703</v>
      </c>
      <c r="F1141">
        <v>-1.577</v>
      </c>
      <c r="G1141">
        <v>654.24800000000005</v>
      </c>
      <c r="H1141">
        <f t="shared" si="90"/>
        <v>5.4070082644628101</v>
      </c>
    </row>
    <row r="1142" spans="1:8" x14ac:dyDescent="0.3">
      <c r="A1142">
        <v>164</v>
      </c>
      <c r="B1142">
        <v>108</v>
      </c>
      <c r="C1142">
        <v>147.24700000000001</v>
      </c>
      <c r="D1142">
        <v>43</v>
      </c>
      <c r="E1142">
        <v>168</v>
      </c>
      <c r="F1142">
        <v>0</v>
      </c>
      <c r="G1142">
        <v>107</v>
      </c>
    </row>
    <row r="1143" spans="1:8" x14ac:dyDescent="0.3">
      <c r="A1143">
        <v>165</v>
      </c>
      <c r="B1143">
        <v>669</v>
      </c>
      <c r="C1143">
        <v>126.429</v>
      </c>
      <c r="D1143">
        <v>45.774000000000001</v>
      </c>
      <c r="E1143">
        <v>171.994</v>
      </c>
      <c r="F1143">
        <v>0.34300000000000003</v>
      </c>
      <c r="G1143">
        <v>668.01199999999994</v>
      </c>
      <c r="H1143">
        <f>G1143/107</f>
        <v>6.2431028037383172</v>
      </c>
    </row>
    <row r="1144" spans="1:8" x14ac:dyDescent="0.3">
      <c r="A1144">
        <v>166</v>
      </c>
      <c r="B1144">
        <v>649</v>
      </c>
      <c r="C1144">
        <v>133.45500000000001</v>
      </c>
      <c r="D1144">
        <v>29.914000000000001</v>
      </c>
      <c r="E1144">
        <v>195.88900000000001</v>
      </c>
      <c r="F1144">
        <v>0.70699999999999996</v>
      </c>
      <c r="G1144">
        <v>648.04899999999998</v>
      </c>
      <c r="H1144">
        <f t="shared" ref="H1144:H1172" si="91">G1144/107</f>
        <v>6.0565327102803739</v>
      </c>
    </row>
    <row r="1145" spans="1:8" x14ac:dyDescent="0.3">
      <c r="A1145">
        <v>167</v>
      </c>
      <c r="B1145">
        <v>733</v>
      </c>
      <c r="C1145">
        <v>124.733</v>
      </c>
      <c r="D1145">
        <v>34.332999999999998</v>
      </c>
      <c r="E1145">
        <v>254.667</v>
      </c>
      <c r="F1145">
        <v>0</v>
      </c>
      <c r="G1145">
        <v>732</v>
      </c>
      <c r="H1145">
        <f t="shared" si="91"/>
        <v>6.8411214953271031</v>
      </c>
    </row>
    <row r="1146" spans="1:8" x14ac:dyDescent="0.3">
      <c r="A1146">
        <v>168</v>
      </c>
      <c r="B1146">
        <v>722</v>
      </c>
      <c r="C1146">
        <v>129.98599999999999</v>
      </c>
      <c r="D1146">
        <v>41.838999999999999</v>
      </c>
      <c r="E1146">
        <v>211.86199999999999</v>
      </c>
      <c r="F1146">
        <v>6.6909999999999998</v>
      </c>
      <c r="G1146">
        <v>720.91099999999994</v>
      </c>
      <c r="H1146">
        <f t="shared" si="91"/>
        <v>6.7374859813084109</v>
      </c>
    </row>
    <row r="1147" spans="1:8" x14ac:dyDescent="0.3">
      <c r="A1147">
        <v>169</v>
      </c>
      <c r="B1147">
        <v>770</v>
      </c>
      <c r="C1147">
        <v>89.491</v>
      </c>
      <c r="D1147">
        <v>3.944</v>
      </c>
      <c r="E1147">
        <v>173.69399999999999</v>
      </c>
      <c r="F1147">
        <v>-2.3860000000000001</v>
      </c>
      <c r="G1147">
        <v>768.66600000000005</v>
      </c>
      <c r="H1147">
        <f t="shared" si="91"/>
        <v>7.1837943925233647</v>
      </c>
    </row>
    <row r="1148" spans="1:8" x14ac:dyDescent="0.3">
      <c r="A1148">
        <v>170</v>
      </c>
      <c r="B1148">
        <v>765</v>
      </c>
      <c r="C1148">
        <v>59.615000000000002</v>
      </c>
      <c r="D1148">
        <v>1.0029999999999999</v>
      </c>
      <c r="E1148">
        <v>173.607</v>
      </c>
      <c r="F1148">
        <v>1.5</v>
      </c>
      <c r="G1148">
        <v>764.26199999999994</v>
      </c>
      <c r="H1148">
        <f t="shared" si="91"/>
        <v>7.142635514018691</v>
      </c>
    </row>
    <row r="1149" spans="1:8" x14ac:dyDescent="0.3">
      <c r="A1149">
        <v>171</v>
      </c>
      <c r="B1149">
        <v>726</v>
      </c>
      <c r="C1149">
        <v>105.02500000000001</v>
      </c>
      <c r="D1149">
        <v>2.2570000000000001</v>
      </c>
      <c r="E1149">
        <v>191.18100000000001</v>
      </c>
      <c r="F1149">
        <v>-3.1619999999999999</v>
      </c>
      <c r="G1149">
        <v>725.10400000000004</v>
      </c>
      <c r="H1149">
        <f t="shared" si="91"/>
        <v>6.7766728971962618</v>
      </c>
    </row>
    <row r="1150" spans="1:8" x14ac:dyDescent="0.3">
      <c r="A1150">
        <v>172</v>
      </c>
      <c r="B1150">
        <v>781</v>
      </c>
      <c r="C1150">
        <v>111.215</v>
      </c>
      <c r="D1150">
        <v>18.332999999999998</v>
      </c>
      <c r="E1150">
        <v>191.12799999999999</v>
      </c>
      <c r="F1150">
        <v>-1.4690000000000001</v>
      </c>
      <c r="G1150">
        <v>780.25599999999997</v>
      </c>
      <c r="H1150">
        <f t="shared" si="91"/>
        <v>7.2921121495327101</v>
      </c>
    </row>
    <row r="1151" spans="1:8" x14ac:dyDescent="0.3">
      <c r="A1151">
        <v>173</v>
      </c>
      <c r="B1151">
        <v>790</v>
      </c>
      <c r="C1151">
        <v>104.054</v>
      </c>
      <c r="D1151">
        <v>32.264000000000003</v>
      </c>
      <c r="E1151">
        <v>183.24</v>
      </c>
      <c r="F1151">
        <v>-2.6160000000000001</v>
      </c>
      <c r="G1151">
        <v>788.822</v>
      </c>
      <c r="H1151">
        <f t="shared" si="91"/>
        <v>7.3721682242990658</v>
      </c>
    </row>
    <row r="1152" spans="1:8" x14ac:dyDescent="0.3">
      <c r="A1152">
        <v>174</v>
      </c>
      <c r="B1152">
        <v>673</v>
      </c>
      <c r="C1152">
        <v>121.685</v>
      </c>
      <c r="D1152">
        <v>35.856999999999999</v>
      </c>
      <c r="E1152">
        <v>197.27799999999999</v>
      </c>
      <c r="F1152">
        <v>-1.3640000000000001</v>
      </c>
      <c r="G1152">
        <v>672.19</v>
      </c>
      <c r="H1152">
        <f t="shared" si="91"/>
        <v>6.2821495327102808</v>
      </c>
    </row>
    <row r="1153" spans="1:8" x14ac:dyDescent="0.3">
      <c r="A1153">
        <v>175</v>
      </c>
      <c r="B1153">
        <v>566</v>
      </c>
      <c r="C1153">
        <v>130.41499999999999</v>
      </c>
      <c r="D1153">
        <v>73.314999999999998</v>
      </c>
      <c r="E1153">
        <v>206.696</v>
      </c>
      <c r="F1153">
        <v>-3.6520000000000001</v>
      </c>
      <c r="G1153">
        <v>565.14800000000002</v>
      </c>
      <c r="H1153">
        <f t="shared" si="91"/>
        <v>5.2817570093457951</v>
      </c>
    </row>
    <row r="1154" spans="1:8" x14ac:dyDescent="0.3">
      <c r="A1154">
        <v>176</v>
      </c>
      <c r="B1154">
        <v>682</v>
      </c>
      <c r="C1154">
        <v>149.416</v>
      </c>
      <c r="D1154">
        <v>44.206000000000003</v>
      </c>
      <c r="E1154">
        <v>219.98599999999999</v>
      </c>
      <c r="F1154">
        <v>2.3580000000000001</v>
      </c>
      <c r="G1154">
        <v>680.57600000000002</v>
      </c>
      <c r="H1154">
        <f t="shared" si="91"/>
        <v>6.3605233644859815</v>
      </c>
    </row>
    <row r="1155" spans="1:8" x14ac:dyDescent="0.3">
      <c r="A1155">
        <v>177</v>
      </c>
      <c r="B1155">
        <v>673</v>
      </c>
      <c r="C1155">
        <v>165.01300000000001</v>
      </c>
      <c r="D1155">
        <v>73.125</v>
      </c>
      <c r="E1155">
        <v>242.60900000000001</v>
      </c>
      <c r="F1155">
        <v>0.34100000000000003</v>
      </c>
      <c r="G1155">
        <v>672.01199999999994</v>
      </c>
      <c r="H1155">
        <f t="shared" si="91"/>
        <v>6.2804859813084111</v>
      </c>
    </row>
    <row r="1156" spans="1:8" x14ac:dyDescent="0.3">
      <c r="A1156">
        <v>178</v>
      </c>
      <c r="B1156">
        <v>770</v>
      </c>
      <c r="C1156">
        <v>122.185</v>
      </c>
      <c r="D1156">
        <v>1.1459999999999999</v>
      </c>
      <c r="E1156">
        <v>191.09299999999999</v>
      </c>
      <c r="F1156">
        <v>-2.9809999999999999</v>
      </c>
      <c r="G1156">
        <v>769.04100000000005</v>
      </c>
      <c r="H1156">
        <f t="shared" si="91"/>
        <v>7.1872990654205609</v>
      </c>
    </row>
    <row r="1157" spans="1:8" x14ac:dyDescent="0.3">
      <c r="A1157">
        <v>179</v>
      </c>
      <c r="B1157">
        <v>717</v>
      </c>
      <c r="C1157">
        <v>139.84399999999999</v>
      </c>
      <c r="D1157">
        <v>63.231999999999999</v>
      </c>
      <c r="E1157">
        <v>198.809</v>
      </c>
      <c r="F1157">
        <v>-13.57</v>
      </c>
      <c r="G1157">
        <v>715.98900000000003</v>
      </c>
      <c r="H1157">
        <f t="shared" si="91"/>
        <v>6.6914859813084115</v>
      </c>
    </row>
    <row r="1158" spans="1:8" x14ac:dyDescent="0.3">
      <c r="A1158">
        <v>180</v>
      </c>
      <c r="B1158">
        <v>690</v>
      </c>
      <c r="C1158">
        <v>142.369</v>
      </c>
      <c r="D1158">
        <v>38.033999999999999</v>
      </c>
      <c r="E1158">
        <v>189.197</v>
      </c>
      <c r="F1158">
        <v>-12.744999999999999</v>
      </c>
      <c r="G1158">
        <v>688.976</v>
      </c>
      <c r="H1158">
        <f t="shared" si="91"/>
        <v>6.4390280373831779</v>
      </c>
    </row>
    <row r="1159" spans="1:8" x14ac:dyDescent="0.3">
      <c r="A1159">
        <v>181</v>
      </c>
      <c r="B1159">
        <v>678</v>
      </c>
      <c r="C1159">
        <v>97.83</v>
      </c>
      <c r="D1159">
        <v>1.373</v>
      </c>
      <c r="E1159">
        <v>181.68199999999999</v>
      </c>
      <c r="F1159">
        <v>-3.3860000000000001</v>
      </c>
      <c r="G1159">
        <v>677.18200000000002</v>
      </c>
      <c r="H1159">
        <f t="shared" si="91"/>
        <v>6.3288037383177569</v>
      </c>
    </row>
    <row r="1160" spans="1:8" x14ac:dyDescent="0.3">
      <c r="A1160">
        <v>182</v>
      </c>
      <c r="B1160">
        <v>678</v>
      </c>
      <c r="C1160">
        <v>116.48699999999999</v>
      </c>
      <c r="D1160">
        <v>43.536999999999999</v>
      </c>
      <c r="E1160">
        <v>176.93600000000001</v>
      </c>
      <c r="F1160">
        <v>-2.3719999999999999</v>
      </c>
      <c r="G1160">
        <v>676.58</v>
      </c>
      <c r="H1160">
        <f t="shared" si="91"/>
        <v>6.323177570093458</v>
      </c>
    </row>
    <row r="1161" spans="1:8" x14ac:dyDescent="0.3">
      <c r="A1161">
        <v>183</v>
      </c>
      <c r="B1161">
        <v>697</v>
      </c>
      <c r="C1161">
        <v>140.84200000000001</v>
      </c>
      <c r="D1161">
        <v>66.350999999999999</v>
      </c>
      <c r="E1161">
        <v>205.62100000000001</v>
      </c>
      <c r="F1161">
        <v>0.98799999999999999</v>
      </c>
      <c r="G1161">
        <v>696.10299999999995</v>
      </c>
      <c r="H1161">
        <f t="shared" si="91"/>
        <v>6.5056355140186914</v>
      </c>
    </row>
    <row r="1162" spans="1:8" x14ac:dyDescent="0.3">
      <c r="A1162">
        <v>184</v>
      </c>
      <c r="B1162">
        <v>654</v>
      </c>
      <c r="C1162">
        <v>127.77500000000001</v>
      </c>
      <c r="D1162">
        <v>24.29</v>
      </c>
      <c r="E1162">
        <v>193.76400000000001</v>
      </c>
      <c r="F1162">
        <v>-3.8610000000000002</v>
      </c>
      <c r="G1162">
        <v>653.48299999999995</v>
      </c>
      <c r="H1162">
        <f t="shared" si="91"/>
        <v>6.1073177570093451</v>
      </c>
    </row>
    <row r="1163" spans="1:8" x14ac:dyDescent="0.3">
      <c r="A1163">
        <v>185</v>
      </c>
      <c r="B1163">
        <v>824</v>
      </c>
      <c r="C1163">
        <v>136.714</v>
      </c>
      <c r="D1163">
        <v>55.686999999999998</v>
      </c>
      <c r="E1163">
        <v>221.45099999999999</v>
      </c>
      <c r="F1163">
        <v>-7.5389999999999997</v>
      </c>
      <c r="G1163">
        <v>823.11599999999999</v>
      </c>
      <c r="H1163">
        <f t="shared" si="91"/>
        <v>7.6926728971962612</v>
      </c>
    </row>
    <row r="1164" spans="1:8" x14ac:dyDescent="0.3">
      <c r="A1164">
        <v>186</v>
      </c>
      <c r="B1164">
        <v>1000</v>
      </c>
      <c r="C1164">
        <v>139.21600000000001</v>
      </c>
      <c r="D1164">
        <v>20.597000000000001</v>
      </c>
      <c r="E1164">
        <v>217.297</v>
      </c>
      <c r="F1164">
        <v>-4.5919999999999996</v>
      </c>
      <c r="G1164">
        <v>999.20799999999997</v>
      </c>
      <c r="H1164">
        <f t="shared" si="91"/>
        <v>9.3383925233644849</v>
      </c>
    </row>
    <row r="1165" spans="1:8" x14ac:dyDescent="0.3">
      <c r="A1165">
        <v>187</v>
      </c>
      <c r="B1165">
        <v>1155</v>
      </c>
      <c r="C1165">
        <v>166.215</v>
      </c>
      <c r="D1165">
        <v>11.552</v>
      </c>
      <c r="E1165">
        <v>233.535</v>
      </c>
      <c r="F1165">
        <v>2.9809999999999999</v>
      </c>
      <c r="G1165">
        <v>1153.5609999999999</v>
      </c>
      <c r="H1165">
        <f t="shared" si="91"/>
        <v>10.780943925233645</v>
      </c>
    </row>
    <row r="1166" spans="1:8" x14ac:dyDescent="0.3">
      <c r="A1166">
        <v>188</v>
      </c>
      <c r="B1166">
        <v>917</v>
      </c>
      <c r="C1166">
        <v>140.185</v>
      </c>
      <c r="D1166">
        <v>30.838000000000001</v>
      </c>
      <c r="E1166">
        <v>232.328</v>
      </c>
      <c r="F1166">
        <v>1.0009999999999999</v>
      </c>
      <c r="G1166">
        <v>916.14</v>
      </c>
      <c r="H1166">
        <f t="shared" si="91"/>
        <v>8.562056074766355</v>
      </c>
    </row>
    <row r="1167" spans="1:8" x14ac:dyDescent="0.3">
      <c r="A1167">
        <v>189</v>
      </c>
      <c r="B1167">
        <v>907</v>
      </c>
      <c r="C1167">
        <v>148.392</v>
      </c>
      <c r="D1167">
        <v>36</v>
      </c>
      <c r="E1167">
        <v>232.047</v>
      </c>
      <c r="F1167">
        <v>8.6310000000000002</v>
      </c>
      <c r="G1167">
        <v>906.26300000000003</v>
      </c>
      <c r="H1167">
        <f t="shared" si="91"/>
        <v>8.4697476635514022</v>
      </c>
    </row>
    <row r="1168" spans="1:8" x14ac:dyDescent="0.3">
      <c r="A1168">
        <v>190</v>
      </c>
      <c r="B1168">
        <v>925</v>
      </c>
      <c r="C1168">
        <v>160.97499999999999</v>
      </c>
      <c r="D1168">
        <v>58</v>
      </c>
      <c r="E1168">
        <v>215.93100000000001</v>
      </c>
      <c r="F1168">
        <v>-1.488</v>
      </c>
      <c r="G1168">
        <v>924.31200000000001</v>
      </c>
      <c r="H1168">
        <f t="shared" si="91"/>
        <v>8.638429906542056</v>
      </c>
    </row>
    <row r="1169" spans="1:8" x14ac:dyDescent="0.3">
      <c r="A1169">
        <v>191</v>
      </c>
      <c r="B1169">
        <v>757</v>
      </c>
      <c r="C1169">
        <v>167.358</v>
      </c>
      <c r="D1169">
        <v>75.016000000000005</v>
      </c>
      <c r="E1169">
        <v>230.78299999999999</v>
      </c>
      <c r="F1169">
        <v>0.30299999999999999</v>
      </c>
      <c r="G1169">
        <v>756.01099999999997</v>
      </c>
      <c r="H1169">
        <f t="shared" si="91"/>
        <v>7.0655233644859807</v>
      </c>
    </row>
    <row r="1170" spans="1:8" x14ac:dyDescent="0.3">
      <c r="A1170">
        <v>192</v>
      </c>
      <c r="B1170">
        <v>777</v>
      </c>
      <c r="C1170">
        <v>148.02099999999999</v>
      </c>
      <c r="D1170">
        <v>50.667000000000002</v>
      </c>
      <c r="E1170">
        <v>221</v>
      </c>
      <c r="F1170">
        <v>0</v>
      </c>
      <c r="G1170">
        <v>776</v>
      </c>
      <c r="H1170">
        <f t="shared" si="91"/>
        <v>7.2523364485981308</v>
      </c>
    </row>
    <row r="1171" spans="1:8" x14ac:dyDescent="0.3">
      <c r="A1171">
        <v>193</v>
      </c>
      <c r="B1171">
        <v>754</v>
      </c>
      <c r="C1171">
        <v>139.08699999999999</v>
      </c>
      <c r="D1171">
        <v>4.4649999999999999</v>
      </c>
      <c r="E1171">
        <v>207.00899999999999</v>
      </c>
      <c r="F1171">
        <v>-3.0449999999999999</v>
      </c>
      <c r="G1171">
        <v>753.06299999999999</v>
      </c>
      <c r="H1171">
        <f t="shared" si="91"/>
        <v>7.0379719626168225</v>
      </c>
    </row>
    <row r="1172" spans="1:8" x14ac:dyDescent="0.3">
      <c r="A1172">
        <v>194</v>
      </c>
      <c r="B1172">
        <v>744</v>
      </c>
      <c r="C1172">
        <v>133.369</v>
      </c>
      <c r="D1172">
        <v>3.1150000000000002</v>
      </c>
      <c r="E1172">
        <v>191.667</v>
      </c>
      <c r="F1172">
        <v>-5.5570000000000004</v>
      </c>
      <c r="G1172">
        <v>743.49400000000003</v>
      </c>
      <c r="H1172">
        <f t="shared" si="91"/>
        <v>6.9485420560747668</v>
      </c>
    </row>
    <row r="1173" spans="1:8" x14ac:dyDescent="0.3">
      <c r="A1173">
        <v>195</v>
      </c>
      <c r="B1173">
        <v>139</v>
      </c>
      <c r="C1173">
        <v>142.90199999999999</v>
      </c>
      <c r="D1173">
        <v>44.125999999999998</v>
      </c>
      <c r="E1173">
        <v>164.565</v>
      </c>
      <c r="F1173">
        <v>0.83</v>
      </c>
      <c r="G1173">
        <v>138.01400000000001</v>
      </c>
    </row>
    <row r="1174" spans="1:8" x14ac:dyDescent="0.3">
      <c r="A1174">
        <v>196</v>
      </c>
      <c r="B1174">
        <v>1330</v>
      </c>
      <c r="C1174">
        <v>125.04</v>
      </c>
      <c r="D1174">
        <v>25.062999999999999</v>
      </c>
      <c r="E1174">
        <v>236.19300000000001</v>
      </c>
      <c r="F1174">
        <v>-2.242</v>
      </c>
      <c r="G1174">
        <v>1329.018</v>
      </c>
      <c r="H1174">
        <f>G1174/138</f>
        <v>9.6305652173913039</v>
      </c>
    </row>
    <row r="1175" spans="1:8" x14ac:dyDescent="0.3">
      <c r="A1175">
        <v>197</v>
      </c>
      <c r="B1175">
        <v>1169</v>
      </c>
      <c r="C1175">
        <v>130.45599999999999</v>
      </c>
      <c r="D1175">
        <v>23.667000000000002</v>
      </c>
      <c r="E1175">
        <v>204</v>
      </c>
      <c r="F1175">
        <v>-0.19600000000000001</v>
      </c>
      <c r="G1175">
        <v>1168.0070000000001</v>
      </c>
      <c r="H1175">
        <f t="shared" ref="H1175:H1190" si="92">G1175/138</f>
        <v>8.4638188405797106</v>
      </c>
    </row>
    <row r="1176" spans="1:8" x14ac:dyDescent="0.3">
      <c r="A1176">
        <v>198</v>
      </c>
      <c r="B1176">
        <v>961</v>
      </c>
      <c r="C1176">
        <v>121.82599999999999</v>
      </c>
      <c r="D1176">
        <v>28.183</v>
      </c>
      <c r="E1176">
        <v>196.30799999999999</v>
      </c>
      <c r="F1176">
        <v>-1.671</v>
      </c>
      <c r="G1176">
        <v>960.40800000000002</v>
      </c>
      <c r="H1176">
        <f t="shared" si="92"/>
        <v>6.9594782608695649</v>
      </c>
    </row>
    <row r="1177" spans="1:8" x14ac:dyDescent="0.3">
      <c r="A1177">
        <v>199</v>
      </c>
      <c r="B1177">
        <v>1049</v>
      </c>
      <c r="C1177">
        <v>143.22399999999999</v>
      </c>
      <c r="D1177">
        <v>43.097000000000001</v>
      </c>
      <c r="E1177">
        <v>203</v>
      </c>
      <c r="F1177">
        <v>-1.093</v>
      </c>
      <c r="G1177">
        <v>1048.191</v>
      </c>
      <c r="H1177">
        <f t="shared" si="92"/>
        <v>7.5955869565217391</v>
      </c>
    </row>
    <row r="1178" spans="1:8" x14ac:dyDescent="0.3">
      <c r="A1178">
        <v>200</v>
      </c>
      <c r="B1178">
        <v>1001</v>
      </c>
      <c r="C1178">
        <v>106.254</v>
      </c>
      <c r="D1178">
        <v>23.05</v>
      </c>
      <c r="E1178">
        <v>172.20099999999999</v>
      </c>
      <c r="F1178">
        <v>4.8209999999999997</v>
      </c>
      <c r="G1178">
        <v>999.53599999999994</v>
      </c>
      <c r="H1178">
        <f t="shared" si="92"/>
        <v>7.2430144927536224</v>
      </c>
    </row>
    <row r="1179" spans="1:8" x14ac:dyDescent="0.3">
      <c r="A1179">
        <v>201</v>
      </c>
      <c r="B1179">
        <v>1080</v>
      </c>
      <c r="C1179">
        <v>131.732</v>
      </c>
      <c r="D1179">
        <v>36.524999999999999</v>
      </c>
      <c r="E1179">
        <v>196.958</v>
      </c>
      <c r="F1179">
        <v>6.3869999999999996</v>
      </c>
      <c r="G1179">
        <v>1078.6959999999999</v>
      </c>
      <c r="H1179">
        <f t="shared" si="92"/>
        <v>7.8166376811594196</v>
      </c>
    </row>
    <row r="1180" spans="1:8" x14ac:dyDescent="0.3">
      <c r="A1180">
        <v>202</v>
      </c>
      <c r="B1180">
        <v>962</v>
      </c>
      <c r="C1180">
        <v>142.595</v>
      </c>
      <c r="D1180">
        <v>18.324999999999999</v>
      </c>
      <c r="E1180">
        <v>233.423</v>
      </c>
      <c r="F1180">
        <v>-1.909</v>
      </c>
      <c r="G1180">
        <v>960.53300000000002</v>
      </c>
      <c r="H1180">
        <f t="shared" si="92"/>
        <v>6.960384057971015</v>
      </c>
    </row>
    <row r="1181" spans="1:8" x14ac:dyDescent="0.3">
      <c r="A1181">
        <v>203</v>
      </c>
      <c r="B1181">
        <v>1005</v>
      </c>
      <c r="C1181">
        <v>130.31800000000001</v>
      </c>
      <c r="D1181">
        <v>3</v>
      </c>
      <c r="E1181">
        <v>196.333</v>
      </c>
      <c r="F1181">
        <v>0</v>
      </c>
      <c r="G1181">
        <v>1004</v>
      </c>
      <c r="H1181">
        <f t="shared" si="92"/>
        <v>7.27536231884058</v>
      </c>
    </row>
    <row r="1182" spans="1:8" x14ac:dyDescent="0.3">
      <c r="A1182">
        <v>204</v>
      </c>
      <c r="B1182">
        <v>1194</v>
      </c>
      <c r="C1182">
        <v>155.185</v>
      </c>
      <c r="D1182">
        <v>45.817999999999998</v>
      </c>
      <c r="E1182">
        <v>208.405</v>
      </c>
      <c r="F1182">
        <v>-5.3860000000000001</v>
      </c>
      <c r="G1182">
        <v>1193.268</v>
      </c>
      <c r="H1182">
        <f t="shared" si="92"/>
        <v>8.6468695652173917</v>
      </c>
    </row>
    <row r="1183" spans="1:8" x14ac:dyDescent="0.3">
      <c r="A1183">
        <v>205</v>
      </c>
      <c r="B1183">
        <v>1221</v>
      </c>
      <c r="C1183">
        <v>160.74299999999999</v>
      </c>
      <c r="D1183">
        <v>45.259</v>
      </c>
      <c r="E1183">
        <v>232.155</v>
      </c>
      <c r="F1183">
        <v>-4.8879999999999999</v>
      </c>
      <c r="G1183">
        <v>1220.4390000000001</v>
      </c>
      <c r="H1183">
        <f t="shared" si="92"/>
        <v>8.8437608695652177</v>
      </c>
    </row>
    <row r="1184" spans="1:8" x14ac:dyDescent="0.3">
      <c r="A1184">
        <v>206</v>
      </c>
      <c r="B1184">
        <v>993</v>
      </c>
      <c r="C1184">
        <v>156.506</v>
      </c>
      <c r="D1184">
        <v>44.817</v>
      </c>
      <c r="E1184">
        <v>204.161</v>
      </c>
      <c r="F1184">
        <v>-0.92400000000000004</v>
      </c>
      <c r="G1184">
        <v>992.12900000000002</v>
      </c>
      <c r="H1184">
        <f t="shared" si="92"/>
        <v>7.1893405797101453</v>
      </c>
    </row>
    <row r="1185" spans="1:8" x14ac:dyDescent="0.3">
      <c r="A1185">
        <v>207</v>
      </c>
      <c r="B1185">
        <v>1321</v>
      </c>
      <c r="C1185">
        <v>159.05099999999999</v>
      </c>
      <c r="D1185">
        <v>46.863999999999997</v>
      </c>
      <c r="E1185">
        <v>238.303</v>
      </c>
      <c r="F1185">
        <v>0.86799999999999999</v>
      </c>
      <c r="G1185">
        <v>1320.152</v>
      </c>
      <c r="H1185">
        <f t="shared" si="92"/>
        <v>9.5663188405797097</v>
      </c>
    </row>
    <row r="1186" spans="1:8" x14ac:dyDescent="0.3">
      <c r="A1186">
        <v>208</v>
      </c>
      <c r="B1186">
        <v>1079</v>
      </c>
      <c r="C1186">
        <v>174.37799999999999</v>
      </c>
      <c r="D1186">
        <v>44.779000000000003</v>
      </c>
      <c r="E1186">
        <v>225.61699999999999</v>
      </c>
      <c r="F1186">
        <v>-3.6160000000000001</v>
      </c>
      <c r="G1186">
        <v>1078.1469999999999</v>
      </c>
      <c r="H1186">
        <f t="shared" si="92"/>
        <v>7.8126594202898545</v>
      </c>
    </row>
    <row r="1187" spans="1:8" x14ac:dyDescent="0.3">
      <c r="A1187">
        <v>209</v>
      </c>
      <c r="B1187">
        <v>1385</v>
      </c>
      <c r="C1187">
        <v>120.17400000000001</v>
      </c>
      <c r="D1187">
        <v>40</v>
      </c>
      <c r="E1187">
        <v>235.667</v>
      </c>
      <c r="F1187">
        <v>0</v>
      </c>
      <c r="G1187">
        <v>1384</v>
      </c>
      <c r="H1187">
        <f t="shared" si="92"/>
        <v>10.028985507246377</v>
      </c>
    </row>
    <row r="1188" spans="1:8" x14ac:dyDescent="0.3">
      <c r="A1188">
        <v>210</v>
      </c>
      <c r="B1188">
        <v>1086</v>
      </c>
      <c r="C1188">
        <v>161.05699999999999</v>
      </c>
      <c r="D1188">
        <v>65.692999999999998</v>
      </c>
      <c r="E1188">
        <v>211.583</v>
      </c>
      <c r="F1188">
        <v>2.3239999999999998</v>
      </c>
      <c r="G1188">
        <v>1084.893</v>
      </c>
      <c r="H1188">
        <f t="shared" si="92"/>
        <v>7.8615434782608702</v>
      </c>
    </row>
    <row r="1189" spans="1:8" x14ac:dyDescent="0.3">
      <c r="A1189">
        <v>211</v>
      </c>
      <c r="B1189">
        <v>998</v>
      </c>
      <c r="C1189">
        <v>161.886</v>
      </c>
      <c r="D1189">
        <v>41.581000000000003</v>
      </c>
      <c r="E1189">
        <v>224.84899999999999</v>
      </c>
      <c r="F1189">
        <v>-2.2999999999999998</v>
      </c>
      <c r="G1189">
        <v>996.803</v>
      </c>
      <c r="H1189">
        <f t="shared" si="92"/>
        <v>7.2232101449275365</v>
      </c>
    </row>
    <row r="1190" spans="1:8" x14ac:dyDescent="0.3">
      <c r="A1190">
        <v>212</v>
      </c>
      <c r="B1190">
        <v>1082</v>
      </c>
      <c r="C1190">
        <v>142.96799999999999</v>
      </c>
      <c r="D1190">
        <v>54.405000000000001</v>
      </c>
      <c r="E1190">
        <v>204.505</v>
      </c>
      <c r="F1190">
        <v>2.121</v>
      </c>
      <c r="G1190">
        <v>1080.74</v>
      </c>
      <c r="H1190">
        <f t="shared" si="92"/>
        <v>7.8314492753623188</v>
      </c>
    </row>
    <row r="1191" spans="1:8" x14ac:dyDescent="0.3">
      <c r="A1191">
        <v>1</v>
      </c>
      <c r="B1191">
        <v>181</v>
      </c>
      <c r="C1191">
        <v>117.991</v>
      </c>
      <c r="D1191">
        <v>80.332999999999998</v>
      </c>
      <c r="E1191">
        <v>142.333</v>
      </c>
      <c r="F1191">
        <v>0</v>
      </c>
      <c r="G1191">
        <v>180</v>
      </c>
    </row>
    <row r="1192" spans="1:8" x14ac:dyDescent="0.3">
      <c r="A1192">
        <v>2</v>
      </c>
      <c r="B1192">
        <v>3793</v>
      </c>
      <c r="C1192">
        <v>99.501999999999995</v>
      </c>
      <c r="D1192">
        <v>14.823</v>
      </c>
      <c r="E1192">
        <v>254.07900000000001</v>
      </c>
      <c r="F1192">
        <v>0.66500000000000004</v>
      </c>
      <c r="G1192">
        <v>3792.2550000000001</v>
      </c>
      <c r="H1192">
        <f>G1192/G1191</f>
        <v>21.068083333333334</v>
      </c>
    </row>
    <row r="1193" spans="1:8" x14ac:dyDescent="0.3">
      <c r="A1193">
        <v>3</v>
      </c>
      <c r="B1193">
        <v>137</v>
      </c>
      <c r="C1193">
        <v>131.078</v>
      </c>
      <c r="D1193">
        <v>76.667000000000002</v>
      </c>
      <c r="E1193">
        <v>167</v>
      </c>
      <c r="F1193">
        <v>0</v>
      </c>
      <c r="G1193">
        <v>136</v>
      </c>
    </row>
    <row r="1194" spans="1:8" x14ac:dyDescent="0.3">
      <c r="A1194">
        <v>4</v>
      </c>
      <c r="B1194">
        <v>1864</v>
      </c>
      <c r="C1194">
        <v>96.016999999999996</v>
      </c>
      <c r="D1194">
        <v>4.5650000000000004</v>
      </c>
      <c r="E1194">
        <v>205.197</v>
      </c>
      <c r="F1194">
        <v>3.2</v>
      </c>
      <c r="G1194">
        <v>1862.905</v>
      </c>
      <c r="H1194">
        <f>G1194/136</f>
        <v>13.697830882352941</v>
      </c>
    </row>
    <row r="1195" spans="1:8" x14ac:dyDescent="0.3">
      <c r="A1195">
        <v>5</v>
      </c>
      <c r="B1195">
        <v>1891</v>
      </c>
      <c r="C1195">
        <v>65.588999999999999</v>
      </c>
      <c r="D1195">
        <v>0.38600000000000001</v>
      </c>
      <c r="E1195">
        <v>172.00200000000001</v>
      </c>
      <c r="F1195">
        <v>2.4260000000000002</v>
      </c>
      <c r="G1195">
        <v>1889.694</v>
      </c>
      <c r="H1195">
        <f>G1195/136</f>
        <v>13.894808823529411</v>
      </c>
    </row>
    <row r="1196" spans="1:8" x14ac:dyDescent="0.3">
      <c r="A1196">
        <v>6</v>
      </c>
      <c r="B1196">
        <v>189</v>
      </c>
      <c r="C1196">
        <v>130.91900000000001</v>
      </c>
      <c r="D1196">
        <v>43.667000000000002</v>
      </c>
      <c r="E1196">
        <v>180.809</v>
      </c>
      <c r="F1196">
        <v>-2.4369999999999998</v>
      </c>
      <c r="G1196">
        <v>188.17</v>
      </c>
    </row>
    <row r="1197" spans="1:8" x14ac:dyDescent="0.3">
      <c r="A1197">
        <v>7</v>
      </c>
      <c r="B1197">
        <v>1197</v>
      </c>
      <c r="C1197">
        <v>82.89</v>
      </c>
      <c r="D1197">
        <v>2.004</v>
      </c>
      <c r="E1197">
        <v>249.60400000000001</v>
      </c>
      <c r="F1197">
        <v>-2.8769999999999998</v>
      </c>
      <c r="G1197">
        <v>1195.5070000000001</v>
      </c>
      <c r="H1197">
        <f>G1197/188.17</f>
        <v>6.3533347504915776</v>
      </c>
    </row>
    <row r="1198" spans="1:8" x14ac:dyDescent="0.3">
      <c r="A1198">
        <v>8</v>
      </c>
      <c r="B1198">
        <v>1166</v>
      </c>
      <c r="C1198">
        <v>60.383000000000003</v>
      </c>
      <c r="D1198">
        <v>0.33300000000000002</v>
      </c>
      <c r="E1198">
        <v>252.29900000000001</v>
      </c>
      <c r="F1198">
        <v>-1.7709999999999999</v>
      </c>
      <c r="G1198">
        <v>1164.557</v>
      </c>
      <c r="H1198">
        <f t="shared" ref="H1198:H1205" si="93">G1198/188.17</f>
        <v>6.1888558218632097</v>
      </c>
    </row>
    <row r="1199" spans="1:8" x14ac:dyDescent="0.3">
      <c r="A1199">
        <v>9</v>
      </c>
      <c r="B1199">
        <v>1215</v>
      </c>
      <c r="C1199">
        <v>80.222999999999999</v>
      </c>
      <c r="D1199">
        <v>10.628</v>
      </c>
      <c r="E1199">
        <v>250.35499999999999</v>
      </c>
      <c r="F1199">
        <v>8.8109999999999999</v>
      </c>
      <c r="G1199">
        <v>1214.329</v>
      </c>
      <c r="H1199">
        <f t="shared" si="93"/>
        <v>6.4533613222086412</v>
      </c>
    </row>
    <row r="1200" spans="1:8" x14ac:dyDescent="0.3">
      <c r="A1200">
        <v>10</v>
      </c>
      <c r="B1200">
        <v>1024</v>
      </c>
      <c r="C1200">
        <v>72.524000000000001</v>
      </c>
      <c r="D1200">
        <v>1.633</v>
      </c>
      <c r="E1200">
        <v>253.23599999999999</v>
      </c>
      <c r="F1200">
        <v>-4.3730000000000002</v>
      </c>
      <c r="G1200">
        <v>1022.978</v>
      </c>
      <c r="H1200">
        <f t="shared" si="93"/>
        <v>5.4364563958122973</v>
      </c>
    </row>
    <row r="1201" spans="1:8" x14ac:dyDescent="0.3">
      <c r="A1201">
        <v>11</v>
      </c>
      <c r="B1201">
        <v>1162</v>
      </c>
      <c r="C1201">
        <v>63.512</v>
      </c>
      <c r="D1201">
        <v>4.5110000000000001</v>
      </c>
      <c r="E1201">
        <v>250.58600000000001</v>
      </c>
      <c r="F1201">
        <v>-4.149</v>
      </c>
      <c r="G1201">
        <v>1161.0429999999999</v>
      </c>
      <c r="H1201">
        <f t="shared" si="93"/>
        <v>6.1701812191103791</v>
      </c>
    </row>
    <row r="1202" spans="1:8" x14ac:dyDescent="0.3">
      <c r="A1202">
        <v>12</v>
      </c>
      <c r="B1202">
        <v>1244</v>
      </c>
      <c r="C1202">
        <v>69.486999999999995</v>
      </c>
      <c r="D1202">
        <v>0.33300000000000002</v>
      </c>
      <c r="E1202">
        <v>248.84800000000001</v>
      </c>
      <c r="F1202">
        <v>-1.9370000000000001</v>
      </c>
      <c r="G1202">
        <v>1242.71</v>
      </c>
      <c r="H1202">
        <f t="shared" si="93"/>
        <v>6.6041877026093436</v>
      </c>
    </row>
    <row r="1203" spans="1:8" x14ac:dyDescent="0.3">
      <c r="A1203">
        <v>13</v>
      </c>
      <c r="B1203">
        <v>1280</v>
      </c>
      <c r="C1203">
        <v>86.616</v>
      </c>
      <c r="D1203">
        <v>6.6479999999999997</v>
      </c>
      <c r="E1203">
        <v>252.953</v>
      </c>
      <c r="F1203">
        <v>-2.1509999999999998</v>
      </c>
      <c r="G1203">
        <v>1278.9010000000001</v>
      </c>
      <c r="H1203">
        <f t="shared" si="93"/>
        <v>6.7965191050645704</v>
      </c>
    </row>
    <row r="1204" spans="1:8" x14ac:dyDescent="0.3">
      <c r="A1204">
        <v>14</v>
      </c>
      <c r="B1204">
        <v>1571</v>
      </c>
      <c r="C1204">
        <v>132.17500000000001</v>
      </c>
      <c r="D1204">
        <v>3.6440000000000001</v>
      </c>
      <c r="E1204">
        <v>253.04</v>
      </c>
      <c r="F1204">
        <v>-4.1639999999999997</v>
      </c>
      <c r="G1204">
        <v>1570.144</v>
      </c>
      <c r="H1204">
        <f t="shared" si="93"/>
        <v>8.3442844236594578</v>
      </c>
    </row>
    <row r="1205" spans="1:8" x14ac:dyDescent="0.3">
      <c r="A1205">
        <v>15</v>
      </c>
      <c r="B1205">
        <v>1384</v>
      </c>
      <c r="C1205">
        <v>113.361</v>
      </c>
      <c r="D1205">
        <v>1.5089999999999999</v>
      </c>
      <c r="E1205">
        <v>254.50800000000001</v>
      </c>
      <c r="F1205">
        <v>-3.9790000000000001</v>
      </c>
      <c r="G1205">
        <v>1383.335</v>
      </c>
      <c r="H1205">
        <f t="shared" si="93"/>
        <v>7.3515172450443753</v>
      </c>
    </row>
    <row r="1206" spans="1:8" x14ac:dyDescent="0.3">
      <c r="A1206">
        <v>16</v>
      </c>
      <c r="B1206">
        <v>273</v>
      </c>
      <c r="C1206">
        <v>165.01400000000001</v>
      </c>
      <c r="D1206">
        <v>51.667000000000002</v>
      </c>
      <c r="E1206">
        <v>201.34299999999999</v>
      </c>
      <c r="F1206">
        <v>0.84299999999999997</v>
      </c>
      <c r="G1206">
        <v>272.029</v>
      </c>
    </row>
    <row r="1207" spans="1:8" x14ac:dyDescent="0.3">
      <c r="A1207">
        <v>17</v>
      </c>
      <c r="B1207">
        <v>3799</v>
      </c>
      <c r="C1207">
        <v>102.54900000000001</v>
      </c>
      <c r="D1207">
        <v>6.4560000000000004</v>
      </c>
      <c r="E1207">
        <v>252</v>
      </c>
      <c r="F1207">
        <v>-2.052</v>
      </c>
      <c r="G1207">
        <v>3798.4349999999999</v>
      </c>
      <c r="H1207">
        <f>G1207/G1206</f>
        <v>13.963345819747159</v>
      </c>
    </row>
    <row r="1208" spans="1:8" x14ac:dyDescent="0.3">
      <c r="A1208">
        <v>18</v>
      </c>
      <c r="B1208">
        <v>95</v>
      </c>
      <c r="C1208">
        <v>141.65700000000001</v>
      </c>
      <c r="D1208">
        <v>59.667000000000002</v>
      </c>
      <c r="E1208">
        <v>222.738</v>
      </c>
      <c r="F1208">
        <v>-91.218999999999994</v>
      </c>
      <c r="G1208">
        <v>94.021000000000001</v>
      </c>
    </row>
    <row r="1209" spans="1:8" x14ac:dyDescent="0.3">
      <c r="A1209">
        <v>19</v>
      </c>
      <c r="B1209">
        <v>2013</v>
      </c>
      <c r="C1209">
        <v>90.328000000000003</v>
      </c>
      <c r="D1209">
        <v>3.8029999999999999</v>
      </c>
      <c r="E1209">
        <v>254.48699999999999</v>
      </c>
      <c r="F1209">
        <v>-92.733999999999995</v>
      </c>
      <c r="G1209">
        <v>2012.2909999999999</v>
      </c>
      <c r="H1209">
        <f>G1209/94</f>
        <v>21.407351063829786</v>
      </c>
    </row>
    <row r="1210" spans="1:8" x14ac:dyDescent="0.3">
      <c r="A1210">
        <v>20</v>
      </c>
      <c r="B1210">
        <v>2006</v>
      </c>
      <c r="C1210">
        <v>124.792</v>
      </c>
      <c r="D1210">
        <v>17.157</v>
      </c>
      <c r="E1210">
        <v>254.333</v>
      </c>
      <c r="F1210">
        <v>-92.058000000000007</v>
      </c>
      <c r="G1210">
        <v>2005.2929999999999</v>
      </c>
      <c r="H1210">
        <f t="shared" ref="H1210:H1211" si="94">G1210/94</f>
        <v>21.332904255319146</v>
      </c>
    </row>
    <row r="1211" spans="1:8" x14ac:dyDescent="0.3">
      <c r="A1211">
        <v>21</v>
      </c>
      <c r="B1211">
        <v>1712</v>
      </c>
      <c r="C1211">
        <v>107.51300000000001</v>
      </c>
      <c r="D1211">
        <v>9.8219999999999992</v>
      </c>
      <c r="E1211">
        <v>253.22399999999999</v>
      </c>
      <c r="F1211">
        <v>-91.406999999999996</v>
      </c>
      <c r="G1211">
        <v>1710.5160000000001</v>
      </c>
      <c r="H1211">
        <f t="shared" si="94"/>
        <v>18.196978723404257</v>
      </c>
    </row>
    <row r="1212" spans="1:8" x14ac:dyDescent="0.3">
      <c r="A1212">
        <v>22</v>
      </c>
      <c r="B1212">
        <v>90</v>
      </c>
      <c r="C1212">
        <v>160.11500000000001</v>
      </c>
      <c r="D1212">
        <v>52.667000000000002</v>
      </c>
      <c r="E1212">
        <v>210.667</v>
      </c>
      <c r="F1212">
        <v>0</v>
      </c>
      <c r="G1212">
        <v>89</v>
      </c>
    </row>
    <row r="1213" spans="1:8" x14ac:dyDescent="0.3">
      <c r="A1213">
        <v>23</v>
      </c>
      <c r="B1213">
        <v>905</v>
      </c>
      <c r="C1213">
        <v>120.818</v>
      </c>
      <c r="D1213">
        <v>23.170999999999999</v>
      </c>
      <c r="E1213">
        <v>248.667</v>
      </c>
      <c r="F1213">
        <v>-1.014</v>
      </c>
      <c r="G1213">
        <v>904.14200000000005</v>
      </c>
      <c r="H1213">
        <f>G1213/89</f>
        <v>10.158898876404495</v>
      </c>
    </row>
    <row r="1214" spans="1:8" x14ac:dyDescent="0.3">
      <c r="A1214">
        <v>24</v>
      </c>
      <c r="B1214">
        <v>974</v>
      </c>
      <c r="C1214">
        <v>117.137</v>
      </c>
      <c r="D1214">
        <v>9.5960000000000001</v>
      </c>
      <c r="E1214">
        <v>252.32</v>
      </c>
      <c r="F1214">
        <v>-2.121</v>
      </c>
      <c r="G1214">
        <v>972.66600000000005</v>
      </c>
      <c r="H1214">
        <f t="shared" ref="H1214:H1229" si="95">G1214/89</f>
        <v>10.928831460674157</v>
      </c>
    </row>
    <row r="1215" spans="1:8" x14ac:dyDescent="0.3">
      <c r="A1215">
        <v>25</v>
      </c>
      <c r="B1215">
        <v>921</v>
      </c>
      <c r="C1215">
        <v>113.774</v>
      </c>
      <c r="D1215">
        <v>31</v>
      </c>
      <c r="E1215">
        <v>253.667</v>
      </c>
      <c r="F1215">
        <v>0</v>
      </c>
      <c r="G1215">
        <v>920</v>
      </c>
      <c r="H1215">
        <f t="shared" si="95"/>
        <v>10.337078651685394</v>
      </c>
    </row>
    <row r="1216" spans="1:8" x14ac:dyDescent="0.3">
      <c r="A1216">
        <v>26</v>
      </c>
      <c r="B1216">
        <v>885</v>
      </c>
      <c r="C1216">
        <v>121.767</v>
      </c>
      <c r="D1216">
        <v>22.972999999999999</v>
      </c>
      <c r="E1216">
        <v>253</v>
      </c>
      <c r="F1216">
        <v>-1.8140000000000001</v>
      </c>
      <c r="G1216">
        <v>884.44299999999998</v>
      </c>
      <c r="H1216">
        <f t="shared" si="95"/>
        <v>9.9375617977528083</v>
      </c>
    </row>
    <row r="1217" spans="1:8" x14ac:dyDescent="0.3">
      <c r="A1217">
        <v>27</v>
      </c>
      <c r="B1217">
        <v>929</v>
      </c>
      <c r="C1217">
        <v>115.44</v>
      </c>
      <c r="D1217">
        <v>2.27</v>
      </c>
      <c r="E1217">
        <v>252.399</v>
      </c>
      <c r="F1217">
        <v>0.74099999999999999</v>
      </c>
      <c r="G1217">
        <v>928.07799999999997</v>
      </c>
      <c r="H1217">
        <f t="shared" si="95"/>
        <v>10.427842696629213</v>
      </c>
    </row>
    <row r="1218" spans="1:8" x14ac:dyDescent="0.3">
      <c r="A1218">
        <v>28</v>
      </c>
      <c r="B1218">
        <v>939</v>
      </c>
      <c r="C1218">
        <v>121.34699999999999</v>
      </c>
      <c r="D1218">
        <v>22.587</v>
      </c>
      <c r="E1218">
        <v>223.465</v>
      </c>
      <c r="F1218">
        <v>-4.1550000000000002</v>
      </c>
      <c r="G1218">
        <v>938.46699999999998</v>
      </c>
      <c r="H1218">
        <f t="shared" si="95"/>
        <v>10.544573033707865</v>
      </c>
    </row>
    <row r="1219" spans="1:8" x14ac:dyDescent="0.3">
      <c r="A1219">
        <v>29</v>
      </c>
      <c r="B1219">
        <v>878</v>
      </c>
      <c r="C1219">
        <v>104.898</v>
      </c>
      <c r="D1219">
        <v>21.841999999999999</v>
      </c>
      <c r="E1219">
        <v>252.14599999999999</v>
      </c>
      <c r="F1219">
        <v>2.6139999999999999</v>
      </c>
      <c r="G1219">
        <v>876.91300000000001</v>
      </c>
      <c r="H1219">
        <f t="shared" si="95"/>
        <v>9.8529550561797752</v>
      </c>
    </row>
    <row r="1220" spans="1:8" x14ac:dyDescent="0.3">
      <c r="A1220">
        <v>30</v>
      </c>
      <c r="B1220">
        <v>873</v>
      </c>
      <c r="C1220">
        <v>118.90900000000001</v>
      </c>
      <c r="D1220">
        <v>18.187000000000001</v>
      </c>
      <c r="E1220">
        <v>250.333</v>
      </c>
      <c r="F1220">
        <v>0.26300000000000001</v>
      </c>
      <c r="G1220">
        <v>872.00900000000001</v>
      </c>
      <c r="H1220">
        <f t="shared" si="95"/>
        <v>9.7978539325842693</v>
      </c>
    </row>
    <row r="1221" spans="1:8" x14ac:dyDescent="0.3">
      <c r="A1221">
        <v>31</v>
      </c>
      <c r="B1221">
        <v>871</v>
      </c>
      <c r="C1221">
        <v>116.78100000000001</v>
      </c>
      <c r="D1221">
        <v>3.577</v>
      </c>
      <c r="E1221">
        <v>253.667</v>
      </c>
      <c r="F1221">
        <v>-4.2169999999999996</v>
      </c>
      <c r="G1221">
        <v>870.35599999999999</v>
      </c>
      <c r="H1221">
        <f t="shared" si="95"/>
        <v>9.7792808988764044</v>
      </c>
    </row>
    <row r="1222" spans="1:8" x14ac:dyDescent="0.3">
      <c r="A1222">
        <v>32</v>
      </c>
      <c r="B1222">
        <v>877</v>
      </c>
      <c r="C1222">
        <v>89.262</v>
      </c>
      <c r="D1222">
        <v>1</v>
      </c>
      <c r="E1222">
        <v>254.667</v>
      </c>
      <c r="F1222">
        <v>0</v>
      </c>
      <c r="G1222">
        <v>876</v>
      </c>
      <c r="H1222">
        <f t="shared" si="95"/>
        <v>9.8426966292134832</v>
      </c>
    </row>
    <row r="1223" spans="1:8" x14ac:dyDescent="0.3">
      <c r="A1223">
        <v>33</v>
      </c>
      <c r="B1223">
        <v>847</v>
      </c>
      <c r="C1223">
        <v>111.327</v>
      </c>
      <c r="D1223">
        <v>1.8120000000000001</v>
      </c>
      <c r="E1223">
        <v>252.28100000000001</v>
      </c>
      <c r="F1223">
        <v>-4.0659999999999998</v>
      </c>
      <c r="G1223">
        <v>846.13</v>
      </c>
      <c r="H1223">
        <f t="shared" si="95"/>
        <v>9.5070786516853936</v>
      </c>
    </row>
    <row r="1224" spans="1:8" x14ac:dyDescent="0.3">
      <c r="A1224">
        <v>34</v>
      </c>
      <c r="B1224">
        <v>803</v>
      </c>
      <c r="C1224">
        <v>94.712999999999994</v>
      </c>
      <c r="D1224">
        <v>21.736999999999998</v>
      </c>
      <c r="E1224">
        <v>236.73</v>
      </c>
      <c r="F1224">
        <v>-7.16</v>
      </c>
      <c r="G1224">
        <v>802.25699999999995</v>
      </c>
      <c r="H1224">
        <f t="shared" si="95"/>
        <v>9.0141235955056178</v>
      </c>
    </row>
    <row r="1225" spans="1:8" x14ac:dyDescent="0.3">
      <c r="A1225">
        <v>35</v>
      </c>
      <c r="B1225">
        <v>884</v>
      </c>
      <c r="C1225">
        <v>90.052999999999997</v>
      </c>
      <c r="D1225">
        <v>18.282</v>
      </c>
      <c r="E1225">
        <v>235.524</v>
      </c>
      <c r="F1225">
        <v>-4.6769999999999996</v>
      </c>
      <c r="G1225">
        <v>882.94100000000003</v>
      </c>
      <c r="H1225">
        <f t="shared" si="95"/>
        <v>9.9206853932584274</v>
      </c>
    </row>
    <row r="1226" spans="1:8" x14ac:dyDescent="0.3">
      <c r="A1226">
        <v>36</v>
      </c>
      <c r="B1226">
        <v>850</v>
      </c>
      <c r="C1226">
        <v>94.563999999999993</v>
      </c>
      <c r="D1226">
        <v>8.5429999999999993</v>
      </c>
      <c r="E1226">
        <v>232.233</v>
      </c>
      <c r="F1226">
        <v>-2.431</v>
      </c>
      <c r="G1226">
        <v>848.76400000000001</v>
      </c>
      <c r="H1226">
        <f t="shared" si="95"/>
        <v>9.5366741573033718</v>
      </c>
    </row>
    <row r="1227" spans="1:8" x14ac:dyDescent="0.3">
      <c r="A1227">
        <v>37</v>
      </c>
      <c r="B1227">
        <v>850</v>
      </c>
      <c r="C1227">
        <v>107.55</v>
      </c>
      <c r="D1227">
        <v>10.329000000000001</v>
      </c>
      <c r="E1227">
        <v>254.18100000000001</v>
      </c>
      <c r="F1227">
        <v>-2.97</v>
      </c>
      <c r="G1227">
        <v>849.14099999999996</v>
      </c>
      <c r="H1227">
        <f t="shared" si="95"/>
        <v>9.5409101123595494</v>
      </c>
    </row>
    <row r="1228" spans="1:8" x14ac:dyDescent="0.3">
      <c r="A1228">
        <v>38</v>
      </c>
      <c r="B1228">
        <v>1070</v>
      </c>
      <c r="C1228">
        <v>94.805999999999997</v>
      </c>
      <c r="D1228">
        <v>6.0060000000000002</v>
      </c>
      <c r="E1228">
        <v>252.98400000000001</v>
      </c>
      <c r="F1228">
        <v>-5.5830000000000002</v>
      </c>
      <c r="G1228">
        <v>1069.0709999999999</v>
      </c>
      <c r="H1228">
        <f t="shared" si="95"/>
        <v>12.012033707865168</v>
      </c>
    </row>
    <row r="1229" spans="1:8" x14ac:dyDescent="0.3">
      <c r="A1229">
        <v>39</v>
      </c>
      <c r="B1229">
        <v>973</v>
      </c>
      <c r="C1229">
        <v>113.172</v>
      </c>
      <c r="D1229">
        <v>11.505000000000001</v>
      </c>
      <c r="E1229">
        <v>253.60599999999999</v>
      </c>
      <c r="F1229">
        <v>-4.96</v>
      </c>
      <c r="G1229">
        <v>971.63800000000003</v>
      </c>
      <c r="H1229">
        <f t="shared" si="95"/>
        <v>10.917280898876404</v>
      </c>
    </row>
    <row r="1230" spans="1:8" x14ac:dyDescent="0.3">
      <c r="A1230">
        <v>40</v>
      </c>
      <c r="B1230">
        <v>129</v>
      </c>
      <c r="C1230">
        <v>156.28299999999999</v>
      </c>
      <c r="D1230">
        <v>135.333</v>
      </c>
      <c r="E1230">
        <v>174.083</v>
      </c>
      <c r="F1230">
        <v>-0.44800000000000001</v>
      </c>
      <c r="G1230">
        <v>128.00399999999999</v>
      </c>
    </row>
    <row r="1231" spans="1:8" x14ac:dyDescent="0.3">
      <c r="A1231">
        <v>41</v>
      </c>
      <c r="B1231">
        <v>796</v>
      </c>
      <c r="C1231">
        <v>108.572</v>
      </c>
      <c r="D1231">
        <v>30.593</v>
      </c>
      <c r="E1231">
        <v>254.66200000000001</v>
      </c>
      <c r="F1231">
        <v>-4.907</v>
      </c>
      <c r="G1231">
        <v>794.91399999999999</v>
      </c>
      <c r="H1231">
        <f>G1231/128</f>
        <v>6.2102656249999999</v>
      </c>
    </row>
    <row r="1232" spans="1:8" x14ac:dyDescent="0.3">
      <c r="A1232">
        <v>42</v>
      </c>
      <c r="B1232">
        <v>817</v>
      </c>
      <c r="C1232">
        <v>92.74</v>
      </c>
      <c r="D1232">
        <v>16.956</v>
      </c>
      <c r="E1232">
        <v>212.38200000000001</v>
      </c>
      <c r="F1232">
        <v>0.84299999999999997</v>
      </c>
      <c r="G1232">
        <v>816.08799999999997</v>
      </c>
      <c r="H1232">
        <f t="shared" ref="H1232:H1252" si="96">G1232/128</f>
        <v>6.3756874999999997</v>
      </c>
    </row>
    <row r="1233" spans="1:8" x14ac:dyDescent="0.3">
      <c r="A1233">
        <v>43</v>
      </c>
      <c r="B1233">
        <v>853</v>
      </c>
      <c r="C1233">
        <v>130.17699999999999</v>
      </c>
      <c r="D1233">
        <v>9.1029999999999998</v>
      </c>
      <c r="E1233">
        <v>254.333</v>
      </c>
      <c r="F1233">
        <v>-0.53800000000000003</v>
      </c>
      <c r="G1233">
        <v>852.03800000000001</v>
      </c>
      <c r="H1233">
        <f t="shared" si="96"/>
        <v>6.6565468750000001</v>
      </c>
    </row>
    <row r="1234" spans="1:8" x14ac:dyDescent="0.3">
      <c r="A1234">
        <v>44</v>
      </c>
      <c r="B1234">
        <v>898</v>
      </c>
      <c r="C1234">
        <v>102.685</v>
      </c>
      <c r="D1234">
        <v>23.768000000000001</v>
      </c>
      <c r="E1234">
        <v>253.709</v>
      </c>
      <c r="F1234">
        <v>9.7560000000000002</v>
      </c>
      <c r="G1234">
        <v>896.97299999999996</v>
      </c>
      <c r="H1234">
        <f t="shared" si="96"/>
        <v>7.0076015624999997</v>
      </c>
    </row>
    <row r="1235" spans="1:8" x14ac:dyDescent="0.3">
      <c r="A1235">
        <v>45</v>
      </c>
      <c r="B1235">
        <v>830</v>
      </c>
      <c r="C1235">
        <v>84.05</v>
      </c>
      <c r="D1235">
        <v>4.08</v>
      </c>
      <c r="E1235">
        <v>250.93799999999999</v>
      </c>
      <c r="F1235">
        <v>6.0960000000000001</v>
      </c>
      <c r="G1235">
        <v>828.68600000000004</v>
      </c>
      <c r="H1235">
        <f t="shared" si="96"/>
        <v>6.4741093750000003</v>
      </c>
    </row>
    <row r="1236" spans="1:8" x14ac:dyDescent="0.3">
      <c r="A1236">
        <v>46</v>
      </c>
      <c r="B1236">
        <v>896</v>
      </c>
      <c r="C1236">
        <v>98.808000000000007</v>
      </c>
      <c r="D1236">
        <v>22.172999999999998</v>
      </c>
      <c r="E1236">
        <v>241.11799999999999</v>
      </c>
      <c r="F1236">
        <v>10.557</v>
      </c>
      <c r="G1236">
        <v>895.15099999999995</v>
      </c>
      <c r="H1236">
        <f t="shared" si="96"/>
        <v>6.9933671874999996</v>
      </c>
    </row>
    <row r="1237" spans="1:8" x14ac:dyDescent="0.3">
      <c r="A1237">
        <v>47</v>
      </c>
      <c r="B1237">
        <v>994</v>
      </c>
      <c r="C1237">
        <v>136.08600000000001</v>
      </c>
      <c r="D1237">
        <v>6.0830000000000002</v>
      </c>
      <c r="E1237">
        <v>253.96899999999999</v>
      </c>
      <c r="F1237">
        <v>-1.8480000000000001</v>
      </c>
      <c r="G1237">
        <v>992.51599999999996</v>
      </c>
      <c r="H1237">
        <f t="shared" si="96"/>
        <v>7.7540312499999997</v>
      </c>
    </row>
    <row r="1238" spans="1:8" x14ac:dyDescent="0.3">
      <c r="A1238">
        <v>48</v>
      </c>
      <c r="B1238">
        <v>952</v>
      </c>
      <c r="C1238">
        <v>113.306</v>
      </c>
      <c r="D1238">
        <v>19.46</v>
      </c>
      <c r="E1238">
        <v>253.26599999999999</v>
      </c>
      <c r="F1238">
        <v>7.0049999999999999</v>
      </c>
      <c r="G1238">
        <v>951.1</v>
      </c>
      <c r="H1238">
        <f t="shared" si="96"/>
        <v>7.4304687500000002</v>
      </c>
    </row>
    <row r="1239" spans="1:8" x14ac:dyDescent="0.3">
      <c r="A1239">
        <v>49</v>
      </c>
      <c r="B1239">
        <v>1004</v>
      </c>
      <c r="C1239">
        <v>86.097999999999999</v>
      </c>
      <c r="D1239">
        <v>10.926</v>
      </c>
      <c r="E1239">
        <v>245.369</v>
      </c>
      <c r="F1239">
        <v>11.041</v>
      </c>
      <c r="G1239">
        <v>1002.557</v>
      </c>
      <c r="H1239">
        <f t="shared" si="96"/>
        <v>7.8324765625000001</v>
      </c>
    </row>
    <row r="1240" spans="1:8" x14ac:dyDescent="0.3">
      <c r="A1240">
        <v>50</v>
      </c>
      <c r="B1240">
        <v>989</v>
      </c>
      <c r="C1240">
        <v>138.99600000000001</v>
      </c>
      <c r="D1240">
        <v>51.137999999999998</v>
      </c>
      <c r="E1240">
        <v>254.667</v>
      </c>
      <c r="F1240">
        <v>0.23200000000000001</v>
      </c>
      <c r="G1240">
        <v>988.00800000000004</v>
      </c>
      <c r="H1240">
        <f t="shared" si="96"/>
        <v>7.7188125000000003</v>
      </c>
    </row>
    <row r="1241" spans="1:8" x14ac:dyDescent="0.3">
      <c r="A1241">
        <v>51</v>
      </c>
      <c r="B1241">
        <v>1013</v>
      </c>
      <c r="C1241">
        <v>113.18</v>
      </c>
      <c r="D1241">
        <v>16.696000000000002</v>
      </c>
      <c r="E1241">
        <v>248.62299999999999</v>
      </c>
      <c r="F1241">
        <v>1.585</v>
      </c>
      <c r="G1241">
        <v>1012.3869999999999</v>
      </c>
      <c r="H1241">
        <f t="shared" si="96"/>
        <v>7.9092734374999996</v>
      </c>
    </row>
    <row r="1242" spans="1:8" x14ac:dyDescent="0.3">
      <c r="A1242">
        <v>52</v>
      </c>
      <c r="B1242">
        <v>896</v>
      </c>
      <c r="C1242">
        <v>83.14</v>
      </c>
      <c r="D1242">
        <v>11.611000000000001</v>
      </c>
      <c r="E1242">
        <v>254.05699999999999</v>
      </c>
      <c r="F1242">
        <v>4.87</v>
      </c>
      <c r="G1242">
        <v>895.23199999999997</v>
      </c>
      <c r="H1242">
        <f t="shared" si="96"/>
        <v>6.9939999999999998</v>
      </c>
    </row>
    <row r="1243" spans="1:8" x14ac:dyDescent="0.3">
      <c r="A1243">
        <v>53</v>
      </c>
      <c r="B1243">
        <v>939</v>
      </c>
      <c r="C1243">
        <v>95.251000000000005</v>
      </c>
      <c r="D1243">
        <v>27.201000000000001</v>
      </c>
      <c r="E1243">
        <v>253.31899999999999</v>
      </c>
      <c r="F1243">
        <v>-3.4239999999999999</v>
      </c>
      <c r="G1243">
        <v>937.67399999999998</v>
      </c>
      <c r="H1243">
        <f t="shared" si="96"/>
        <v>7.3255781249999998</v>
      </c>
    </row>
    <row r="1244" spans="1:8" x14ac:dyDescent="0.3">
      <c r="A1244">
        <v>54</v>
      </c>
      <c r="B1244">
        <v>983</v>
      </c>
      <c r="C1244">
        <v>105.203</v>
      </c>
      <c r="D1244">
        <v>38.979999999999997</v>
      </c>
      <c r="E1244">
        <v>212.547</v>
      </c>
      <c r="F1244">
        <v>-3.504</v>
      </c>
      <c r="G1244">
        <v>981.83500000000004</v>
      </c>
      <c r="H1244">
        <f t="shared" si="96"/>
        <v>7.6705859375000003</v>
      </c>
    </row>
    <row r="1245" spans="1:8" x14ac:dyDescent="0.3">
      <c r="A1245">
        <v>55</v>
      </c>
      <c r="B1245">
        <v>1017</v>
      </c>
      <c r="C1245">
        <v>91.16</v>
      </c>
      <c r="D1245">
        <v>3.448</v>
      </c>
      <c r="E1245">
        <v>215.85</v>
      </c>
      <c r="F1245">
        <v>1.579</v>
      </c>
      <c r="G1245">
        <v>1016.386</v>
      </c>
      <c r="H1245">
        <f t="shared" si="96"/>
        <v>7.9405156249999997</v>
      </c>
    </row>
    <row r="1246" spans="1:8" x14ac:dyDescent="0.3">
      <c r="A1246">
        <v>56</v>
      </c>
      <c r="B1246">
        <v>989</v>
      </c>
      <c r="C1246">
        <v>76.192999999999998</v>
      </c>
      <c r="D1246">
        <v>5.3330000000000002</v>
      </c>
      <c r="E1246">
        <v>207.333</v>
      </c>
      <c r="F1246">
        <v>0</v>
      </c>
      <c r="G1246">
        <v>988</v>
      </c>
      <c r="H1246">
        <f t="shared" si="96"/>
        <v>7.71875</v>
      </c>
    </row>
    <row r="1247" spans="1:8" x14ac:dyDescent="0.3">
      <c r="A1247">
        <v>57</v>
      </c>
      <c r="B1247">
        <v>829</v>
      </c>
      <c r="C1247">
        <v>68.804000000000002</v>
      </c>
      <c r="D1247">
        <v>16</v>
      </c>
      <c r="E1247">
        <v>235</v>
      </c>
      <c r="F1247">
        <v>0</v>
      </c>
      <c r="G1247">
        <v>828</v>
      </c>
      <c r="H1247">
        <f t="shared" si="96"/>
        <v>6.46875</v>
      </c>
    </row>
    <row r="1248" spans="1:8" x14ac:dyDescent="0.3">
      <c r="A1248">
        <v>58</v>
      </c>
      <c r="B1248">
        <v>813</v>
      </c>
      <c r="C1248">
        <v>63.576999999999998</v>
      </c>
      <c r="D1248">
        <v>4.9980000000000002</v>
      </c>
      <c r="E1248">
        <v>239.15899999999999</v>
      </c>
      <c r="F1248">
        <v>-1.6930000000000001</v>
      </c>
      <c r="G1248">
        <v>812.35500000000002</v>
      </c>
      <c r="H1248">
        <f t="shared" si="96"/>
        <v>6.3465234375000001</v>
      </c>
    </row>
    <row r="1249" spans="1:8" x14ac:dyDescent="0.3">
      <c r="A1249">
        <v>59</v>
      </c>
      <c r="B1249">
        <v>850</v>
      </c>
      <c r="C1249">
        <v>63.704999999999998</v>
      </c>
      <c r="D1249">
        <v>5.9809999999999999</v>
      </c>
      <c r="E1249">
        <v>202.34800000000001</v>
      </c>
      <c r="F1249">
        <v>-2.161</v>
      </c>
      <c r="G1249">
        <v>848.60400000000004</v>
      </c>
      <c r="H1249">
        <f t="shared" si="96"/>
        <v>6.6297187500000003</v>
      </c>
    </row>
    <row r="1250" spans="1:8" x14ac:dyDescent="0.3">
      <c r="A1250">
        <v>60</v>
      </c>
      <c r="B1250">
        <v>799</v>
      </c>
      <c r="C1250">
        <v>69.650999999999996</v>
      </c>
      <c r="D1250">
        <v>9.8190000000000008</v>
      </c>
      <c r="E1250">
        <v>155.75200000000001</v>
      </c>
      <c r="F1250">
        <v>4.024</v>
      </c>
      <c r="G1250">
        <v>797.96699999999998</v>
      </c>
      <c r="H1250">
        <f t="shared" si="96"/>
        <v>6.2341171874999999</v>
      </c>
    </row>
    <row r="1251" spans="1:8" x14ac:dyDescent="0.3">
      <c r="A1251">
        <v>61</v>
      </c>
      <c r="B1251">
        <v>834</v>
      </c>
      <c r="C1251">
        <v>71.09</v>
      </c>
      <c r="D1251">
        <v>12.829000000000001</v>
      </c>
      <c r="E1251">
        <v>159.93299999999999</v>
      </c>
      <c r="F1251">
        <v>2.7519999999999998</v>
      </c>
      <c r="G1251">
        <v>832.96100000000001</v>
      </c>
      <c r="H1251">
        <f t="shared" si="96"/>
        <v>6.5075078125000001</v>
      </c>
    </row>
    <row r="1252" spans="1:8" x14ac:dyDescent="0.3">
      <c r="A1252">
        <v>62</v>
      </c>
      <c r="B1252">
        <v>872</v>
      </c>
      <c r="C1252">
        <v>48.701000000000001</v>
      </c>
      <c r="D1252">
        <v>7.0979999999999999</v>
      </c>
      <c r="E1252">
        <v>200.71299999999999</v>
      </c>
      <c r="F1252">
        <v>-7.125</v>
      </c>
      <c r="G1252">
        <v>870.72400000000005</v>
      </c>
      <c r="H1252">
        <f t="shared" si="96"/>
        <v>6.8025312500000004</v>
      </c>
    </row>
    <row r="1253" spans="1:8" x14ac:dyDescent="0.3">
      <c r="A1253">
        <v>63</v>
      </c>
      <c r="B1253">
        <v>142</v>
      </c>
      <c r="C1253">
        <v>133.553</v>
      </c>
      <c r="D1253">
        <v>90.332999999999998</v>
      </c>
      <c r="E1253">
        <v>167.87200000000001</v>
      </c>
      <c r="F1253">
        <v>-0.81299999999999994</v>
      </c>
      <c r="G1253">
        <v>141.01400000000001</v>
      </c>
    </row>
    <row r="1254" spans="1:8" x14ac:dyDescent="0.3">
      <c r="A1254">
        <v>64</v>
      </c>
      <c r="B1254">
        <v>2674</v>
      </c>
      <c r="C1254">
        <v>111.861</v>
      </c>
      <c r="D1254">
        <v>5.9619999999999997</v>
      </c>
      <c r="E1254">
        <v>253.49</v>
      </c>
      <c r="F1254">
        <v>1.115</v>
      </c>
      <c r="G1254">
        <v>2672.5059999999999</v>
      </c>
      <c r="H1254">
        <f>G1254/141</f>
        <v>18.953943262411347</v>
      </c>
    </row>
    <row r="1255" spans="1:8" x14ac:dyDescent="0.3">
      <c r="A1255">
        <v>65</v>
      </c>
      <c r="B1255">
        <v>3005</v>
      </c>
      <c r="C1255">
        <v>94.566000000000003</v>
      </c>
      <c r="D1255">
        <v>5.6669999999999998</v>
      </c>
      <c r="E1255">
        <v>254.11199999999999</v>
      </c>
      <c r="F1255">
        <v>0.45800000000000002</v>
      </c>
      <c r="G1255">
        <v>3004.096</v>
      </c>
      <c r="H1255">
        <f t="shared" ref="H1255:H1256" si="97">G1255/141</f>
        <v>21.305645390070922</v>
      </c>
    </row>
    <row r="1256" spans="1:8" x14ac:dyDescent="0.3">
      <c r="A1256">
        <v>66</v>
      </c>
      <c r="B1256">
        <v>2925</v>
      </c>
      <c r="C1256">
        <v>92.694000000000003</v>
      </c>
      <c r="D1256">
        <v>1.3540000000000001</v>
      </c>
      <c r="E1256">
        <v>253.315</v>
      </c>
      <c r="F1256">
        <v>1.0189999999999999</v>
      </c>
      <c r="G1256">
        <v>2924.462</v>
      </c>
      <c r="H1256">
        <f t="shared" si="97"/>
        <v>20.74086524822695</v>
      </c>
    </row>
    <row r="1257" spans="1:8" x14ac:dyDescent="0.3">
      <c r="A1257">
        <v>67</v>
      </c>
      <c r="B1257">
        <v>229</v>
      </c>
      <c r="C1257">
        <v>152.74600000000001</v>
      </c>
      <c r="D1257">
        <v>41.57</v>
      </c>
      <c r="E1257">
        <v>193.5</v>
      </c>
      <c r="F1257">
        <v>-88.492999999999995</v>
      </c>
      <c r="G1257">
        <v>228.07900000000001</v>
      </c>
    </row>
    <row r="1258" spans="1:8" x14ac:dyDescent="0.3">
      <c r="A1258">
        <v>68</v>
      </c>
      <c r="B1258">
        <v>3693</v>
      </c>
      <c r="C1258">
        <v>76.146000000000001</v>
      </c>
      <c r="D1258">
        <v>2.4769999999999999</v>
      </c>
      <c r="E1258">
        <v>251.917</v>
      </c>
      <c r="F1258">
        <v>-85.400999999999996</v>
      </c>
      <c r="G1258">
        <v>3691.8850000000002</v>
      </c>
      <c r="H1258">
        <f>G1258/G1257</f>
        <v>16.186869461896976</v>
      </c>
    </row>
    <row r="1259" spans="1:8" x14ac:dyDescent="0.3">
      <c r="A1259">
        <v>69</v>
      </c>
      <c r="B1259">
        <v>217</v>
      </c>
      <c r="C1259">
        <v>116.494</v>
      </c>
      <c r="D1259">
        <v>50.741</v>
      </c>
      <c r="E1259">
        <v>162.77799999999999</v>
      </c>
      <c r="F1259">
        <v>2.121</v>
      </c>
      <c r="G1259">
        <v>216.148</v>
      </c>
    </row>
    <row r="1260" spans="1:8" x14ac:dyDescent="0.3">
      <c r="A1260">
        <v>70</v>
      </c>
      <c r="B1260">
        <v>3249</v>
      </c>
      <c r="C1260">
        <v>80.432000000000002</v>
      </c>
      <c r="D1260">
        <v>13.284000000000001</v>
      </c>
      <c r="E1260">
        <v>198.59</v>
      </c>
      <c r="F1260">
        <v>9.4280000000000008</v>
      </c>
      <c r="G1260">
        <v>3247.8670000000002</v>
      </c>
      <c r="H1260">
        <f t="shared" ref="H1260" si="98">G1260/G1259</f>
        <v>15.026125617632363</v>
      </c>
    </row>
    <row r="1261" spans="1:8" x14ac:dyDescent="0.3">
      <c r="A1261">
        <v>71</v>
      </c>
      <c r="B1261">
        <v>257</v>
      </c>
      <c r="C1261">
        <v>162.06100000000001</v>
      </c>
      <c r="D1261">
        <v>104</v>
      </c>
      <c r="E1261">
        <v>179.667</v>
      </c>
      <c r="F1261">
        <v>0</v>
      </c>
      <c r="G1261">
        <v>256</v>
      </c>
    </row>
    <row r="1262" spans="1:8" x14ac:dyDescent="0.3">
      <c r="A1262">
        <v>72</v>
      </c>
      <c r="B1262">
        <v>3873</v>
      </c>
      <c r="C1262">
        <v>97.04</v>
      </c>
      <c r="D1262">
        <v>1.0289999999999999</v>
      </c>
      <c r="E1262">
        <v>254.04400000000001</v>
      </c>
      <c r="F1262">
        <v>5.157</v>
      </c>
      <c r="G1262">
        <v>3871.6709999999998</v>
      </c>
      <c r="H1262">
        <f t="shared" ref="H1262" si="99">G1262/G1261</f>
        <v>15.123714843749999</v>
      </c>
    </row>
    <row r="1263" spans="1:8" x14ac:dyDescent="0.3">
      <c r="A1263">
        <v>73</v>
      </c>
      <c r="B1263">
        <v>197</v>
      </c>
      <c r="C1263">
        <v>151.755</v>
      </c>
      <c r="D1263">
        <v>101.327</v>
      </c>
      <c r="E1263">
        <v>181.286</v>
      </c>
      <c r="F1263">
        <v>-88.831000000000003</v>
      </c>
      <c r="G1263">
        <v>196.041</v>
      </c>
    </row>
    <row r="1264" spans="1:8" x14ac:dyDescent="0.3">
      <c r="A1264">
        <v>74</v>
      </c>
      <c r="B1264">
        <v>2883</v>
      </c>
      <c r="C1264">
        <v>110.277</v>
      </c>
      <c r="D1264">
        <v>9.6270000000000007</v>
      </c>
      <c r="E1264">
        <v>218.85499999999999</v>
      </c>
      <c r="F1264">
        <v>-85.701999999999998</v>
      </c>
      <c r="G1264">
        <v>2882.105</v>
      </c>
      <c r="H1264">
        <f t="shared" ref="H1264" si="100">G1264/G1263</f>
        <v>14.701542024372452</v>
      </c>
    </row>
    <row r="1265" spans="1:8" x14ac:dyDescent="0.3">
      <c r="A1265">
        <v>75</v>
      </c>
      <c r="B1265">
        <v>233</v>
      </c>
      <c r="C1265">
        <v>179.50800000000001</v>
      </c>
      <c r="D1265">
        <v>83.591999999999999</v>
      </c>
      <c r="E1265">
        <v>196.70099999999999</v>
      </c>
      <c r="F1265">
        <v>0.98799999999999999</v>
      </c>
      <c r="G1265">
        <v>232.03399999999999</v>
      </c>
    </row>
    <row r="1266" spans="1:8" x14ac:dyDescent="0.3">
      <c r="A1266">
        <v>76</v>
      </c>
      <c r="B1266">
        <v>3482</v>
      </c>
      <c r="C1266">
        <v>100.69799999999999</v>
      </c>
      <c r="D1266">
        <v>5.3070000000000004</v>
      </c>
      <c r="E1266">
        <v>247.43299999999999</v>
      </c>
      <c r="F1266">
        <v>1.514</v>
      </c>
      <c r="G1266">
        <v>3481.2159999999999</v>
      </c>
      <c r="H1266">
        <f t="shared" ref="H1266" si="101">G1266/G1265</f>
        <v>15.003042657541567</v>
      </c>
    </row>
    <row r="1267" spans="1:8" x14ac:dyDescent="0.3">
      <c r="A1267">
        <v>77</v>
      </c>
      <c r="B1267">
        <v>193</v>
      </c>
      <c r="C1267">
        <v>179.97900000000001</v>
      </c>
      <c r="D1267">
        <v>62.332999999999998</v>
      </c>
      <c r="E1267">
        <v>208.333</v>
      </c>
      <c r="F1267">
        <v>0</v>
      </c>
      <c r="G1267">
        <v>192</v>
      </c>
    </row>
    <row r="1268" spans="1:8" x14ac:dyDescent="0.3">
      <c r="A1268">
        <v>78</v>
      </c>
      <c r="B1268">
        <v>3275</v>
      </c>
      <c r="C1268">
        <v>74.326999999999998</v>
      </c>
      <c r="D1268">
        <v>2.2370000000000001</v>
      </c>
      <c r="E1268">
        <v>231.59100000000001</v>
      </c>
      <c r="F1268">
        <v>2.17</v>
      </c>
      <c r="G1268">
        <v>3274.3490000000002</v>
      </c>
      <c r="H1268">
        <f t="shared" ref="H1268" si="102">G1268/G1267</f>
        <v>17.053901041666666</v>
      </c>
    </row>
    <row r="1269" spans="1:8" x14ac:dyDescent="0.3">
      <c r="A1269">
        <v>79</v>
      </c>
      <c r="B1269">
        <v>237</v>
      </c>
      <c r="C1269">
        <v>153.846</v>
      </c>
      <c r="D1269">
        <v>19.853000000000002</v>
      </c>
      <c r="E1269">
        <v>182.80199999999999</v>
      </c>
      <c r="F1269">
        <v>0.97099999999999997</v>
      </c>
      <c r="G1269">
        <v>236.03399999999999</v>
      </c>
    </row>
    <row r="1270" spans="1:8" x14ac:dyDescent="0.3">
      <c r="A1270">
        <v>80</v>
      </c>
      <c r="B1270">
        <v>3822</v>
      </c>
      <c r="C1270">
        <v>80.984999999999999</v>
      </c>
      <c r="D1270">
        <v>7.3959999999999999</v>
      </c>
      <c r="E1270">
        <v>254.643</v>
      </c>
      <c r="F1270">
        <v>2.88</v>
      </c>
      <c r="G1270">
        <v>3820.8270000000002</v>
      </c>
      <c r="H1270">
        <f t="shared" ref="H1270" si="103">G1270/G1269</f>
        <v>16.187612801545541</v>
      </c>
    </row>
    <row r="1271" spans="1:8" x14ac:dyDescent="0.3">
      <c r="A1271">
        <v>81</v>
      </c>
      <c r="B1271">
        <v>305</v>
      </c>
      <c r="C1271">
        <v>175.73</v>
      </c>
      <c r="D1271">
        <v>85</v>
      </c>
      <c r="E1271">
        <v>193.667</v>
      </c>
      <c r="F1271">
        <v>0</v>
      </c>
      <c r="G1271">
        <v>304</v>
      </c>
    </row>
    <row r="1272" spans="1:8" x14ac:dyDescent="0.3">
      <c r="A1272">
        <v>82</v>
      </c>
      <c r="B1272">
        <v>3862</v>
      </c>
      <c r="C1272">
        <v>94.789000000000001</v>
      </c>
      <c r="D1272">
        <v>0.39200000000000002</v>
      </c>
      <c r="E1272">
        <v>254.93199999999999</v>
      </c>
      <c r="F1272">
        <v>5.4089999999999998</v>
      </c>
      <c r="G1272">
        <v>3861.1959999999999</v>
      </c>
      <c r="H1272">
        <f t="shared" ref="H1272" si="104">G1272/G1271</f>
        <v>12.701302631578947</v>
      </c>
    </row>
    <row r="1273" spans="1:8" x14ac:dyDescent="0.3">
      <c r="A1273">
        <v>83</v>
      </c>
      <c r="B1273">
        <v>273</v>
      </c>
      <c r="C1273">
        <v>146.71799999999999</v>
      </c>
      <c r="D1273">
        <v>55.27</v>
      </c>
      <c r="E1273">
        <v>173.90700000000001</v>
      </c>
      <c r="F1273">
        <v>0.84299999999999997</v>
      </c>
      <c r="G1273">
        <v>272.029</v>
      </c>
    </row>
    <row r="1274" spans="1:8" x14ac:dyDescent="0.3">
      <c r="A1274">
        <v>84</v>
      </c>
      <c r="B1274">
        <v>3591</v>
      </c>
      <c r="C1274">
        <v>115.511</v>
      </c>
      <c r="D1274">
        <v>20.963000000000001</v>
      </c>
      <c r="E1274">
        <v>255</v>
      </c>
      <c r="F1274">
        <v>1.724</v>
      </c>
      <c r="G1274">
        <v>3589.625</v>
      </c>
      <c r="H1274">
        <f t="shared" ref="H1274" si="105">G1274/G1273</f>
        <v>13.195743836135119</v>
      </c>
    </row>
    <row r="1275" spans="1:8" x14ac:dyDescent="0.3">
      <c r="A1275">
        <v>85</v>
      </c>
      <c r="B1275">
        <v>250</v>
      </c>
      <c r="C1275">
        <v>117.851</v>
      </c>
      <c r="D1275">
        <v>39.238999999999997</v>
      </c>
      <c r="E1275">
        <v>140.51499999999999</v>
      </c>
      <c r="F1275">
        <v>4.6109999999999998</v>
      </c>
      <c r="G1275">
        <v>248.80500000000001</v>
      </c>
    </row>
    <row r="1276" spans="1:8" x14ac:dyDescent="0.3">
      <c r="A1276">
        <v>86</v>
      </c>
      <c r="B1276">
        <v>3775</v>
      </c>
      <c r="C1276">
        <v>98.162000000000006</v>
      </c>
      <c r="D1276">
        <v>18.885999999999999</v>
      </c>
      <c r="E1276">
        <v>208.279</v>
      </c>
      <c r="F1276">
        <v>3.2810000000000001</v>
      </c>
      <c r="G1276">
        <v>3774.1860000000001</v>
      </c>
      <c r="H1276">
        <f t="shared" ref="H1276" si="106">G1276/G1275</f>
        <v>15.169253029480918</v>
      </c>
    </row>
    <row r="1277" spans="1:8" x14ac:dyDescent="0.3">
      <c r="A1277">
        <v>87</v>
      </c>
      <c r="B1277">
        <v>103</v>
      </c>
      <c r="C1277">
        <v>142.208</v>
      </c>
      <c r="D1277">
        <v>23.971</v>
      </c>
      <c r="E1277">
        <v>180.196</v>
      </c>
      <c r="F1277">
        <v>0.56200000000000006</v>
      </c>
      <c r="G1277">
        <v>102.005</v>
      </c>
    </row>
    <row r="1278" spans="1:8" x14ac:dyDescent="0.3">
      <c r="A1278">
        <v>88</v>
      </c>
      <c r="B1278">
        <v>974</v>
      </c>
      <c r="C1278">
        <v>124.72499999999999</v>
      </c>
      <c r="D1278">
        <v>9.7680000000000007</v>
      </c>
      <c r="E1278">
        <v>221.01300000000001</v>
      </c>
      <c r="F1278">
        <v>5.8979999999999997</v>
      </c>
      <c r="G1278">
        <v>973.15200000000004</v>
      </c>
      <c r="H1278">
        <f>G1278/102</f>
        <v>9.5407058823529418</v>
      </c>
    </row>
    <row r="1279" spans="1:8" x14ac:dyDescent="0.3">
      <c r="A1279">
        <v>89</v>
      </c>
      <c r="B1279">
        <v>959</v>
      </c>
      <c r="C1279">
        <v>127.672</v>
      </c>
      <c r="D1279">
        <v>4.3330000000000002</v>
      </c>
      <c r="E1279">
        <v>237.40600000000001</v>
      </c>
      <c r="F1279">
        <v>-4.069</v>
      </c>
      <c r="G1279">
        <v>958.41499999999996</v>
      </c>
      <c r="H1279">
        <f t="shared" ref="H1279:H1303" si="107">G1279/102</f>
        <v>9.3962254901960787</v>
      </c>
    </row>
    <row r="1280" spans="1:8" x14ac:dyDescent="0.3">
      <c r="A1280">
        <v>90</v>
      </c>
      <c r="B1280">
        <v>930</v>
      </c>
      <c r="C1280">
        <v>142.87799999999999</v>
      </c>
      <c r="D1280">
        <v>2.1030000000000002</v>
      </c>
      <c r="E1280">
        <v>240.035</v>
      </c>
      <c r="F1280">
        <v>-2.222</v>
      </c>
      <c r="G1280">
        <v>928.69799999999998</v>
      </c>
      <c r="H1280">
        <f t="shared" si="107"/>
        <v>9.1048823529411766</v>
      </c>
    </row>
    <row r="1281" spans="1:8" x14ac:dyDescent="0.3">
      <c r="A1281">
        <v>91</v>
      </c>
      <c r="B1281">
        <v>1043</v>
      </c>
      <c r="C1281">
        <v>104.279</v>
      </c>
      <c r="D1281">
        <v>5.0350000000000001</v>
      </c>
      <c r="E1281">
        <v>202.95</v>
      </c>
      <c r="F1281">
        <v>-3.5209999999999999</v>
      </c>
      <c r="G1281">
        <v>1041.9670000000001</v>
      </c>
      <c r="H1281">
        <f t="shared" si="107"/>
        <v>10.215362745098041</v>
      </c>
    </row>
    <row r="1282" spans="1:8" x14ac:dyDescent="0.3">
      <c r="A1282">
        <v>92</v>
      </c>
      <c r="B1282">
        <v>952</v>
      </c>
      <c r="C1282">
        <v>112.252</v>
      </c>
      <c r="D1282">
        <v>2.4039999999999999</v>
      </c>
      <c r="E1282">
        <v>202.667</v>
      </c>
      <c r="F1282">
        <v>-4.8239999999999998</v>
      </c>
      <c r="G1282">
        <v>951.37</v>
      </c>
      <c r="H1282">
        <f t="shared" si="107"/>
        <v>9.3271568627450989</v>
      </c>
    </row>
    <row r="1283" spans="1:8" x14ac:dyDescent="0.3">
      <c r="A1283">
        <v>93</v>
      </c>
      <c r="B1283">
        <v>993</v>
      </c>
      <c r="C1283">
        <v>122.43899999999999</v>
      </c>
      <c r="D1283">
        <v>28.765000000000001</v>
      </c>
      <c r="E1283">
        <v>214</v>
      </c>
      <c r="F1283">
        <v>-0.23100000000000001</v>
      </c>
      <c r="G1283">
        <v>992.00800000000004</v>
      </c>
      <c r="H1283">
        <f t="shared" si="107"/>
        <v>9.7255686274509809</v>
      </c>
    </row>
    <row r="1284" spans="1:8" x14ac:dyDescent="0.3">
      <c r="A1284">
        <v>94</v>
      </c>
      <c r="B1284">
        <v>1030</v>
      </c>
      <c r="C1284">
        <v>59.651000000000003</v>
      </c>
      <c r="D1284">
        <v>2.3330000000000002</v>
      </c>
      <c r="E1284">
        <v>204.99799999999999</v>
      </c>
      <c r="F1284">
        <v>2.0059999999999998</v>
      </c>
      <c r="G1284">
        <v>1028.6300000000001</v>
      </c>
      <c r="H1284">
        <f t="shared" si="107"/>
        <v>10.084607843137256</v>
      </c>
    </row>
    <row r="1285" spans="1:8" x14ac:dyDescent="0.3">
      <c r="A1285">
        <v>95</v>
      </c>
      <c r="B1285">
        <v>997</v>
      </c>
      <c r="C1285">
        <v>103.935</v>
      </c>
      <c r="D1285">
        <v>1.371</v>
      </c>
      <c r="E1285">
        <v>199.667</v>
      </c>
      <c r="F1285">
        <v>-1.1499999999999999</v>
      </c>
      <c r="G1285">
        <v>996.20100000000002</v>
      </c>
      <c r="H1285">
        <f t="shared" si="107"/>
        <v>9.7666764705882354</v>
      </c>
    </row>
    <row r="1286" spans="1:8" x14ac:dyDescent="0.3">
      <c r="A1286">
        <v>96</v>
      </c>
      <c r="B1286">
        <v>889</v>
      </c>
      <c r="C1286">
        <v>127.92100000000001</v>
      </c>
      <c r="D1286">
        <v>26.332999999999998</v>
      </c>
      <c r="E1286">
        <v>204</v>
      </c>
      <c r="F1286">
        <v>0</v>
      </c>
      <c r="G1286">
        <v>888</v>
      </c>
      <c r="H1286">
        <f t="shared" si="107"/>
        <v>8.7058823529411757</v>
      </c>
    </row>
    <row r="1287" spans="1:8" x14ac:dyDescent="0.3">
      <c r="A1287">
        <v>97</v>
      </c>
      <c r="B1287">
        <v>893</v>
      </c>
      <c r="C1287">
        <v>133.70599999999999</v>
      </c>
      <c r="D1287">
        <v>41.713000000000001</v>
      </c>
      <c r="E1287">
        <v>209.667</v>
      </c>
      <c r="F1287">
        <v>1.284</v>
      </c>
      <c r="G1287">
        <v>892.22400000000005</v>
      </c>
      <c r="H1287">
        <f t="shared" si="107"/>
        <v>8.7472941176470584</v>
      </c>
    </row>
    <row r="1288" spans="1:8" x14ac:dyDescent="0.3">
      <c r="A1288">
        <v>98</v>
      </c>
      <c r="B1288">
        <v>889</v>
      </c>
      <c r="C1288">
        <v>139.03</v>
      </c>
      <c r="D1288">
        <v>59</v>
      </c>
      <c r="E1288">
        <v>208.82400000000001</v>
      </c>
      <c r="F1288">
        <v>1.806</v>
      </c>
      <c r="G1288">
        <v>888.44100000000003</v>
      </c>
      <c r="H1288">
        <f t="shared" si="107"/>
        <v>8.7102058823529411</v>
      </c>
    </row>
    <row r="1289" spans="1:8" x14ac:dyDescent="0.3">
      <c r="A1289">
        <v>99</v>
      </c>
      <c r="B1289">
        <v>812</v>
      </c>
      <c r="C1289">
        <v>122.455</v>
      </c>
      <c r="D1289">
        <v>29.506</v>
      </c>
      <c r="E1289">
        <v>202.57</v>
      </c>
      <c r="F1289">
        <v>-4.8109999999999999</v>
      </c>
      <c r="G1289">
        <v>810.85599999999999</v>
      </c>
      <c r="H1289">
        <f t="shared" si="107"/>
        <v>7.9495686274509803</v>
      </c>
    </row>
    <row r="1290" spans="1:8" x14ac:dyDescent="0.3">
      <c r="A1290">
        <v>100</v>
      </c>
      <c r="B1290">
        <v>854</v>
      </c>
      <c r="C1290">
        <v>132.40799999999999</v>
      </c>
      <c r="D1290">
        <v>23.809000000000001</v>
      </c>
      <c r="E1290">
        <v>209.79400000000001</v>
      </c>
      <c r="F1290">
        <v>-2.1509999999999998</v>
      </c>
      <c r="G1290">
        <v>852.601</v>
      </c>
      <c r="H1290">
        <f t="shared" si="107"/>
        <v>8.3588333333333331</v>
      </c>
    </row>
    <row r="1291" spans="1:8" x14ac:dyDescent="0.3">
      <c r="A1291">
        <v>101</v>
      </c>
      <c r="B1291">
        <v>895</v>
      </c>
      <c r="C1291">
        <v>155.19999999999999</v>
      </c>
      <c r="D1291">
        <v>33.344999999999999</v>
      </c>
      <c r="E1291">
        <v>225.43</v>
      </c>
      <c r="F1291">
        <v>3.3359999999999999</v>
      </c>
      <c r="G1291">
        <v>893.51400000000001</v>
      </c>
      <c r="H1291">
        <f t="shared" si="107"/>
        <v>8.7599411764705888</v>
      </c>
    </row>
    <row r="1292" spans="1:8" x14ac:dyDescent="0.3">
      <c r="A1292">
        <v>102</v>
      </c>
      <c r="B1292">
        <v>857</v>
      </c>
      <c r="C1292">
        <v>138.85499999999999</v>
      </c>
      <c r="D1292">
        <v>47.747999999999998</v>
      </c>
      <c r="E1292">
        <v>214.56399999999999</v>
      </c>
      <c r="F1292">
        <v>0.53500000000000003</v>
      </c>
      <c r="G1292">
        <v>856.03700000000003</v>
      </c>
      <c r="H1292">
        <f t="shared" si="107"/>
        <v>8.3925196078431377</v>
      </c>
    </row>
    <row r="1293" spans="1:8" x14ac:dyDescent="0.3">
      <c r="A1293">
        <v>103</v>
      </c>
      <c r="B1293">
        <v>837</v>
      </c>
      <c r="C1293">
        <v>118.496</v>
      </c>
      <c r="D1293">
        <v>59.667000000000002</v>
      </c>
      <c r="E1293">
        <v>214</v>
      </c>
      <c r="F1293">
        <v>0</v>
      </c>
      <c r="G1293">
        <v>836</v>
      </c>
      <c r="H1293">
        <f t="shared" si="107"/>
        <v>8.1960784313725483</v>
      </c>
    </row>
    <row r="1294" spans="1:8" x14ac:dyDescent="0.3">
      <c r="A1294">
        <v>104</v>
      </c>
      <c r="B1294">
        <v>885</v>
      </c>
      <c r="C1294">
        <v>143.51300000000001</v>
      </c>
      <c r="D1294">
        <v>69.912999999999997</v>
      </c>
      <c r="E1294">
        <v>245.35300000000001</v>
      </c>
      <c r="F1294">
        <v>0.77800000000000002</v>
      </c>
      <c r="G1294">
        <v>884.08100000000002</v>
      </c>
      <c r="H1294">
        <f t="shared" si="107"/>
        <v>8.6674607843137252</v>
      </c>
    </row>
    <row r="1295" spans="1:8" x14ac:dyDescent="0.3">
      <c r="A1295">
        <v>105</v>
      </c>
      <c r="B1295">
        <v>866</v>
      </c>
      <c r="C1295">
        <v>135.999</v>
      </c>
      <c r="D1295">
        <v>56.442</v>
      </c>
      <c r="E1295">
        <v>207.23099999999999</v>
      </c>
      <c r="F1295">
        <v>6.1059999999999999</v>
      </c>
      <c r="G1295">
        <v>864.90700000000004</v>
      </c>
      <c r="H1295">
        <f t="shared" si="107"/>
        <v>8.479480392156864</v>
      </c>
    </row>
    <row r="1296" spans="1:8" x14ac:dyDescent="0.3">
      <c r="A1296">
        <v>106</v>
      </c>
      <c r="B1296">
        <v>847</v>
      </c>
      <c r="C1296">
        <v>142.369</v>
      </c>
      <c r="D1296">
        <v>29.878</v>
      </c>
      <c r="E1296">
        <v>218.952</v>
      </c>
      <c r="F1296">
        <v>-4.3360000000000003</v>
      </c>
      <c r="G1296">
        <v>846.423</v>
      </c>
      <c r="H1296">
        <f t="shared" si="107"/>
        <v>8.2982647058823531</v>
      </c>
    </row>
    <row r="1297" spans="1:8" x14ac:dyDescent="0.3">
      <c r="A1297">
        <v>107</v>
      </c>
      <c r="B1297">
        <v>837</v>
      </c>
      <c r="C1297">
        <v>122.307</v>
      </c>
      <c r="D1297">
        <v>25.972999999999999</v>
      </c>
      <c r="E1297">
        <v>209.667</v>
      </c>
      <c r="F1297">
        <v>-0.82199999999999995</v>
      </c>
      <c r="G1297">
        <v>836.08600000000001</v>
      </c>
      <c r="H1297">
        <f t="shared" si="107"/>
        <v>8.1969215686274506</v>
      </c>
    </row>
    <row r="1298" spans="1:8" x14ac:dyDescent="0.3">
      <c r="A1298">
        <v>108</v>
      </c>
      <c r="B1298">
        <v>858</v>
      </c>
      <c r="C1298">
        <v>133.80600000000001</v>
      </c>
      <c r="D1298">
        <v>11.308</v>
      </c>
      <c r="E1298">
        <v>209.626</v>
      </c>
      <c r="F1298">
        <v>2.6749999999999998</v>
      </c>
      <c r="G1298">
        <v>856.93399999999997</v>
      </c>
      <c r="H1298">
        <f t="shared" si="107"/>
        <v>8.4013137254901959</v>
      </c>
    </row>
    <row r="1299" spans="1:8" x14ac:dyDescent="0.3">
      <c r="A1299">
        <v>109</v>
      </c>
      <c r="B1299">
        <v>878</v>
      </c>
      <c r="C1299">
        <v>116.968</v>
      </c>
      <c r="D1299">
        <v>22.286999999999999</v>
      </c>
      <c r="E1299">
        <v>212.464</v>
      </c>
      <c r="F1299">
        <v>-9.9779999999999998</v>
      </c>
      <c r="G1299">
        <v>877.26800000000003</v>
      </c>
      <c r="H1299">
        <f t="shared" si="107"/>
        <v>8.6006666666666671</v>
      </c>
    </row>
    <row r="1300" spans="1:8" x14ac:dyDescent="0.3">
      <c r="A1300">
        <v>110</v>
      </c>
      <c r="B1300">
        <v>876</v>
      </c>
      <c r="C1300">
        <v>135.77699999999999</v>
      </c>
      <c r="D1300">
        <v>30.74</v>
      </c>
      <c r="E1300">
        <v>200.245</v>
      </c>
      <c r="F1300">
        <v>8.9450000000000003</v>
      </c>
      <c r="G1300">
        <v>874.63800000000003</v>
      </c>
      <c r="H1300">
        <f t="shared" si="107"/>
        <v>8.5748823529411773</v>
      </c>
    </row>
    <row r="1301" spans="1:8" x14ac:dyDescent="0.3">
      <c r="A1301">
        <v>111</v>
      </c>
      <c r="B1301">
        <v>894</v>
      </c>
      <c r="C1301">
        <v>134.53100000000001</v>
      </c>
      <c r="D1301">
        <v>51.38</v>
      </c>
      <c r="E1301">
        <v>194.934</v>
      </c>
      <c r="F1301">
        <v>-3.08</v>
      </c>
      <c r="G1301">
        <v>893.29100000000005</v>
      </c>
      <c r="H1301">
        <f t="shared" si="107"/>
        <v>8.7577549019607854</v>
      </c>
    </row>
    <row r="1302" spans="1:8" x14ac:dyDescent="0.3">
      <c r="A1302">
        <v>112</v>
      </c>
      <c r="B1302">
        <v>869</v>
      </c>
      <c r="C1302">
        <v>126.196</v>
      </c>
      <c r="D1302">
        <v>45.652999999999999</v>
      </c>
      <c r="E1302">
        <v>202.39</v>
      </c>
      <c r="F1302">
        <v>-1.32</v>
      </c>
      <c r="G1302">
        <v>868.23</v>
      </c>
      <c r="H1302">
        <f t="shared" si="107"/>
        <v>8.5120588235294115</v>
      </c>
    </row>
    <row r="1303" spans="1:8" x14ac:dyDescent="0.3">
      <c r="A1303">
        <v>113</v>
      </c>
      <c r="B1303">
        <v>833</v>
      </c>
      <c r="C1303">
        <v>107.672</v>
      </c>
      <c r="D1303">
        <v>51.176000000000002</v>
      </c>
      <c r="E1303">
        <v>183.333</v>
      </c>
      <c r="F1303">
        <v>0.82599999999999996</v>
      </c>
      <c r="G1303">
        <v>832.08699999999999</v>
      </c>
      <c r="H1303">
        <f t="shared" si="107"/>
        <v>8.1577156862745088</v>
      </c>
    </row>
    <row r="1304" spans="1:8" x14ac:dyDescent="0.3">
      <c r="A1304">
        <v>114</v>
      </c>
      <c r="B1304">
        <v>877</v>
      </c>
      <c r="C1304">
        <v>112.4</v>
      </c>
      <c r="D1304">
        <v>22.988</v>
      </c>
      <c r="E1304">
        <v>197.60300000000001</v>
      </c>
      <c r="F1304">
        <v>-0.52300000000000002</v>
      </c>
      <c r="G1304">
        <v>876.03700000000003</v>
      </c>
      <c r="H1304">
        <f>G1304/102</f>
        <v>8.588598039215686</v>
      </c>
    </row>
    <row r="1305" spans="1:8" x14ac:dyDescent="0.3">
      <c r="A1305">
        <v>115</v>
      </c>
      <c r="B1305">
        <v>248</v>
      </c>
      <c r="C1305">
        <v>122.78400000000001</v>
      </c>
      <c r="D1305">
        <v>43.561</v>
      </c>
      <c r="E1305">
        <v>137.26300000000001</v>
      </c>
      <c r="F1305">
        <v>3.7210000000000001</v>
      </c>
      <c r="G1305">
        <v>246.52</v>
      </c>
    </row>
    <row r="1306" spans="1:8" x14ac:dyDescent="0.3">
      <c r="A1306">
        <v>116</v>
      </c>
      <c r="B1306">
        <v>3776</v>
      </c>
      <c r="C1306">
        <v>120.226</v>
      </c>
      <c r="D1306">
        <v>25.832000000000001</v>
      </c>
      <c r="E1306">
        <v>212.822</v>
      </c>
      <c r="F1306">
        <v>1.2749999999999999</v>
      </c>
      <c r="G1306">
        <v>3774.9349999999999</v>
      </c>
      <c r="H1306">
        <f>G1306/G1305</f>
        <v>15.312895505435664</v>
      </c>
    </row>
    <row r="1307" spans="1:8" x14ac:dyDescent="0.3">
      <c r="A1307">
        <v>117</v>
      </c>
      <c r="B1307">
        <v>325</v>
      </c>
      <c r="C1307">
        <v>141.09899999999999</v>
      </c>
      <c r="D1307">
        <v>36.667000000000002</v>
      </c>
      <c r="E1307">
        <v>158</v>
      </c>
      <c r="F1307">
        <v>-90</v>
      </c>
      <c r="G1307">
        <v>324</v>
      </c>
    </row>
    <row r="1308" spans="1:8" x14ac:dyDescent="0.3">
      <c r="A1308">
        <v>118</v>
      </c>
      <c r="B1308">
        <v>3817</v>
      </c>
      <c r="C1308">
        <v>109.369</v>
      </c>
      <c r="D1308">
        <v>30.241</v>
      </c>
      <c r="E1308">
        <v>212.56100000000001</v>
      </c>
      <c r="F1308">
        <v>-86.844999999999999</v>
      </c>
      <c r="G1308">
        <v>3815.7829999999999</v>
      </c>
      <c r="H1308">
        <f t="shared" ref="H1308" si="108">G1308/G1307</f>
        <v>11.777108024691358</v>
      </c>
    </row>
    <row r="1309" spans="1:8" x14ac:dyDescent="0.3">
      <c r="A1309">
        <v>119</v>
      </c>
      <c r="B1309">
        <v>269</v>
      </c>
      <c r="C1309">
        <v>123.479</v>
      </c>
      <c r="D1309">
        <v>13</v>
      </c>
      <c r="E1309">
        <v>147.94999999999999</v>
      </c>
      <c r="F1309">
        <v>-0.85499999999999998</v>
      </c>
      <c r="G1309">
        <v>268.02999999999997</v>
      </c>
    </row>
    <row r="1310" spans="1:8" x14ac:dyDescent="0.3">
      <c r="A1310">
        <v>120</v>
      </c>
      <c r="B1310">
        <v>3285</v>
      </c>
      <c r="C1310">
        <v>122.961</v>
      </c>
      <c r="D1310">
        <v>0.66700000000000004</v>
      </c>
      <c r="E1310">
        <v>213</v>
      </c>
      <c r="F1310">
        <v>-0.20899999999999999</v>
      </c>
      <c r="G1310">
        <v>3284.0219999999999</v>
      </c>
      <c r="H1310">
        <f t="shared" ref="H1310" si="109">G1310/G1309</f>
        <v>12.252441890833117</v>
      </c>
    </row>
    <row r="1311" spans="1:8" x14ac:dyDescent="0.3">
      <c r="A1311">
        <v>121</v>
      </c>
      <c r="B1311">
        <v>321</v>
      </c>
      <c r="C1311">
        <v>108.608</v>
      </c>
      <c r="D1311">
        <v>38.9</v>
      </c>
      <c r="E1311">
        <v>140</v>
      </c>
      <c r="F1311">
        <v>2.1480000000000001</v>
      </c>
      <c r="G1311">
        <v>320.22500000000002</v>
      </c>
    </row>
    <row r="1312" spans="1:8" x14ac:dyDescent="0.3">
      <c r="A1312">
        <v>122</v>
      </c>
      <c r="B1312">
        <v>3799</v>
      </c>
      <c r="C1312">
        <v>87.552999999999997</v>
      </c>
      <c r="D1312">
        <v>27.643000000000001</v>
      </c>
      <c r="E1312">
        <v>207.333</v>
      </c>
      <c r="F1312">
        <v>2.052</v>
      </c>
      <c r="G1312">
        <v>3798.4349999999999</v>
      </c>
      <c r="H1312">
        <f t="shared" ref="H1312" si="110">G1312/G1311</f>
        <v>11.861769068623623</v>
      </c>
    </row>
    <row r="1313" spans="1:8" x14ac:dyDescent="0.3">
      <c r="A1313">
        <v>123</v>
      </c>
      <c r="B1313">
        <v>162</v>
      </c>
      <c r="C1313">
        <v>86.721999999999994</v>
      </c>
      <c r="D1313">
        <v>19.332999999999998</v>
      </c>
      <c r="E1313">
        <v>106.333</v>
      </c>
      <c r="F1313">
        <v>0</v>
      </c>
      <c r="G1313">
        <v>161</v>
      </c>
    </row>
    <row r="1314" spans="1:8" x14ac:dyDescent="0.3">
      <c r="A1314">
        <v>124</v>
      </c>
      <c r="B1314">
        <v>3633</v>
      </c>
      <c r="C1314">
        <v>120.123</v>
      </c>
      <c r="D1314">
        <v>22.332000000000001</v>
      </c>
      <c r="E1314">
        <v>238.78800000000001</v>
      </c>
      <c r="F1314">
        <v>0.63100000000000001</v>
      </c>
      <c r="G1314">
        <v>3632.22</v>
      </c>
      <c r="H1314">
        <f t="shared" ref="H1314" si="111">G1314/G1313</f>
        <v>22.560372670807453</v>
      </c>
    </row>
    <row r="1315" spans="1:8" x14ac:dyDescent="0.3">
      <c r="A1315">
        <v>125</v>
      </c>
      <c r="B1315">
        <v>140</v>
      </c>
      <c r="C1315">
        <v>106.074</v>
      </c>
      <c r="D1315">
        <v>69.388000000000005</v>
      </c>
      <c r="E1315">
        <v>124.842</v>
      </c>
      <c r="F1315">
        <v>1.6479999999999999</v>
      </c>
      <c r="G1315">
        <v>139.05799999999999</v>
      </c>
    </row>
    <row r="1316" spans="1:8" x14ac:dyDescent="0.3">
      <c r="A1316">
        <v>126</v>
      </c>
      <c r="B1316">
        <v>3765</v>
      </c>
      <c r="C1316">
        <v>132.07900000000001</v>
      </c>
      <c r="D1316">
        <v>20.332999999999998</v>
      </c>
      <c r="E1316">
        <v>199.535</v>
      </c>
      <c r="F1316">
        <v>0.42599999999999999</v>
      </c>
      <c r="G1316">
        <v>3764.1039999999998</v>
      </c>
      <c r="H1316">
        <f t="shared" ref="H1316" si="112">G1316/G1315</f>
        <v>27.068590084712852</v>
      </c>
    </row>
    <row r="1317" spans="1:8" x14ac:dyDescent="0.3">
      <c r="A1317">
        <v>127</v>
      </c>
      <c r="B1317">
        <v>253</v>
      </c>
      <c r="C1317">
        <v>124.82599999999999</v>
      </c>
      <c r="D1317">
        <v>34.667000000000002</v>
      </c>
      <c r="E1317">
        <v>175.46</v>
      </c>
      <c r="F1317">
        <v>-88.182000000000002</v>
      </c>
      <c r="G1317">
        <v>252.12700000000001</v>
      </c>
    </row>
    <row r="1318" spans="1:8" x14ac:dyDescent="0.3">
      <c r="A1318">
        <v>128</v>
      </c>
      <c r="B1318">
        <v>1601</v>
      </c>
      <c r="C1318">
        <v>161.96199999999999</v>
      </c>
      <c r="D1318">
        <v>67.533000000000001</v>
      </c>
      <c r="E1318">
        <v>210.03299999999999</v>
      </c>
      <c r="F1318">
        <v>-88.567999999999998</v>
      </c>
      <c r="G1318">
        <v>1600.5</v>
      </c>
      <c r="H1318">
        <f>G1318/252</f>
        <v>6.3511904761904763</v>
      </c>
    </row>
    <row r="1319" spans="1:8" x14ac:dyDescent="0.3">
      <c r="A1319">
        <v>129</v>
      </c>
      <c r="B1319">
        <v>1529</v>
      </c>
      <c r="C1319">
        <v>165.33500000000001</v>
      </c>
      <c r="D1319">
        <v>71.852999999999994</v>
      </c>
      <c r="E1319">
        <v>233.19</v>
      </c>
      <c r="F1319">
        <v>-89.1</v>
      </c>
      <c r="G1319">
        <v>1528.1880000000001</v>
      </c>
      <c r="H1319">
        <f t="shared" ref="H1319:H1322" si="113">G1319/252</f>
        <v>6.0642380952380952</v>
      </c>
    </row>
    <row r="1320" spans="1:8" x14ac:dyDescent="0.3">
      <c r="A1320">
        <v>130</v>
      </c>
      <c r="B1320">
        <v>1756</v>
      </c>
      <c r="C1320">
        <v>129.08799999999999</v>
      </c>
      <c r="D1320">
        <v>37.527999999999999</v>
      </c>
      <c r="E1320">
        <v>223.57300000000001</v>
      </c>
      <c r="F1320">
        <v>-93.397000000000006</v>
      </c>
      <c r="G1320">
        <v>1755.0840000000001</v>
      </c>
      <c r="H1320">
        <f t="shared" si="113"/>
        <v>6.9646190476190482</v>
      </c>
    </row>
    <row r="1321" spans="1:8" x14ac:dyDescent="0.3">
      <c r="A1321">
        <v>131</v>
      </c>
      <c r="B1321">
        <v>1466</v>
      </c>
      <c r="C1321">
        <v>119.79600000000001</v>
      </c>
      <c r="D1321">
        <v>40.186999999999998</v>
      </c>
      <c r="E1321">
        <v>187.934</v>
      </c>
      <c r="F1321">
        <v>-91.878</v>
      </c>
      <c r="G1321">
        <v>1464.787</v>
      </c>
      <c r="H1321">
        <f t="shared" si="113"/>
        <v>5.8126468253968255</v>
      </c>
    </row>
    <row r="1322" spans="1:8" x14ac:dyDescent="0.3">
      <c r="A1322">
        <v>132</v>
      </c>
      <c r="B1322">
        <v>1655</v>
      </c>
      <c r="C1322">
        <v>126.1</v>
      </c>
      <c r="D1322">
        <v>58.783000000000001</v>
      </c>
      <c r="E1322">
        <v>229.05199999999999</v>
      </c>
      <c r="F1322">
        <v>-94.994</v>
      </c>
      <c r="G1322">
        <v>1654.279</v>
      </c>
      <c r="H1322">
        <f t="shared" si="113"/>
        <v>6.5645992063492065</v>
      </c>
    </row>
    <row r="1323" spans="1:8" x14ac:dyDescent="0.3">
      <c r="A1323">
        <v>133</v>
      </c>
      <c r="B1323">
        <v>470</v>
      </c>
      <c r="C1323">
        <v>110</v>
      </c>
      <c r="D1323">
        <v>33.97</v>
      </c>
      <c r="E1323">
        <v>151.16499999999999</v>
      </c>
      <c r="F1323">
        <v>-87.063999999999993</v>
      </c>
      <c r="G1323">
        <v>468.61500000000001</v>
      </c>
    </row>
    <row r="1324" spans="1:8" x14ac:dyDescent="0.3">
      <c r="A1324">
        <v>134</v>
      </c>
      <c r="B1324">
        <v>3490</v>
      </c>
      <c r="C1324">
        <v>119.566</v>
      </c>
      <c r="D1324">
        <v>32.078000000000003</v>
      </c>
      <c r="E1324">
        <v>192.423</v>
      </c>
      <c r="F1324">
        <v>-87.536000000000001</v>
      </c>
      <c r="G1324">
        <v>3489.2260000000001</v>
      </c>
      <c r="H1324">
        <f>G1324/G1323</f>
        <v>7.4458265313743697</v>
      </c>
    </row>
    <row r="1325" spans="1:8" x14ac:dyDescent="0.3">
      <c r="A1325">
        <v>135</v>
      </c>
      <c r="B1325">
        <v>321</v>
      </c>
      <c r="C1325">
        <v>129.97200000000001</v>
      </c>
      <c r="D1325">
        <v>37.299999999999997</v>
      </c>
      <c r="E1325">
        <v>151.64599999999999</v>
      </c>
      <c r="F1325">
        <v>2.1480000000000001</v>
      </c>
      <c r="G1325">
        <v>320.22500000000002</v>
      </c>
    </row>
    <row r="1326" spans="1:8" x14ac:dyDescent="0.3">
      <c r="A1326">
        <v>136</v>
      </c>
      <c r="B1326">
        <v>3398</v>
      </c>
      <c r="C1326">
        <v>117.26300000000001</v>
      </c>
      <c r="D1326">
        <v>39.771999999999998</v>
      </c>
      <c r="E1326">
        <v>210.94</v>
      </c>
      <c r="F1326">
        <v>-1.349</v>
      </c>
      <c r="G1326">
        <v>3396.942</v>
      </c>
      <c r="H1326">
        <f>G1326/G1325</f>
        <v>10.607985010539464</v>
      </c>
    </row>
    <row r="1327" spans="1:8" x14ac:dyDescent="0.3">
      <c r="A1327">
        <v>137</v>
      </c>
      <c r="B1327">
        <v>122</v>
      </c>
      <c r="C1327">
        <v>141.637</v>
      </c>
      <c r="D1327">
        <v>108.94499999999999</v>
      </c>
      <c r="E1327">
        <v>157.31399999999999</v>
      </c>
      <c r="F1327">
        <v>3.7829999999999999</v>
      </c>
      <c r="G1327">
        <v>121.264</v>
      </c>
    </row>
    <row r="1328" spans="1:8" x14ac:dyDescent="0.3">
      <c r="A1328">
        <v>138</v>
      </c>
      <c r="B1328">
        <v>875</v>
      </c>
      <c r="C1328">
        <v>150.05099999999999</v>
      </c>
      <c r="D1328">
        <v>61.44</v>
      </c>
      <c r="E1328">
        <v>207.86699999999999</v>
      </c>
      <c r="F1328">
        <v>5.5149999999999997</v>
      </c>
      <c r="G1328">
        <v>874.04600000000005</v>
      </c>
      <c r="H1328">
        <f>G1328/121</f>
        <v>7.2235206611570248</v>
      </c>
    </row>
    <row r="1329" spans="1:8" x14ac:dyDescent="0.3">
      <c r="A1329">
        <v>139</v>
      </c>
      <c r="B1329">
        <v>1010</v>
      </c>
      <c r="C1329">
        <v>131.863</v>
      </c>
      <c r="D1329">
        <v>27.385000000000002</v>
      </c>
      <c r="E1329">
        <v>201.07400000000001</v>
      </c>
      <c r="F1329">
        <v>-2.726</v>
      </c>
      <c r="G1329">
        <v>1009.1420000000001</v>
      </c>
      <c r="H1329">
        <f t="shared" ref="H1329:H1353" si="114">G1329/121</f>
        <v>8.3400165289256201</v>
      </c>
    </row>
    <row r="1330" spans="1:8" x14ac:dyDescent="0.3">
      <c r="A1330">
        <v>140</v>
      </c>
      <c r="B1330">
        <v>877</v>
      </c>
      <c r="C1330">
        <v>158.74799999999999</v>
      </c>
      <c r="D1330">
        <v>79.667000000000002</v>
      </c>
      <c r="E1330">
        <v>205.667</v>
      </c>
      <c r="F1330">
        <v>0</v>
      </c>
      <c r="G1330">
        <v>876</v>
      </c>
      <c r="H1330">
        <f t="shared" si="114"/>
        <v>7.2396694214876032</v>
      </c>
    </row>
    <row r="1331" spans="1:8" x14ac:dyDescent="0.3">
      <c r="A1331">
        <v>141</v>
      </c>
      <c r="B1331">
        <v>883</v>
      </c>
      <c r="C1331">
        <v>154.57400000000001</v>
      </c>
      <c r="D1331">
        <v>59.816000000000003</v>
      </c>
      <c r="E1331">
        <v>226.667</v>
      </c>
      <c r="F1331">
        <v>0.39</v>
      </c>
      <c r="G1331">
        <v>882.02</v>
      </c>
      <c r="H1331">
        <f t="shared" si="114"/>
        <v>7.2894214876033052</v>
      </c>
    </row>
    <row r="1332" spans="1:8" x14ac:dyDescent="0.3">
      <c r="A1332">
        <v>142</v>
      </c>
      <c r="B1332">
        <v>951</v>
      </c>
      <c r="C1332">
        <v>122.96299999999999</v>
      </c>
      <c r="D1332">
        <v>37.613</v>
      </c>
      <c r="E1332">
        <v>207.667</v>
      </c>
      <c r="F1332">
        <v>3.621</v>
      </c>
      <c r="G1332">
        <v>949.89700000000005</v>
      </c>
      <c r="H1332">
        <f t="shared" si="114"/>
        <v>7.8503884297520665</v>
      </c>
    </row>
    <row r="1333" spans="1:8" x14ac:dyDescent="0.3">
      <c r="A1333">
        <v>143</v>
      </c>
      <c r="B1333">
        <v>871</v>
      </c>
      <c r="C1333">
        <v>129.50899999999999</v>
      </c>
      <c r="D1333">
        <v>58.051000000000002</v>
      </c>
      <c r="E1333">
        <v>191.89699999999999</v>
      </c>
      <c r="F1333">
        <v>-0.39500000000000002</v>
      </c>
      <c r="G1333">
        <v>870.02099999999996</v>
      </c>
      <c r="H1333">
        <f t="shared" si="114"/>
        <v>7.1902561983471074</v>
      </c>
    </row>
    <row r="1334" spans="1:8" x14ac:dyDescent="0.3">
      <c r="A1334">
        <v>144</v>
      </c>
      <c r="B1334">
        <v>854</v>
      </c>
      <c r="C1334">
        <v>146.614</v>
      </c>
      <c r="D1334">
        <v>76.388000000000005</v>
      </c>
      <c r="E1334">
        <v>177.22499999999999</v>
      </c>
      <c r="F1334">
        <v>3.2250000000000001</v>
      </c>
      <c r="G1334">
        <v>853.351</v>
      </c>
      <c r="H1334">
        <f t="shared" si="114"/>
        <v>7.0524876033057851</v>
      </c>
    </row>
    <row r="1335" spans="1:8" x14ac:dyDescent="0.3">
      <c r="A1335">
        <v>145</v>
      </c>
      <c r="B1335">
        <v>902</v>
      </c>
      <c r="C1335">
        <v>159.33699999999999</v>
      </c>
      <c r="D1335">
        <v>63.487000000000002</v>
      </c>
      <c r="E1335">
        <v>196</v>
      </c>
      <c r="F1335">
        <v>3.0529999999999999</v>
      </c>
      <c r="G1335">
        <v>901.279</v>
      </c>
      <c r="H1335">
        <f t="shared" si="114"/>
        <v>7.4485867768595044</v>
      </c>
    </row>
    <row r="1336" spans="1:8" x14ac:dyDescent="0.3">
      <c r="A1336">
        <v>146</v>
      </c>
      <c r="B1336">
        <v>940</v>
      </c>
      <c r="C1336">
        <v>83.194999999999993</v>
      </c>
      <c r="D1336">
        <v>5.69</v>
      </c>
      <c r="E1336">
        <v>188.101</v>
      </c>
      <c r="F1336">
        <v>-4.7640000000000002</v>
      </c>
      <c r="G1336">
        <v>939.24400000000003</v>
      </c>
      <c r="H1336">
        <f t="shared" si="114"/>
        <v>7.7623471074380168</v>
      </c>
    </row>
    <row r="1337" spans="1:8" x14ac:dyDescent="0.3">
      <c r="A1337">
        <v>147</v>
      </c>
      <c r="B1337">
        <v>908</v>
      </c>
      <c r="C1337">
        <v>111.41800000000001</v>
      </c>
      <c r="D1337">
        <v>15.760999999999999</v>
      </c>
      <c r="E1337">
        <v>194.41900000000001</v>
      </c>
      <c r="F1337">
        <v>7.2190000000000003</v>
      </c>
      <c r="G1337">
        <v>907.19100000000003</v>
      </c>
      <c r="H1337">
        <f t="shared" si="114"/>
        <v>7.4974462809917357</v>
      </c>
    </row>
    <row r="1338" spans="1:8" x14ac:dyDescent="0.3">
      <c r="A1338">
        <v>148</v>
      </c>
      <c r="B1338">
        <v>812</v>
      </c>
      <c r="C1338">
        <v>111.47</v>
      </c>
      <c r="D1338">
        <v>26.225999999999999</v>
      </c>
      <c r="E1338">
        <v>190.93799999999999</v>
      </c>
      <c r="F1338">
        <v>2.5449999999999999</v>
      </c>
      <c r="G1338">
        <v>810.8</v>
      </c>
      <c r="H1338">
        <f t="shared" si="114"/>
        <v>6.700826446280991</v>
      </c>
    </row>
    <row r="1339" spans="1:8" x14ac:dyDescent="0.3">
      <c r="A1339">
        <v>149</v>
      </c>
      <c r="B1339">
        <v>855</v>
      </c>
      <c r="C1339">
        <v>102.464</v>
      </c>
      <c r="D1339">
        <v>8.0129999999999999</v>
      </c>
      <c r="E1339">
        <v>198.19499999999999</v>
      </c>
      <c r="F1339">
        <v>-8.0730000000000004</v>
      </c>
      <c r="G1339">
        <v>854.46799999999996</v>
      </c>
      <c r="H1339">
        <f t="shared" si="114"/>
        <v>7.0617190082644621</v>
      </c>
    </row>
    <row r="1340" spans="1:8" x14ac:dyDescent="0.3">
      <c r="A1340">
        <v>150</v>
      </c>
      <c r="B1340">
        <v>817</v>
      </c>
      <c r="C1340">
        <v>117.883</v>
      </c>
      <c r="D1340">
        <v>23.332999999999998</v>
      </c>
      <c r="E1340">
        <v>202.51499999999999</v>
      </c>
      <c r="F1340">
        <v>-0.84299999999999997</v>
      </c>
      <c r="G1340">
        <v>816.08799999999997</v>
      </c>
      <c r="H1340">
        <f t="shared" si="114"/>
        <v>6.7445289256198349</v>
      </c>
    </row>
    <row r="1341" spans="1:8" x14ac:dyDescent="0.3">
      <c r="A1341">
        <v>151</v>
      </c>
      <c r="B1341">
        <v>771</v>
      </c>
      <c r="C1341">
        <v>128.214</v>
      </c>
      <c r="D1341">
        <v>49.704000000000001</v>
      </c>
      <c r="E1341">
        <v>198.96700000000001</v>
      </c>
      <c r="F1341">
        <v>-4.4669999999999996</v>
      </c>
      <c r="G1341">
        <v>770.34</v>
      </c>
      <c r="H1341">
        <f t="shared" si="114"/>
        <v>6.3664462809917355</v>
      </c>
    </row>
    <row r="1342" spans="1:8" x14ac:dyDescent="0.3">
      <c r="A1342">
        <v>152</v>
      </c>
      <c r="B1342">
        <v>799</v>
      </c>
      <c r="C1342">
        <v>180.68600000000001</v>
      </c>
      <c r="D1342">
        <v>105.249</v>
      </c>
      <c r="E1342">
        <v>241.79400000000001</v>
      </c>
      <c r="F1342">
        <v>12.154999999999999</v>
      </c>
      <c r="G1342">
        <v>797.88699999999994</v>
      </c>
      <c r="H1342">
        <f t="shared" si="114"/>
        <v>6.5941074380165281</v>
      </c>
    </row>
    <row r="1343" spans="1:8" x14ac:dyDescent="0.3">
      <c r="A1343">
        <v>153</v>
      </c>
      <c r="B1343">
        <v>931</v>
      </c>
      <c r="C1343">
        <v>111.64700000000001</v>
      </c>
      <c r="D1343">
        <v>10.656000000000001</v>
      </c>
      <c r="E1343">
        <v>181.53299999999999</v>
      </c>
      <c r="F1343">
        <v>-0.73899999999999999</v>
      </c>
      <c r="G1343">
        <v>930.077</v>
      </c>
      <c r="H1343">
        <f t="shared" si="114"/>
        <v>7.686586776859504</v>
      </c>
    </row>
    <row r="1344" spans="1:8" x14ac:dyDescent="0.3">
      <c r="A1344">
        <v>154</v>
      </c>
      <c r="B1344">
        <v>915</v>
      </c>
      <c r="C1344">
        <v>140.262</v>
      </c>
      <c r="D1344">
        <v>15.933</v>
      </c>
      <c r="E1344">
        <v>197.042</v>
      </c>
      <c r="F1344">
        <v>-3.7639999999999998</v>
      </c>
      <c r="G1344">
        <v>913.97199999999998</v>
      </c>
      <c r="H1344">
        <f t="shared" si="114"/>
        <v>7.5534876033057854</v>
      </c>
    </row>
    <row r="1345" spans="1:8" x14ac:dyDescent="0.3">
      <c r="A1345">
        <v>155</v>
      </c>
      <c r="B1345">
        <v>794</v>
      </c>
      <c r="C1345">
        <v>104.562</v>
      </c>
      <c r="D1345">
        <v>10.178000000000001</v>
      </c>
      <c r="E1345">
        <v>194.28800000000001</v>
      </c>
      <c r="F1345">
        <v>2.6030000000000002</v>
      </c>
      <c r="G1345">
        <v>792.81799999999998</v>
      </c>
      <c r="H1345">
        <f t="shared" si="114"/>
        <v>6.5522148760330579</v>
      </c>
    </row>
    <row r="1346" spans="1:8" x14ac:dyDescent="0.3">
      <c r="A1346">
        <v>156</v>
      </c>
      <c r="B1346">
        <v>811</v>
      </c>
      <c r="C1346">
        <v>101.35899999999999</v>
      </c>
      <c r="D1346">
        <v>10.4</v>
      </c>
      <c r="E1346">
        <v>182.667</v>
      </c>
      <c r="F1346">
        <v>1.6970000000000001</v>
      </c>
      <c r="G1346">
        <v>810.35500000000002</v>
      </c>
      <c r="H1346">
        <f t="shared" si="114"/>
        <v>6.6971487603305784</v>
      </c>
    </row>
    <row r="1347" spans="1:8" x14ac:dyDescent="0.3">
      <c r="A1347">
        <v>157</v>
      </c>
      <c r="B1347">
        <v>837</v>
      </c>
      <c r="C1347">
        <v>108.43899999999999</v>
      </c>
      <c r="D1347">
        <v>47.609000000000002</v>
      </c>
      <c r="E1347">
        <v>188.73099999999999</v>
      </c>
      <c r="F1347">
        <v>-3.7050000000000001</v>
      </c>
      <c r="G1347">
        <v>835.74599999999998</v>
      </c>
      <c r="H1347">
        <f t="shared" si="114"/>
        <v>6.9069917355371899</v>
      </c>
    </row>
    <row r="1348" spans="1:8" x14ac:dyDescent="0.3">
      <c r="A1348">
        <v>158</v>
      </c>
      <c r="B1348">
        <v>927</v>
      </c>
      <c r="C1348">
        <v>129.08000000000001</v>
      </c>
      <c r="D1348">
        <v>81.578999999999994</v>
      </c>
      <c r="E1348">
        <v>196.596</v>
      </c>
      <c r="F1348">
        <v>3.7149999999999999</v>
      </c>
      <c r="G1348">
        <v>925.94600000000003</v>
      </c>
      <c r="H1348">
        <f t="shared" si="114"/>
        <v>7.652446280991736</v>
      </c>
    </row>
    <row r="1349" spans="1:8" x14ac:dyDescent="0.3">
      <c r="A1349">
        <v>159</v>
      </c>
      <c r="B1349">
        <v>970</v>
      </c>
      <c r="C1349">
        <v>132.351</v>
      </c>
      <c r="D1349">
        <v>2.0089999999999999</v>
      </c>
      <c r="E1349">
        <v>190.899</v>
      </c>
      <c r="F1349">
        <v>4.2629999999999999</v>
      </c>
      <c r="G1349">
        <v>968.68</v>
      </c>
      <c r="H1349">
        <f t="shared" si="114"/>
        <v>8.0056198347107426</v>
      </c>
    </row>
    <row r="1350" spans="1:8" x14ac:dyDescent="0.3">
      <c r="A1350">
        <v>160</v>
      </c>
      <c r="B1350">
        <v>842</v>
      </c>
      <c r="C1350">
        <v>132.33000000000001</v>
      </c>
      <c r="D1350">
        <v>12.772</v>
      </c>
      <c r="E1350">
        <v>196.191</v>
      </c>
      <c r="F1350">
        <v>-2.4540000000000002</v>
      </c>
      <c r="G1350">
        <v>840.77099999999996</v>
      </c>
      <c r="H1350">
        <f t="shared" si="114"/>
        <v>6.9485206611570245</v>
      </c>
    </row>
    <row r="1351" spans="1:8" x14ac:dyDescent="0.3">
      <c r="A1351">
        <v>161</v>
      </c>
      <c r="B1351">
        <v>781</v>
      </c>
      <c r="C1351">
        <v>157.28299999999999</v>
      </c>
      <c r="D1351">
        <v>24.949000000000002</v>
      </c>
      <c r="E1351">
        <v>214.267</v>
      </c>
      <c r="F1351">
        <v>1.762</v>
      </c>
      <c r="G1351">
        <v>780.36900000000003</v>
      </c>
      <c r="H1351">
        <f t="shared" si="114"/>
        <v>6.4493305785123969</v>
      </c>
    </row>
    <row r="1352" spans="1:8" x14ac:dyDescent="0.3">
      <c r="A1352">
        <v>162</v>
      </c>
      <c r="B1352">
        <v>818</v>
      </c>
      <c r="C1352">
        <v>141.67699999999999</v>
      </c>
      <c r="D1352">
        <v>70.41</v>
      </c>
      <c r="E1352">
        <v>179.43100000000001</v>
      </c>
      <c r="F1352">
        <v>2.5259999999999998</v>
      </c>
      <c r="G1352">
        <v>816.79399999999998</v>
      </c>
      <c r="H1352">
        <f t="shared" si="114"/>
        <v>6.7503636363636366</v>
      </c>
    </row>
    <row r="1353" spans="1:8" x14ac:dyDescent="0.3">
      <c r="A1353">
        <v>163</v>
      </c>
      <c r="B1353">
        <v>655</v>
      </c>
      <c r="C1353">
        <v>151.50299999999999</v>
      </c>
      <c r="D1353">
        <v>107.667</v>
      </c>
      <c r="E1353">
        <v>180.703</v>
      </c>
      <c r="F1353">
        <v>-1.577</v>
      </c>
      <c r="G1353">
        <v>654.24800000000005</v>
      </c>
      <c r="H1353">
        <f t="shared" si="114"/>
        <v>5.4070082644628101</v>
      </c>
    </row>
    <row r="1354" spans="1:8" x14ac:dyDescent="0.3">
      <c r="A1354">
        <v>164</v>
      </c>
      <c r="B1354">
        <v>108</v>
      </c>
      <c r="C1354">
        <v>147.24700000000001</v>
      </c>
      <c r="D1354">
        <v>43</v>
      </c>
      <c r="E1354">
        <v>168</v>
      </c>
      <c r="F1354">
        <v>0</v>
      </c>
      <c r="G1354">
        <v>107</v>
      </c>
    </row>
    <row r="1355" spans="1:8" x14ac:dyDescent="0.3">
      <c r="A1355">
        <v>165</v>
      </c>
      <c r="B1355">
        <v>669</v>
      </c>
      <c r="C1355">
        <v>126.429</v>
      </c>
      <c r="D1355">
        <v>45.774000000000001</v>
      </c>
      <c r="E1355">
        <v>171.994</v>
      </c>
      <c r="F1355">
        <v>0.34300000000000003</v>
      </c>
      <c r="G1355">
        <v>668.01199999999994</v>
      </c>
      <c r="H1355">
        <f>G1355/107</f>
        <v>6.2431028037383172</v>
      </c>
    </row>
    <row r="1356" spans="1:8" x14ac:dyDescent="0.3">
      <c r="A1356">
        <v>166</v>
      </c>
      <c r="B1356">
        <v>649</v>
      </c>
      <c r="C1356">
        <v>133.45500000000001</v>
      </c>
      <c r="D1356">
        <v>29.914000000000001</v>
      </c>
      <c r="E1356">
        <v>195.88900000000001</v>
      </c>
      <c r="F1356">
        <v>0.70699999999999996</v>
      </c>
      <c r="G1356">
        <v>648.04899999999998</v>
      </c>
      <c r="H1356">
        <f t="shared" ref="H1356:H1384" si="115">G1356/107</f>
        <v>6.0565327102803739</v>
      </c>
    </row>
    <row r="1357" spans="1:8" x14ac:dyDescent="0.3">
      <c r="A1357">
        <v>167</v>
      </c>
      <c r="B1357">
        <v>733</v>
      </c>
      <c r="C1357">
        <v>124.733</v>
      </c>
      <c r="D1357">
        <v>34.332999999999998</v>
      </c>
      <c r="E1357">
        <v>254.667</v>
      </c>
      <c r="F1357">
        <v>0</v>
      </c>
      <c r="G1357">
        <v>732</v>
      </c>
      <c r="H1357">
        <f t="shared" si="115"/>
        <v>6.8411214953271031</v>
      </c>
    </row>
    <row r="1358" spans="1:8" x14ac:dyDescent="0.3">
      <c r="A1358">
        <v>168</v>
      </c>
      <c r="B1358">
        <v>722</v>
      </c>
      <c r="C1358">
        <v>129.98599999999999</v>
      </c>
      <c r="D1358">
        <v>41.838999999999999</v>
      </c>
      <c r="E1358">
        <v>211.86199999999999</v>
      </c>
      <c r="F1358">
        <v>6.6909999999999998</v>
      </c>
      <c r="G1358">
        <v>720.91099999999994</v>
      </c>
      <c r="H1358">
        <f t="shared" si="115"/>
        <v>6.7374859813084109</v>
      </c>
    </row>
    <row r="1359" spans="1:8" x14ac:dyDescent="0.3">
      <c r="A1359">
        <v>169</v>
      </c>
      <c r="B1359">
        <v>770</v>
      </c>
      <c r="C1359">
        <v>89.491</v>
      </c>
      <c r="D1359">
        <v>3.944</v>
      </c>
      <c r="E1359">
        <v>173.69399999999999</v>
      </c>
      <c r="F1359">
        <v>-2.3860000000000001</v>
      </c>
      <c r="G1359">
        <v>768.66600000000005</v>
      </c>
      <c r="H1359">
        <f t="shared" si="115"/>
        <v>7.1837943925233647</v>
      </c>
    </row>
    <row r="1360" spans="1:8" x14ac:dyDescent="0.3">
      <c r="A1360">
        <v>170</v>
      </c>
      <c r="B1360">
        <v>765</v>
      </c>
      <c r="C1360">
        <v>59.615000000000002</v>
      </c>
      <c r="D1360">
        <v>1.0029999999999999</v>
      </c>
      <c r="E1360">
        <v>173.607</v>
      </c>
      <c r="F1360">
        <v>1.5</v>
      </c>
      <c r="G1360">
        <v>764.26199999999994</v>
      </c>
      <c r="H1360">
        <f t="shared" si="115"/>
        <v>7.142635514018691</v>
      </c>
    </row>
    <row r="1361" spans="1:8" x14ac:dyDescent="0.3">
      <c r="A1361">
        <v>171</v>
      </c>
      <c r="B1361">
        <v>726</v>
      </c>
      <c r="C1361">
        <v>105.02500000000001</v>
      </c>
      <c r="D1361">
        <v>2.2570000000000001</v>
      </c>
      <c r="E1361">
        <v>191.18100000000001</v>
      </c>
      <c r="F1361">
        <v>-3.1619999999999999</v>
      </c>
      <c r="G1361">
        <v>725.10400000000004</v>
      </c>
      <c r="H1361">
        <f t="shared" si="115"/>
        <v>6.7766728971962618</v>
      </c>
    </row>
    <row r="1362" spans="1:8" x14ac:dyDescent="0.3">
      <c r="A1362">
        <v>172</v>
      </c>
      <c r="B1362">
        <v>781</v>
      </c>
      <c r="C1362">
        <v>111.215</v>
      </c>
      <c r="D1362">
        <v>18.332999999999998</v>
      </c>
      <c r="E1362">
        <v>191.12799999999999</v>
      </c>
      <c r="F1362">
        <v>-1.4690000000000001</v>
      </c>
      <c r="G1362">
        <v>780.25599999999997</v>
      </c>
      <c r="H1362">
        <f t="shared" si="115"/>
        <v>7.2921121495327101</v>
      </c>
    </row>
    <row r="1363" spans="1:8" x14ac:dyDescent="0.3">
      <c r="A1363">
        <v>173</v>
      </c>
      <c r="B1363">
        <v>790</v>
      </c>
      <c r="C1363">
        <v>104.054</v>
      </c>
      <c r="D1363">
        <v>32.264000000000003</v>
      </c>
      <c r="E1363">
        <v>183.24</v>
      </c>
      <c r="F1363">
        <v>-2.6160000000000001</v>
      </c>
      <c r="G1363">
        <v>788.822</v>
      </c>
      <c r="H1363">
        <f t="shared" si="115"/>
        <v>7.3721682242990658</v>
      </c>
    </row>
    <row r="1364" spans="1:8" x14ac:dyDescent="0.3">
      <c r="A1364">
        <v>174</v>
      </c>
      <c r="B1364">
        <v>673</v>
      </c>
      <c r="C1364">
        <v>121.685</v>
      </c>
      <c r="D1364">
        <v>35.856999999999999</v>
      </c>
      <c r="E1364">
        <v>197.27799999999999</v>
      </c>
      <c r="F1364">
        <v>-1.3640000000000001</v>
      </c>
      <c r="G1364">
        <v>672.19</v>
      </c>
      <c r="H1364">
        <f t="shared" si="115"/>
        <v>6.2821495327102808</v>
      </c>
    </row>
    <row r="1365" spans="1:8" x14ac:dyDescent="0.3">
      <c r="A1365">
        <v>175</v>
      </c>
      <c r="B1365">
        <v>566</v>
      </c>
      <c r="C1365">
        <v>130.41499999999999</v>
      </c>
      <c r="D1365">
        <v>73.314999999999998</v>
      </c>
      <c r="E1365">
        <v>206.696</v>
      </c>
      <c r="F1365">
        <v>-3.6520000000000001</v>
      </c>
      <c r="G1365">
        <v>565.14800000000002</v>
      </c>
      <c r="H1365">
        <f t="shared" si="115"/>
        <v>5.2817570093457951</v>
      </c>
    </row>
    <row r="1366" spans="1:8" x14ac:dyDescent="0.3">
      <c r="A1366">
        <v>176</v>
      </c>
      <c r="B1366">
        <v>682</v>
      </c>
      <c r="C1366">
        <v>149.416</v>
      </c>
      <c r="D1366">
        <v>44.206000000000003</v>
      </c>
      <c r="E1366">
        <v>219.98599999999999</v>
      </c>
      <c r="F1366">
        <v>2.3580000000000001</v>
      </c>
      <c r="G1366">
        <v>680.57600000000002</v>
      </c>
      <c r="H1366">
        <f t="shared" si="115"/>
        <v>6.3605233644859815</v>
      </c>
    </row>
    <row r="1367" spans="1:8" x14ac:dyDescent="0.3">
      <c r="A1367">
        <v>177</v>
      </c>
      <c r="B1367">
        <v>673</v>
      </c>
      <c r="C1367">
        <v>165.01300000000001</v>
      </c>
      <c r="D1367">
        <v>73.125</v>
      </c>
      <c r="E1367">
        <v>242.60900000000001</v>
      </c>
      <c r="F1367">
        <v>0.34100000000000003</v>
      </c>
      <c r="G1367">
        <v>672.01199999999994</v>
      </c>
      <c r="H1367">
        <f t="shared" si="115"/>
        <v>6.2804859813084111</v>
      </c>
    </row>
    <row r="1368" spans="1:8" x14ac:dyDescent="0.3">
      <c r="A1368">
        <v>178</v>
      </c>
      <c r="B1368">
        <v>770</v>
      </c>
      <c r="C1368">
        <v>122.185</v>
      </c>
      <c r="D1368">
        <v>1.1459999999999999</v>
      </c>
      <c r="E1368">
        <v>191.09299999999999</v>
      </c>
      <c r="F1368">
        <v>-2.9809999999999999</v>
      </c>
      <c r="G1368">
        <v>769.04100000000005</v>
      </c>
      <c r="H1368">
        <f t="shared" si="115"/>
        <v>7.1872990654205609</v>
      </c>
    </row>
    <row r="1369" spans="1:8" x14ac:dyDescent="0.3">
      <c r="A1369">
        <v>179</v>
      </c>
      <c r="B1369">
        <v>717</v>
      </c>
      <c r="C1369">
        <v>139.84399999999999</v>
      </c>
      <c r="D1369">
        <v>63.231999999999999</v>
      </c>
      <c r="E1369">
        <v>198.809</v>
      </c>
      <c r="F1369">
        <v>-13.57</v>
      </c>
      <c r="G1369">
        <v>715.98900000000003</v>
      </c>
      <c r="H1369">
        <f t="shared" si="115"/>
        <v>6.6914859813084115</v>
      </c>
    </row>
    <row r="1370" spans="1:8" x14ac:dyDescent="0.3">
      <c r="A1370">
        <v>180</v>
      </c>
      <c r="B1370">
        <v>690</v>
      </c>
      <c r="C1370">
        <v>142.369</v>
      </c>
      <c r="D1370">
        <v>38.033999999999999</v>
      </c>
      <c r="E1370">
        <v>189.197</v>
      </c>
      <c r="F1370">
        <v>-12.744999999999999</v>
      </c>
      <c r="G1370">
        <v>688.976</v>
      </c>
      <c r="H1370">
        <f t="shared" si="115"/>
        <v>6.4390280373831779</v>
      </c>
    </row>
    <row r="1371" spans="1:8" x14ac:dyDescent="0.3">
      <c r="A1371">
        <v>181</v>
      </c>
      <c r="B1371">
        <v>678</v>
      </c>
      <c r="C1371">
        <v>97.83</v>
      </c>
      <c r="D1371">
        <v>1.373</v>
      </c>
      <c r="E1371">
        <v>181.68199999999999</v>
      </c>
      <c r="F1371">
        <v>-3.3860000000000001</v>
      </c>
      <c r="G1371">
        <v>677.18200000000002</v>
      </c>
      <c r="H1371">
        <f t="shared" si="115"/>
        <v>6.3288037383177569</v>
      </c>
    </row>
    <row r="1372" spans="1:8" x14ac:dyDescent="0.3">
      <c r="A1372">
        <v>182</v>
      </c>
      <c r="B1372">
        <v>678</v>
      </c>
      <c r="C1372">
        <v>116.48699999999999</v>
      </c>
      <c r="D1372">
        <v>43.536999999999999</v>
      </c>
      <c r="E1372">
        <v>176.93600000000001</v>
      </c>
      <c r="F1372">
        <v>-2.3719999999999999</v>
      </c>
      <c r="G1372">
        <v>676.58</v>
      </c>
      <c r="H1372">
        <f t="shared" si="115"/>
        <v>6.323177570093458</v>
      </c>
    </row>
    <row r="1373" spans="1:8" x14ac:dyDescent="0.3">
      <c r="A1373">
        <v>183</v>
      </c>
      <c r="B1373">
        <v>697</v>
      </c>
      <c r="C1373">
        <v>140.84200000000001</v>
      </c>
      <c r="D1373">
        <v>66.350999999999999</v>
      </c>
      <c r="E1373">
        <v>205.62100000000001</v>
      </c>
      <c r="F1373">
        <v>0.98799999999999999</v>
      </c>
      <c r="G1373">
        <v>696.10299999999995</v>
      </c>
      <c r="H1373">
        <f t="shared" si="115"/>
        <v>6.5056355140186914</v>
      </c>
    </row>
    <row r="1374" spans="1:8" x14ac:dyDescent="0.3">
      <c r="A1374">
        <v>184</v>
      </c>
      <c r="B1374">
        <v>654</v>
      </c>
      <c r="C1374">
        <v>127.77500000000001</v>
      </c>
      <c r="D1374">
        <v>24.29</v>
      </c>
      <c r="E1374">
        <v>193.76400000000001</v>
      </c>
      <c r="F1374">
        <v>-3.8610000000000002</v>
      </c>
      <c r="G1374">
        <v>653.48299999999995</v>
      </c>
      <c r="H1374">
        <f t="shared" si="115"/>
        <v>6.1073177570093451</v>
      </c>
    </row>
    <row r="1375" spans="1:8" x14ac:dyDescent="0.3">
      <c r="A1375">
        <v>185</v>
      </c>
      <c r="B1375">
        <v>824</v>
      </c>
      <c r="C1375">
        <v>136.714</v>
      </c>
      <c r="D1375">
        <v>55.686999999999998</v>
      </c>
      <c r="E1375">
        <v>221.45099999999999</v>
      </c>
      <c r="F1375">
        <v>-7.5389999999999997</v>
      </c>
      <c r="G1375">
        <v>823.11599999999999</v>
      </c>
      <c r="H1375">
        <f t="shared" si="115"/>
        <v>7.6926728971962612</v>
      </c>
    </row>
    <row r="1376" spans="1:8" x14ac:dyDescent="0.3">
      <c r="A1376">
        <v>186</v>
      </c>
      <c r="B1376">
        <v>1000</v>
      </c>
      <c r="C1376">
        <v>139.21600000000001</v>
      </c>
      <c r="D1376">
        <v>20.597000000000001</v>
      </c>
      <c r="E1376">
        <v>217.297</v>
      </c>
      <c r="F1376">
        <v>-4.5919999999999996</v>
      </c>
      <c r="G1376">
        <v>999.20799999999997</v>
      </c>
      <c r="H1376">
        <f t="shared" si="115"/>
        <v>9.3383925233644849</v>
      </c>
    </row>
    <row r="1377" spans="1:8" x14ac:dyDescent="0.3">
      <c r="A1377">
        <v>187</v>
      </c>
      <c r="B1377">
        <v>1155</v>
      </c>
      <c r="C1377">
        <v>166.215</v>
      </c>
      <c r="D1377">
        <v>11.552</v>
      </c>
      <c r="E1377">
        <v>233.535</v>
      </c>
      <c r="F1377">
        <v>2.9809999999999999</v>
      </c>
      <c r="G1377">
        <v>1153.5609999999999</v>
      </c>
      <c r="H1377">
        <f t="shared" si="115"/>
        <v>10.780943925233645</v>
      </c>
    </row>
    <row r="1378" spans="1:8" x14ac:dyDescent="0.3">
      <c r="A1378">
        <v>188</v>
      </c>
      <c r="B1378">
        <v>917</v>
      </c>
      <c r="C1378">
        <v>140.185</v>
      </c>
      <c r="D1378">
        <v>30.838000000000001</v>
      </c>
      <c r="E1378">
        <v>232.328</v>
      </c>
      <c r="F1378">
        <v>1.0009999999999999</v>
      </c>
      <c r="G1378">
        <v>916.14</v>
      </c>
      <c r="H1378">
        <f t="shared" si="115"/>
        <v>8.562056074766355</v>
      </c>
    </row>
    <row r="1379" spans="1:8" x14ac:dyDescent="0.3">
      <c r="A1379">
        <v>189</v>
      </c>
      <c r="B1379">
        <v>907</v>
      </c>
      <c r="C1379">
        <v>148.392</v>
      </c>
      <c r="D1379">
        <v>36</v>
      </c>
      <c r="E1379">
        <v>232.047</v>
      </c>
      <c r="F1379">
        <v>8.6310000000000002</v>
      </c>
      <c r="G1379">
        <v>906.26300000000003</v>
      </c>
      <c r="H1379">
        <f t="shared" si="115"/>
        <v>8.4697476635514022</v>
      </c>
    </row>
    <row r="1380" spans="1:8" x14ac:dyDescent="0.3">
      <c r="A1380">
        <v>190</v>
      </c>
      <c r="B1380">
        <v>925</v>
      </c>
      <c r="C1380">
        <v>160.97499999999999</v>
      </c>
      <c r="D1380">
        <v>58</v>
      </c>
      <c r="E1380">
        <v>215.93100000000001</v>
      </c>
      <c r="F1380">
        <v>-1.488</v>
      </c>
      <c r="G1380">
        <v>924.31200000000001</v>
      </c>
      <c r="H1380">
        <f t="shared" si="115"/>
        <v>8.638429906542056</v>
      </c>
    </row>
    <row r="1381" spans="1:8" x14ac:dyDescent="0.3">
      <c r="A1381">
        <v>191</v>
      </c>
      <c r="B1381">
        <v>757</v>
      </c>
      <c r="C1381">
        <v>167.358</v>
      </c>
      <c r="D1381">
        <v>75.016000000000005</v>
      </c>
      <c r="E1381">
        <v>230.78299999999999</v>
      </c>
      <c r="F1381">
        <v>0.30299999999999999</v>
      </c>
      <c r="G1381">
        <v>756.01099999999997</v>
      </c>
      <c r="H1381">
        <f t="shared" si="115"/>
        <v>7.0655233644859807</v>
      </c>
    </row>
    <row r="1382" spans="1:8" x14ac:dyDescent="0.3">
      <c r="A1382">
        <v>192</v>
      </c>
      <c r="B1382">
        <v>777</v>
      </c>
      <c r="C1382">
        <v>148.02099999999999</v>
      </c>
      <c r="D1382">
        <v>50.667000000000002</v>
      </c>
      <c r="E1382">
        <v>221</v>
      </c>
      <c r="F1382">
        <v>0</v>
      </c>
      <c r="G1382">
        <v>776</v>
      </c>
      <c r="H1382">
        <f t="shared" si="115"/>
        <v>7.2523364485981308</v>
      </c>
    </row>
    <row r="1383" spans="1:8" x14ac:dyDescent="0.3">
      <c r="A1383">
        <v>193</v>
      </c>
      <c r="B1383">
        <v>754</v>
      </c>
      <c r="C1383">
        <v>139.08699999999999</v>
      </c>
      <c r="D1383">
        <v>4.4649999999999999</v>
      </c>
      <c r="E1383">
        <v>207.00899999999999</v>
      </c>
      <c r="F1383">
        <v>-3.0449999999999999</v>
      </c>
      <c r="G1383">
        <v>753.06299999999999</v>
      </c>
      <c r="H1383">
        <f t="shared" si="115"/>
        <v>7.0379719626168225</v>
      </c>
    </row>
    <row r="1384" spans="1:8" x14ac:dyDescent="0.3">
      <c r="A1384">
        <v>194</v>
      </c>
      <c r="B1384">
        <v>744</v>
      </c>
      <c r="C1384">
        <v>133.369</v>
      </c>
      <c r="D1384">
        <v>3.1150000000000002</v>
      </c>
      <c r="E1384">
        <v>191.667</v>
      </c>
      <c r="F1384">
        <v>-5.5570000000000004</v>
      </c>
      <c r="G1384">
        <v>743.49400000000003</v>
      </c>
      <c r="H1384">
        <f t="shared" si="115"/>
        <v>6.9485420560747668</v>
      </c>
    </row>
    <row r="1385" spans="1:8" x14ac:dyDescent="0.3">
      <c r="A1385">
        <v>195</v>
      </c>
      <c r="B1385">
        <v>139</v>
      </c>
      <c r="C1385">
        <v>142.90199999999999</v>
      </c>
      <c r="D1385">
        <v>44.125999999999998</v>
      </c>
      <c r="E1385">
        <v>164.565</v>
      </c>
      <c r="F1385">
        <v>0.83</v>
      </c>
      <c r="G1385">
        <v>138.01400000000001</v>
      </c>
    </row>
    <row r="1386" spans="1:8" x14ac:dyDescent="0.3">
      <c r="A1386">
        <v>196</v>
      </c>
      <c r="B1386">
        <v>1330</v>
      </c>
      <c r="C1386">
        <v>125.04</v>
      </c>
      <c r="D1386">
        <v>25.062999999999999</v>
      </c>
      <c r="E1386">
        <v>236.19300000000001</v>
      </c>
      <c r="F1386">
        <v>-2.242</v>
      </c>
      <c r="G1386">
        <v>1329.018</v>
      </c>
      <c r="H1386">
        <f>G1386/138</f>
        <v>9.6305652173913039</v>
      </c>
    </row>
    <row r="1387" spans="1:8" x14ac:dyDescent="0.3">
      <c r="A1387">
        <v>197</v>
      </c>
      <c r="B1387">
        <v>1169</v>
      </c>
      <c r="C1387">
        <v>130.45599999999999</v>
      </c>
      <c r="D1387">
        <v>23.667000000000002</v>
      </c>
      <c r="E1387">
        <v>204</v>
      </c>
      <c r="F1387">
        <v>-0.19600000000000001</v>
      </c>
      <c r="G1387">
        <v>1168.0070000000001</v>
      </c>
      <c r="H1387">
        <f t="shared" ref="H1387:H1402" si="116">G1387/138</f>
        <v>8.4638188405797106</v>
      </c>
    </row>
    <row r="1388" spans="1:8" x14ac:dyDescent="0.3">
      <c r="A1388">
        <v>198</v>
      </c>
      <c r="B1388">
        <v>961</v>
      </c>
      <c r="C1388">
        <v>121.82599999999999</v>
      </c>
      <c r="D1388">
        <v>28.183</v>
      </c>
      <c r="E1388">
        <v>196.30799999999999</v>
      </c>
      <c r="F1388">
        <v>-1.671</v>
      </c>
      <c r="G1388">
        <v>960.40800000000002</v>
      </c>
      <c r="H1388">
        <f t="shared" si="116"/>
        <v>6.9594782608695649</v>
      </c>
    </row>
    <row r="1389" spans="1:8" x14ac:dyDescent="0.3">
      <c r="A1389">
        <v>199</v>
      </c>
      <c r="B1389">
        <v>1049</v>
      </c>
      <c r="C1389">
        <v>143.22399999999999</v>
      </c>
      <c r="D1389">
        <v>43.097000000000001</v>
      </c>
      <c r="E1389">
        <v>203</v>
      </c>
      <c r="F1389">
        <v>-1.093</v>
      </c>
      <c r="G1389">
        <v>1048.191</v>
      </c>
      <c r="H1389">
        <f t="shared" si="116"/>
        <v>7.5955869565217391</v>
      </c>
    </row>
    <row r="1390" spans="1:8" x14ac:dyDescent="0.3">
      <c r="A1390">
        <v>200</v>
      </c>
      <c r="B1390">
        <v>1001</v>
      </c>
      <c r="C1390">
        <v>106.254</v>
      </c>
      <c r="D1390">
        <v>23.05</v>
      </c>
      <c r="E1390">
        <v>172.20099999999999</v>
      </c>
      <c r="F1390">
        <v>4.8209999999999997</v>
      </c>
      <c r="G1390">
        <v>999.53599999999994</v>
      </c>
      <c r="H1390">
        <f t="shared" si="116"/>
        <v>7.2430144927536224</v>
      </c>
    </row>
    <row r="1391" spans="1:8" x14ac:dyDescent="0.3">
      <c r="A1391">
        <v>201</v>
      </c>
      <c r="B1391">
        <v>1080</v>
      </c>
      <c r="C1391">
        <v>131.732</v>
      </c>
      <c r="D1391">
        <v>36.524999999999999</v>
      </c>
      <c r="E1391">
        <v>196.958</v>
      </c>
      <c r="F1391">
        <v>6.3869999999999996</v>
      </c>
      <c r="G1391">
        <v>1078.6959999999999</v>
      </c>
      <c r="H1391">
        <f t="shared" si="116"/>
        <v>7.8166376811594196</v>
      </c>
    </row>
    <row r="1392" spans="1:8" x14ac:dyDescent="0.3">
      <c r="A1392">
        <v>202</v>
      </c>
      <c r="B1392">
        <v>962</v>
      </c>
      <c r="C1392">
        <v>142.595</v>
      </c>
      <c r="D1392">
        <v>18.324999999999999</v>
      </c>
      <c r="E1392">
        <v>233.423</v>
      </c>
      <c r="F1392">
        <v>-1.909</v>
      </c>
      <c r="G1392">
        <v>960.53300000000002</v>
      </c>
      <c r="H1392">
        <f t="shared" si="116"/>
        <v>6.960384057971015</v>
      </c>
    </row>
    <row r="1393" spans="1:8" x14ac:dyDescent="0.3">
      <c r="A1393">
        <v>203</v>
      </c>
      <c r="B1393">
        <v>1005</v>
      </c>
      <c r="C1393">
        <v>130.31800000000001</v>
      </c>
      <c r="D1393">
        <v>3</v>
      </c>
      <c r="E1393">
        <v>196.333</v>
      </c>
      <c r="F1393">
        <v>0</v>
      </c>
      <c r="G1393">
        <v>1004</v>
      </c>
      <c r="H1393">
        <f t="shared" si="116"/>
        <v>7.27536231884058</v>
      </c>
    </row>
    <row r="1394" spans="1:8" x14ac:dyDescent="0.3">
      <c r="A1394">
        <v>204</v>
      </c>
      <c r="B1394">
        <v>1194</v>
      </c>
      <c r="C1394">
        <v>155.185</v>
      </c>
      <c r="D1394">
        <v>45.817999999999998</v>
      </c>
      <c r="E1394">
        <v>208.405</v>
      </c>
      <c r="F1394">
        <v>-5.3860000000000001</v>
      </c>
      <c r="G1394">
        <v>1193.268</v>
      </c>
      <c r="H1394">
        <f t="shared" si="116"/>
        <v>8.6468695652173917</v>
      </c>
    </row>
    <row r="1395" spans="1:8" x14ac:dyDescent="0.3">
      <c r="A1395">
        <v>205</v>
      </c>
      <c r="B1395">
        <v>1221</v>
      </c>
      <c r="C1395">
        <v>160.74299999999999</v>
      </c>
      <c r="D1395">
        <v>45.259</v>
      </c>
      <c r="E1395">
        <v>232.155</v>
      </c>
      <c r="F1395">
        <v>-4.8879999999999999</v>
      </c>
      <c r="G1395">
        <v>1220.4390000000001</v>
      </c>
      <c r="H1395">
        <f t="shared" si="116"/>
        <v>8.8437608695652177</v>
      </c>
    </row>
    <row r="1396" spans="1:8" x14ac:dyDescent="0.3">
      <c r="A1396">
        <v>206</v>
      </c>
      <c r="B1396">
        <v>993</v>
      </c>
      <c r="C1396">
        <v>156.506</v>
      </c>
      <c r="D1396">
        <v>44.817</v>
      </c>
      <c r="E1396">
        <v>204.161</v>
      </c>
      <c r="F1396">
        <v>-0.92400000000000004</v>
      </c>
      <c r="G1396">
        <v>992.12900000000002</v>
      </c>
      <c r="H1396">
        <f t="shared" si="116"/>
        <v>7.1893405797101453</v>
      </c>
    </row>
    <row r="1397" spans="1:8" x14ac:dyDescent="0.3">
      <c r="A1397">
        <v>207</v>
      </c>
      <c r="B1397">
        <v>1321</v>
      </c>
      <c r="C1397">
        <v>159.05099999999999</v>
      </c>
      <c r="D1397">
        <v>46.863999999999997</v>
      </c>
      <c r="E1397">
        <v>238.303</v>
      </c>
      <c r="F1397">
        <v>0.86799999999999999</v>
      </c>
      <c r="G1397">
        <v>1320.152</v>
      </c>
      <c r="H1397">
        <f t="shared" si="116"/>
        <v>9.5663188405797097</v>
      </c>
    </row>
    <row r="1398" spans="1:8" x14ac:dyDescent="0.3">
      <c r="A1398">
        <v>208</v>
      </c>
      <c r="B1398">
        <v>1079</v>
      </c>
      <c r="C1398">
        <v>174.37799999999999</v>
      </c>
      <c r="D1398">
        <v>44.779000000000003</v>
      </c>
      <c r="E1398">
        <v>225.61699999999999</v>
      </c>
      <c r="F1398">
        <v>-3.6160000000000001</v>
      </c>
      <c r="G1398">
        <v>1078.1469999999999</v>
      </c>
      <c r="H1398">
        <f t="shared" si="116"/>
        <v>7.8126594202898545</v>
      </c>
    </row>
    <row r="1399" spans="1:8" x14ac:dyDescent="0.3">
      <c r="A1399">
        <v>209</v>
      </c>
      <c r="B1399">
        <v>1385</v>
      </c>
      <c r="C1399">
        <v>120.17400000000001</v>
      </c>
      <c r="D1399">
        <v>40</v>
      </c>
      <c r="E1399">
        <v>235.667</v>
      </c>
      <c r="F1399">
        <v>0</v>
      </c>
      <c r="G1399">
        <v>1384</v>
      </c>
      <c r="H1399">
        <f t="shared" si="116"/>
        <v>10.028985507246377</v>
      </c>
    </row>
    <row r="1400" spans="1:8" x14ac:dyDescent="0.3">
      <c r="A1400">
        <v>210</v>
      </c>
      <c r="B1400">
        <v>1086</v>
      </c>
      <c r="C1400">
        <v>161.05699999999999</v>
      </c>
      <c r="D1400">
        <v>65.692999999999998</v>
      </c>
      <c r="E1400">
        <v>211.583</v>
      </c>
      <c r="F1400">
        <v>2.3239999999999998</v>
      </c>
      <c r="G1400">
        <v>1084.893</v>
      </c>
      <c r="H1400">
        <f t="shared" si="116"/>
        <v>7.8615434782608702</v>
      </c>
    </row>
    <row r="1401" spans="1:8" x14ac:dyDescent="0.3">
      <c r="A1401">
        <v>211</v>
      </c>
      <c r="B1401">
        <v>998</v>
      </c>
      <c r="C1401">
        <v>161.886</v>
      </c>
      <c r="D1401">
        <v>41.581000000000003</v>
      </c>
      <c r="E1401">
        <v>224.84899999999999</v>
      </c>
      <c r="F1401">
        <v>-2.2999999999999998</v>
      </c>
      <c r="G1401">
        <v>996.803</v>
      </c>
      <c r="H1401">
        <f t="shared" si="116"/>
        <v>7.2232101449275365</v>
      </c>
    </row>
    <row r="1402" spans="1:8" x14ac:dyDescent="0.3">
      <c r="A1402">
        <v>212</v>
      </c>
      <c r="B1402">
        <v>1082</v>
      </c>
      <c r="C1402">
        <v>142.96799999999999</v>
      </c>
      <c r="D1402">
        <v>54.405000000000001</v>
      </c>
      <c r="E1402">
        <v>204.505</v>
      </c>
      <c r="F1402">
        <v>2.121</v>
      </c>
      <c r="G1402">
        <v>1080.74</v>
      </c>
      <c r="H1402">
        <f t="shared" si="116"/>
        <v>7.8314492753623188</v>
      </c>
    </row>
    <row r="1403" spans="1:8" x14ac:dyDescent="0.3">
      <c r="A1403">
        <v>213</v>
      </c>
      <c r="B1403">
        <v>263</v>
      </c>
      <c r="C1403">
        <v>176.971</v>
      </c>
      <c r="D1403">
        <v>140</v>
      </c>
      <c r="E1403">
        <v>185.667</v>
      </c>
      <c r="F1403">
        <v>0</v>
      </c>
      <c r="G1403">
        <v>262</v>
      </c>
    </row>
    <row r="1404" spans="1:8" x14ac:dyDescent="0.3">
      <c r="A1404">
        <v>214</v>
      </c>
      <c r="B1404">
        <v>1831</v>
      </c>
      <c r="C1404">
        <v>105.979</v>
      </c>
      <c r="D1404">
        <v>52.994999999999997</v>
      </c>
      <c r="E1404">
        <v>203</v>
      </c>
      <c r="F1404">
        <v>0.93899999999999995</v>
      </c>
      <c r="G1404">
        <v>1830.2460000000001</v>
      </c>
      <c r="H1404">
        <f>G1404/G1403</f>
        <v>6.9856717557251908</v>
      </c>
    </row>
    <row r="1405" spans="1:8" x14ac:dyDescent="0.3">
      <c r="A1405">
        <v>215</v>
      </c>
      <c r="B1405">
        <v>1832</v>
      </c>
      <c r="C1405">
        <v>90.444999999999993</v>
      </c>
      <c r="D1405">
        <v>42.24</v>
      </c>
      <c r="E1405">
        <v>175.19800000000001</v>
      </c>
      <c r="F1405">
        <v>-1.502</v>
      </c>
      <c r="G1405">
        <v>1830.6289999999999</v>
      </c>
      <c r="H1405">
        <f>G1405/G1403</f>
        <v>6.9871335877862588</v>
      </c>
    </row>
    <row r="1406" spans="1:8" x14ac:dyDescent="0.3">
      <c r="A1406">
        <v>216</v>
      </c>
      <c r="B1406">
        <v>373</v>
      </c>
      <c r="C1406">
        <v>180.53</v>
      </c>
      <c r="D1406">
        <v>69.355000000000004</v>
      </c>
      <c r="E1406">
        <v>206.602</v>
      </c>
      <c r="F1406">
        <v>-88.152000000000001</v>
      </c>
      <c r="G1406">
        <v>372.19299999999998</v>
      </c>
    </row>
    <row r="1407" spans="1:8" x14ac:dyDescent="0.3">
      <c r="A1407">
        <v>217</v>
      </c>
      <c r="B1407">
        <v>3743</v>
      </c>
      <c r="C1407">
        <v>76.231999999999999</v>
      </c>
      <c r="D1407">
        <v>31.068999999999999</v>
      </c>
      <c r="E1407">
        <v>211.99700000000001</v>
      </c>
      <c r="F1407">
        <v>-87.334999999999994</v>
      </c>
      <c r="G1407">
        <v>3742.0479999999998</v>
      </c>
      <c r="H1407">
        <f>G1407/G1406</f>
        <v>10.054052601741569</v>
      </c>
    </row>
    <row r="1408" spans="1:8" x14ac:dyDescent="0.3">
      <c r="A1408">
        <v>218</v>
      </c>
      <c r="B1408">
        <v>381</v>
      </c>
      <c r="C1408">
        <v>166.12</v>
      </c>
      <c r="D1408">
        <v>156.667</v>
      </c>
      <c r="E1408">
        <v>174</v>
      </c>
      <c r="F1408">
        <v>0</v>
      </c>
      <c r="G1408">
        <v>380</v>
      </c>
    </row>
    <row r="1409" spans="1:8" x14ac:dyDescent="0.3">
      <c r="A1409">
        <v>219</v>
      </c>
      <c r="B1409">
        <v>3309</v>
      </c>
      <c r="C1409">
        <v>126.08</v>
      </c>
      <c r="D1409">
        <v>50.878999999999998</v>
      </c>
      <c r="E1409">
        <v>202.078</v>
      </c>
      <c r="F1409">
        <v>6.9000000000000006E-2</v>
      </c>
      <c r="G1409">
        <v>3308.002</v>
      </c>
      <c r="H1409">
        <f t="shared" ref="H1409" si="117">G1409/G1408</f>
        <v>8.7052684210526312</v>
      </c>
    </row>
    <row r="1410" spans="1:8" x14ac:dyDescent="0.3">
      <c r="A1410">
        <v>220</v>
      </c>
      <c r="B1410">
        <v>237</v>
      </c>
      <c r="C1410">
        <v>174.005</v>
      </c>
      <c r="D1410">
        <v>62.667000000000002</v>
      </c>
      <c r="E1410">
        <v>198.667</v>
      </c>
      <c r="F1410">
        <v>-0.97099999999999997</v>
      </c>
      <c r="G1410">
        <v>236.03399999999999</v>
      </c>
    </row>
    <row r="1411" spans="1:8" x14ac:dyDescent="0.3">
      <c r="A1411">
        <v>221</v>
      </c>
      <c r="B1411">
        <v>1881</v>
      </c>
      <c r="C1411">
        <v>126.039</v>
      </c>
      <c r="D1411">
        <v>31.667000000000002</v>
      </c>
      <c r="E1411">
        <v>206.983</v>
      </c>
      <c r="F1411">
        <v>1.097</v>
      </c>
      <c r="G1411">
        <v>1880.345</v>
      </c>
      <c r="H1411">
        <f>G1411/236</f>
        <v>7.9675635593220342</v>
      </c>
    </row>
    <row r="1412" spans="1:8" x14ac:dyDescent="0.3">
      <c r="A1412">
        <v>222</v>
      </c>
      <c r="B1412">
        <v>1839</v>
      </c>
      <c r="C1412">
        <v>124.246</v>
      </c>
      <c r="D1412">
        <v>34.427</v>
      </c>
      <c r="E1412">
        <v>207.72900000000001</v>
      </c>
      <c r="F1412">
        <v>2.62</v>
      </c>
      <c r="G1412">
        <v>1837.921</v>
      </c>
      <c r="H1412">
        <f t="shared" ref="H1412:H1413" si="118">G1412/236</f>
        <v>7.7878008474576275</v>
      </c>
    </row>
    <row r="1413" spans="1:8" x14ac:dyDescent="0.3">
      <c r="A1413">
        <v>223</v>
      </c>
      <c r="B1413">
        <v>1841</v>
      </c>
      <c r="C1413">
        <v>123.824</v>
      </c>
      <c r="D1413">
        <v>27.629000000000001</v>
      </c>
      <c r="E1413">
        <v>207.09800000000001</v>
      </c>
      <c r="F1413">
        <v>-0.872</v>
      </c>
      <c r="G1413">
        <v>1840.213</v>
      </c>
      <c r="H1413">
        <f t="shared" si="118"/>
        <v>7.7975127118644068</v>
      </c>
    </row>
    <row r="1414" spans="1:8" x14ac:dyDescent="0.3">
      <c r="A1414">
        <v>224</v>
      </c>
      <c r="B1414">
        <v>271</v>
      </c>
      <c r="C1414">
        <v>182.01</v>
      </c>
      <c r="D1414">
        <v>71.332999999999998</v>
      </c>
      <c r="E1414">
        <v>217.667</v>
      </c>
      <c r="F1414">
        <v>-90</v>
      </c>
      <c r="G1414">
        <v>270</v>
      </c>
    </row>
    <row r="1415" spans="1:8" x14ac:dyDescent="0.3">
      <c r="A1415">
        <v>225</v>
      </c>
      <c r="B1415">
        <v>3603</v>
      </c>
      <c r="C1415">
        <v>116.889</v>
      </c>
      <c r="D1415">
        <v>33.283999999999999</v>
      </c>
      <c r="E1415">
        <v>215.988</v>
      </c>
      <c r="F1415">
        <v>-88.090999999999994</v>
      </c>
      <c r="G1415">
        <v>3601.9989999999998</v>
      </c>
      <c r="H1415">
        <f>G1415/G1414</f>
        <v>13.340737037037036</v>
      </c>
    </row>
    <row r="1416" spans="1:8" x14ac:dyDescent="0.3">
      <c r="A1416">
        <v>226</v>
      </c>
      <c r="B1416">
        <v>184</v>
      </c>
      <c r="C1416">
        <v>159.40199999999999</v>
      </c>
      <c r="D1416">
        <v>67.393000000000001</v>
      </c>
      <c r="E1416">
        <v>179.667</v>
      </c>
      <c r="F1416">
        <v>-88.122</v>
      </c>
      <c r="G1416">
        <v>183.09800000000001</v>
      </c>
    </row>
    <row r="1417" spans="1:8" x14ac:dyDescent="0.3">
      <c r="A1417">
        <v>227</v>
      </c>
      <c r="B1417">
        <v>846</v>
      </c>
      <c r="C1417">
        <v>97.73</v>
      </c>
      <c r="D1417">
        <v>37.625</v>
      </c>
      <c r="E1417">
        <v>184.31700000000001</v>
      </c>
      <c r="F1417">
        <v>-85.725999999999999</v>
      </c>
      <c r="G1417">
        <v>845.351</v>
      </c>
      <c r="H1417">
        <f>G1417/G1416</f>
        <v>4.6169319162415752</v>
      </c>
    </row>
    <row r="1418" spans="1:8" x14ac:dyDescent="0.3">
      <c r="A1418">
        <v>228</v>
      </c>
      <c r="B1418">
        <v>963</v>
      </c>
      <c r="C1418">
        <v>89.597999999999999</v>
      </c>
      <c r="D1418">
        <v>34.337000000000003</v>
      </c>
      <c r="E1418">
        <v>193.875</v>
      </c>
      <c r="F1418">
        <v>-86.245000000000005</v>
      </c>
      <c r="G1418">
        <v>962.06500000000005</v>
      </c>
      <c r="H1418">
        <f>G1418/G1416</f>
        <v>5.2543719756633056</v>
      </c>
    </row>
    <row r="1419" spans="1:8" x14ac:dyDescent="0.3">
      <c r="A1419">
        <v>229</v>
      </c>
      <c r="B1419">
        <v>113</v>
      </c>
      <c r="C1419">
        <v>152.10900000000001</v>
      </c>
      <c r="D1419">
        <v>21.667000000000002</v>
      </c>
      <c r="E1419">
        <v>195.875</v>
      </c>
      <c r="F1419">
        <v>1.0229999999999999</v>
      </c>
      <c r="G1419">
        <v>112.018</v>
      </c>
    </row>
    <row r="1420" spans="1:8" x14ac:dyDescent="0.3">
      <c r="A1420">
        <v>230</v>
      </c>
      <c r="B1420">
        <v>979</v>
      </c>
      <c r="C1420">
        <v>117.824</v>
      </c>
      <c r="D1420">
        <v>15.294</v>
      </c>
      <c r="E1420">
        <v>195</v>
      </c>
      <c r="F1420">
        <v>-1.054</v>
      </c>
      <c r="G1420">
        <v>978.16600000000005</v>
      </c>
      <c r="H1420">
        <f>G1420/112</f>
        <v>8.733625</v>
      </c>
    </row>
    <row r="1421" spans="1:8" x14ac:dyDescent="0.3">
      <c r="A1421">
        <v>231</v>
      </c>
      <c r="B1421">
        <v>1041</v>
      </c>
      <c r="C1421">
        <v>87.32</v>
      </c>
      <c r="D1421">
        <v>35.061</v>
      </c>
      <c r="E1421">
        <v>198.20699999999999</v>
      </c>
      <c r="F1421">
        <v>3.3079999999999998</v>
      </c>
      <c r="G1421">
        <v>1039.7329999999999</v>
      </c>
      <c r="H1421">
        <f t="shared" ref="H1421:H1448" si="119">G1421/112</f>
        <v>9.2833303571428569</v>
      </c>
    </row>
    <row r="1422" spans="1:8" x14ac:dyDescent="0.3">
      <c r="A1422">
        <v>232</v>
      </c>
      <c r="B1422">
        <v>769</v>
      </c>
      <c r="C1422">
        <v>87.825999999999993</v>
      </c>
      <c r="D1422">
        <v>14.417</v>
      </c>
      <c r="E1422">
        <v>179.40600000000001</v>
      </c>
      <c r="F1422">
        <v>1.79</v>
      </c>
      <c r="G1422">
        <v>768.375</v>
      </c>
      <c r="H1422">
        <f t="shared" si="119"/>
        <v>6.8604910714285712</v>
      </c>
    </row>
    <row r="1423" spans="1:8" x14ac:dyDescent="0.3">
      <c r="A1423">
        <v>233</v>
      </c>
      <c r="B1423">
        <v>693</v>
      </c>
      <c r="C1423">
        <v>72.632999999999996</v>
      </c>
      <c r="D1423">
        <v>12.536</v>
      </c>
      <c r="E1423">
        <v>158.333</v>
      </c>
      <c r="F1423">
        <v>-3.9790000000000001</v>
      </c>
      <c r="G1423">
        <v>691.66800000000001</v>
      </c>
      <c r="H1423">
        <f t="shared" si="119"/>
        <v>6.1756071428571433</v>
      </c>
    </row>
    <row r="1424" spans="1:8" x14ac:dyDescent="0.3">
      <c r="A1424">
        <v>234</v>
      </c>
      <c r="B1424">
        <v>841</v>
      </c>
      <c r="C1424">
        <v>109.559</v>
      </c>
      <c r="D1424">
        <v>17.923999999999999</v>
      </c>
      <c r="E1424">
        <v>207.048</v>
      </c>
      <c r="F1424">
        <v>-1.637</v>
      </c>
      <c r="G1424">
        <v>840.34299999999996</v>
      </c>
      <c r="H1424">
        <f t="shared" si="119"/>
        <v>7.5030624999999995</v>
      </c>
    </row>
    <row r="1425" spans="1:8" x14ac:dyDescent="0.3">
      <c r="A1425">
        <v>235</v>
      </c>
      <c r="B1425">
        <v>725</v>
      </c>
      <c r="C1425">
        <v>106.384</v>
      </c>
      <c r="D1425">
        <v>11.483000000000001</v>
      </c>
      <c r="E1425">
        <v>201.42099999999999</v>
      </c>
      <c r="F1425">
        <v>-6.1829999999999998</v>
      </c>
      <c r="G1425">
        <v>724.21299999999997</v>
      </c>
      <c r="H1425">
        <f t="shared" si="119"/>
        <v>6.4661874999999993</v>
      </c>
    </row>
    <row r="1426" spans="1:8" x14ac:dyDescent="0.3">
      <c r="A1426">
        <v>236</v>
      </c>
      <c r="B1426">
        <v>727</v>
      </c>
      <c r="C1426">
        <v>95.677999999999997</v>
      </c>
      <c r="D1426">
        <v>21.879000000000001</v>
      </c>
      <c r="E1426">
        <v>192.56399999999999</v>
      </c>
      <c r="F1426">
        <v>-10.474</v>
      </c>
      <c r="G1426">
        <v>726.09900000000005</v>
      </c>
      <c r="H1426">
        <f t="shared" si="119"/>
        <v>6.4830267857142863</v>
      </c>
    </row>
    <row r="1427" spans="1:8" x14ac:dyDescent="0.3">
      <c r="A1427">
        <v>237</v>
      </c>
      <c r="B1427">
        <v>685</v>
      </c>
      <c r="C1427">
        <v>108.52800000000001</v>
      </c>
      <c r="D1427">
        <v>5.6840000000000002</v>
      </c>
      <c r="E1427">
        <v>197.702</v>
      </c>
      <c r="F1427">
        <v>-1.0049999999999999</v>
      </c>
      <c r="G1427">
        <v>684.10500000000002</v>
      </c>
      <c r="H1427">
        <f t="shared" si="119"/>
        <v>6.1080803571428577</v>
      </c>
    </row>
    <row r="1428" spans="1:8" x14ac:dyDescent="0.3">
      <c r="A1428">
        <v>238</v>
      </c>
      <c r="B1428">
        <v>751</v>
      </c>
      <c r="C1428">
        <v>106.279</v>
      </c>
      <c r="D1428">
        <v>20</v>
      </c>
      <c r="E1428">
        <v>197.667</v>
      </c>
      <c r="F1428">
        <v>0</v>
      </c>
      <c r="G1428">
        <v>750</v>
      </c>
      <c r="H1428">
        <f t="shared" si="119"/>
        <v>6.6964285714285712</v>
      </c>
    </row>
    <row r="1429" spans="1:8" x14ac:dyDescent="0.3">
      <c r="A1429">
        <v>239</v>
      </c>
      <c r="B1429">
        <v>751</v>
      </c>
      <c r="C1429">
        <v>88.521000000000001</v>
      </c>
      <c r="D1429">
        <v>5.6669999999999998</v>
      </c>
      <c r="E1429">
        <v>204.333</v>
      </c>
      <c r="F1429">
        <v>0</v>
      </c>
      <c r="G1429">
        <v>750</v>
      </c>
      <c r="H1429">
        <f t="shared" si="119"/>
        <v>6.6964285714285712</v>
      </c>
    </row>
    <row r="1430" spans="1:8" x14ac:dyDescent="0.3">
      <c r="A1430">
        <v>240</v>
      </c>
      <c r="B1430">
        <v>733</v>
      </c>
      <c r="C1430">
        <v>109.325</v>
      </c>
      <c r="D1430">
        <v>12.904</v>
      </c>
      <c r="E1430">
        <v>198.35</v>
      </c>
      <c r="F1430">
        <v>0.47</v>
      </c>
      <c r="G1430">
        <v>732.02499999999998</v>
      </c>
      <c r="H1430">
        <f t="shared" si="119"/>
        <v>6.5359375000000002</v>
      </c>
    </row>
    <row r="1431" spans="1:8" x14ac:dyDescent="0.3">
      <c r="A1431">
        <v>241</v>
      </c>
      <c r="B1431">
        <v>704</v>
      </c>
      <c r="C1431">
        <v>98.027000000000001</v>
      </c>
      <c r="D1431">
        <v>35.369999999999997</v>
      </c>
      <c r="E1431">
        <v>196.333</v>
      </c>
      <c r="F1431">
        <v>10.83</v>
      </c>
      <c r="G1431">
        <v>702.51300000000003</v>
      </c>
      <c r="H1431">
        <f t="shared" si="119"/>
        <v>6.2724375000000006</v>
      </c>
    </row>
    <row r="1432" spans="1:8" x14ac:dyDescent="0.3">
      <c r="A1432">
        <v>242</v>
      </c>
      <c r="B1432">
        <v>801</v>
      </c>
      <c r="C1432">
        <v>106.685</v>
      </c>
      <c r="D1432">
        <v>34.067</v>
      </c>
      <c r="E1432">
        <v>207.38200000000001</v>
      </c>
      <c r="F1432">
        <v>3.871</v>
      </c>
      <c r="G1432">
        <v>799.82500000000005</v>
      </c>
      <c r="H1432">
        <f t="shared" si="119"/>
        <v>7.1412946428571429</v>
      </c>
    </row>
    <row r="1433" spans="1:8" x14ac:dyDescent="0.3">
      <c r="A1433">
        <v>243</v>
      </c>
      <c r="B1433">
        <v>830</v>
      </c>
      <c r="C1433">
        <v>87.867000000000004</v>
      </c>
      <c r="D1433">
        <v>13.686</v>
      </c>
      <c r="E1433">
        <v>186.04400000000001</v>
      </c>
      <c r="F1433">
        <v>-2.0750000000000002</v>
      </c>
      <c r="G1433">
        <v>828.54300000000001</v>
      </c>
      <c r="H1433">
        <f t="shared" si="119"/>
        <v>7.3977053571428568</v>
      </c>
    </row>
    <row r="1434" spans="1:8" x14ac:dyDescent="0.3">
      <c r="A1434">
        <v>244</v>
      </c>
      <c r="B1434">
        <v>746</v>
      </c>
      <c r="C1434">
        <v>110.063</v>
      </c>
      <c r="D1434">
        <v>21.745000000000001</v>
      </c>
      <c r="E1434">
        <v>197.001</v>
      </c>
      <c r="F1434">
        <v>3.2309999999999999</v>
      </c>
      <c r="G1434">
        <v>745.18499999999995</v>
      </c>
      <c r="H1434">
        <f t="shared" si="119"/>
        <v>6.6534374999999999</v>
      </c>
    </row>
    <row r="1435" spans="1:8" x14ac:dyDescent="0.3">
      <c r="A1435">
        <v>245</v>
      </c>
      <c r="B1435">
        <v>860</v>
      </c>
      <c r="C1435">
        <v>133.16900000000001</v>
      </c>
      <c r="D1435">
        <v>45.694000000000003</v>
      </c>
      <c r="E1435">
        <v>217.38499999999999</v>
      </c>
      <c r="F1435">
        <v>7.2240000000000002</v>
      </c>
      <c r="G1435">
        <v>858.81799999999998</v>
      </c>
      <c r="H1435">
        <f t="shared" si="119"/>
        <v>7.668017857142857</v>
      </c>
    </row>
    <row r="1436" spans="1:8" x14ac:dyDescent="0.3">
      <c r="A1436">
        <v>246</v>
      </c>
      <c r="B1436">
        <v>802</v>
      </c>
      <c r="C1436">
        <v>150.875</v>
      </c>
      <c r="D1436">
        <v>78.662000000000006</v>
      </c>
      <c r="E1436">
        <v>211.14099999999999</v>
      </c>
      <c r="F1436">
        <v>4.7279999999999998</v>
      </c>
      <c r="G1436">
        <v>800.72500000000002</v>
      </c>
      <c r="H1436">
        <f t="shared" si="119"/>
        <v>7.1493303571428575</v>
      </c>
    </row>
    <row r="1437" spans="1:8" x14ac:dyDescent="0.3">
      <c r="A1437">
        <v>247</v>
      </c>
      <c r="B1437">
        <v>839</v>
      </c>
      <c r="C1437">
        <v>108.294</v>
      </c>
      <c r="D1437">
        <v>3.8980000000000001</v>
      </c>
      <c r="E1437">
        <v>205.453</v>
      </c>
      <c r="F1437">
        <v>5.343</v>
      </c>
      <c r="G1437">
        <v>837.64</v>
      </c>
      <c r="H1437">
        <f t="shared" si="119"/>
        <v>7.4789285714285709</v>
      </c>
    </row>
    <row r="1438" spans="1:8" x14ac:dyDescent="0.3">
      <c r="A1438">
        <v>248</v>
      </c>
      <c r="B1438">
        <v>747</v>
      </c>
      <c r="C1438">
        <v>89.918000000000006</v>
      </c>
      <c r="D1438">
        <v>15.667</v>
      </c>
      <c r="E1438">
        <v>197.34700000000001</v>
      </c>
      <c r="F1438">
        <v>-3.6909999999999998</v>
      </c>
      <c r="G1438">
        <v>745.54700000000003</v>
      </c>
      <c r="H1438">
        <f t="shared" si="119"/>
        <v>6.6566696428571435</v>
      </c>
    </row>
    <row r="1439" spans="1:8" x14ac:dyDescent="0.3">
      <c r="A1439">
        <v>249</v>
      </c>
      <c r="B1439">
        <v>448</v>
      </c>
      <c r="C1439">
        <v>119.08499999999999</v>
      </c>
      <c r="D1439">
        <v>40.481999999999999</v>
      </c>
      <c r="E1439">
        <v>195.72399999999999</v>
      </c>
      <c r="F1439">
        <v>6.9340000000000002</v>
      </c>
      <c r="G1439">
        <v>447.27199999999999</v>
      </c>
      <c r="H1439">
        <f>G1439/112</f>
        <v>3.9935</v>
      </c>
    </row>
    <row r="1440" spans="1:8" x14ac:dyDescent="0.3">
      <c r="A1440">
        <v>250</v>
      </c>
      <c r="B1440">
        <v>519</v>
      </c>
      <c r="C1440">
        <v>88.236999999999995</v>
      </c>
      <c r="D1440">
        <v>12.97</v>
      </c>
      <c r="E1440">
        <v>199.303</v>
      </c>
      <c r="F1440">
        <v>5.3150000000000004</v>
      </c>
      <c r="G1440">
        <v>518.22799999999995</v>
      </c>
      <c r="H1440">
        <f t="shared" si="119"/>
        <v>4.6270357142857135</v>
      </c>
    </row>
    <row r="1441" spans="1:8" x14ac:dyDescent="0.3">
      <c r="A1441">
        <v>251</v>
      </c>
      <c r="B1441">
        <v>751</v>
      </c>
      <c r="C1441">
        <v>106.617</v>
      </c>
      <c r="D1441">
        <v>27.885000000000002</v>
      </c>
      <c r="E1441">
        <v>190.816</v>
      </c>
      <c r="F1441">
        <v>-1.833</v>
      </c>
      <c r="G1441">
        <v>750.38400000000001</v>
      </c>
      <c r="H1441">
        <f t="shared" si="119"/>
        <v>6.6998571428571427</v>
      </c>
    </row>
    <row r="1442" spans="1:8" x14ac:dyDescent="0.3">
      <c r="A1442">
        <v>252</v>
      </c>
      <c r="B1442">
        <v>751</v>
      </c>
      <c r="C1442">
        <v>82.980999999999995</v>
      </c>
      <c r="D1442">
        <v>12.452999999999999</v>
      </c>
      <c r="E1442">
        <v>199.20500000000001</v>
      </c>
      <c r="F1442">
        <v>1.375</v>
      </c>
      <c r="G1442">
        <v>750.21600000000001</v>
      </c>
      <c r="H1442">
        <f t="shared" si="119"/>
        <v>6.6983571428571427</v>
      </c>
    </row>
    <row r="1443" spans="1:8" x14ac:dyDescent="0.3">
      <c r="A1443">
        <v>253</v>
      </c>
      <c r="B1443">
        <v>766</v>
      </c>
      <c r="C1443">
        <v>93.846000000000004</v>
      </c>
      <c r="D1443">
        <v>20.16</v>
      </c>
      <c r="E1443">
        <v>200</v>
      </c>
      <c r="F1443">
        <v>-4.95</v>
      </c>
      <c r="G1443">
        <v>764.85299999999995</v>
      </c>
      <c r="H1443">
        <f t="shared" si="119"/>
        <v>6.8290446428571423</v>
      </c>
    </row>
    <row r="1444" spans="1:8" x14ac:dyDescent="0.3">
      <c r="A1444">
        <v>254</v>
      </c>
      <c r="B1444">
        <v>960</v>
      </c>
      <c r="C1444">
        <v>122.012</v>
      </c>
      <c r="D1444">
        <v>24.844999999999999</v>
      </c>
      <c r="E1444">
        <v>204.94399999999999</v>
      </c>
      <c r="F1444">
        <v>-5.7460000000000004</v>
      </c>
      <c r="G1444">
        <v>958.81799999999998</v>
      </c>
      <c r="H1444">
        <f t="shared" si="119"/>
        <v>8.5608749999999993</v>
      </c>
    </row>
    <row r="1445" spans="1:8" x14ac:dyDescent="0.3">
      <c r="A1445">
        <v>255</v>
      </c>
      <c r="B1445">
        <v>1033</v>
      </c>
      <c r="C1445">
        <v>110.03100000000001</v>
      </c>
      <c r="D1445">
        <v>21.332999999999998</v>
      </c>
      <c r="E1445">
        <v>204.333</v>
      </c>
      <c r="F1445">
        <v>0</v>
      </c>
      <c r="G1445">
        <v>1032</v>
      </c>
      <c r="H1445">
        <f>G1445/112</f>
        <v>9.2142857142857135</v>
      </c>
    </row>
    <row r="1446" spans="1:8" x14ac:dyDescent="0.3">
      <c r="A1446">
        <v>256</v>
      </c>
      <c r="B1446">
        <v>909</v>
      </c>
      <c r="C1446">
        <v>92.924000000000007</v>
      </c>
      <c r="D1446">
        <v>33.857999999999997</v>
      </c>
      <c r="E1446">
        <v>203.13900000000001</v>
      </c>
      <c r="F1446">
        <v>4.1669999999999998</v>
      </c>
      <c r="G1446">
        <v>908.40099999999995</v>
      </c>
      <c r="H1446">
        <f t="shared" si="119"/>
        <v>8.1107232142857146</v>
      </c>
    </row>
    <row r="1447" spans="1:8" x14ac:dyDescent="0.3">
      <c r="A1447">
        <v>257</v>
      </c>
      <c r="B1447">
        <v>734</v>
      </c>
      <c r="C1447">
        <v>86.84</v>
      </c>
      <c r="D1447">
        <v>19.202999999999999</v>
      </c>
      <c r="E1447">
        <v>204.13300000000001</v>
      </c>
      <c r="F1447">
        <v>-3.2839999999999998</v>
      </c>
      <c r="G1447">
        <v>733.20399999999995</v>
      </c>
      <c r="H1447">
        <f t="shared" si="119"/>
        <v>6.5464642857142854</v>
      </c>
    </row>
    <row r="1448" spans="1:8" x14ac:dyDescent="0.3">
      <c r="A1448">
        <v>258</v>
      </c>
      <c r="B1448">
        <v>704</v>
      </c>
      <c r="C1448">
        <v>90.037000000000006</v>
      </c>
      <c r="D1448">
        <v>14.334</v>
      </c>
      <c r="E1448">
        <v>191.38200000000001</v>
      </c>
      <c r="F1448">
        <v>2.9359999999999999</v>
      </c>
      <c r="G1448">
        <v>702.92200000000003</v>
      </c>
      <c r="H1448">
        <f t="shared" si="119"/>
        <v>6.2760892857142858</v>
      </c>
    </row>
    <row r="1449" spans="1:8" x14ac:dyDescent="0.3">
      <c r="A1449">
        <v>259</v>
      </c>
      <c r="B1449">
        <v>357</v>
      </c>
      <c r="C1449">
        <v>155.72800000000001</v>
      </c>
      <c r="D1449">
        <v>62.311</v>
      </c>
      <c r="E1449">
        <v>185.39</v>
      </c>
      <c r="F1449">
        <v>1.931</v>
      </c>
      <c r="G1449">
        <v>356.202</v>
      </c>
    </row>
    <row r="1450" spans="1:8" x14ac:dyDescent="0.3">
      <c r="A1450">
        <v>260</v>
      </c>
      <c r="B1450">
        <v>3506</v>
      </c>
      <c r="C1450">
        <v>105.449</v>
      </c>
      <c r="D1450">
        <v>40.643999999999998</v>
      </c>
      <c r="E1450">
        <v>215.85900000000001</v>
      </c>
      <c r="F1450">
        <v>1.177</v>
      </c>
      <c r="G1450">
        <v>3504.74</v>
      </c>
      <c r="H1450">
        <f>G1450/G1449</f>
        <v>9.8391923683752474</v>
      </c>
    </row>
    <row r="1451" spans="1:8" x14ac:dyDescent="0.3">
      <c r="A1451">
        <v>261</v>
      </c>
      <c r="B1451">
        <v>289</v>
      </c>
      <c r="C1451">
        <v>195.477</v>
      </c>
      <c r="D1451">
        <v>78.5</v>
      </c>
      <c r="E1451">
        <v>208.583</v>
      </c>
      <c r="F1451">
        <v>-87.614000000000004</v>
      </c>
      <c r="G1451">
        <v>288.25</v>
      </c>
    </row>
    <row r="1452" spans="1:8" x14ac:dyDescent="0.3">
      <c r="A1452">
        <v>262</v>
      </c>
      <c r="B1452">
        <v>3602</v>
      </c>
      <c r="C1452">
        <v>87.972999999999999</v>
      </c>
      <c r="D1452">
        <v>11.252000000000001</v>
      </c>
      <c r="E1452">
        <v>211.221</v>
      </c>
      <c r="F1452">
        <v>-88.376999999999995</v>
      </c>
      <c r="G1452">
        <v>3601.4450000000002</v>
      </c>
      <c r="H1452">
        <f t="shared" ref="H1452" si="120">G1452/G1451</f>
        <v>12.49417172593235</v>
      </c>
    </row>
    <row r="1453" spans="1:8" x14ac:dyDescent="0.3">
      <c r="A1453">
        <v>263</v>
      </c>
      <c r="B1453">
        <v>205</v>
      </c>
      <c r="C1453">
        <v>170.54499999999999</v>
      </c>
      <c r="D1453">
        <v>68.608000000000004</v>
      </c>
      <c r="E1453">
        <v>184</v>
      </c>
      <c r="F1453">
        <v>2.246</v>
      </c>
      <c r="G1453">
        <v>204.15700000000001</v>
      </c>
    </row>
    <row r="1454" spans="1:8" x14ac:dyDescent="0.3">
      <c r="A1454">
        <v>264</v>
      </c>
      <c r="B1454">
        <v>3436</v>
      </c>
      <c r="C1454">
        <v>113.88800000000001</v>
      </c>
      <c r="D1454">
        <v>5.8520000000000003</v>
      </c>
      <c r="E1454">
        <v>200.059</v>
      </c>
      <c r="F1454">
        <v>4.5419999999999998</v>
      </c>
      <c r="G1454">
        <v>3434.7869999999998</v>
      </c>
      <c r="H1454">
        <f t="shared" ref="H1454" si="121">G1454/G1453</f>
        <v>16.824243107020575</v>
      </c>
    </row>
    <row r="1455" spans="1:8" x14ac:dyDescent="0.3">
      <c r="A1455">
        <v>265</v>
      </c>
      <c r="B1455">
        <v>127</v>
      </c>
      <c r="C1455">
        <v>146.197</v>
      </c>
      <c r="D1455">
        <v>77.429000000000002</v>
      </c>
      <c r="E1455">
        <v>186.07900000000001</v>
      </c>
      <c r="F1455">
        <v>-0.90900000000000003</v>
      </c>
      <c r="G1455">
        <v>126.01600000000001</v>
      </c>
    </row>
    <row r="1456" spans="1:8" x14ac:dyDescent="0.3">
      <c r="A1456">
        <v>266</v>
      </c>
      <c r="B1456">
        <v>3548</v>
      </c>
      <c r="C1456">
        <v>76.551000000000002</v>
      </c>
      <c r="D1456">
        <v>4.133</v>
      </c>
      <c r="E1456">
        <v>190.70099999999999</v>
      </c>
      <c r="F1456">
        <v>2.52</v>
      </c>
      <c r="G1456">
        <v>3547.4319999999998</v>
      </c>
      <c r="H1456">
        <f t="shared" ref="H1456" si="122">G1456/G1455</f>
        <v>28.150647536820717</v>
      </c>
    </row>
    <row r="1457" spans="1:8" x14ac:dyDescent="0.3">
      <c r="A1457">
        <v>267</v>
      </c>
      <c r="B1457">
        <v>117</v>
      </c>
      <c r="C1457">
        <v>162.09700000000001</v>
      </c>
      <c r="D1457">
        <v>77</v>
      </c>
      <c r="E1457">
        <v>200</v>
      </c>
      <c r="F1457">
        <v>-90</v>
      </c>
      <c r="G1457">
        <v>116</v>
      </c>
    </row>
    <row r="1458" spans="1:8" x14ac:dyDescent="0.3">
      <c r="A1458">
        <v>268</v>
      </c>
      <c r="B1458">
        <v>3805</v>
      </c>
      <c r="C1458">
        <v>124.77800000000001</v>
      </c>
      <c r="D1458">
        <v>24.797000000000001</v>
      </c>
      <c r="E1458">
        <v>250.47300000000001</v>
      </c>
      <c r="F1458">
        <v>-89.186999999999998</v>
      </c>
      <c r="G1458">
        <v>3804.3829999999998</v>
      </c>
      <c r="H1458">
        <f t="shared" ref="H1458" si="123">G1458/G1457</f>
        <v>32.796405172413792</v>
      </c>
    </row>
    <row r="1459" spans="1:8" x14ac:dyDescent="0.3">
      <c r="A1459">
        <v>269</v>
      </c>
      <c r="B1459">
        <v>118</v>
      </c>
      <c r="C1459">
        <v>174.928</v>
      </c>
      <c r="D1459">
        <v>53.718000000000004</v>
      </c>
      <c r="E1459">
        <v>195.333</v>
      </c>
      <c r="F1459">
        <v>1.4690000000000001</v>
      </c>
      <c r="G1459">
        <v>117.038</v>
      </c>
    </row>
    <row r="1460" spans="1:8" x14ac:dyDescent="0.3">
      <c r="A1460">
        <v>270</v>
      </c>
      <c r="B1460">
        <v>3785</v>
      </c>
      <c r="C1460">
        <v>98.947000000000003</v>
      </c>
      <c r="D1460">
        <v>8.2089999999999996</v>
      </c>
      <c r="E1460">
        <v>199.983</v>
      </c>
      <c r="F1460">
        <v>3.637</v>
      </c>
      <c r="G1460">
        <v>3783.6190000000001</v>
      </c>
      <c r="H1460">
        <f t="shared" ref="H1460" si="124">G1460/G1459</f>
        <v>32.328124198978109</v>
      </c>
    </row>
    <row r="1461" spans="1:8" x14ac:dyDescent="0.3">
      <c r="A1461">
        <v>271</v>
      </c>
      <c r="B1461">
        <v>249</v>
      </c>
      <c r="C1461">
        <v>166.48599999999999</v>
      </c>
      <c r="D1461">
        <v>80</v>
      </c>
      <c r="E1461">
        <v>187.38200000000001</v>
      </c>
      <c r="F1461">
        <v>0.92400000000000004</v>
      </c>
      <c r="G1461">
        <v>248.03200000000001</v>
      </c>
    </row>
    <row r="1462" spans="1:8" x14ac:dyDescent="0.3">
      <c r="A1462">
        <v>272</v>
      </c>
      <c r="B1462">
        <v>3746</v>
      </c>
      <c r="C1462">
        <v>128.22300000000001</v>
      </c>
      <c r="D1462">
        <v>42.057000000000002</v>
      </c>
      <c r="E1462">
        <v>199.667</v>
      </c>
      <c r="F1462">
        <v>3</v>
      </c>
      <c r="G1462">
        <v>3745.1320000000001</v>
      </c>
      <c r="H1462">
        <f t="shared" ref="H1462" si="125">G1462/G1461</f>
        <v>15.09939040123855</v>
      </c>
    </row>
    <row r="1463" spans="1:8" x14ac:dyDescent="0.3">
      <c r="A1463">
        <v>273</v>
      </c>
      <c r="B1463">
        <v>157</v>
      </c>
      <c r="C1463">
        <v>188.07599999999999</v>
      </c>
      <c r="D1463">
        <v>134.94900000000001</v>
      </c>
      <c r="E1463">
        <v>201.53800000000001</v>
      </c>
      <c r="F1463">
        <v>-87.063999999999993</v>
      </c>
      <c r="G1463">
        <v>156.20500000000001</v>
      </c>
    </row>
    <row r="1464" spans="1:8" x14ac:dyDescent="0.3">
      <c r="A1464">
        <v>274</v>
      </c>
      <c r="B1464">
        <v>3729</v>
      </c>
      <c r="C1464">
        <v>58.244</v>
      </c>
      <c r="D1464">
        <v>10.284000000000001</v>
      </c>
      <c r="E1464">
        <v>209.88300000000001</v>
      </c>
      <c r="F1464">
        <v>-88.34</v>
      </c>
      <c r="G1464">
        <v>3727.5650000000001</v>
      </c>
      <c r="H1464">
        <f t="shared" ref="H1464" si="126">G1464/G1463</f>
        <v>23.863288627124611</v>
      </c>
    </row>
    <row r="1465" spans="1:8" x14ac:dyDescent="0.3">
      <c r="A1465">
        <v>275</v>
      </c>
      <c r="B1465">
        <v>165</v>
      </c>
      <c r="C1465">
        <v>177.19200000000001</v>
      </c>
      <c r="D1465">
        <v>75</v>
      </c>
      <c r="E1465">
        <v>205.333</v>
      </c>
      <c r="F1465">
        <v>-90</v>
      </c>
      <c r="G1465">
        <v>164</v>
      </c>
    </row>
    <row r="1466" spans="1:8" x14ac:dyDescent="0.3">
      <c r="A1466">
        <v>276</v>
      </c>
      <c r="B1466">
        <v>3503</v>
      </c>
      <c r="C1466">
        <v>88.927000000000007</v>
      </c>
      <c r="D1466">
        <v>7.7640000000000002</v>
      </c>
      <c r="E1466">
        <v>204.96100000000001</v>
      </c>
      <c r="F1466">
        <v>-84.591999999999999</v>
      </c>
      <c r="G1466">
        <v>3501.585</v>
      </c>
      <c r="H1466">
        <f t="shared" ref="H1466" si="127">G1466/G1465</f>
        <v>21.351128048780488</v>
      </c>
    </row>
    <row r="1467" spans="1:8" x14ac:dyDescent="0.3">
      <c r="A1467">
        <v>277</v>
      </c>
      <c r="B1467">
        <v>90</v>
      </c>
      <c r="C1467">
        <v>180.59200000000001</v>
      </c>
      <c r="D1467">
        <v>101.423</v>
      </c>
      <c r="E1467">
        <v>191.73400000000001</v>
      </c>
      <c r="F1467">
        <v>-0.64400000000000002</v>
      </c>
      <c r="G1467">
        <v>89.006</v>
      </c>
    </row>
    <row r="1468" spans="1:8" x14ac:dyDescent="0.3">
      <c r="A1468">
        <v>278</v>
      </c>
      <c r="B1468">
        <v>3726</v>
      </c>
      <c r="C1468">
        <v>70.546999999999997</v>
      </c>
      <c r="D1468">
        <v>4.0259999999999998</v>
      </c>
      <c r="E1468">
        <v>216.30600000000001</v>
      </c>
      <c r="F1468">
        <v>2.9550000000000001</v>
      </c>
      <c r="G1468">
        <v>3724.9520000000002</v>
      </c>
      <c r="H1468">
        <f t="shared" ref="H1468" si="128">G1468/G1467</f>
        <v>41.850571871559225</v>
      </c>
    </row>
    <row r="1469" spans="1:8" x14ac:dyDescent="0.3">
      <c r="A1469">
        <v>279</v>
      </c>
      <c r="B1469">
        <v>99</v>
      </c>
      <c r="C1469">
        <v>147.768</v>
      </c>
      <c r="D1469">
        <v>25.332999999999998</v>
      </c>
      <c r="E1469">
        <v>187.333</v>
      </c>
      <c r="F1469">
        <v>-90</v>
      </c>
      <c r="G1469">
        <v>98</v>
      </c>
    </row>
    <row r="1470" spans="1:8" x14ac:dyDescent="0.3">
      <c r="A1470">
        <v>280</v>
      </c>
      <c r="B1470">
        <v>3660</v>
      </c>
      <c r="C1470">
        <v>70.840999999999994</v>
      </c>
      <c r="D1470">
        <v>3.3330000000000002</v>
      </c>
      <c r="E1470">
        <v>214.27199999999999</v>
      </c>
      <c r="F1470">
        <v>-85.58</v>
      </c>
      <c r="G1470">
        <v>3658.8829999999998</v>
      </c>
      <c r="H1470">
        <f t="shared" ref="H1470" si="129">G1470/G1469</f>
        <v>37.335540816326528</v>
      </c>
    </row>
    <row r="1471" spans="1:8" x14ac:dyDescent="0.3">
      <c r="A1471">
        <v>1</v>
      </c>
      <c r="B1471">
        <v>181</v>
      </c>
      <c r="C1471">
        <v>117.991</v>
      </c>
      <c r="D1471">
        <v>80.332999999999998</v>
      </c>
      <c r="E1471">
        <v>142.333</v>
      </c>
      <c r="F1471">
        <v>0</v>
      </c>
      <c r="G1471">
        <v>180</v>
      </c>
    </row>
    <row r="1472" spans="1:8" x14ac:dyDescent="0.3">
      <c r="A1472">
        <v>2</v>
      </c>
      <c r="B1472">
        <v>3793</v>
      </c>
      <c r="C1472">
        <v>99.501999999999995</v>
      </c>
      <c r="D1472">
        <v>14.823</v>
      </c>
      <c r="E1472">
        <v>254.07900000000001</v>
      </c>
      <c r="F1472">
        <v>0.66500000000000004</v>
      </c>
      <c r="G1472">
        <v>3792.2550000000001</v>
      </c>
      <c r="H1472">
        <f t="shared" ref="H1472" si="130">G1472/G1471</f>
        <v>21.068083333333334</v>
      </c>
    </row>
    <row r="1473" spans="1:8" x14ac:dyDescent="0.3">
      <c r="A1473">
        <v>3</v>
      </c>
      <c r="B1473">
        <v>137</v>
      </c>
      <c r="C1473">
        <v>131.078</v>
      </c>
      <c r="D1473">
        <v>76.667000000000002</v>
      </c>
      <c r="E1473">
        <v>167</v>
      </c>
      <c r="F1473">
        <v>0</v>
      </c>
      <c r="G1473">
        <v>136</v>
      </c>
    </row>
    <row r="1474" spans="1:8" x14ac:dyDescent="0.3">
      <c r="A1474">
        <v>4</v>
      </c>
      <c r="B1474">
        <v>1864</v>
      </c>
      <c r="C1474">
        <v>96.016999999999996</v>
      </c>
      <c r="D1474">
        <v>4.5650000000000004</v>
      </c>
      <c r="E1474">
        <v>205.197</v>
      </c>
      <c r="F1474">
        <v>3.2</v>
      </c>
      <c r="G1474">
        <v>1862.905</v>
      </c>
      <c r="H1474">
        <f>G1474/G1473</f>
        <v>13.697830882352941</v>
      </c>
    </row>
    <row r="1475" spans="1:8" x14ac:dyDescent="0.3">
      <c r="A1475">
        <v>5</v>
      </c>
      <c r="B1475">
        <v>1891</v>
      </c>
      <c r="C1475">
        <v>65.588999999999999</v>
      </c>
      <c r="D1475">
        <v>0.38600000000000001</v>
      </c>
      <c r="E1475">
        <v>172.00200000000001</v>
      </c>
      <c r="F1475">
        <v>2.4260000000000002</v>
      </c>
      <c r="G1475">
        <v>1889.694</v>
      </c>
      <c r="H1475">
        <f>G1475/G1473</f>
        <v>13.894808823529411</v>
      </c>
    </row>
    <row r="1476" spans="1:8" x14ac:dyDescent="0.3">
      <c r="A1476">
        <v>6</v>
      </c>
      <c r="B1476">
        <v>189</v>
      </c>
      <c r="C1476">
        <v>130.91900000000001</v>
      </c>
      <c r="D1476">
        <v>43.667000000000002</v>
      </c>
      <c r="E1476">
        <v>180.809</v>
      </c>
      <c r="F1476">
        <v>-2.4369999999999998</v>
      </c>
      <c r="G1476">
        <v>188.17</v>
      </c>
    </row>
    <row r="1477" spans="1:8" x14ac:dyDescent="0.3">
      <c r="A1477">
        <v>7</v>
      </c>
      <c r="B1477">
        <v>1197</v>
      </c>
      <c r="C1477">
        <v>82.89</v>
      </c>
      <c r="D1477">
        <v>2.004</v>
      </c>
      <c r="E1477">
        <v>249.60400000000001</v>
      </c>
      <c r="F1477">
        <v>-2.8769999999999998</v>
      </c>
      <c r="G1477">
        <v>1195.5070000000001</v>
      </c>
      <c r="H1477">
        <f>G1477/118</f>
        <v>10.13141525423729</v>
      </c>
    </row>
    <row r="1478" spans="1:8" x14ac:dyDescent="0.3">
      <c r="A1478">
        <v>8</v>
      </c>
      <c r="B1478">
        <v>1166</v>
      </c>
      <c r="C1478">
        <v>60.383000000000003</v>
      </c>
      <c r="D1478">
        <v>0.33300000000000002</v>
      </c>
      <c r="E1478">
        <v>252.29900000000001</v>
      </c>
      <c r="F1478">
        <v>-1.7709999999999999</v>
      </c>
      <c r="G1478">
        <v>1164.557</v>
      </c>
      <c r="H1478">
        <f t="shared" ref="H1478:H1485" si="131">G1478/118</f>
        <v>9.8691271186440677</v>
      </c>
    </row>
    <row r="1479" spans="1:8" x14ac:dyDescent="0.3">
      <c r="A1479">
        <v>9</v>
      </c>
      <c r="B1479">
        <v>1215</v>
      </c>
      <c r="C1479">
        <v>80.222999999999999</v>
      </c>
      <c r="D1479">
        <v>10.628</v>
      </c>
      <c r="E1479">
        <v>250.35499999999999</v>
      </c>
      <c r="F1479">
        <v>8.8109999999999999</v>
      </c>
      <c r="G1479">
        <v>1214.329</v>
      </c>
      <c r="H1479">
        <f t="shared" si="131"/>
        <v>10.290923728813558</v>
      </c>
    </row>
    <row r="1480" spans="1:8" x14ac:dyDescent="0.3">
      <c r="A1480">
        <v>10</v>
      </c>
      <c r="B1480">
        <v>1024</v>
      </c>
      <c r="C1480">
        <v>72.524000000000001</v>
      </c>
      <c r="D1480">
        <v>1.633</v>
      </c>
      <c r="E1480">
        <v>253.23599999999999</v>
      </c>
      <c r="F1480">
        <v>-4.3730000000000002</v>
      </c>
      <c r="G1480">
        <v>1022.978</v>
      </c>
      <c r="H1480">
        <f t="shared" si="131"/>
        <v>8.669305084745762</v>
      </c>
    </row>
    <row r="1481" spans="1:8" x14ac:dyDescent="0.3">
      <c r="A1481">
        <v>11</v>
      </c>
      <c r="B1481">
        <v>1162</v>
      </c>
      <c r="C1481">
        <v>63.512</v>
      </c>
      <c r="D1481">
        <v>4.5110000000000001</v>
      </c>
      <c r="E1481">
        <v>250.58600000000001</v>
      </c>
      <c r="F1481">
        <v>-4.149</v>
      </c>
      <c r="G1481">
        <v>1161.0429999999999</v>
      </c>
      <c r="H1481">
        <f t="shared" si="131"/>
        <v>9.8393474576271185</v>
      </c>
    </row>
    <row r="1482" spans="1:8" x14ac:dyDescent="0.3">
      <c r="A1482">
        <v>12</v>
      </c>
      <c r="B1482">
        <v>1244</v>
      </c>
      <c r="C1482">
        <v>69.486999999999995</v>
      </c>
      <c r="D1482">
        <v>0.33300000000000002</v>
      </c>
      <c r="E1482">
        <v>248.84800000000001</v>
      </c>
      <c r="F1482">
        <v>-1.9370000000000001</v>
      </c>
      <c r="G1482">
        <v>1242.71</v>
      </c>
      <c r="H1482">
        <f t="shared" si="131"/>
        <v>10.531440677966103</v>
      </c>
    </row>
    <row r="1483" spans="1:8" x14ac:dyDescent="0.3">
      <c r="A1483">
        <v>13</v>
      </c>
      <c r="B1483">
        <v>1280</v>
      </c>
      <c r="C1483">
        <v>86.616</v>
      </c>
      <c r="D1483">
        <v>6.6479999999999997</v>
      </c>
      <c r="E1483">
        <v>252.953</v>
      </c>
      <c r="F1483">
        <v>-2.1509999999999998</v>
      </c>
      <c r="G1483">
        <v>1278.9010000000001</v>
      </c>
      <c r="H1483">
        <f t="shared" si="131"/>
        <v>10.838144067796611</v>
      </c>
    </row>
    <row r="1484" spans="1:8" x14ac:dyDescent="0.3">
      <c r="A1484">
        <v>14</v>
      </c>
      <c r="B1484">
        <v>1571</v>
      </c>
      <c r="C1484">
        <v>132.17500000000001</v>
      </c>
      <c r="D1484">
        <v>3.6440000000000001</v>
      </c>
      <c r="E1484">
        <v>253.04</v>
      </c>
      <c r="F1484">
        <v>-4.1639999999999997</v>
      </c>
      <c r="G1484">
        <v>1570.144</v>
      </c>
      <c r="H1484">
        <f t="shared" si="131"/>
        <v>13.306305084745762</v>
      </c>
    </row>
    <row r="1485" spans="1:8" x14ac:dyDescent="0.3">
      <c r="A1485">
        <v>15</v>
      </c>
      <c r="B1485">
        <v>1384</v>
      </c>
      <c r="C1485">
        <v>113.361</v>
      </c>
      <c r="D1485">
        <v>1.5089999999999999</v>
      </c>
      <c r="E1485">
        <v>254.50800000000001</v>
      </c>
      <c r="F1485">
        <v>-3.9790000000000001</v>
      </c>
      <c r="G1485">
        <v>1383.335</v>
      </c>
      <c r="H1485">
        <f t="shared" si="131"/>
        <v>11.723177966101694</v>
      </c>
    </row>
    <row r="1486" spans="1:8" x14ac:dyDescent="0.3">
      <c r="A1486">
        <v>16</v>
      </c>
      <c r="B1486">
        <v>273</v>
      </c>
      <c r="C1486">
        <v>165.01400000000001</v>
      </c>
      <c r="D1486">
        <v>51.667000000000002</v>
      </c>
      <c r="E1486">
        <v>201.34299999999999</v>
      </c>
      <c r="F1486">
        <v>0.84299999999999997</v>
      </c>
      <c r="G1486">
        <v>272.029</v>
      </c>
    </row>
    <row r="1487" spans="1:8" x14ac:dyDescent="0.3">
      <c r="A1487">
        <v>17</v>
      </c>
      <c r="B1487">
        <v>3799</v>
      </c>
      <c r="C1487">
        <v>102.54900000000001</v>
      </c>
      <c r="D1487">
        <v>6.4560000000000004</v>
      </c>
      <c r="E1487">
        <v>252</v>
      </c>
      <c r="F1487">
        <v>-2.052</v>
      </c>
      <c r="G1487">
        <v>3798.4349999999999</v>
      </c>
      <c r="H1487">
        <f>G1487/G1486</f>
        <v>13.963345819747159</v>
      </c>
    </row>
    <row r="1488" spans="1:8" x14ac:dyDescent="0.3">
      <c r="A1488">
        <v>18</v>
      </c>
      <c r="B1488">
        <v>95</v>
      </c>
      <c r="C1488">
        <v>141.65700000000001</v>
      </c>
      <c r="D1488">
        <v>59.667000000000002</v>
      </c>
      <c r="E1488">
        <v>222.738</v>
      </c>
      <c r="F1488">
        <v>-91.218999999999994</v>
      </c>
      <c r="G1488">
        <v>94.021000000000001</v>
      </c>
    </row>
    <row r="1489" spans="1:8" x14ac:dyDescent="0.3">
      <c r="A1489">
        <v>19</v>
      </c>
      <c r="B1489">
        <v>2013</v>
      </c>
      <c r="C1489">
        <v>90.328000000000003</v>
      </c>
      <c r="D1489">
        <v>3.8029999999999999</v>
      </c>
      <c r="E1489">
        <v>254.48699999999999</v>
      </c>
      <c r="F1489">
        <v>-92.733999999999995</v>
      </c>
      <c r="G1489">
        <v>2012.2909999999999</v>
      </c>
      <c r="H1489">
        <f>G1489/94</f>
        <v>21.407351063829786</v>
      </c>
    </row>
    <row r="1490" spans="1:8" x14ac:dyDescent="0.3">
      <c r="A1490">
        <v>20</v>
      </c>
      <c r="B1490">
        <v>2006</v>
      </c>
      <c r="C1490">
        <v>124.792</v>
      </c>
      <c r="D1490">
        <v>17.157</v>
      </c>
      <c r="E1490">
        <v>254.333</v>
      </c>
      <c r="F1490">
        <v>-92.058000000000007</v>
      </c>
      <c r="G1490">
        <v>2005.2929999999999</v>
      </c>
      <c r="H1490">
        <f t="shared" ref="H1490:H1491" si="132">G1490/94</f>
        <v>21.332904255319146</v>
      </c>
    </row>
    <row r="1491" spans="1:8" x14ac:dyDescent="0.3">
      <c r="A1491">
        <v>21</v>
      </c>
      <c r="B1491">
        <v>1712</v>
      </c>
      <c r="C1491">
        <v>107.51300000000001</v>
      </c>
      <c r="D1491">
        <v>9.8219999999999992</v>
      </c>
      <c r="E1491">
        <v>253.22399999999999</v>
      </c>
      <c r="F1491">
        <v>-91.406999999999996</v>
      </c>
      <c r="G1491">
        <v>1710.5160000000001</v>
      </c>
      <c r="H1491">
        <f t="shared" si="132"/>
        <v>18.196978723404257</v>
      </c>
    </row>
    <row r="1492" spans="1:8" x14ac:dyDescent="0.3">
      <c r="A1492">
        <v>22</v>
      </c>
      <c r="B1492">
        <v>90</v>
      </c>
      <c r="C1492">
        <v>160.11500000000001</v>
      </c>
      <c r="D1492">
        <v>52.667000000000002</v>
      </c>
      <c r="E1492">
        <v>210.667</v>
      </c>
      <c r="F1492">
        <v>0</v>
      </c>
      <c r="G1492">
        <v>89</v>
      </c>
    </row>
    <row r="1493" spans="1:8" x14ac:dyDescent="0.3">
      <c r="A1493">
        <v>23</v>
      </c>
      <c r="B1493">
        <v>905</v>
      </c>
      <c r="C1493">
        <v>120.818</v>
      </c>
      <c r="D1493">
        <v>23.170999999999999</v>
      </c>
      <c r="E1493">
        <v>248.667</v>
      </c>
      <c r="F1493">
        <v>-1.014</v>
      </c>
      <c r="G1493">
        <v>904.14200000000005</v>
      </c>
      <c r="H1493">
        <f>G1493/89</f>
        <v>10.158898876404495</v>
      </c>
    </row>
    <row r="1494" spans="1:8" x14ac:dyDescent="0.3">
      <c r="A1494">
        <v>24</v>
      </c>
      <c r="B1494">
        <v>974</v>
      </c>
      <c r="C1494">
        <v>117.137</v>
      </c>
      <c r="D1494">
        <v>9.5960000000000001</v>
      </c>
      <c r="E1494">
        <v>252.32</v>
      </c>
      <c r="F1494">
        <v>-2.121</v>
      </c>
      <c r="G1494">
        <v>972.66600000000005</v>
      </c>
      <c r="H1494">
        <f t="shared" ref="H1494:H1509" si="133">G1494/89</f>
        <v>10.928831460674157</v>
      </c>
    </row>
    <row r="1495" spans="1:8" x14ac:dyDescent="0.3">
      <c r="A1495">
        <v>25</v>
      </c>
      <c r="B1495">
        <v>921</v>
      </c>
      <c r="C1495">
        <v>113.774</v>
      </c>
      <c r="D1495">
        <v>31</v>
      </c>
      <c r="E1495">
        <v>253.667</v>
      </c>
      <c r="F1495">
        <v>0</v>
      </c>
      <c r="G1495">
        <v>920</v>
      </c>
      <c r="H1495">
        <f t="shared" si="133"/>
        <v>10.337078651685394</v>
      </c>
    </row>
    <row r="1496" spans="1:8" x14ac:dyDescent="0.3">
      <c r="A1496">
        <v>26</v>
      </c>
      <c r="B1496">
        <v>885</v>
      </c>
      <c r="C1496">
        <v>121.767</v>
      </c>
      <c r="D1496">
        <v>22.972999999999999</v>
      </c>
      <c r="E1496">
        <v>253</v>
      </c>
      <c r="F1496">
        <v>-1.8140000000000001</v>
      </c>
      <c r="G1496">
        <v>884.44299999999998</v>
      </c>
      <c r="H1496">
        <f t="shared" si="133"/>
        <v>9.9375617977528083</v>
      </c>
    </row>
    <row r="1497" spans="1:8" x14ac:dyDescent="0.3">
      <c r="A1497">
        <v>27</v>
      </c>
      <c r="B1497">
        <v>929</v>
      </c>
      <c r="C1497">
        <v>115.44</v>
      </c>
      <c r="D1497">
        <v>2.27</v>
      </c>
      <c r="E1497">
        <v>252.399</v>
      </c>
      <c r="F1497">
        <v>0.74099999999999999</v>
      </c>
      <c r="G1497">
        <v>928.07799999999997</v>
      </c>
      <c r="H1497">
        <f t="shared" si="133"/>
        <v>10.427842696629213</v>
      </c>
    </row>
    <row r="1498" spans="1:8" x14ac:dyDescent="0.3">
      <c r="A1498">
        <v>28</v>
      </c>
      <c r="B1498">
        <v>939</v>
      </c>
      <c r="C1498">
        <v>121.34699999999999</v>
      </c>
      <c r="D1498">
        <v>22.587</v>
      </c>
      <c r="E1498">
        <v>223.465</v>
      </c>
      <c r="F1498">
        <v>-4.1550000000000002</v>
      </c>
      <c r="G1498">
        <v>938.46699999999998</v>
      </c>
      <c r="H1498">
        <f t="shared" si="133"/>
        <v>10.544573033707865</v>
      </c>
    </row>
    <row r="1499" spans="1:8" x14ac:dyDescent="0.3">
      <c r="A1499">
        <v>29</v>
      </c>
      <c r="B1499">
        <v>878</v>
      </c>
      <c r="C1499">
        <v>104.898</v>
      </c>
      <c r="D1499">
        <v>21.841999999999999</v>
      </c>
      <c r="E1499">
        <v>252.14599999999999</v>
      </c>
      <c r="F1499">
        <v>2.6139999999999999</v>
      </c>
      <c r="G1499">
        <v>876.91300000000001</v>
      </c>
      <c r="H1499">
        <f t="shared" si="133"/>
        <v>9.8529550561797752</v>
      </c>
    </row>
    <row r="1500" spans="1:8" x14ac:dyDescent="0.3">
      <c r="A1500">
        <v>30</v>
      </c>
      <c r="B1500">
        <v>873</v>
      </c>
      <c r="C1500">
        <v>118.90900000000001</v>
      </c>
      <c r="D1500">
        <v>18.187000000000001</v>
      </c>
      <c r="E1500">
        <v>250.333</v>
      </c>
      <c r="F1500">
        <v>0.26300000000000001</v>
      </c>
      <c r="G1500">
        <v>872.00900000000001</v>
      </c>
      <c r="H1500">
        <f t="shared" si="133"/>
        <v>9.7978539325842693</v>
      </c>
    </row>
    <row r="1501" spans="1:8" x14ac:dyDescent="0.3">
      <c r="A1501">
        <v>31</v>
      </c>
      <c r="B1501">
        <v>871</v>
      </c>
      <c r="C1501">
        <v>116.78100000000001</v>
      </c>
      <c r="D1501">
        <v>3.577</v>
      </c>
      <c r="E1501">
        <v>253.667</v>
      </c>
      <c r="F1501">
        <v>-4.2169999999999996</v>
      </c>
      <c r="G1501">
        <v>870.35599999999999</v>
      </c>
      <c r="H1501">
        <f t="shared" si="133"/>
        <v>9.7792808988764044</v>
      </c>
    </row>
    <row r="1502" spans="1:8" x14ac:dyDescent="0.3">
      <c r="A1502">
        <v>32</v>
      </c>
      <c r="B1502">
        <v>877</v>
      </c>
      <c r="C1502">
        <v>89.262</v>
      </c>
      <c r="D1502">
        <v>1</v>
      </c>
      <c r="E1502">
        <v>254.667</v>
      </c>
      <c r="F1502">
        <v>0</v>
      </c>
      <c r="G1502">
        <v>876</v>
      </c>
      <c r="H1502">
        <f t="shared" si="133"/>
        <v>9.8426966292134832</v>
      </c>
    </row>
    <row r="1503" spans="1:8" x14ac:dyDescent="0.3">
      <c r="A1503">
        <v>33</v>
      </c>
      <c r="B1503">
        <v>847</v>
      </c>
      <c r="C1503">
        <v>111.327</v>
      </c>
      <c r="D1503">
        <v>1.8120000000000001</v>
      </c>
      <c r="E1503">
        <v>252.28100000000001</v>
      </c>
      <c r="F1503">
        <v>-4.0659999999999998</v>
      </c>
      <c r="G1503">
        <v>846.13</v>
      </c>
      <c r="H1503">
        <f t="shared" si="133"/>
        <v>9.5070786516853936</v>
      </c>
    </row>
    <row r="1504" spans="1:8" x14ac:dyDescent="0.3">
      <c r="A1504">
        <v>34</v>
      </c>
      <c r="B1504">
        <v>803</v>
      </c>
      <c r="C1504">
        <v>94.712999999999994</v>
      </c>
      <c r="D1504">
        <v>21.736999999999998</v>
      </c>
      <c r="E1504">
        <v>236.73</v>
      </c>
      <c r="F1504">
        <v>-7.16</v>
      </c>
      <c r="G1504">
        <v>802.25699999999995</v>
      </c>
      <c r="H1504">
        <f t="shared" si="133"/>
        <v>9.0141235955056178</v>
      </c>
    </row>
    <row r="1505" spans="1:8" x14ac:dyDescent="0.3">
      <c r="A1505">
        <v>35</v>
      </c>
      <c r="B1505">
        <v>884</v>
      </c>
      <c r="C1505">
        <v>90.052999999999997</v>
      </c>
      <c r="D1505">
        <v>18.282</v>
      </c>
      <c r="E1505">
        <v>235.524</v>
      </c>
      <c r="F1505">
        <v>-4.6769999999999996</v>
      </c>
      <c r="G1505">
        <v>882.94100000000003</v>
      </c>
      <c r="H1505">
        <f t="shared" si="133"/>
        <v>9.9206853932584274</v>
      </c>
    </row>
    <row r="1506" spans="1:8" x14ac:dyDescent="0.3">
      <c r="A1506">
        <v>36</v>
      </c>
      <c r="B1506">
        <v>850</v>
      </c>
      <c r="C1506">
        <v>94.563999999999993</v>
      </c>
      <c r="D1506">
        <v>8.5429999999999993</v>
      </c>
      <c r="E1506">
        <v>232.233</v>
      </c>
      <c r="F1506">
        <v>-2.431</v>
      </c>
      <c r="G1506">
        <v>848.76400000000001</v>
      </c>
      <c r="H1506">
        <f t="shared" si="133"/>
        <v>9.5366741573033718</v>
      </c>
    </row>
    <row r="1507" spans="1:8" x14ac:dyDescent="0.3">
      <c r="A1507">
        <v>37</v>
      </c>
      <c r="B1507">
        <v>850</v>
      </c>
      <c r="C1507">
        <v>107.55</v>
      </c>
      <c r="D1507">
        <v>10.329000000000001</v>
      </c>
      <c r="E1507">
        <v>254.18100000000001</v>
      </c>
      <c r="F1507">
        <v>-2.97</v>
      </c>
      <c r="G1507">
        <v>849.14099999999996</v>
      </c>
      <c r="H1507">
        <f t="shared" si="133"/>
        <v>9.5409101123595494</v>
      </c>
    </row>
    <row r="1508" spans="1:8" x14ac:dyDescent="0.3">
      <c r="A1508">
        <v>38</v>
      </c>
      <c r="B1508">
        <v>1070</v>
      </c>
      <c r="C1508">
        <v>94.805999999999997</v>
      </c>
      <c r="D1508">
        <v>6.0060000000000002</v>
      </c>
      <c r="E1508">
        <v>252.98400000000001</v>
      </c>
      <c r="F1508">
        <v>-5.5830000000000002</v>
      </c>
      <c r="G1508">
        <v>1069.0709999999999</v>
      </c>
      <c r="H1508">
        <f t="shared" si="133"/>
        <v>12.012033707865168</v>
      </c>
    </row>
    <row r="1509" spans="1:8" x14ac:dyDescent="0.3">
      <c r="A1509">
        <v>39</v>
      </c>
      <c r="B1509">
        <v>973</v>
      </c>
      <c r="C1509">
        <v>113.172</v>
      </c>
      <c r="D1509">
        <v>11.505000000000001</v>
      </c>
      <c r="E1509">
        <v>253.60599999999999</v>
      </c>
      <c r="F1509">
        <v>-4.96</v>
      </c>
      <c r="G1509">
        <v>971.63800000000003</v>
      </c>
      <c r="H1509">
        <f t="shared" si="133"/>
        <v>10.917280898876404</v>
      </c>
    </row>
    <row r="1510" spans="1:8" x14ac:dyDescent="0.3">
      <c r="A1510">
        <v>40</v>
      </c>
      <c r="B1510">
        <v>129</v>
      </c>
      <c r="C1510">
        <v>156.28299999999999</v>
      </c>
      <c r="D1510">
        <v>135.333</v>
      </c>
      <c r="E1510">
        <v>174.083</v>
      </c>
      <c r="F1510">
        <v>-0.44800000000000001</v>
      </c>
      <c r="G1510">
        <v>128.00399999999999</v>
      </c>
    </row>
    <row r="1511" spans="1:8" x14ac:dyDescent="0.3">
      <c r="A1511">
        <v>41</v>
      </c>
      <c r="B1511">
        <v>796</v>
      </c>
      <c r="C1511">
        <v>108.572</v>
      </c>
      <c r="D1511">
        <v>30.593</v>
      </c>
      <c r="E1511">
        <v>254.66200000000001</v>
      </c>
      <c r="F1511">
        <v>-4.907</v>
      </c>
      <c r="G1511">
        <v>794.91399999999999</v>
      </c>
      <c r="H1511">
        <f>G1511/128</f>
        <v>6.2102656249999999</v>
      </c>
    </row>
    <row r="1512" spans="1:8" x14ac:dyDescent="0.3">
      <c r="A1512">
        <v>42</v>
      </c>
      <c r="B1512">
        <v>817</v>
      </c>
      <c r="C1512">
        <v>92.74</v>
      </c>
      <c r="D1512">
        <v>16.956</v>
      </c>
      <c r="E1512">
        <v>212.38200000000001</v>
      </c>
      <c r="F1512">
        <v>0.84299999999999997</v>
      </c>
      <c r="G1512">
        <v>816.08799999999997</v>
      </c>
      <c r="H1512">
        <f t="shared" ref="H1512:H1532" si="134">G1512/128</f>
        <v>6.3756874999999997</v>
      </c>
    </row>
    <row r="1513" spans="1:8" x14ac:dyDescent="0.3">
      <c r="A1513">
        <v>43</v>
      </c>
      <c r="B1513">
        <v>853</v>
      </c>
      <c r="C1513">
        <v>130.17699999999999</v>
      </c>
      <c r="D1513">
        <v>9.1029999999999998</v>
      </c>
      <c r="E1513">
        <v>254.333</v>
      </c>
      <c r="F1513">
        <v>-0.53800000000000003</v>
      </c>
      <c r="G1513">
        <v>852.03800000000001</v>
      </c>
      <c r="H1513">
        <f t="shared" si="134"/>
        <v>6.6565468750000001</v>
      </c>
    </row>
    <row r="1514" spans="1:8" x14ac:dyDescent="0.3">
      <c r="A1514">
        <v>44</v>
      </c>
      <c r="B1514">
        <v>898</v>
      </c>
      <c r="C1514">
        <v>102.685</v>
      </c>
      <c r="D1514">
        <v>23.768000000000001</v>
      </c>
      <c r="E1514">
        <v>253.709</v>
      </c>
      <c r="F1514">
        <v>9.7560000000000002</v>
      </c>
      <c r="G1514">
        <v>896.97299999999996</v>
      </c>
      <c r="H1514">
        <f t="shared" si="134"/>
        <v>7.0076015624999997</v>
      </c>
    </row>
    <row r="1515" spans="1:8" x14ac:dyDescent="0.3">
      <c r="A1515">
        <v>45</v>
      </c>
      <c r="B1515">
        <v>830</v>
      </c>
      <c r="C1515">
        <v>84.05</v>
      </c>
      <c r="D1515">
        <v>4.08</v>
      </c>
      <c r="E1515">
        <v>250.93799999999999</v>
      </c>
      <c r="F1515">
        <v>6.0960000000000001</v>
      </c>
      <c r="G1515">
        <v>828.68600000000004</v>
      </c>
      <c r="H1515">
        <f t="shared" si="134"/>
        <v>6.4741093750000003</v>
      </c>
    </row>
    <row r="1516" spans="1:8" x14ac:dyDescent="0.3">
      <c r="A1516">
        <v>46</v>
      </c>
      <c r="B1516">
        <v>896</v>
      </c>
      <c r="C1516">
        <v>98.808000000000007</v>
      </c>
      <c r="D1516">
        <v>22.172999999999998</v>
      </c>
      <c r="E1516">
        <v>241.11799999999999</v>
      </c>
      <c r="F1516">
        <v>10.557</v>
      </c>
      <c r="G1516">
        <v>895.15099999999995</v>
      </c>
      <c r="H1516">
        <f t="shared" si="134"/>
        <v>6.9933671874999996</v>
      </c>
    </row>
    <row r="1517" spans="1:8" x14ac:dyDescent="0.3">
      <c r="A1517">
        <v>47</v>
      </c>
      <c r="B1517">
        <v>994</v>
      </c>
      <c r="C1517">
        <v>136.08600000000001</v>
      </c>
      <c r="D1517">
        <v>6.0830000000000002</v>
      </c>
      <c r="E1517">
        <v>253.96899999999999</v>
      </c>
      <c r="F1517">
        <v>-1.8480000000000001</v>
      </c>
      <c r="G1517">
        <v>992.51599999999996</v>
      </c>
      <c r="H1517">
        <f t="shared" si="134"/>
        <v>7.7540312499999997</v>
      </c>
    </row>
    <row r="1518" spans="1:8" x14ac:dyDescent="0.3">
      <c r="A1518">
        <v>48</v>
      </c>
      <c r="B1518">
        <v>952</v>
      </c>
      <c r="C1518">
        <v>113.306</v>
      </c>
      <c r="D1518">
        <v>19.46</v>
      </c>
      <c r="E1518">
        <v>253.26599999999999</v>
      </c>
      <c r="F1518">
        <v>7.0049999999999999</v>
      </c>
      <c r="G1518">
        <v>951.1</v>
      </c>
      <c r="H1518">
        <f t="shared" si="134"/>
        <v>7.4304687500000002</v>
      </c>
    </row>
    <row r="1519" spans="1:8" x14ac:dyDescent="0.3">
      <c r="A1519">
        <v>49</v>
      </c>
      <c r="B1519">
        <v>1004</v>
      </c>
      <c r="C1519">
        <v>86.097999999999999</v>
      </c>
      <c r="D1519">
        <v>10.926</v>
      </c>
      <c r="E1519">
        <v>245.369</v>
      </c>
      <c r="F1519">
        <v>11.041</v>
      </c>
      <c r="G1519">
        <v>1002.557</v>
      </c>
      <c r="H1519">
        <f t="shared" si="134"/>
        <v>7.8324765625000001</v>
      </c>
    </row>
    <row r="1520" spans="1:8" x14ac:dyDescent="0.3">
      <c r="A1520">
        <v>50</v>
      </c>
      <c r="B1520">
        <v>989</v>
      </c>
      <c r="C1520">
        <v>138.99600000000001</v>
      </c>
      <c r="D1520">
        <v>51.137999999999998</v>
      </c>
      <c r="E1520">
        <v>254.667</v>
      </c>
      <c r="F1520">
        <v>0.23200000000000001</v>
      </c>
      <c r="G1520">
        <v>988.00800000000004</v>
      </c>
      <c r="H1520">
        <f t="shared" si="134"/>
        <v>7.7188125000000003</v>
      </c>
    </row>
    <row r="1521" spans="1:8" x14ac:dyDescent="0.3">
      <c r="A1521">
        <v>51</v>
      </c>
      <c r="B1521">
        <v>1013</v>
      </c>
      <c r="C1521">
        <v>113.18</v>
      </c>
      <c r="D1521">
        <v>16.696000000000002</v>
      </c>
      <c r="E1521">
        <v>248.62299999999999</v>
      </c>
      <c r="F1521">
        <v>1.585</v>
      </c>
      <c r="G1521">
        <v>1012.3869999999999</v>
      </c>
      <c r="H1521">
        <f t="shared" si="134"/>
        <v>7.9092734374999996</v>
      </c>
    </row>
    <row r="1522" spans="1:8" x14ac:dyDescent="0.3">
      <c r="A1522">
        <v>52</v>
      </c>
      <c r="B1522">
        <v>896</v>
      </c>
      <c r="C1522">
        <v>83.14</v>
      </c>
      <c r="D1522">
        <v>11.611000000000001</v>
      </c>
      <c r="E1522">
        <v>254.05699999999999</v>
      </c>
      <c r="F1522">
        <v>4.87</v>
      </c>
      <c r="G1522">
        <v>895.23199999999997</v>
      </c>
      <c r="H1522">
        <f t="shared" si="134"/>
        <v>6.9939999999999998</v>
      </c>
    </row>
    <row r="1523" spans="1:8" x14ac:dyDescent="0.3">
      <c r="A1523">
        <v>53</v>
      </c>
      <c r="B1523">
        <v>939</v>
      </c>
      <c r="C1523">
        <v>95.251000000000005</v>
      </c>
      <c r="D1523">
        <v>27.201000000000001</v>
      </c>
      <c r="E1523">
        <v>253.31899999999999</v>
      </c>
      <c r="F1523">
        <v>-3.4239999999999999</v>
      </c>
      <c r="G1523">
        <v>937.67399999999998</v>
      </c>
      <c r="H1523">
        <f t="shared" si="134"/>
        <v>7.3255781249999998</v>
      </c>
    </row>
    <row r="1524" spans="1:8" x14ac:dyDescent="0.3">
      <c r="A1524">
        <v>54</v>
      </c>
      <c r="B1524">
        <v>983</v>
      </c>
      <c r="C1524">
        <v>105.203</v>
      </c>
      <c r="D1524">
        <v>38.979999999999997</v>
      </c>
      <c r="E1524">
        <v>212.547</v>
      </c>
      <c r="F1524">
        <v>-3.504</v>
      </c>
      <c r="G1524">
        <v>981.83500000000004</v>
      </c>
      <c r="H1524">
        <f t="shared" si="134"/>
        <v>7.6705859375000003</v>
      </c>
    </row>
    <row r="1525" spans="1:8" x14ac:dyDescent="0.3">
      <c r="A1525">
        <v>55</v>
      </c>
      <c r="B1525">
        <v>1017</v>
      </c>
      <c r="C1525">
        <v>91.16</v>
      </c>
      <c r="D1525">
        <v>3.448</v>
      </c>
      <c r="E1525">
        <v>215.85</v>
      </c>
      <c r="F1525">
        <v>1.579</v>
      </c>
      <c r="G1525">
        <v>1016.386</v>
      </c>
      <c r="H1525">
        <f t="shared" si="134"/>
        <v>7.9405156249999997</v>
      </c>
    </row>
    <row r="1526" spans="1:8" x14ac:dyDescent="0.3">
      <c r="A1526">
        <v>56</v>
      </c>
      <c r="B1526">
        <v>989</v>
      </c>
      <c r="C1526">
        <v>76.192999999999998</v>
      </c>
      <c r="D1526">
        <v>5.3330000000000002</v>
      </c>
      <c r="E1526">
        <v>207.333</v>
      </c>
      <c r="F1526">
        <v>0</v>
      </c>
      <c r="G1526">
        <v>988</v>
      </c>
      <c r="H1526">
        <f t="shared" si="134"/>
        <v>7.71875</v>
      </c>
    </row>
    <row r="1527" spans="1:8" x14ac:dyDescent="0.3">
      <c r="A1527">
        <v>57</v>
      </c>
      <c r="B1527">
        <v>829</v>
      </c>
      <c r="C1527">
        <v>68.804000000000002</v>
      </c>
      <c r="D1527">
        <v>16</v>
      </c>
      <c r="E1527">
        <v>235</v>
      </c>
      <c r="F1527">
        <v>0</v>
      </c>
      <c r="G1527">
        <v>828</v>
      </c>
      <c r="H1527">
        <f t="shared" si="134"/>
        <v>6.46875</v>
      </c>
    </row>
    <row r="1528" spans="1:8" x14ac:dyDescent="0.3">
      <c r="A1528">
        <v>58</v>
      </c>
      <c r="B1528">
        <v>813</v>
      </c>
      <c r="C1528">
        <v>63.576999999999998</v>
      </c>
      <c r="D1528">
        <v>4.9980000000000002</v>
      </c>
      <c r="E1528">
        <v>239.15899999999999</v>
      </c>
      <c r="F1528">
        <v>-1.6930000000000001</v>
      </c>
      <c r="G1528">
        <v>812.35500000000002</v>
      </c>
      <c r="H1528">
        <f t="shared" si="134"/>
        <v>6.3465234375000001</v>
      </c>
    </row>
    <row r="1529" spans="1:8" x14ac:dyDescent="0.3">
      <c r="A1529">
        <v>59</v>
      </c>
      <c r="B1529">
        <v>850</v>
      </c>
      <c r="C1529">
        <v>63.704999999999998</v>
      </c>
      <c r="D1529">
        <v>5.9809999999999999</v>
      </c>
      <c r="E1529">
        <v>202.34800000000001</v>
      </c>
      <c r="F1529">
        <v>-2.161</v>
      </c>
      <c r="G1529">
        <v>848.60400000000004</v>
      </c>
      <c r="H1529">
        <f t="shared" si="134"/>
        <v>6.6297187500000003</v>
      </c>
    </row>
    <row r="1530" spans="1:8" x14ac:dyDescent="0.3">
      <c r="A1530">
        <v>60</v>
      </c>
      <c r="B1530">
        <v>799</v>
      </c>
      <c r="C1530">
        <v>69.650999999999996</v>
      </c>
      <c r="D1530">
        <v>9.8190000000000008</v>
      </c>
      <c r="E1530">
        <v>155.75200000000001</v>
      </c>
      <c r="F1530">
        <v>4.024</v>
      </c>
      <c r="G1530">
        <v>797.96699999999998</v>
      </c>
      <c r="H1530">
        <f t="shared" si="134"/>
        <v>6.2341171874999999</v>
      </c>
    </row>
    <row r="1531" spans="1:8" x14ac:dyDescent="0.3">
      <c r="A1531">
        <v>61</v>
      </c>
      <c r="B1531">
        <v>834</v>
      </c>
      <c r="C1531">
        <v>71.09</v>
      </c>
      <c r="D1531">
        <v>12.829000000000001</v>
      </c>
      <c r="E1531">
        <v>159.93299999999999</v>
      </c>
      <c r="F1531">
        <v>2.7519999999999998</v>
      </c>
      <c r="G1531">
        <v>832.96100000000001</v>
      </c>
      <c r="H1531">
        <f t="shared" si="134"/>
        <v>6.5075078125000001</v>
      </c>
    </row>
    <row r="1532" spans="1:8" x14ac:dyDescent="0.3">
      <c r="A1532">
        <v>62</v>
      </c>
      <c r="B1532">
        <v>872</v>
      </c>
      <c r="C1532">
        <v>48.701000000000001</v>
      </c>
      <c r="D1532">
        <v>7.0979999999999999</v>
      </c>
      <c r="E1532">
        <v>200.71299999999999</v>
      </c>
      <c r="F1532">
        <v>-7.125</v>
      </c>
      <c r="G1532">
        <v>870.72400000000005</v>
      </c>
      <c r="H1532">
        <f t="shared" si="134"/>
        <v>6.8025312500000004</v>
      </c>
    </row>
    <row r="1533" spans="1:8" x14ac:dyDescent="0.3">
      <c r="A1533">
        <v>63</v>
      </c>
      <c r="B1533">
        <v>142</v>
      </c>
      <c r="C1533">
        <v>133.553</v>
      </c>
      <c r="D1533">
        <v>90.332999999999998</v>
      </c>
      <c r="E1533">
        <v>167.87200000000001</v>
      </c>
      <c r="F1533">
        <v>-0.81299999999999994</v>
      </c>
      <c r="G1533">
        <v>141.01400000000001</v>
      </c>
    </row>
    <row r="1534" spans="1:8" x14ac:dyDescent="0.3">
      <c r="A1534">
        <v>64</v>
      </c>
      <c r="B1534">
        <v>2674</v>
      </c>
      <c r="C1534">
        <v>111.861</v>
      </c>
      <c r="D1534">
        <v>5.9619999999999997</v>
      </c>
      <c r="E1534">
        <v>253.49</v>
      </c>
      <c r="F1534">
        <v>1.115</v>
      </c>
      <c r="G1534">
        <v>2672.5059999999999</v>
      </c>
      <c r="H1534">
        <f>G1534/141</f>
        <v>18.953943262411347</v>
      </c>
    </row>
    <row r="1535" spans="1:8" x14ac:dyDescent="0.3">
      <c r="A1535">
        <v>65</v>
      </c>
      <c r="B1535">
        <v>3005</v>
      </c>
      <c r="C1535">
        <v>94.566000000000003</v>
      </c>
      <c r="D1535">
        <v>5.6669999999999998</v>
      </c>
      <c r="E1535">
        <v>254.11199999999999</v>
      </c>
      <c r="F1535">
        <v>0.45800000000000002</v>
      </c>
      <c r="G1535">
        <v>3004.096</v>
      </c>
      <c r="H1535">
        <f t="shared" ref="H1535:H1536" si="135">G1535/141</f>
        <v>21.305645390070922</v>
      </c>
    </row>
    <row r="1536" spans="1:8" x14ac:dyDescent="0.3">
      <c r="A1536">
        <v>66</v>
      </c>
      <c r="B1536">
        <v>2925</v>
      </c>
      <c r="C1536">
        <v>92.694000000000003</v>
      </c>
      <c r="D1536">
        <v>1.3540000000000001</v>
      </c>
      <c r="E1536">
        <v>253.315</v>
      </c>
      <c r="F1536">
        <v>1.0189999999999999</v>
      </c>
      <c r="G1536">
        <v>2924.462</v>
      </c>
      <c r="H1536">
        <f t="shared" si="135"/>
        <v>20.74086524822695</v>
      </c>
    </row>
    <row r="1537" spans="1:8" x14ac:dyDescent="0.3">
      <c r="A1537">
        <v>67</v>
      </c>
      <c r="B1537">
        <v>229</v>
      </c>
      <c r="C1537">
        <v>152.74600000000001</v>
      </c>
      <c r="D1537">
        <v>41.57</v>
      </c>
      <c r="E1537">
        <v>193.5</v>
      </c>
      <c r="F1537">
        <v>-88.492999999999995</v>
      </c>
      <c r="G1537">
        <v>228.07900000000001</v>
      </c>
    </row>
    <row r="1538" spans="1:8" x14ac:dyDescent="0.3">
      <c r="A1538">
        <v>68</v>
      </c>
      <c r="B1538">
        <v>3693</v>
      </c>
      <c r="C1538">
        <v>76.146000000000001</v>
      </c>
      <c r="D1538">
        <v>2.4769999999999999</v>
      </c>
      <c r="E1538">
        <v>251.917</v>
      </c>
      <c r="F1538">
        <v>-85.400999999999996</v>
      </c>
      <c r="G1538">
        <v>3691.8850000000002</v>
      </c>
      <c r="H1538">
        <f>G1538/G1537</f>
        <v>16.186869461896976</v>
      </c>
    </row>
    <row r="1539" spans="1:8" x14ac:dyDescent="0.3">
      <c r="A1539">
        <v>69</v>
      </c>
      <c r="B1539">
        <v>217</v>
      </c>
      <c r="C1539">
        <v>116.494</v>
      </c>
      <c r="D1539">
        <v>50.741</v>
      </c>
      <c r="E1539">
        <v>162.77799999999999</v>
      </c>
      <c r="F1539">
        <v>2.121</v>
      </c>
      <c r="G1539">
        <v>216.148</v>
      </c>
    </row>
    <row r="1540" spans="1:8" x14ac:dyDescent="0.3">
      <c r="A1540">
        <v>70</v>
      </c>
      <c r="B1540">
        <v>3249</v>
      </c>
      <c r="C1540">
        <v>80.432000000000002</v>
      </c>
      <c r="D1540">
        <v>13.284000000000001</v>
      </c>
      <c r="E1540">
        <v>198.59</v>
      </c>
      <c r="F1540">
        <v>9.4280000000000008</v>
      </c>
      <c r="G1540">
        <v>3247.8670000000002</v>
      </c>
      <c r="H1540">
        <f t="shared" ref="H1540" si="136">G1540/G1539</f>
        <v>15.026125617632363</v>
      </c>
    </row>
    <row r="1541" spans="1:8" x14ac:dyDescent="0.3">
      <c r="A1541">
        <v>71</v>
      </c>
      <c r="B1541">
        <v>257</v>
      </c>
      <c r="C1541">
        <v>162.06100000000001</v>
      </c>
      <c r="D1541">
        <v>104</v>
      </c>
      <c r="E1541">
        <v>179.667</v>
      </c>
      <c r="F1541">
        <v>0</v>
      </c>
      <c r="G1541">
        <v>256</v>
      </c>
    </row>
    <row r="1542" spans="1:8" x14ac:dyDescent="0.3">
      <c r="A1542">
        <v>72</v>
      </c>
      <c r="B1542">
        <v>3873</v>
      </c>
      <c r="C1542">
        <v>97.04</v>
      </c>
      <c r="D1542">
        <v>1.0289999999999999</v>
      </c>
      <c r="E1542">
        <v>254.04400000000001</v>
      </c>
      <c r="F1542">
        <v>5.157</v>
      </c>
      <c r="G1542">
        <v>3871.6709999999998</v>
      </c>
      <c r="H1542">
        <f t="shared" ref="H1542" si="137">G1542/G1541</f>
        <v>15.123714843749999</v>
      </c>
    </row>
    <row r="1543" spans="1:8" x14ac:dyDescent="0.3">
      <c r="A1543">
        <v>73</v>
      </c>
      <c r="B1543">
        <v>197</v>
      </c>
      <c r="C1543">
        <v>151.755</v>
      </c>
      <c r="D1543">
        <v>101.327</v>
      </c>
      <c r="E1543">
        <v>181.286</v>
      </c>
      <c r="F1543">
        <v>-88.831000000000003</v>
      </c>
      <c r="G1543">
        <v>196.041</v>
      </c>
    </row>
    <row r="1544" spans="1:8" x14ac:dyDescent="0.3">
      <c r="A1544">
        <v>74</v>
      </c>
      <c r="B1544">
        <v>2883</v>
      </c>
      <c r="C1544">
        <v>110.277</v>
      </c>
      <c r="D1544">
        <v>9.6270000000000007</v>
      </c>
      <c r="E1544">
        <v>218.85499999999999</v>
      </c>
      <c r="F1544">
        <v>-85.701999999999998</v>
      </c>
      <c r="G1544">
        <v>2882.105</v>
      </c>
      <c r="H1544">
        <f t="shared" ref="H1544" si="138">G1544/G1543</f>
        <v>14.701542024372452</v>
      </c>
    </row>
    <row r="1545" spans="1:8" x14ac:dyDescent="0.3">
      <c r="A1545">
        <v>75</v>
      </c>
      <c r="B1545">
        <v>233</v>
      </c>
      <c r="C1545">
        <v>179.50800000000001</v>
      </c>
      <c r="D1545">
        <v>83.591999999999999</v>
      </c>
      <c r="E1545">
        <v>196.70099999999999</v>
      </c>
      <c r="F1545">
        <v>0.98799999999999999</v>
      </c>
      <c r="G1545">
        <v>232.03399999999999</v>
      </c>
    </row>
    <row r="1546" spans="1:8" x14ac:dyDescent="0.3">
      <c r="A1546">
        <v>76</v>
      </c>
      <c r="B1546">
        <v>3482</v>
      </c>
      <c r="C1546">
        <v>100.69799999999999</v>
      </c>
      <c r="D1546">
        <v>5.3070000000000004</v>
      </c>
      <c r="E1546">
        <v>247.43299999999999</v>
      </c>
      <c r="F1546">
        <v>1.514</v>
      </c>
      <c r="G1546">
        <v>3481.2159999999999</v>
      </c>
      <c r="H1546">
        <f t="shared" ref="H1546" si="139">G1546/G1545</f>
        <v>15.003042657541567</v>
      </c>
    </row>
    <row r="1547" spans="1:8" x14ac:dyDescent="0.3">
      <c r="A1547">
        <v>77</v>
      </c>
      <c r="B1547">
        <v>193</v>
      </c>
      <c r="C1547">
        <v>179.97900000000001</v>
      </c>
      <c r="D1547">
        <v>62.332999999999998</v>
      </c>
      <c r="E1547">
        <v>208.333</v>
      </c>
      <c r="F1547">
        <v>0</v>
      </c>
      <c r="G1547">
        <v>192</v>
      </c>
    </row>
    <row r="1548" spans="1:8" x14ac:dyDescent="0.3">
      <c r="A1548">
        <v>78</v>
      </c>
      <c r="B1548">
        <v>3275</v>
      </c>
      <c r="C1548">
        <v>74.326999999999998</v>
      </c>
      <c r="D1548">
        <v>2.2370000000000001</v>
      </c>
      <c r="E1548">
        <v>231.59100000000001</v>
      </c>
      <c r="F1548">
        <v>2.17</v>
      </c>
      <c r="G1548">
        <v>3274.3490000000002</v>
      </c>
      <c r="H1548">
        <f t="shared" ref="H1548" si="140">G1548/G1547</f>
        <v>17.053901041666666</v>
      </c>
    </row>
    <row r="1549" spans="1:8" x14ac:dyDescent="0.3">
      <c r="A1549">
        <v>79</v>
      </c>
      <c r="B1549">
        <v>237</v>
      </c>
      <c r="C1549">
        <v>153.846</v>
      </c>
      <c r="D1549">
        <v>19.853000000000002</v>
      </c>
      <c r="E1549">
        <v>182.80199999999999</v>
      </c>
      <c r="F1549">
        <v>0.97099999999999997</v>
      </c>
      <c r="G1549">
        <v>236.03399999999999</v>
      </c>
    </row>
    <row r="1550" spans="1:8" x14ac:dyDescent="0.3">
      <c r="A1550">
        <v>80</v>
      </c>
      <c r="B1550">
        <v>3822</v>
      </c>
      <c r="C1550">
        <v>80.984999999999999</v>
      </c>
      <c r="D1550">
        <v>7.3959999999999999</v>
      </c>
      <c r="E1550">
        <v>254.643</v>
      </c>
      <c r="F1550">
        <v>2.88</v>
      </c>
      <c r="G1550">
        <v>3820.8270000000002</v>
      </c>
      <c r="H1550">
        <f t="shared" ref="H1550" si="141">G1550/G1549</f>
        <v>16.187612801545541</v>
      </c>
    </row>
    <row r="1551" spans="1:8" x14ac:dyDescent="0.3">
      <c r="A1551">
        <v>81</v>
      </c>
      <c r="B1551">
        <v>305</v>
      </c>
      <c r="C1551">
        <v>175.73</v>
      </c>
      <c r="D1551">
        <v>85</v>
      </c>
      <c r="E1551">
        <v>193.667</v>
      </c>
      <c r="F1551">
        <v>0</v>
      </c>
      <c r="G1551">
        <v>304</v>
      </c>
    </row>
    <row r="1552" spans="1:8" x14ac:dyDescent="0.3">
      <c r="A1552">
        <v>82</v>
      </c>
      <c r="B1552">
        <v>3862</v>
      </c>
      <c r="C1552">
        <v>94.789000000000001</v>
      </c>
      <c r="D1552">
        <v>0.39200000000000002</v>
      </c>
      <c r="E1552">
        <v>254.93199999999999</v>
      </c>
      <c r="F1552">
        <v>5.4089999999999998</v>
      </c>
      <c r="G1552">
        <v>3861.1959999999999</v>
      </c>
      <c r="H1552">
        <f t="shared" ref="H1552" si="142">G1552/G1551</f>
        <v>12.701302631578947</v>
      </c>
    </row>
    <row r="1553" spans="1:8" x14ac:dyDescent="0.3">
      <c r="A1553">
        <v>83</v>
      </c>
      <c r="B1553">
        <v>273</v>
      </c>
      <c r="C1553">
        <v>146.71799999999999</v>
      </c>
      <c r="D1553">
        <v>55.27</v>
      </c>
      <c r="E1553">
        <v>173.90700000000001</v>
      </c>
      <c r="F1553">
        <v>0.84299999999999997</v>
      </c>
      <c r="G1553">
        <v>272.029</v>
      </c>
    </row>
    <row r="1554" spans="1:8" x14ac:dyDescent="0.3">
      <c r="A1554">
        <v>84</v>
      </c>
      <c r="B1554">
        <v>3591</v>
      </c>
      <c r="C1554">
        <v>115.511</v>
      </c>
      <c r="D1554">
        <v>20.963000000000001</v>
      </c>
      <c r="E1554">
        <v>255</v>
      </c>
      <c r="F1554">
        <v>1.724</v>
      </c>
      <c r="G1554">
        <v>3589.625</v>
      </c>
      <c r="H1554">
        <f t="shared" ref="H1554" si="143">G1554/G1553</f>
        <v>13.195743836135119</v>
      </c>
    </row>
    <row r="1555" spans="1:8" x14ac:dyDescent="0.3">
      <c r="A1555">
        <v>85</v>
      </c>
      <c r="B1555">
        <v>250</v>
      </c>
      <c r="C1555">
        <v>117.851</v>
      </c>
      <c r="D1555">
        <v>39.238999999999997</v>
      </c>
      <c r="E1555">
        <v>140.51499999999999</v>
      </c>
      <c r="F1555">
        <v>4.6109999999999998</v>
      </c>
      <c r="G1555">
        <v>248.80500000000001</v>
      </c>
    </row>
    <row r="1556" spans="1:8" x14ac:dyDescent="0.3">
      <c r="A1556">
        <v>86</v>
      </c>
      <c r="B1556">
        <v>3775</v>
      </c>
      <c r="C1556">
        <v>98.162000000000006</v>
      </c>
      <c r="D1556">
        <v>18.885999999999999</v>
      </c>
      <c r="E1556">
        <v>208.279</v>
      </c>
      <c r="F1556">
        <v>3.2810000000000001</v>
      </c>
      <c r="G1556">
        <v>3774.1860000000001</v>
      </c>
      <c r="H1556">
        <f t="shared" ref="H1556" si="144">G1556/G1555</f>
        <v>15.169253029480918</v>
      </c>
    </row>
    <row r="1557" spans="1:8" x14ac:dyDescent="0.3">
      <c r="A1557">
        <v>87</v>
      </c>
      <c r="B1557">
        <v>103</v>
      </c>
      <c r="C1557">
        <v>142.208</v>
      </c>
      <c r="D1557">
        <v>23.971</v>
      </c>
      <c r="E1557">
        <v>180.196</v>
      </c>
      <c r="F1557">
        <v>0.56200000000000006</v>
      </c>
      <c r="G1557">
        <v>102.005</v>
      </c>
    </row>
    <row r="1558" spans="1:8" x14ac:dyDescent="0.3">
      <c r="A1558">
        <v>88</v>
      </c>
      <c r="B1558">
        <v>974</v>
      </c>
      <c r="C1558">
        <v>124.72499999999999</v>
      </c>
      <c r="D1558">
        <v>9.7680000000000007</v>
      </c>
      <c r="E1558">
        <v>221.01300000000001</v>
      </c>
      <c r="F1558">
        <v>5.8979999999999997</v>
      </c>
      <c r="G1558">
        <v>973.15200000000004</v>
      </c>
      <c r="H1558">
        <f>G1558/102</f>
        <v>9.5407058823529418</v>
      </c>
    </row>
    <row r="1559" spans="1:8" x14ac:dyDescent="0.3">
      <c r="A1559">
        <v>89</v>
      </c>
      <c r="B1559">
        <v>959</v>
      </c>
      <c r="C1559">
        <v>127.672</v>
      </c>
      <c r="D1559">
        <v>4.3330000000000002</v>
      </c>
      <c r="E1559">
        <v>237.40600000000001</v>
      </c>
      <c r="F1559">
        <v>-4.069</v>
      </c>
      <c r="G1559">
        <v>958.41499999999996</v>
      </c>
      <c r="H1559">
        <f t="shared" ref="H1559:H1584" si="145">G1559/102</f>
        <v>9.3962254901960787</v>
      </c>
    </row>
    <row r="1560" spans="1:8" x14ac:dyDescent="0.3">
      <c r="A1560">
        <v>90</v>
      </c>
      <c r="B1560">
        <v>930</v>
      </c>
      <c r="C1560">
        <v>142.87799999999999</v>
      </c>
      <c r="D1560">
        <v>2.1030000000000002</v>
      </c>
      <c r="E1560">
        <v>240.035</v>
      </c>
      <c r="F1560">
        <v>-2.222</v>
      </c>
      <c r="G1560">
        <v>928.69799999999998</v>
      </c>
      <c r="H1560">
        <f t="shared" si="145"/>
        <v>9.1048823529411766</v>
      </c>
    </row>
    <row r="1561" spans="1:8" x14ac:dyDescent="0.3">
      <c r="A1561">
        <v>91</v>
      </c>
      <c r="B1561">
        <v>1043</v>
      </c>
      <c r="C1561">
        <v>104.279</v>
      </c>
      <c r="D1561">
        <v>5.0350000000000001</v>
      </c>
      <c r="E1561">
        <v>202.95</v>
      </c>
      <c r="F1561">
        <v>-3.5209999999999999</v>
      </c>
      <c r="G1561">
        <v>1041.9670000000001</v>
      </c>
      <c r="H1561">
        <f t="shared" si="145"/>
        <v>10.215362745098041</v>
      </c>
    </row>
    <row r="1562" spans="1:8" x14ac:dyDescent="0.3">
      <c r="A1562">
        <v>92</v>
      </c>
      <c r="B1562">
        <v>952</v>
      </c>
      <c r="C1562">
        <v>112.252</v>
      </c>
      <c r="D1562">
        <v>2.4039999999999999</v>
      </c>
      <c r="E1562">
        <v>202.667</v>
      </c>
      <c r="F1562">
        <v>-4.8239999999999998</v>
      </c>
      <c r="G1562">
        <v>951.37</v>
      </c>
      <c r="H1562">
        <f t="shared" si="145"/>
        <v>9.3271568627450989</v>
      </c>
    </row>
    <row r="1563" spans="1:8" x14ac:dyDescent="0.3">
      <c r="A1563">
        <v>93</v>
      </c>
      <c r="B1563">
        <v>993</v>
      </c>
      <c r="C1563">
        <v>122.43899999999999</v>
      </c>
      <c r="D1563">
        <v>28.765000000000001</v>
      </c>
      <c r="E1563">
        <v>214</v>
      </c>
      <c r="F1563">
        <v>-0.23100000000000001</v>
      </c>
      <c r="G1563">
        <v>992.00800000000004</v>
      </c>
      <c r="H1563">
        <f t="shared" si="145"/>
        <v>9.7255686274509809</v>
      </c>
    </row>
    <row r="1564" spans="1:8" x14ac:dyDescent="0.3">
      <c r="A1564">
        <v>94</v>
      </c>
      <c r="B1564">
        <v>1030</v>
      </c>
      <c r="C1564">
        <v>59.651000000000003</v>
      </c>
      <c r="D1564">
        <v>2.3330000000000002</v>
      </c>
      <c r="E1564">
        <v>204.99799999999999</v>
      </c>
      <c r="F1564">
        <v>2.0059999999999998</v>
      </c>
      <c r="G1564">
        <v>1028.6300000000001</v>
      </c>
      <c r="H1564">
        <f t="shared" si="145"/>
        <v>10.084607843137256</v>
      </c>
    </row>
    <row r="1565" spans="1:8" x14ac:dyDescent="0.3">
      <c r="A1565">
        <v>95</v>
      </c>
      <c r="B1565">
        <v>997</v>
      </c>
      <c r="C1565">
        <v>103.935</v>
      </c>
      <c r="D1565">
        <v>1.371</v>
      </c>
      <c r="E1565">
        <v>199.667</v>
      </c>
      <c r="F1565">
        <v>-1.1499999999999999</v>
      </c>
      <c r="G1565">
        <v>996.20100000000002</v>
      </c>
      <c r="H1565">
        <f t="shared" si="145"/>
        <v>9.7666764705882354</v>
      </c>
    </row>
    <row r="1566" spans="1:8" x14ac:dyDescent="0.3">
      <c r="A1566">
        <v>96</v>
      </c>
      <c r="B1566">
        <v>889</v>
      </c>
      <c r="C1566">
        <v>127.92100000000001</v>
      </c>
      <c r="D1566">
        <v>26.332999999999998</v>
      </c>
      <c r="E1566">
        <v>204</v>
      </c>
      <c r="F1566">
        <v>0</v>
      </c>
      <c r="G1566">
        <v>888</v>
      </c>
      <c r="H1566">
        <f t="shared" si="145"/>
        <v>8.7058823529411757</v>
      </c>
    </row>
    <row r="1567" spans="1:8" x14ac:dyDescent="0.3">
      <c r="A1567">
        <v>97</v>
      </c>
      <c r="B1567">
        <v>893</v>
      </c>
      <c r="C1567">
        <v>133.70599999999999</v>
      </c>
      <c r="D1567">
        <v>41.713000000000001</v>
      </c>
      <c r="E1567">
        <v>209.667</v>
      </c>
      <c r="F1567">
        <v>1.284</v>
      </c>
      <c r="G1567">
        <v>892.22400000000005</v>
      </c>
      <c r="H1567">
        <f t="shared" si="145"/>
        <v>8.7472941176470584</v>
      </c>
    </row>
    <row r="1568" spans="1:8" x14ac:dyDescent="0.3">
      <c r="A1568">
        <v>98</v>
      </c>
      <c r="B1568">
        <v>889</v>
      </c>
      <c r="C1568">
        <v>139.03</v>
      </c>
      <c r="D1568">
        <v>59</v>
      </c>
      <c r="E1568">
        <v>208.82400000000001</v>
      </c>
      <c r="F1568">
        <v>1.806</v>
      </c>
      <c r="G1568">
        <v>888.44100000000003</v>
      </c>
      <c r="H1568">
        <f t="shared" si="145"/>
        <v>8.7102058823529411</v>
      </c>
    </row>
    <row r="1569" spans="1:8" x14ac:dyDescent="0.3">
      <c r="A1569">
        <v>99</v>
      </c>
      <c r="B1569">
        <v>812</v>
      </c>
      <c r="C1569">
        <v>122.455</v>
      </c>
      <c r="D1569">
        <v>29.506</v>
      </c>
      <c r="E1569">
        <v>202.57</v>
      </c>
      <c r="F1569">
        <v>-4.8109999999999999</v>
      </c>
      <c r="G1569">
        <v>810.85599999999999</v>
      </c>
      <c r="H1569">
        <f t="shared" si="145"/>
        <v>7.9495686274509803</v>
      </c>
    </row>
    <row r="1570" spans="1:8" x14ac:dyDescent="0.3">
      <c r="A1570">
        <v>100</v>
      </c>
      <c r="B1570">
        <v>854</v>
      </c>
      <c r="C1570">
        <v>132.40799999999999</v>
      </c>
      <c r="D1570">
        <v>23.809000000000001</v>
      </c>
      <c r="E1570">
        <v>209.79400000000001</v>
      </c>
      <c r="F1570">
        <v>-2.1509999999999998</v>
      </c>
      <c r="G1570">
        <v>852.601</v>
      </c>
      <c r="H1570">
        <f t="shared" si="145"/>
        <v>8.3588333333333331</v>
      </c>
    </row>
    <row r="1571" spans="1:8" x14ac:dyDescent="0.3">
      <c r="A1571">
        <v>101</v>
      </c>
      <c r="B1571">
        <v>895</v>
      </c>
      <c r="C1571">
        <v>155.19999999999999</v>
      </c>
      <c r="D1571">
        <v>33.344999999999999</v>
      </c>
      <c r="E1571">
        <v>225.43</v>
      </c>
      <c r="F1571">
        <v>3.3359999999999999</v>
      </c>
      <c r="G1571">
        <v>893.51400000000001</v>
      </c>
      <c r="H1571">
        <f t="shared" si="145"/>
        <v>8.7599411764705888</v>
      </c>
    </row>
    <row r="1572" spans="1:8" x14ac:dyDescent="0.3">
      <c r="A1572">
        <v>102</v>
      </c>
      <c r="B1572">
        <v>857</v>
      </c>
      <c r="C1572">
        <v>138.85499999999999</v>
      </c>
      <c r="D1572">
        <v>47.747999999999998</v>
      </c>
      <c r="E1572">
        <v>214.56399999999999</v>
      </c>
      <c r="F1572">
        <v>0.53500000000000003</v>
      </c>
      <c r="G1572">
        <v>856.03700000000003</v>
      </c>
      <c r="H1572">
        <f t="shared" si="145"/>
        <v>8.3925196078431377</v>
      </c>
    </row>
    <row r="1573" spans="1:8" x14ac:dyDescent="0.3">
      <c r="A1573">
        <v>103</v>
      </c>
      <c r="B1573">
        <v>837</v>
      </c>
      <c r="C1573">
        <v>118.496</v>
      </c>
      <c r="D1573">
        <v>59.667000000000002</v>
      </c>
      <c r="E1573">
        <v>214</v>
      </c>
      <c r="F1573">
        <v>0</v>
      </c>
      <c r="G1573">
        <v>836</v>
      </c>
      <c r="H1573">
        <f t="shared" si="145"/>
        <v>8.1960784313725483</v>
      </c>
    </row>
    <row r="1574" spans="1:8" x14ac:dyDescent="0.3">
      <c r="A1574">
        <v>104</v>
      </c>
      <c r="B1574">
        <v>885</v>
      </c>
      <c r="C1574">
        <v>143.51300000000001</v>
      </c>
      <c r="D1574">
        <v>69.912999999999997</v>
      </c>
      <c r="E1574">
        <v>245.35300000000001</v>
      </c>
      <c r="F1574">
        <v>0.77800000000000002</v>
      </c>
      <c r="G1574">
        <v>884.08100000000002</v>
      </c>
      <c r="H1574">
        <f t="shared" si="145"/>
        <v>8.6674607843137252</v>
      </c>
    </row>
    <row r="1575" spans="1:8" x14ac:dyDescent="0.3">
      <c r="A1575">
        <v>105</v>
      </c>
      <c r="B1575">
        <v>866</v>
      </c>
      <c r="C1575">
        <v>135.999</v>
      </c>
      <c r="D1575">
        <v>56.442</v>
      </c>
      <c r="E1575">
        <v>207.23099999999999</v>
      </c>
      <c r="F1575">
        <v>6.1059999999999999</v>
      </c>
      <c r="G1575">
        <v>864.90700000000004</v>
      </c>
      <c r="H1575">
        <f t="shared" si="145"/>
        <v>8.479480392156864</v>
      </c>
    </row>
    <row r="1576" spans="1:8" x14ac:dyDescent="0.3">
      <c r="A1576">
        <v>106</v>
      </c>
      <c r="B1576">
        <v>847</v>
      </c>
      <c r="C1576">
        <v>142.369</v>
      </c>
      <c r="D1576">
        <v>29.878</v>
      </c>
      <c r="E1576">
        <v>218.952</v>
      </c>
      <c r="F1576">
        <v>-4.3360000000000003</v>
      </c>
      <c r="G1576">
        <v>846.423</v>
      </c>
      <c r="H1576">
        <f t="shared" si="145"/>
        <v>8.2982647058823531</v>
      </c>
    </row>
    <row r="1577" spans="1:8" x14ac:dyDescent="0.3">
      <c r="A1577">
        <v>107</v>
      </c>
      <c r="B1577">
        <v>837</v>
      </c>
      <c r="C1577">
        <v>122.307</v>
      </c>
      <c r="D1577">
        <v>25.972999999999999</v>
      </c>
      <c r="E1577">
        <v>209.667</v>
      </c>
      <c r="F1577">
        <v>-0.82199999999999995</v>
      </c>
      <c r="G1577">
        <v>836.08600000000001</v>
      </c>
      <c r="H1577">
        <f t="shared" si="145"/>
        <v>8.1969215686274506</v>
      </c>
    </row>
    <row r="1578" spans="1:8" x14ac:dyDescent="0.3">
      <c r="A1578">
        <v>108</v>
      </c>
      <c r="B1578">
        <v>858</v>
      </c>
      <c r="C1578">
        <v>133.80600000000001</v>
      </c>
      <c r="D1578">
        <v>11.308</v>
      </c>
      <c r="E1578">
        <v>209.626</v>
      </c>
      <c r="F1578">
        <v>2.6749999999999998</v>
      </c>
      <c r="G1578">
        <v>856.93399999999997</v>
      </c>
      <c r="H1578">
        <f t="shared" si="145"/>
        <v>8.4013137254901959</v>
      </c>
    </row>
    <row r="1579" spans="1:8" x14ac:dyDescent="0.3">
      <c r="A1579">
        <v>109</v>
      </c>
      <c r="B1579">
        <v>878</v>
      </c>
      <c r="C1579">
        <v>116.968</v>
      </c>
      <c r="D1579">
        <v>22.286999999999999</v>
      </c>
      <c r="E1579">
        <v>212.464</v>
      </c>
      <c r="F1579">
        <v>-9.9779999999999998</v>
      </c>
      <c r="G1579">
        <v>877.26800000000003</v>
      </c>
      <c r="H1579">
        <f t="shared" si="145"/>
        <v>8.6006666666666671</v>
      </c>
    </row>
    <row r="1580" spans="1:8" x14ac:dyDescent="0.3">
      <c r="A1580">
        <v>110</v>
      </c>
      <c r="B1580">
        <v>876</v>
      </c>
      <c r="C1580">
        <v>135.77699999999999</v>
      </c>
      <c r="D1580">
        <v>30.74</v>
      </c>
      <c r="E1580">
        <v>200.245</v>
      </c>
      <c r="F1580">
        <v>8.9450000000000003</v>
      </c>
      <c r="G1580">
        <v>874.63800000000003</v>
      </c>
      <c r="H1580">
        <f t="shared" si="145"/>
        <v>8.5748823529411773</v>
      </c>
    </row>
    <row r="1581" spans="1:8" x14ac:dyDescent="0.3">
      <c r="A1581">
        <v>111</v>
      </c>
      <c r="B1581">
        <v>894</v>
      </c>
      <c r="C1581">
        <v>134.53100000000001</v>
      </c>
      <c r="D1581">
        <v>51.38</v>
      </c>
      <c r="E1581">
        <v>194.934</v>
      </c>
      <c r="F1581">
        <v>-3.08</v>
      </c>
      <c r="G1581">
        <v>893.29100000000005</v>
      </c>
      <c r="H1581">
        <f t="shared" si="145"/>
        <v>8.7577549019607854</v>
      </c>
    </row>
    <row r="1582" spans="1:8" x14ac:dyDescent="0.3">
      <c r="A1582">
        <v>112</v>
      </c>
      <c r="B1582">
        <v>869</v>
      </c>
      <c r="C1582">
        <v>126.196</v>
      </c>
      <c r="D1582">
        <v>45.652999999999999</v>
      </c>
      <c r="E1582">
        <v>202.39</v>
      </c>
      <c r="F1582">
        <v>-1.32</v>
      </c>
      <c r="G1582">
        <v>868.23</v>
      </c>
      <c r="H1582">
        <f t="shared" si="145"/>
        <v>8.5120588235294115</v>
      </c>
    </row>
    <row r="1583" spans="1:8" x14ac:dyDescent="0.3">
      <c r="A1583">
        <v>113</v>
      </c>
      <c r="B1583">
        <v>833</v>
      </c>
      <c r="C1583">
        <v>107.672</v>
      </c>
      <c r="D1583">
        <v>51.176000000000002</v>
      </c>
      <c r="E1583">
        <v>183.333</v>
      </c>
      <c r="F1583">
        <v>0.82599999999999996</v>
      </c>
      <c r="G1583">
        <v>832.08699999999999</v>
      </c>
      <c r="H1583">
        <f t="shared" si="145"/>
        <v>8.1577156862745088</v>
      </c>
    </row>
    <row r="1584" spans="1:8" x14ac:dyDescent="0.3">
      <c r="A1584">
        <v>114</v>
      </c>
      <c r="B1584">
        <v>877</v>
      </c>
      <c r="C1584">
        <v>112.4</v>
      </c>
      <c r="D1584">
        <v>22.988</v>
      </c>
      <c r="E1584">
        <v>197.60300000000001</v>
      </c>
      <c r="F1584">
        <v>-0.52300000000000002</v>
      </c>
      <c r="G1584">
        <v>876.03700000000003</v>
      </c>
      <c r="H1584">
        <f t="shared" si="145"/>
        <v>8.588598039215686</v>
      </c>
    </row>
    <row r="1585" spans="1:8" x14ac:dyDescent="0.3">
      <c r="A1585">
        <v>115</v>
      </c>
      <c r="B1585">
        <v>248</v>
      </c>
      <c r="C1585">
        <v>122.78400000000001</v>
      </c>
      <c r="D1585">
        <v>43.561</v>
      </c>
      <c r="E1585">
        <v>137.26300000000001</v>
      </c>
      <c r="F1585">
        <v>3.7210000000000001</v>
      </c>
      <c r="G1585">
        <v>246.52</v>
      </c>
    </row>
    <row r="1586" spans="1:8" x14ac:dyDescent="0.3">
      <c r="A1586">
        <v>116</v>
      </c>
      <c r="B1586">
        <v>3776</v>
      </c>
      <c r="C1586">
        <v>120.226</v>
      </c>
      <c r="D1586">
        <v>25.832000000000001</v>
      </c>
      <c r="E1586">
        <v>212.822</v>
      </c>
      <c r="F1586">
        <v>1.2749999999999999</v>
      </c>
      <c r="G1586">
        <v>3774.9349999999999</v>
      </c>
      <c r="H1586">
        <f>G1586/G1585</f>
        <v>15.312895505435664</v>
      </c>
    </row>
    <row r="1587" spans="1:8" x14ac:dyDescent="0.3">
      <c r="A1587">
        <v>117</v>
      </c>
      <c r="B1587">
        <v>325</v>
      </c>
      <c r="C1587">
        <v>141.09899999999999</v>
      </c>
      <c r="D1587">
        <v>36.667000000000002</v>
      </c>
      <c r="E1587">
        <v>158</v>
      </c>
      <c r="F1587">
        <v>-90</v>
      </c>
      <c r="G1587">
        <v>324</v>
      </c>
    </row>
    <row r="1588" spans="1:8" x14ac:dyDescent="0.3">
      <c r="A1588">
        <v>118</v>
      </c>
      <c r="B1588">
        <v>3817</v>
      </c>
      <c r="C1588">
        <v>109.369</v>
      </c>
      <c r="D1588">
        <v>30.241</v>
      </c>
      <c r="E1588">
        <v>212.56100000000001</v>
      </c>
      <c r="F1588">
        <v>-86.844999999999999</v>
      </c>
      <c r="G1588">
        <v>3815.7829999999999</v>
      </c>
      <c r="H1588">
        <f t="shared" ref="H1588" si="146">G1588/G1587</f>
        <v>11.777108024691358</v>
      </c>
    </row>
    <row r="1589" spans="1:8" x14ac:dyDescent="0.3">
      <c r="A1589">
        <v>119</v>
      </c>
      <c r="B1589">
        <v>269</v>
      </c>
      <c r="C1589">
        <v>123.479</v>
      </c>
      <c r="D1589">
        <v>13</v>
      </c>
      <c r="E1589">
        <v>147.94999999999999</v>
      </c>
      <c r="F1589">
        <v>-0.85499999999999998</v>
      </c>
      <c r="G1589">
        <v>268.02999999999997</v>
      </c>
    </row>
    <row r="1590" spans="1:8" x14ac:dyDescent="0.3">
      <c r="A1590">
        <v>120</v>
      </c>
      <c r="B1590">
        <v>3285</v>
      </c>
      <c r="C1590">
        <v>122.961</v>
      </c>
      <c r="D1590">
        <v>0.66700000000000004</v>
      </c>
      <c r="E1590">
        <v>213</v>
      </c>
      <c r="F1590">
        <v>-0.20899999999999999</v>
      </c>
      <c r="G1590">
        <v>3284.0219999999999</v>
      </c>
      <c r="H1590">
        <f t="shared" ref="H1590" si="147">G1590/G1589</f>
        <v>12.252441890833117</v>
      </c>
    </row>
    <row r="1591" spans="1:8" x14ac:dyDescent="0.3">
      <c r="A1591">
        <v>121</v>
      </c>
      <c r="B1591">
        <v>321</v>
      </c>
      <c r="C1591">
        <v>108.608</v>
      </c>
      <c r="D1591">
        <v>38.9</v>
      </c>
      <c r="E1591">
        <v>140</v>
      </c>
      <c r="F1591">
        <v>2.1480000000000001</v>
      </c>
      <c r="G1591">
        <v>320.22500000000002</v>
      </c>
    </row>
    <row r="1592" spans="1:8" x14ac:dyDescent="0.3">
      <c r="A1592">
        <v>122</v>
      </c>
      <c r="B1592">
        <v>3799</v>
      </c>
      <c r="C1592">
        <v>87.552999999999997</v>
      </c>
      <c r="D1592">
        <v>27.643000000000001</v>
      </c>
      <c r="E1592">
        <v>207.333</v>
      </c>
      <c r="F1592">
        <v>2.052</v>
      </c>
      <c r="G1592">
        <v>3798.4349999999999</v>
      </c>
      <c r="H1592">
        <f t="shared" ref="H1592" si="148">G1592/G1591</f>
        <v>11.861769068623623</v>
      </c>
    </row>
    <row r="1593" spans="1:8" x14ac:dyDescent="0.3">
      <c r="A1593">
        <v>123</v>
      </c>
      <c r="B1593">
        <v>162</v>
      </c>
      <c r="C1593">
        <v>86.721999999999994</v>
      </c>
      <c r="D1593">
        <v>19.332999999999998</v>
      </c>
      <c r="E1593">
        <v>106.333</v>
      </c>
      <c r="F1593">
        <v>0</v>
      </c>
      <c r="G1593">
        <v>161</v>
      </c>
    </row>
    <row r="1594" spans="1:8" x14ac:dyDescent="0.3">
      <c r="A1594">
        <v>124</v>
      </c>
      <c r="B1594">
        <v>3633</v>
      </c>
      <c r="C1594">
        <v>120.123</v>
      </c>
      <c r="D1594">
        <v>22.332000000000001</v>
      </c>
      <c r="E1594">
        <v>238.78800000000001</v>
      </c>
      <c r="F1594">
        <v>0.63100000000000001</v>
      </c>
      <c r="G1594">
        <v>3632.22</v>
      </c>
      <c r="H1594">
        <f t="shared" ref="H1594" si="149">G1594/G1593</f>
        <v>22.560372670807453</v>
      </c>
    </row>
    <row r="1595" spans="1:8" x14ac:dyDescent="0.3">
      <c r="A1595">
        <v>125</v>
      </c>
      <c r="B1595">
        <v>140</v>
      </c>
      <c r="C1595">
        <v>106.074</v>
      </c>
      <c r="D1595">
        <v>69.388000000000005</v>
      </c>
      <c r="E1595">
        <v>124.842</v>
      </c>
      <c r="F1595">
        <v>1.6479999999999999</v>
      </c>
      <c r="G1595">
        <v>139.05799999999999</v>
      </c>
    </row>
    <row r="1596" spans="1:8" x14ac:dyDescent="0.3">
      <c r="A1596">
        <v>126</v>
      </c>
      <c r="B1596">
        <v>3765</v>
      </c>
      <c r="C1596">
        <v>132.07900000000001</v>
      </c>
      <c r="D1596">
        <v>20.332999999999998</v>
      </c>
      <c r="E1596">
        <v>199.535</v>
      </c>
      <c r="F1596">
        <v>0.42599999999999999</v>
      </c>
      <c r="G1596">
        <v>3764.1039999999998</v>
      </c>
      <c r="H1596">
        <f t="shared" ref="H1596" si="150">G1596/G1595</f>
        <v>27.068590084712852</v>
      </c>
    </row>
    <row r="1597" spans="1:8" x14ac:dyDescent="0.3">
      <c r="A1597">
        <v>127</v>
      </c>
      <c r="B1597">
        <v>253</v>
      </c>
      <c r="C1597">
        <v>124.82599999999999</v>
      </c>
      <c r="D1597">
        <v>34.667000000000002</v>
      </c>
      <c r="E1597">
        <v>175.46</v>
      </c>
      <c r="F1597">
        <v>-88.182000000000002</v>
      </c>
      <c r="G1597">
        <v>252.12700000000001</v>
      </c>
    </row>
    <row r="1598" spans="1:8" x14ac:dyDescent="0.3">
      <c r="A1598">
        <v>128</v>
      </c>
      <c r="B1598">
        <v>1601</v>
      </c>
      <c r="C1598">
        <v>161.96199999999999</v>
      </c>
      <c r="D1598">
        <v>67.533000000000001</v>
      </c>
      <c r="E1598">
        <v>210.03299999999999</v>
      </c>
      <c r="F1598">
        <v>-88.567999999999998</v>
      </c>
      <c r="G1598">
        <v>1600.5</v>
      </c>
      <c r="H1598">
        <f>G1598/252</f>
        <v>6.3511904761904763</v>
      </c>
    </row>
    <row r="1599" spans="1:8" x14ac:dyDescent="0.3">
      <c r="A1599">
        <v>129</v>
      </c>
      <c r="B1599">
        <v>1529</v>
      </c>
      <c r="C1599">
        <v>165.33500000000001</v>
      </c>
      <c r="D1599">
        <v>71.852999999999994</v>
      </c>
      <c r="E1599">
        <v>233.19</v>
      </c>
      <c r="F1599">
        <v>-89.1</v>
      </c>
      <c r="G1599">
        <v>1528.1880000000001</v>
      </c>
      <c r="H1599">
        <f t="shared" ref="H1599:H1602" si="151">G1599/252</f>
        <v>6.0642380952380952</v>
      </c>
    </row>
    <row r="1600" spans="1:8" x14ac:dyDescent="0.3">
      <c r="A1600">
        <v>130</v>
      </c>
      <c r="B1600">
        <v>1756</v>
      </c>
      <c r="C1600">
        <v>129.08799999999999</v>
      </c>
      <c r="D1600">
        <v>37.527999999999999</v>
      </c>
      <c r="E1600">
        <v>223.57300000000001</v>
      </c>
      <c r="F1600">
        <v>-93.397000000000006</v>
      </c>
      <c r="G1600">
        <v>1755.0840000000001</v>
      </c>
      <c r="H1600">
        <f t="shared" si="151"/>
        <v>6.9646190476190482</v>
      </c>
    </row>
    <row r="1601" spans="1:8" x14ac:dyDescent="0.3">
      <c r="A1601">
        <v>131</v>
      </c>
      <c r="B1601">
        <v>1466</v>
      </c>
      <c r="C1601">
        <v>119.79600000000001</v>
      </c>
      <c r="D1601">
        <v>40.186999999999998</v>
      </c>
      <c r="E1601">
        <v>187.934</v>
      </c>
      <c r="F1601">
        <v>-91.878</v>
      </c>
      <c r="G1601">
        <v>1464.787</v>
      </c>
      <c r="H1601">
        <f t="shared" si="151"/>
        <v>5.8126468253968255</v>
      </c>
    </row>
    <row r="1602" spans="1:8" x14ac:dyDescent="0.3">
      <c r="A1602">
        <v>132</v>
      </c>
      <c r="B1602">
        <v>1655</v>
      </c>
      <c r="C1602">
        <v>126.1</v>
      </c>
      <c r="D1602">
        <v>58.783000000000001</v>
      </c>
      <c r="E1602">
        <v>229.05199999999999</v>
      </c>
      <c r="F1602">
        <v>-94.994</v>
      </c>
      <c r="G1602">
        <v>1654.279</v>
      </c>
      <c r="H1602">
        <f t="shared" si="151"/>
        <v>6.5645992063492065</v>
      </c>
    </row>
    <row r="1603" spans="1:8" x14ac:dyDescent="0.3">
      <c r="A1603">
        <v>133</v>
      </c>
      <c r="B1603">
        <v>470</v>
      </c>
      <c r="C1603">
        <v>110</v>
      </c>
      <c r="D1603">
        <v>33.97</v>
      </c>
      <c r="E1603">
        <v>151.16499999999999</v>
      </c>
      <c r="F1603">
        <v>-87.063999999999993</v>
      </c>
      <c r="G1603">
        <v>468.61500000000001</v>
      </c>
    </row>
    <row r="1604" spans="1:8" x14ac:dyDescent="0.3">
      <c r="A1604">
        <v>134</v>
      </c>
      <c r="B1604">
        <v>3490</v>
      </c>
      <c r="C1604">
        <v>119.566</v>
      </c>
      <c r="D1604">
        <v>32.078000000000003</v>
      </c>
      <c r="E1604">
        <v>192.423</v>
      </c>
      <c r="F1604">
        <v>-87.536000000000001</v>
      </c>
      <c r="G1604">
        <v>3489.2260000000001</v>
      </c>
      <c r="H1604">
        <f>G1604/G1603</f>
        <v>7.4458265313743697</v>
      </c>
    </row>
    <row r="1605" spans="1:8" x14ac:dyDescent="0.3">
      <c r="A1605">
        <v>135</v>
      </c>
      <c r="B1605">
        <v>321</v>
      </c>
      <c r="C1605">
        <v>129.97200000000001</v>
      </c>
      <c r="D1605">
        <v>37.299999999999997</v>
      </c>
      <c r="E1605">
        <v>151.64599999999999</v>
      </c>
      <c r="F1605">
        <v>2.1480000000000001</v>
      </c>
      <c r="G1605">
        <v>320.22500000000002</v>
      </c>
    </row>
    <row r="1606" spans="1:8" x14ac:dyDescent="0.3">
      <c r="A1606">
        <v>136</v>
      </c>
      <c r="B1606">
        <v>3398</v>
      </c>
      <c r="C1606">
        <v>117.26300000000001</v>
      </c>
      <c r="D1606">
        <v>39.771999999999998</v>
      </c>
      <c r="E1606">
        <v>210.94</v>
      </c>
      <c r="F1606">
        <v>-1.349</v>
      </c>
      <c r="G1606">
        <v>3396.942</v>
      </c>
      <c r="H1606">
        <f>G1606/G1605</f>
        <v>10.607985010539464</v>
      </c>
    </row>
    <row r="1607" spans="1:8" x14ac:dyDescent="0.3">
      <c r="A1607">
        <v>137</v>
      </c>
      <c r="B1607">
        <v>122</v>
      </c>
      <c r="C1607">
        <v>141.637</v>
      </c>
      <c r="D1607">
        <v>108.94499999999999</v>
      </c>
      <c r="E1607">
        <v>157.31399999999999</v>
      </c>
      <c r="F1607">
        <v>3.7829999999999999</v>
      </c>
      <c r="G1607">
        <v>121.264</v>
      </c>
    </row>
    <row r="1608" spans="1:8" x14ac:dyDescent="0.3">
      <c r="A1608">
        <v>138</v>
      </c>
      <c r="B1608">
        <v>875</v>
      </c>
      <c r="C1608">
        <v>150.05099999999999</v>
      </c>
      <c r="D1608">
        <v>61.44</v>
      </c>
      <c r="E1608">
        <v>207.86699999999999</v>
      </c>
      <c r="F1608">
        <v>5.5149999999999997</v>
      </c>
      <c r="G1608">
        <v>874.04600000000005</v>
      </c>
      <c r="H1608">
        <f>G1608/121.6</f>
        <v>7.1878782894736846</v>
      </c>
    </row>
    <row r="1609" spans="1:8" x14ac:dyDescent="0.3">
      <c r="A1609">
        <v>139</v>
      </c>
      <c r="B1609">
        <v>1010</v>
      </c>
      <c r="C1609">
        <v>131.863</v>
      </c>
      <c r="D1609">
        <v>27.385000000000002</v>
      </c>
      <c r="E1609">
        <v>201.07400000000001</v>
      </c>
      <c r="F1609">
        <v>-2.726</v>
      </c>
      <c r="G1609">
        <v>1009.1420000000001</v>
      </c>
      <c r="H1609">
        <f t="shared" ref="H1609:H1633" si="152">G1609/121.6</f>
        <v>8.2988651315789479</v>
      </c>
    </row>
    <row r="1610" spans="1:8" x14ac:dyDescent="0.3">
      <c r="A1610">
        <v>140</v>
      </c>
      <c r="B1610">
        <v>877</v>
      </c>
      <c r="C1610">
        <v>158.74799999999999</v>
      </c>
      <c r="D1610">
        <v>79.667000000000002</v>
      </c>
      <c r="E1610">
        <v>205.667</v>
      </c>
      <c r="F1610">
        <v>0</v>
      </c>
      <c r="G1610">
        <v>876</v>
      </c>
      <c r="H1610">
        <f t="shared" si="152"/>
        <v>7.2039473684210531</v>
      </c>
    </row>
    <row r="1611" spans="1:8" x14ac:dyDescent="0.3">
      <c r="A1611">
        <v>141</v>
      </c>
      <c r="B1611">
        <v>883</v>
      </c>
      <c r="C1611">
        <v>154.57400000000001</v>
      </c>
      <c r="D1611">
        <v>59.816000000000003</v>
      </c>
      <c r="E1611">
        <v>226.667</v>
      </c>
      <c r="F1611">
        <v>0.39</v>
      </c>
      <c r="G1611">
        <v>882.02</v>
      </c>
      <c r="H1611">
        <f t="shared" si="152"/>
        <v>7.2534539473684214</v>
      </c>
    </row>
    <row r="1612" spans="1:8" x14ac:dyDescent="0.3">
      <c r="A1612">
        <v>142</v>
      </c>
      <c r="B1612">
        <v>951</v>
      </c>
      <c r="C1612">
        <v>122.96299999999999</v>
      </c>
      <c r="D1612">
        <v>37.613</v>
      </c>
      <c r="E1612">
        <v>207.667</v>
      </c>
      <c r="F1612">
        <v>3.621</v>
      </c>
      <c r="G1612">
        <v>949.89700000000005</v>
      </c>
      <c r="H1612">
        <f t="shared" si="152"/>
        <v>7.8116529605263167</v>
      </c>
    </row>
    <row r="1613" spans="1:8" x14ac:dyDescent="0.3">
      <c r="A1613">
        <v>143</v>
      </c>
      <c r="B1613">
        <v>871</v>
      </c>
      <c r="C1613">
        <v>129.50899999999999</v>
      </c>
      <c r="D1613">
        <v>58.051000000000002</v>
      </c>
      <c r="E1613">
        <v>191.89699999999999</v>
      </c>
      <c r="F1613">
        <v>-0.39500000000000002</v>
      </c>
      <c r="G1613">
        <v>870.02099999999996</v>
      </c>
      <c r="H1613">
        <f t="shared" si="152"/>
        <v>7.1547779605263155</v>
      </c>
    </row>
    <row r="1614" spans="1:8" x14ac:dyDescent="0.3">
      <c r="A1614">
        <v>144</v>
      </c>
      <c r="B1614">
        <v>854</v>
      </c>
      <c r="C1614">
        <v>146.614</v>
      </c>
      <c r="D1614">
        <v>76.388000000000005</v>
      </c>
      <c r="E1614">
        <v>177.22499999999999</v>
      </c>
      <c r="F1614">
        <v>3.2250000000000001</v>
      </c>
      <c r="G1614">
        <v>853.351</v>
      </c>
      <c r="H1614">
        <f t="shared" si="152"/>
        <v>7.0176891447368428</v>
      </c>
    </row>
    <row r="1615" spans="1:8" x14ac:dyDescent="0.3">
      <c r="A1615">
        <v>145</v>
      </c>
      <c r="B1615">
        <v>902</v>
      </c>
      <c r="C1615">
        <v>159.33699999999999</v>
      </c>
      <c r="D1615">
        <v>63.487000000000002</v>
      </c>
      <c r="E1615">
        <v>196</v>
      </c>
      <c r="F1615">
        <v>3.0529999999999999</v>
      </c>
      <c r="G1615">
        <v>901.279</v>
      </c>
      <c r="H1615">
        <f t="shared" si="152"/>
        <v>7.4118338815789473</v>
      </c>
    </row>
    <row r="1616" spans="1:8" x14ac:dyDescent="0.3">
      <c r="A1616">
        <v>146</v>
      </c>
      <c r="B1616">
        <v>940</v>
      </c>
      <c r="C1616">
        <v>83.194999999999993</v>
      </c>
      <c r="D1616">
        <v>5.69</v>
      </c>
      <c r="E1616">
        <v>188.101</v>
      </c>
      <c r="F1616">
        <v>-4.7640000000000002</v>
      </c>
      <c r="G1616">
        <v>939.24400000000003</v>
      </c>
      <c r="H1616">
        <f t="shared" si="152"/>
        <v>7.7240460526315795</v>
      </c>
    </row>
    <row r="1617" spans="1:8" x14ac:dyDescent="0.3">
      <c r="A1617">
        <v>147</v>
      </c>
      <c r="B1617">
        <v>908</v>
      </c>
      <c r="C1617">
        <v>111.41800000000001</v>
      </c>
      <c r="D1617">
        <v>15.760999999999999</v>
      </c>
      <c r="E1617">
        <v>194.41900000000001</v>
      </c>
      <c r="F1617">
        <v>7.2190000000000003</v>
      </c>
      <c r="G1617">
        <v>907.19100000000003</v>
      </c>
      <c r="H1617">
        <f t="shared" si="152"/>
        <v>7.4604523026315794</v>
      </c>
    </row>
    <row r="1618" spans="1:8" x14ac:dyDescent="0.3">
      <c r="A1618">
        <v>148</v>
      </c>
      <c r="B1618">
        <v>812</v>
      </c>
      <c r="C1618">
        <v>111.47</v>
      </c>
      <c r="D1618">
        <v>26.225999999999999</v>
      </c>
      <c r="E1618">
        <v>190.93799999999999</v>
      </c>
      <c r="F1618">
        <v>2.5449999999999999</v>
      </c>
      <c r="G1618">
        <v>810.8</v>
      </c>
      <c r="H1618">
        <f t="shared" si="152"/>
        <v>6.6677631578947372</v>
      </c>
    </row>
    <row r="1619" spans="1:8" x14ac:dyDescent="0.3">
      <c r="A1619">
        <v>149</v>
      </c>
      <c r="B1619">
        <v>855</v>
      </c>
      <c r="C1619">
        <v>102.464</v>
      </c>
      <c r="D1619">
        <v>8.0129999999999999</v>
      </c>
      <c r="E1619">
        <v>198.19499999999999</v>
      </c>
      <c r="F1619">
        <v>-8.0730000000000004</v>
      </c>
      <c r="G1619">
        <v>854.46799999999996</v>
      </c>
      <c r="H1619">
        <f t="shared" si="152"/>
        <v>7.0268750000000004</v>
      </c>
    </row>
    <row r="1620" spans="1:8" x14ac:dyDescent="0.3">
      <c r="A1620">
        <v>150</v>
      </c>
      <c r="B1620">
        <v>817</v>
      </c>
      <c r="C1620">
        <v>117.883</v>
      </c>
      <c r="D1620">
        <v>23.332999999999998</v>
      </c>
      <c r="E1620">
        <v>202.51499999999999</v>
      </c>
      <c r="F1620">
        <v>-0.84299999999999997</v>
      </c>
      <c r="G1620">
        <v>816.08799999999997</v>
      </c>
      <c r="H1620">
        <f t="shared" si="152"/>
        <v>6.7112499999999997</v>
      </c>
    </row>
    <row r="1621" spans="1:8" x14ac:dyDescent="0.3">
      <c r="A1621">
        <v>151</v>
      </c>
      <c r="B1621">
        <v>771</v>
      </c>
      <c r="C1621">
        <v>128.214</v>
      </c>
      <c r="D1621">
        <v>49.704000000000001</v>
      </c>
      <c r="E1621">
        <v>198.96700000000001</v>
      </c>
      <c r="F1621">
        <v>-4.4669999999999996</v>
      </c>
      <c r="G1621">
        <v>770.34</v>
      </c>
      <c r="H1621">
        <f t="shared" si="152"/>
        <v>6.3350328947368428</v>
      </c>
    </row>
    <row r="1622" spans="1:8" x14ac:dyDescent="0.3">
      <c r="A1622">
        <v>152</v>
      </c>
      <c r="B1622">
        <v>799</v>
      </c>
      <c r="C1622">
        <v>180.68600000000001</v>
      </c>
      <c r="D1622">
        <v>105.249</v>
      </c>
      <c r="E1622">
        <v>241.79400000000001</v>
      </c>
      <c r="F1622">
        <v>12.154999999999999</v>
      </c>
      <c r="G1622">
        <v>797.88699999999994</v>
      </c>
      <c r="H1622">
        <f t="shared" si="152"/>
        <v>6.56157072368421</v>
      </c>
    </row>
    <row r="1623" spans="1:8" x14ac:dyDescent="0.3">
      <c r="A1623">
        <v>153</v>
      </c>
      <c r="B1623">
        <v>931</v>
      </c>
      <c r="C1623">
        <v>111.64700000000001</v>
      </c>
      <c r="D1623">
        <v>10.656000000000001</v>
      </c>
      <c r="E1623">
        <v>181.53299999999999</v>
      </c>
      <c r="F1623">
        <v>-0.73899999999999999</v>
      </c>
      <c r="G1623">
        <v>930.077</v>
      </c>
      <c r="H1623">
        <f t="shared" si="152"/>
        <v>7.6486595394736847</v>
      </c>
    </row>
    <row r="1624" spans="1:8" x14ac:dyDescent="0.3">
      <c r="A1624">
        <v>154</v>
      </c>
      <c r="B1624">
        <v>915</v>
      </c>
      <c r="C1624">
        <v>140.262</v>
      </c>
      <c r="D1624">
        <v>15.933</v>
      </c>
      <c r="E1624">
        <v>197.042</v>
      </c>
      <c r="F1624">
        <v>-3.7639999999999998</v>
      </c>
      <c r="G1624">
        <v>913.97199999999998</v>
      </c>
      <c r="H1624">
        <f t="shared" si="152"/>
        <v>7.5162171052631583</v>
      </c>
    </row>
    <row r="1625" spans="1:8" x14ac:dyDescent="0.3">
      <c r="A1625">
        <v>155</v>
      </c>
      <c r="B1625">
        <v>794</v>
      </c>
      <c r="C1625">
        <v>104.562</v>
      </c>
      <c r="D1625">
        <v>10.178000000000001</v>
      </c>
      <c r="E1625">
        <v>194.28800000000001</v>
      </c>
      <c r="F1625">
        <v>2.6030000000000002</v>
      </c>
      <c r="G1625">
        <v>792.81799999999998</v>
      </c>
      <c r="H1625">
        <f t="shared" si="152"/>
        <v>6.5198848684210526</v>
      </c>
    </row>
    <row r="1626" spans="1:8" x14ac:dyDescent="0.3">
      <c r="A1626">
        <v>156</v>
      </c>
      <c r="B1626">
        <v>811</v>
      </c>
      <c r="C1626">
        <v>101.35899999999999</v>
      </c>
      <c r="D1626">
        <v>10.4</v>
      </c>
      <c r="E1626">
        <v>182.667</v>
      </c>
      <c r="F1626">
        <v>1.6970000000000001</v>
      </c>
      <c r="G1626">
        <v>810.35500000000002</v>
      </c>
      <c r="H1626">
        <f t="shared" si="152"/>
        <v>6.6641036184210529</v>
      </c>
    </row>
    <row r="1627" spans="1:8" x14ac:dyDescent="0.3">
      <c r="A1627">
        <v>157</v>
      </c>
      <c r="B1627">
        <v>837</v>
      </c>
      <c r="C1627">
        <v>108.43899999999999</v>
      </c>
      <c r="D1627">
        <v>47.609000000000002</v>
      </c>
      <c r="E1627">
        <v>188.73099999999999</v>
      </c>
      <c r="F1627">
        <v>-3.7050000000000001</v>
      </c>
      <c r="G1627">
        <v>835.74599999999998</v>
      </c>
      <c r="H1627">
        <f t="shared" si="152"/>
        <v>6.8729111842105262</v>
      </c>
    </row>
    <row r="1628" spans="1:8" x14ac:dyDescent="0.3">
      <c r="A1628">
        <v>158</v>
      </c>
      <c r="B1628">
        <v>927</v>
      </c>
      <c r="C1628">
        <v>129.08000000000001</v>
      </c>
      <c r="D1628">
        <v>81.578999999999994</v>
      </c>
      <c r="E1628">
        <v>196.596</v>
      </c>
      <c r="F1628">
        <v>3.7149999999999999</v>
      </c>
      <c r="G1628">
        <v>925.94600000000003</v>
      </c>
      <c r="H1628">
        <f t="shared" si="152"/>
        <v>7.6146875000000005</v>
      </c>
    </row>
    <row r="1629" spans="1:8" x14ac:dyDescent="0.3">
      <c r="A1629">
        <v>159</v>
      </c>
      <c r="B1629">
        <v>970</v>
      </c>
      <c r="C1629">
        <v>132.351</v>
      </c>
      <c r="D1629">
        <v>2.0089999999999999</v>
      </c>
      <c r="E1629">
        <v>190.899</v>
      </c>
      <c r="F1629">
        <v>4.2629999999999999</v>
      </c>
      <c r="G1629">
        <v>968.68</v>
      </c>
      <c r="H1629">
        <f t="shared" si="152"/>
        <v>7.9661184210526317</v>
      </c>
    </row>
    <row r="1630" spans="1:8" x14ac:dyDescent="0.3">
      <c r="A1630">
        <v>160</v>
      </c>
      <c r="B1630">
        <v>842</v>
      </c>
      <c r="C1630">
        <v>132.33000000000001</v>
      </c>
      <c r="D1630">
        <v>12.772</v>
      </c>
      <c r="E1630">
        <v>196.191</v>
      </c>
      <c r="F1630">
        <v>-2.4540000000000002</v>
      </c>
      <c r="G1630">
        <v>840.77099999999996</v>
      </c>
      <c r="H1630">
        <f t="shared" si="152"/>
        <v>6.9142351973684208</v>
      </c>
    </row>
    <row r="1631" spans="1:8" x14ac:dyDescent="0.3">
      <c r="A1631">
        <v>161</v>
      </c>
      <c r="B1631">
        <v>781</v>
      </c>
      <c r="C1631">
        <v>157.28299999999999</v>
      </c>
      <c r="D1631">
        <v>24.949000000000002</v>
      </c>
      <c r="E1631">
        <v>214.267</v>
      </c>
      <c r="F1631">
        <v>1.762</v>
      </c>
      <c r="G1631">
        <v>780.36900000000003</v>
      </c>
      <c r="H1631">
        <f t="shared" si="152"/>
        <v>6.4175082236842114</v>
      </c>
    </row>
    <row r="1632" spans="1:8" x14ac:dyDescent="0.3">
      <c r="A1632">
        <v>162</v>
      </c>
      <c r="B1632">
        <v>818</v>
      </c>
      <c r="C1632">
        <v>141.67699999999999</v>
      </c>
      <c r="D1632">
        <v>70.41</v>
      </c>
      <c r="E1632">
        <v>179.43100000000001</v>
      </c>
      <c r="F1632">
        <v>2.5259999999999998</v>
      </c>
      <c r="G1632">
        <v>816.79399999999998</v>
      </c>
      <c r="H1632">
        <f t="shared" si="152"/>
        <v>6.7170559210526317</v>
      </c>
    </row>
    <row r="1633" spans="1:8" x14ac:dyDescent="0.3">
      <c r="A1633">
        <v>163</v>
      </c>
      <c r="B1633">
        <v>655</v>
      </c>
      <c r="C1633">
        <v>151.50299999999999</v>
      </c>
      <c r="D1633">
        <v>107.667</v>
      </c>
      <c r="E1633">
        <v>180.703</v>
      </c>
      <c r="F1633">
        <v>-1.577</v>
      </c>
      <c r="G1633">
        <v>654.24800000000005</v>
      </c>
      <c r="H1633">
        <f t="shared" si="152"/>
        <v>5.3803289473684215</v>
      </c>
    </row>
    <row r="1634" spans="1:8" x14ac:dyDescent="0.3">
      <c r="A1634">
        <v>164</v>
      </c>
      <c r="B1634">
        <v>108</v>
      </c>
      <c r="C1634">
        <v>147.24700000000001</v>
      </c>
      <c r="D1634">
        <v>43</v>
      </c>
      <c r="E1634">
        <v>168</v>
      </c>
      <c r="F1634">
        <v>0</v>
      </c>
      <c r="G1634">
        <v>107</v>
      </c>
    </row>
    <row r="1635" spans="1:8" x14ac:dyDescent="0.3">
      <c r="A1635">
        <v>165</v>
      </c>
      <c r="B1635">
        <v>669</v>
      </c>
      <c r="C1635">
        <v>126.429</v>
      </c>
      <c r="D1635">
        <v>45.774000000000001</v>
      </c>
      <c r="E1635">
        <v>171.994</v>
      </c>
      <c r="F1635">
        <v>0.34300000000000003</v>
      </c>
      <c r="G1635">
        <v>668.01199999999994</v>
      </c>
      <c r="H1635">
        <f>G1635/107</f>
        <v>6.2431028037383172</v>
      </c>
    </row>
    <row r="1636" spans="1:8" x14ac:dyDescent="0.3">
      <c r="A1636">
        <v>166</v>
      </c>
      <c r="B1636">
        <v>649</v>
      </c>
      <c r="C1636">
        <v>133.45500000000001</v>
      </c>
      <c r="D1636">
        <v>29.914000000000001</v>
      </c>
      <c r="E1636">
        <v>195.88900000000001</v>
      </c>
      <c r="F1636">
        <v>0.70699999999999996</v>
      </c>
      <c r="G1636">
        <v>648.04899999999998</v>
      </c>
      <c r="H1636">
        <f t="shared" ref="H1636:H1664" si="153">G1636/107</f>
        <v>6.0565327102803739</v>
      </c>
    </row>
    <row r="1637" spans="1:8" x14ac:dyDescent="0.3">
      <c r="A1637">
        <v>167</v>
      </c>
      <c r="B1637">
        <v>733</v>
      </c>
      <c r="C1637">
        <v>124.733</v>
      </c>
      <c r="D1637">
        <v>34.332999999999998</v>
      </c>
      <c r="E1637">
        <v>254.667</v>
      </c>
      <c r="F1637">
        <v>0</v>
      </c>
      <c r="G1637">
        <v>732</v>
      </c>
      <c r="H1637">
        <f t="shared" si="153"/>
        <v>6.8411214953271031</v>
      </c>
    </row>
    <row r="1638" spans="1:8" x14ac:dyDescent="0.3">
      <c r="A1638">
        <v>168</v>
      </c>
      <c r="B1638">
        <v>722</v>
      </c>
      <c r="C1638">
        <v>129.98599999999999</v>
      </c>
      <c r="D1638">
        <v>41.838999999999999</v>
      </c>
      <c r="E1638">
        <v>211.86199999999999</v>
      </c>
      <c r="F1638">
        <v>6.6909999999999998</v>
      </c>
      <c r="G1638">
        <v>720.91099999999994</v>
      </c>
      <c r="H1638">
        <f t="shared" si="153"/>
        <v>6.7374859813084109</v>
      </c>
    </row>
    <row r="1639" spans="1:8" x14ac:dyDescent="0.3">
      <c r="A1639">
        <v>169</v>
      </c>
      <c r="B1639">
        <v>770</v>
      </c>
      <c r="C1639">
        <v>89.491</v>
      </c>
      <c r="D1639">
        <v>3.944</v>
      </c>
      <c r="E1639">
        <v>173.69399999999999</v>
      </c>
      <c r="F1639">
        <v>-2.3860000000000001</v>
      </c>
      <c r="G1639">
        <v>768.66600000000005</v>
      </c>
      <c r="H1639">
        <f t="shared" si="153"/>
        <v>7.1837943925233647</v>
      </c>
    </row>
    <row r="1640" spans="1:8" x14ac:dyDescent="0.3">
      <c r="A1640">
        <v>170</v>
      </c>
      <c r="B1640">
        <v>765</v>
      </c>
      <c r="C1640">
        <v>59.615000000000002</v>
      </c>
      <c r="D1640">
        <v>1.0029999999999999</v>
      </c>
      <c r="E1640">
        <v>173.607</v>
      </c>
      <c r="F1640">
        <v>1.5</v>
      </c>
      <c r="G1640">
        <v>764.26199999999994</v>
      </c>
      <c r="H1640">
        <f t="shared" si="153"/>
        <v>7.142635514018691</v>
      </c>
    </row>
    <row r="1641" spans="1:8" x14ac:dyDescent="0.3">
      <c r="A1641">
        <v>171</v>
      </c>
      <c r="B1641">
        <v>726</v>
      </c>
      <c r="C1641">
        <v>105.02500000000001</v>
      </c>
      <c r="D1641">
        <v>2.2570000000000001</v>
      </c>
      <c r="E1641">
        <v>191.18100000000001</v>
      </c>
      <c r="F1641">
        <v>-3.1619999999999999</v>
      </c>
      <c r="G1641">
        <v>725.10400000000004</v>
      </c>
      <c r="H1641">
        <f t="shared" si="153"/>
        <v>6.7766728971962618</v>
      </c>
    </row>
    <row r="1642" spans="1:8" x14ac:dyDescent="0.3">
      <c r="A1642">
        <v>172</v>
      </c>
      <c r="B1642">
        <v>781</v>
      </c>
      <c r="C1642">
        <v>111.215</v>
      </c>
      <c r="D1642">
        <v>18.332999999999998</v>
      </c>
      <c r="E1642">
        <v>191.12799999999999</v>
      </c>
      <c r="F1642">
        <v>-1.4690000000000001</v>
      </c>
      <c r="G1642">
        <v>780.25599999999997</v>
      </c>
      <c r="H1642">
        <f t="shared" si="153"/>
        <v>7.2921121495327101</v>
      </c>
    </row>
    <row r="1643" spans="1:8" x14ac:dyDescent="0.3">
      <c r="A1643">
        <v>173</v>
      </c>
      <c r="B1643">
        <v>790</v>
      </c>
      <c r="C1643">
        <v>104.054</v>
      </c>
      <c r="D1643">
        <v>32.264000000000003</v>
      </c>
      <c r="E1643">
        <v>183.24</v>
      </c>
      <c r="F1643">
        <v>-2.6160000000000001</v>
      </c>
      <c r="G1643">
        <v>788.822</v>
      </c>
      <c r="H1643">
        <f t="shared" si="153"/>
        <v>7.3721682242990658</v>
      </c>
    </row>
    <row r="1644" spans="1:8" x14ac:dyDescent="0.3">
      <c r="A1644">
        <v>174</v>
      </c>
      <c r="B1644">
        <v>673</v>
      </c>
      <c r="C1644">
        <v>121.685</v>
      </c>
      <c r="D1644">
        <v>35.856999999999999</v>
      </c>
      <c r="E1644">
        <v>197.27799999999999</v>
      </c>
      <c r="F1644">
        <v>-1.3640000000000001</v>
      </c>
      <c r="G1644">
        <v>672.19</v>
      </c>
      <c r="H1644">
        <f t="shared" si="153"/>
        <v>6.2821495327102808</v>
      </c>
    </row>
    <row r="1645" spans="1:8" x14ac:dyDescent="0.3">
      <c r="A1645">
        <v>175</v>
      </c>
      <c r="B1645">
        <v>566</v>
      </c>
      <c r="C1645">
        <v>130.41499999999999</v>
      </c>
      <c r="D1645">
        <v>73.314999999999998</v>
      </c>
      <c r="E1645">
        <v>206.696</v>
      </c>
      <c r="F1645">
        <v>-3.6520000000000001</v>
      </c>
      <c r="G1645">
        <v>565.14800000000002</v>
      </c>
      <c r="H1645">
        <f t="shared" si="153"/>
        <v>5.2817570093457951</v>
      </c>
    </row>
    <row r="1646" spans="1:8" x14ac:dyDescent="0.3">
      <c r="A1646">
        <v>176</v>
      </c>
      <c r="B1646">
        <v>682</v>
      </c>
      <c r="C1646">
        <v>149.416</v>
      </c>
      <c r="D1646">
        <v>44.206000000000003</v>
      </c>
      <c r="E1646">
        <v>219.98599999999999</v>
      </c>
      <c r="F1646">
        <v>2.3580000000000001</v>
      </c>
      <c r="G1646">
        <v>680.57600000000002</v>
      </c>
      <c r="H1646">
        <f t="shared" si="153"/>
        <v>6.3605233644859815</v>
      </c>
    </row>
    <row r="1647" spans="1:8" x14ac:dyDescent="0.3">
      <c r="A1647">
        <v>177</v>
      </c>
      <c r="B1647">
        <v>673</v>
      </c>
      <c r="C1647">
        <v>165.01300000000001</v>
      </c>
      <c r="D1647">
        <v>73.125</v>
      </c>
      <c r="E1647">
        <v>242.60900000000001</v>
      </c>
      <c r="F1647">
        <v>0.34100000000000003</v>
      </c>
      <c r="G1647">
        <v>672.01199999999994</v>
      </c>
      <c r="H1647">
        <f t="shared" si="153"/>
        <v>6.2804859813084111</v>
      </c>
    </row>
    <row r="1648" spans="1:8" x14ac:dyDescent="0.3">
      <c r="A1648">
        <v>178</v>
      </c>
      <c r="B1648">
        <v>770</v>
      </c>
      <c r="C1648">
        <v>122.185</v>
      </c>
      <c r="D1648">
        <v>1.1459999999999999</v>
      </c>
      <c r="E1648">
        <v>191.09299999999999</v>
      </c>
      <c r="F1648">
        <v>-2.9809999999999999</v>
      </c>
      <c r="G1648">
        <v>769.04100000000005</v>
      </c>
      <c r="H1648">
        <f t="shared" si="153"/>
        <v>7.1872990654205609</v>
      </c>
    </row>
    <row r="1649" spans="1:8" x14ac:dyDescent="0.3">
      <c r="A1649">
        <v>179</v>
      </c>
      <c r="B1649">
        <v>717</v>
      </c>
      <c r="C1649">
        <v>139.84399999999999</v>
      </c>
      <c r="D1649">
        <v>63.231999999999999</v>
      </c>
      <c r="E1649">
        <v>198.809</v>
      </c>
      <c r="F1649">
        <v>-13.57</v>
      </c>
      <c r="G1649">
        <v>715.98900000000003</v>
      </c>
      <c r="H1649">
        <f t="shared" si="153"/>
        <v>6.6914859813084115</v>
      </c>
    </row>
    <row r="1650" spans="1:8" x14ac:dyDescent="0.3">
      <c r="A1650">
        <v>180</v>
      </c>
      <c r="B1650">
        <v>690</v>
      </c>
      <c r="C1650">
        <v>142.369</v>
      </c>
      <c r="D1650">
        <v>38.033999999999999</v>
      </c>
      <c r="E1650">
        <v>189.197</v>
      </c>
      <c r="F1650">
        <v>-12.744999999999999</v>
      </c>
      <c r="G1650">
        <v>688.976</v>
      </c>
      <c r="H1650">
        <f t="shared" si="153"/>
        <v>6.4390280373831779</v>
      </c>
    </row>
    <row r="1651" spans="1:8" x14ac:dyDescent="0.3">
      <c r="A1651">
        <v>181</v>
      </c>
      <c r="B1651">
        <v>678</v>
      </c>
      <c r="C1651">
        <v>97.83</v>
      </c>
      <c r="D1651">
        <v>1.373</v>
      </c>
      <c r="E1651">
        <v>181.68199999999999</v>
      </c>
      <c r="F1651">
        <v>-3.3860000000000001</v>
      </c>
      <c r="G1651">
        <v>677.18200000000002</v>
      </c>
      <c r="H1651">
        <f t="shared" si="153"/>
        <v>6.3288037383177569</v>
      </c>
    </row>
    <row r="1652" spans="1:8" x14ac:dyDescent="0.3">
      <c r="A1652">
        <v>182</v>
      </c>
      <c r="B1652">
        <v>678</v>
      </c>
      <c r="C1652">
        <v>116.48699999999999</v>
      </c>
      <c r="D1652">
        <v>43.536999999999999</v>
      </c>
      <c r="E1652">
        <v>176.93600000000001</v>
      </c>
      <c r="F1652">
        <v>-2.3719999999999999</v>
      </c>
      <c r="G1652">
        <v>676.58</v>
      </c>
      <c r="H1652">
        <f t="shared" si="153"/>
        <v>6.323177570093458</v>
      </c>
    </row>
    <row r="1653" spans="1:8" x14ac:dyDescent="0.3">
      <c r="A1653">
        <v>183</v>
      </c>
      <c r="B1653">
        <v>697</v>
      </c>
      <c r="C1653">
        <v>140.84200000000001</v>
      </c>
      <c r="D1653">
        <v>66.350999999999999</v>
      </c>
      <c r="E1653">
        <v>205.62100000000001</v>
      </c>
      <c r="F1653">
        <v>0.98799999999999999</v>
      </c>
      <c r="G1653">
        <v>696.10299999999995</v>
      </c>
      <c r="H1653">
        <f t="shared" si="153"/>
        <v>6.5056355140186914</v>
      </c>
    </row>
    <row r="1654" spans="1:8" x14ac:dyDescent="0.3">
      <c r="A1654">
        <v>184</v>
      </c>
      <c r="B1654">
        <v>654</v>
      </c>
      <c r="C1654">
        <v>127.77500000000001</v>
      </c>
      <c r="D1654">
        <v>24.29</v>
      </c>
      <c r="E1654">
        <v>193.76400000000001</v>
      </c>
      <c r="F1654">
        <v>-3.8610000000000002</v>
      </c>
      <c r="G1654">
        <v>653.48299999999995</v>
      </c>
      <c r="H1654">
        <f t="shared" si="153"/>
        <v>6.1073177570093451</v>
      </c>
    </row>
    <row r="1655" spans="1:8" x14ac:dyDescent="0.3">
      <c r="A1655">
        <v>185</v>
      </c>
      <c r="B1655">
        <v>824</v>
      </c>
      <c r="C1655">
        <v>136.714</v>
      </c>
      <c r="D1655">
        <v>55.686999999999998</v>
      </c>
      <c r="E1655">
        <v>221.45099999999999</v>
      </c>
      <c r="F1655">
        <v>-7.5389999999999997</v>
      </c>
      <c r="G1655">
        <v>823.11599999999999</v>
      </c>
      <c r="H1655">
        <f t="shared" si="153"/>
        <v>7.6926728971962612</v>
      </c>
    </row>
    <row r="1656" spans="1:8" x14ac:dyDescent="0.3">
      <c r="A1656">
        <v>186</v>
      </c>
      <c r="B1656">
        <v>1000</v>
      </c>
      <c r="C1656">
        <v>139.21600000000001</v>
      </c>
      <c r="D1656">
        <v>20.597000000000001</v>
      </c>
      <c r="E1656">
        <v>217.297</v>
      </c>
      <c r="F1656">
        <v>-4.5919999999999996</v>
      </c>
      <c r="G1656">
        <v>999.20799999999997</v>
      </c>
      <c r="H1656">
        <f t="shared" si="153"/>
        <v>9.3383925233644849</v>
      </c>
    </row>
    <row r="1657" spans="1:8" x14ac:dyDescent="0.3">
      <c r="A1657">
        <v>187</v>
      </c>
      <c r="B1657">
        <v>1155</v>
      </c>
      <c r="C1657">
        <v>166.215</v>
      </c>
      <c r="D1657">
        <v>11.552</v>
      </c>
      <c r="E1657">
        <v>233.535</v>
      </c>
      <c r="F1657">
        <v>2.9809999999999999</v>
      </c>
      <c r="G1657">
        <v>1153.5609999999999</v>
      </c>
      <c r="H1657">
        <f t="shared" si="153"/>
        <v>10.780943925233645</v>
      </c>
    </row>
    <row r="1658" spans="1:8" x14ac:dyDescent="0.3">
      <c r="A1658">
        <v>188</v>
      </c>
      <c r="B1658">
        <v>917</v>
      </c>
      <c r="C1658">
        <v>140.185</v>
      </c>
      <c r="D1658">
        <v>30.838000000000001</v>
      </c>
      <c r="E1658">
        <v>232.328</v>
      </c>
      <c r="F1658">
        <v>1.0009999999999999</v>
      </c>
      <c r="G1658">
        <v>916.14</v>
      </c>
      <c r="H1658">
        <f t="shared" si="153"/>
        <v>8.562056074766355</v>
      </c>
    </row>
    <row r="1659" spans="1:8" x14ac:dyDescent="0.3">
      <c r="A1659">
        <v>189</v>
      </c>
      <c r="B1659">
        <v>907</v>
      </c>
      <c r="C1659">
        <v>148.392</v>
      </c>
      <c r="D1659">
        <v>36</v>
      </c>
      <c r="E1659">
        <v>232.047</v>
      </c>
      <c r="F1659">
        <v>8.6310000000000002</v>
      </c>
      <c r="G1659">
        <v>906.26300000000003</v>
      </c>
      <c r="H1659">
        <f t="shared" si="153"/>
        <v>8.4697476635514022</v>
      </c>
    </row>
    <row r="1660" spans="1:8" x14ac:dyDescent="0.3">
      <c r="A1660">
        <v>190</v>
      </c>
      <c r="B1660">
        <v>925</v>
      </c>
      <c r="C1660">
        <v>160.97499999999999</v>
      </c>
      <c r="D1660">
        <v>58</v>
      </c>
      <c r="E1660">
        <v>215.93100000000001</v>
      </c>
      <c r="F1660">
        <v>-1.488</v>
      </c>
      <c r="G1660">
        <v>924.31200000000001</v>
      </c>
      <c r="H1660">
        <f t="shared" si="153"/>
        <v>8.638429906542056</v>
      </c>
    </row>
    <row r="1661" spans="1:8" x14ac:dyDescent="0.3">
      <c r="A1661">
        <v>191</v>
      </c>
      <c r="B1661">
        <v>757</v>
      </c>
      <c r="C1661">
        <v>167.358</v>
      </c>
      <c r="D1661">
        <v>75.016000000000005</v>
      </c>
      <c r="E1661">
        <v>230.78299999999999</v>
      </c>
      <c r="F1661">
        <v>0.30299999999999999</v>
      </c>
      <c r="G1661">
        <v>756.01099999999997</v>
      </c>
      <c r="H1661">
        <f t="shared" si="153"/>
        <v>7.0655233644859807</v>
      </c>
    </row>
    <row r="1662" spans="1:8" x14ac:dyDescent="0.3">
      <c r="A1662">
        <v>192</v>
      </c>
      <c r="B1662">
        <v>777</v>
      </c>
      <c r="C1662">
        <v>148.02099999999999</v>
      </c>
      <c r="D1662">
        <v>50.667000000000002</v>
      </c>
      <c r="E1662">
        <v>221</v>
      </c>
      <c r="F1662">
        <v>0</v>
      </c>
      <c r="G1662">
        <v>776</v>
      </c>
      <c r="H1662">
        <f t="shared" si="153"/>
        <v>7.2523364485981308</v>
      </c>
    </row>
    <row r="1663" spans="1:8" x14ac:dyDescent="0.3">
      <c r="A1663">
        <v>193</v>
      </c>
      <c r="B1663">
        <v>754</v>
      </c>
      <c r="C1663">
        <v>139.08699999999999</v>
      </c>
      <c r="D1663">
        <v>4.4649999999999999</v>
      </c>
      <c r="E1663">
        <v>207.00899999999999</v>
      </c>
      <c r="F1663">
        <v>-3.0449999999999999</v>
      </c>
      <c r="G1663">
        <v>753.06299999999999</v>
      </c>
      <c r="H1663">
        <f t="shared" si="153"/>
        <v>7.0379719626168225</v>
      </c>
    </row>
    <row r="1664" spans="1:8" x14ac:dyDescent="0.3">
      <c r="A1664">
        <v>194</v>
      </c>
      <c r="B1664">
        <v>744</v>
      </c>
      <c r="C1664">
        <v>133.369</v>
      </c>
      <c r="D1664">
        <v>3.1150000000000002</v>
      </c>
      <c r="E1664">
        <v>191.667</v>
      </c>
      <c r="F1664">
        <v>-5.5570000000000004</v>
      </c>
      <c r="G1664">
        <v>743.49400000000003</v>
      </c>
      <c r="H1664">
        <f t="shared" si="153"/>
        <v>6.9485420560747668</v>
      </c>
    </row>
    <row r="1665" spans="1:8" x14ac:dyDescent="0.3">
      <c r="A1665">
        <v>195</v>
      </c>
      <c r="B1665">
        <v>139</v>
      </c>
      <c r="C1665">
        <v>142.90199999999999</v>
      </c>
      <c r="D1665">
        <v>44.125999999999998</v>
      </c>
      <c r="E1665">
        <v>164.565</v>
      </c>
      <c r="F1665">
        <v>0.83</v>
      </c>
      <c r="G1665">
        <v>138.01400000000001</v>
      </c>
    </row>
    <row r="1666" spans="1:8" x14ac:dyDescent="0.3">
      <c r="A1666">
        <v>196</v>
      </c>
      <c r="B1666">
        <v>1330</v>
      </c>
      <c r="C1666">
        <v>125.04</v>
      </c>
      <c r="D1666">
        <v>25.062999999999999</v>
      </c>
      <c r="E1666">
        <v>236.19300000000001</v>
      </c>
      <c r="F1666">
        <v>-2.242</v>
      </c>
      <c r="G1666">
        <v>1329.018</v>
      </c>
      <c r="H1666">
        <f>G1666/138</f>
        <v>9.6305652173913039</v>
      </c>
    </row>
    <row r="1667" spans="1:8" x14ac:dyDescent="0.3">
      <c r="A1667">
        <v>197</v>
      </c>
      <c r="B1667">
        <v>1169</v>
      </c>
      <c r="C1667">
        <v>130.45599999999999</v>
      </c>
      <c r="D1667">
        <v>23.667000000000002</v>
      </c>
      <c r="E1667">
        <v>204</v>
      </c>
      <c r="F1667">
        <v>-0.19600000000000001</v>
      </c>
      <c r="G1667">
        <v>1168.0070000000001</v>
      </c>
      <c r="H1667">
        <f t="shared" ref="H1667:H1682" si="154">G1667/138</f>
        <v>8.4638188405797106</v>
      </c>
    </row>
    <row r="1668" spans="1:8" x14ac:dyDescent="0.3">
      <c r="A1668">
        <v>198</v>
      </c>
      <c r="B1668">
        <v>961</v>
      </c>
      <c r="C1668">
        <v>121.82599999999999</v>
      </c>
      <c r="D1668">
        <v>28.183</v>
      </c>
      <c r="E1668">
        <v>196.30799999999999</v>
      </c>
      <c r="F1668">
        <v>-1.671</v>
      </c>
      <c r="G1668">
        <v>960.40800000000002</v>
      </c>
      <c r="H1668">
        <f t="shared" si="154"/>
        <v>6.9594782608695649</v>
      </c>
    </row>
    <row r="1669" spans="1:8" x14ac:dyDescent="0.3">
      <c r="A1669">
        <v>199</v>
      </c>
      <c r="B1669">
        <v>1049</v>
      </c>
      <c r="C1669">
        <v>143.22399999999999</v>
      </c>
      <c r="D1669">
        <v>43.097000000000001</v>
      </c>
      <c r="E1669">
        <v>203</v>
      </c>
      <c r="F1669">
        <v>-1.093</v>
      </c>
      <c r="G1669">
        <v>1048.191</v>
      </c>
      <c r="H1669">
        <f t="shared" si="154"/>
        <v>7.5955869565217391</v>
      </c>
    </row>
    <row r="1670" spans="1:8" x14ac:dyDescent="0.3">
      <c r="A1670">
        <v>200</v>
      </c>
      <c r="B1670">
        <v>1001</v>
      </c>
      <c r="C1670">
        <v>106.254</v>
      </c>
      <c r="D1670">
        <v>23.05</v>
      </c>
      <c r="E1670">
        <v>172.20099999999999</v>
      </c>
      <c r="F1670">
        <v>4.8209999999999997</v>
      </c>
      <c r="G1670">
        <v>999.53599999999994</v>
      </c>
      <c r="H1670">
        <f t="shared" si="154"/>
        <v>7.2430144927536224</v>
      </c>
    </row>
    <row r="1671" spans="1:8" x14ac:dyDescent="0.3">
      <c r="A1671">
        <v>201</v>
      </c>
      <c r="B1671">
        <v>1080</v>
      </c>
      <c r="C1671">
        <v>131.732</v>
      </c>
      <c r="D1671">
        <v>36.524999999999999</v>
      </c>
      <c r="E1671">
        <v>196.958</v>
      </c>
      <c r="F1671">
        <v>6.3869999999999996</v>
      </c>
      <c r="G1671">
        <v>1078.6959999999999</v>
      </c>
      <c r="H1671">
        <f t="shared" si="154"/>
        <v>7.8166376811594196</v>
      </c>
    </row>
    <row r="1672" spans="1:8" x14ac:dyDescent="0.3">
      <c r="A1672">
        <v>202</v>
      </c>
      <c r="B1672">
        <v>962</v>
      </c>
      <c r="C1672">
        <v>142.595</v>
      </c>
      <c r="D1672">
        <v>18.324999999999999</v>
      </c>
      <c r="E1672">
        <v>233.423</v>
      </c>
      <c r="F1672">
        <v>-1.909</v>
      </c>
      <c r="G1672">
        <v>960.53300000000002</v>
      </c>
      <c r="H1672">
        <f t="shared" si="154"/>
        <v>6.960384057971015</v>
      </c>
    </row>
    <row r="1673" spans="1:8" x14ac:dyDescent="0.3">
      <c r="A1673">
        <v>203</v>
      </c>
      <c r="B1673">
        <v>1005</v>
      </c>
      <c r="C1673">
        <v>130.31800000000001</v>
      </c>
      <c r="D1673">
        <v>3</v>
      </c>
      <c r="E1673">
        <v>196.333</v>
      </c>
      <c r="F1673">
        <v>0</v>
      </c>
      <c r="G1673">
        <v>1004</v>
      </c>
      <c r="H1673">
        <f t="shared" si="154"/>
        <v>7.27536231884058</v>
      </c>
    </row>
    <row r="1674" spans="1:8" x14ac:dyDescent="0.3">
      <c r="A1674">
        <v>204</v>
      </c>
      <c r="B1674">
        <v>1194</v>
      </c>
      <c r="C1674">
        <v>155.185</v>
      </c>
      <c r="D1674">
        <v>45.817999999999998</v>
      </c>
      <c r="E1674">
        <v>208.405</v>
      </c>
      <c r="F1674">
        <v>-5.3860000000000001</v>
      </c>
      <c r="G1674">
        <v>1193.268</v>
      </c>
      <c r="H1674">
        <f t="shared" si="154"/>
        <v>8.6468695652173917</v>
      </c>
    </row>
    <row r="1675" spans="1:8" x14ac:dyDescent="0.3">
      <c r="A1675">
        <v>205</v>
      </c>
      <c r="B1675">
        <v>1221</v>
      </c>
      <c r="C1675">
        <v>160.74299999999999</v>
      </c>
      <c r="D1675">
        <v>45.259</v>
      </c>
      <c r="E1675">
        <v>232.155</v>
      </c>
      <c r="F1675">
        <v>-4.8879999999999999</v>
      </c>
      <c r="G1675">
        <v>1220.4390000000001</v>
      </c>
      <c r="H1675">
        <f t="shared" si="154"/>
        <v>8.8437608695652177</v>
      </c>
    </row>
    <row r="1676" spans="1:8" x14ac:dyDescent="0.3">
      <c r="A1676">
        <v>206</v>
      </c>
      <c r="B1676">
        <v>993</v>
      </c>
      <c r="C1676">
        <v>156.506</v>
      </c>
      <c r="D1676">
        <v>44.817</v>
      </c>
      <c r="E1676">
        <v>204.161</v>
      </c>
      <c r="F1676">
        <v>-0.92400000000000004</v>
      </c>
      <c r="G1676">
        <v>992.12900000000002</v>
      </c>
      <c r="H1676">
        <f t="shared" si="154"/>
        <v>7.1893405797101453</v>
      </c>
    </row>
    <row r="1677" spans="1:8" x14ac:dyDescent="0.3">
      <c r="A1677">
        <v>207</v>
      </c>
      <c r="B1677">
        <v>1321</v>
      </c>
      <c r="C1677">
        <v>159.05099999999999</v>
      </c>
      <c r="D1677">
        <v>46.863999999999997</v>
      </c>
      <c r="E1677">
        <v>238.303</v>
      </c>
      <c r="F1677">
        <v>0.86799999999999999</v>
      </c>
      <c r="G1677">
        <v>1320.152</v>
      </c>
      <c r="H1677">
        <f t="shared" si="154"/>
        <v>9.5663188405797097</v>
      </c>
    </row>
    <row r="1678" spans="1:8" x14ac:dyDescent="0.3">
      <c r="A1678">
        <v>208</v>
      </c>
      <c r="B1678">
        <v>1079</v>
      </c>
      <c r="C1678">
        <v>174.37799999999999</v>
      </c>
      <c r="D1678">
        <v>44.779000000000003</v>
      </c>
      <c r="E1678">
        <v>225.61699999999999</v>
      </c>
      <c r="F1678">
        <v>-3.6160000000000001</v>
      </c>
      <c r="G1678">
        <v>1078.1469999999999</v>
      </c>
      <c r="H1678">
        <f t="shared" si="154"/>
        <v>7.8126594202898545</v>
      </c>
    </row>
    <row r="1679" spans="1:8" x14ac:dyDescent="0.3">
      <c r="A1679">
        <v>209</v>
      </c>
      <c r="B1679">
        <v>1385</v>
      </c>
      <c r="C1679">
        <v>120.17400000000001</v>
      </c>
      <c r="D1679">
        <v>40</v>
      </c>
      <c r="E1679">
        <v>235.667</v>
      </c>
      <c r="F1679">
        <v>0</v>
      </c>
      <c r="G1679">
        <v>1384</v>
      </c>
      <c r="H1679">
        <f t="shared" si="154"/>
        <v>10.028985507246377</v>
      </c>
    </row>
    <row r="1680" spans="1:8" x14ac:dyDescent="0.3">
      <c r="A1680">
        <v>210</v>
      </c>
      <c r="B1680">
        <v>1086</v>
      </c>
      <c r="C1680">
        <v>161.05699999999999</v>
      </c>
      <c r="D1680">
        <v>65.692999999999998</v>
      </c>
      <c r="E1680">
        <v>211.583</v>
      </c>
      <c r="F1680">
        <v>2.3239999999999998</v>
      </c>
      <c r="G1680">
        <v>1084.893</v>
      </c>
      <c r="H1680">
        <f t="shared" si="154"/>
        <v>7.8615434782608702</v>
      </c>
    </row>
    <row r="1681" spans="1:8" x14ac:dyDescent="0.3">
      <c r="A1681">
        <v>211</v>
      </c>
      <c r="B1681">
        <v>998</v>
      </c>
      <c r="C1681">
        <v>161.886</v>
      </c>
      <c r="D1681">
        <v>41.581000000000003</v>
      </c>
      <c r="E1681">
        <v>224.84899999999999</v>
      </c>
      <c r="F1681">
        <v>-2.2999999999999998</v>
      </c>
      <c r="G1681">
        <v>996.803</v>
      </c>
      <c r="H1681">
        <f t="shared" si="154"/>
        <v>7.2232101449275365</v>
      </c>
    </row>
    <row r="1682" spans="1:8" x14ac:dyDescent="0.3">
      <c r="A1682">
        <v>212</v>
      </c>
      <c r="B1682">
        <v>1082</v>
      </c>
      <c r="C1682">
        <v>142.96799999999999</v>
      </c>
      <c r="D1682">
        <v>54.405000000000001</v>
      </c>
      <c r="E1682">
        <v>204.505</v>
      </c>
      <c r="F1682">
        <v>2.121</v>
      </c>
      <c r="G1682">
        <v>1080.74</v>
      </c>
      <c r="H1682">
        <f t="shared" si="154"/>
        <v>7.8314492753623188</v>
      </c>
    </row>
    <row r="1683" spans="1:8" x14ac:dyDescent="0.3">
      <c r="A1683">
        <v>213</v>
      </c>
      <c r="B1683">
        <v>263</v>
      </c>
      <c r="C1683">
        <v>176.971</v>
      </c>
      <c r="D1683">
        <v>140</v>
      </c>
      <c r="E1683">
        <v>185.667</v>
      </c>
      <c r="F1683">
        <v>0</v>
      </c>
      <c r="G1683">
        <v>262</v>
      </c>
    </row>
    <row r="1684" spans="1:8" x14ac:dyDescent="0.3">
      <c r="A1684">
        <v>214</v>
      </c>
      <c r="B1684">
        <v>1831</v>
      </c>
      <c r="C1684">
        <v>105.979</v>
      </c>
      <c r="D1684">
        <v>52.994999999999997</v>
      </c>
      <c r="E1684">
        <v>203</v>
      </c>
      <c r="F1684">
        <v>0.93899999999999995</v>
      </c>
      <c r="G1684">
        <v>1830.2460000000001</v>
      </c>
      <c r="H1684">
        <f>G1684/G1683</f>
        <v>6.9856717557251908</v>
      </c>
    </row>
    <row r="1685" spans="1:8" x14ac:dyDescent="0.3">
      <c r="A1685">
        <v>215</v>
      </c>
      <c r="B1685">
        <v>1832</v>
      </c>
      <c r="C1685">
        <v>90.444999999999993</v>
      </c>
      <c r="D1685">
        <v>42.24</v>
      </c>
      <c r="E1685">
        <v>175.19800000000001</v>
      </c>
      <c r="F1685">
        <v>-1.502</v>
      </c>
      <c r="G1685">
        <v>1830.6289999999999</v>
      </c>
      <c r="H1685">
        <f>G1685/G1683</f>
        <v>6.9871335877862588</v>
      </c>
    </row>
    <row r="1686" spans="1:8" x14ac:dyDescent="0.3">
      <c r="A1686">
        <v>216</v>
      </c>
      <c r="B1686">
        <v>373</v>
      </c>
      <c r="C1686">
        <v>180.53</v>
      </c>
      <c r="D1686">
        <v>69.355000000000004</v>
      </c>
      <c r="E1686">
        <v>206.602</v>
      </c>
      <c r="F1686">
        <v>-88.152000000000001</v>
      </c>
      <c r="G1686">
        <v>372.19299999999998</v>
      </c>
    </row>
    <row r="1687" spans="1:8" x14ac:dyDescent="0.3">
      <c r="A1687">
        <v>217</v>
      </c>
      <c r="B1687">
        <v>3743</v>
      </c>
      <c r="C1687">
        <v>76.231999999999999</v>
      </c>
      <c r="D1687">
        <v>31.068999999999999</v>
      </c>
      <c r="E1687">
        <v>211.99700000000001</v>
      </c>
      <c r="F1687">
        <v>-87.334999999999994</v>
      </c>
      <c r="G1687">
        <v>3742.0479999999998</v>
      </c>
      <c r="H1687">
        <f>G1687/G1686</f>
        <v>10.054052601741569</v>
      </c>
    </row>
    <row r="1688" spans="1:8" x14ac:dyDescent="0.3">
      <c r="A1688">
        <v>218</v>
      </c>
      <c r="B1688">
        <v>381</v>
      </c>
      <c r="C1688">
        <v>166.12</v>
      </c>
      <c r="D1688">
        <v>156.667</v>
      </c>
      <c r="E1688">
        <v>174</v>
      </c>
      <c r="F1688">
        <v>0</v>
      </c>
      <c r="G1688">
        <v>380</v>
      </c>
    </row>
    <row r="1689" spans="1:8" x14ac:dyDescent="0.3">
      <c r="A1689">
        <v>219</v>
      </c>
      <c r="B1689">
        <v>3309</v>
      </c>
      <c r="C1689">
        <v>126.08</v>
      </c>
      <c r="D1689">
        <v>50.878999999999998</v>
      </c>
      <c r="E1689">
        <v>202.078</v>
      </c>
      <c r="F1689">
        <v>6.9000000000000006E-2</v>
      </c>
      <c r="G1689">
        <v>3308.002</v>
      </c>
      <c r="H1689">
        <f t="shared" ref="H1689" si="155">G1689/G1688</f>
        <v>8.7052684210526312</v>
      </c>
    </row>
    <row r="1690" spans="1:8" x14ac:dyDescent="0.3">
      <c r="A1690">
        <v>220</v>
      </c>
      <c r="B1690">
        <v>237</v>
      </c>
      <c r="C1690">
        <v>174.005</v>
      </c>
      <c r="D1690">
        <v>62.667000000000002</v>
      </c>
      <c r="E1690">
        <v>198.667</v>
      </c>
      <c r="F1690">
        <v>-0.97099999999999997</v>
      </c>
      <c r="G1690">
        <v>236.03399999999999</v>
      </c>
    </row>
    <row r="1691" spans="1:8" x14ac:dyDescent="0.3">
      <c r="A1691">
        <v>221</v>
      </c>
      <c r="B1691">
        <v>1881</v>
      </c>
      <c r="C1691">
        <v>126.039</v>
      </c>
      <c r="D1691">
        <v>31.667000000000002</v>
      </c>
      <c r="E1691">
        <v>206.983</v>
      </c>
      <c r="F1691">
        <v>1.097</v>
      </c>
      <c r="G1691">
        <v>1880.345</v>
      </c>
      <c r="H1691">
        <f>G1691/236</f>
        <v>7.9675635593220342</v>
      </c>
    </row>
    <row r="1692" spans="1:8" x14ac:dyDescent="0.3">
      <c r="A1692">
        <v>222</v>
      </c>
      <c r="B1692">
        <v>1839</v>
      </c>
      <c r="C1692">
        <v>124.246</v>
      </c>
      <c r="D1692">
        <v>34.427</v>
      </c>
      <c r="E1692">
        <v>207.72900000000001</v>
      </c>
      <c r="F1692">
        <v>2.62</v>
      </c>
      <c r="G1692">
        <v>1837.921</v>
      </c>
      <c r="H1692">
        <f t="shared" ref="H1692:H1693" si="156">G1692/236</f>
        <v>7.7878008474576275</v>
      </c>
    </row>
    <row r="1693" spans="1:8" x14ac:dyDescent="0.3">
      <c r="A1693">
        <v>223</v>
      </c>
      <c r="B1693">
        <v>1841</v>
      </c>
      <c r="C1693">
        <v>123.824</v>
      </c>
      <c r="D1693">
        <v>27.629000000000001</v>
      </c>
      <c r="E1693">
        <v>207.09800000000001</v>
      </c>
      <c r="F1693">
        <v>-0.872</v>
      </c>
      <c r="G1693">
        <v>1840.213</v>
      </c>
      <c r="H1693">
        <f t="shared" si="156"/>
        <v>7.7975127118644068</v>
      </c>
    </row>
    <row r="1694" spans="1:8" x14ac:dyDescent="0.3">
      <c r="A1694">
        <v>224</v>
      </c>
      <c r="B1694">
        <v>271</v>
      </c>
      <c r="C1694">
        <v>182.01</v>
      </c>
      <c r="D1694">
        <v>71.332999999999998</v>
      </c>
      <c r="E1694">
        <v>217.667</v>
      </c>
      <c r="F1694">
        <v>-90</v>
      </c>
      <c r="G1694">
        <v>270</v>
      </c>
    </row>
    <row r="1695" spans="1:8" x14ac:dyDescent="0.3">
      <c r="A1695">
        <v>225</v>
      </c>
      <c r="B1695">
        <v>3603</v>
      </c>
      <c r="C1695">
        <v>116.889</v>
      </c>
      <c r="D1695">
        <v>33.283999999999999</v>
      </c>
      <c r="E1695">
        <v>215.988</v>
      </c>
      <c r="F1695">
        <v>-88.090999999999994</v>
      </c>
      <c r="G1695">
        <v>3601.9989999999998</v>
      </c>
      <c r="H1695">
        <f>G1695/G1694</f>
        <v>13.340737037037036</v>
      </c>
    </row>
    <row r="1696" spans="1:8" x14ac:dyDescent="0.3">
      <c r="A1696">
        <v>226</v>
      </c>
      <c r="B1696">
        <v>184</v>
      </c>
      <c r="C1696">
        <v>159.40199999999999</v>
      </c>
      <c r="D1696">
        <v>67.393000000000001</v>
      </c>
      <c r="E1696">
        <v>179.667</v>
      </c>
      <c r="F1696">
        <v>-88.122</v>
      </c>
      <c r="G1696">
        <v>183.09800000000001</v>
      </c>
    </row>
    <row r="1697" spans="1:8" x14ac:dyDescent="0.3">
      <c r="A1697">
        <v>227</v>
      </c>
      <c r="B1697">
        <v>846</v>
      </c>
      <c r="C1697">
        <v>97.73</v>
      </c>
      <c r="D1697">
        <v>37.625</v>
      </c>
      <c r="E1697">
        <v>184.31700000000001</v>
      </c>
      <c r="F1697">
        <v>-85.725999999999999</v>
      </c>
      <c r="G1697">
        <v>845.351</v>
      </c>
      <c r="H1697">
        <f>G1697/183</f>
        <v>4.6194043715846993</v>
      </c>
    </row>
    <row r="1698" spans="1:8" x14ac:dyDescent="0.3">
      <c r="A1698">
        <v>228</v>
      </c>
      <c r="B1698">
        <v>963</v>
      </c>
      <c r="C1698">
        <v>89.597999999999999</v>
      </c>
      <c r="D1698">
        <v>34.337000000000003</v>
      </c>
      <c r="E1698">
        <v>193.875</v>
      </c>
      <c r="F1698">
        <v>-86.245000000000005</v>
      </c>
      <c r="G1698">
        <v>962.06500000000005</v>
      </c>
      <c r="H1698">
        <f>G1698/183</f>
        <v>5.2571857923497269</v>
      </c>
    </row>
    <row r="1699" spans="1:8" x14ac:dyDescent="0.3">
      <c r="A1699">
        <v>229</v>
      </c>
      <c r="B1699">
        <v>113</v>
      </c>
      <c r="C1699">
        <v>152.10900000000001</v>
      </c>
      <c r="D1699">
        <v>21.667000000000002</v>
      </c>
      <c r="E1699">
        <v>195.875</v>
      </c>
      <c r="F1699">
        <v>1.0229999999999999</v>
      </c>
      <c r="G1699">
        <v>112.018</v>
      </c>
    </row>
    <row r="1700" spans="1:8" x14ac:dyDescent="0.3">
      <c r="A1700">
        <v>230</v>
      </c>
      <c r="B1700">
        <v>979</v>
      </c>
      <c r="C1700">
        <v>117.824</v>
      </c>
      <c r="D1700">
        <v>15.294</v>
      </c>
      <c r="E1700">
        <v>195</v>
      </c>
      <c r="F1700">
        <v>-1.054</v>
      </c>
      <c r="G1700">
        <v>978.16600000000005</v>
      </c>
      <c r="H1700">
        <f>G1700/112</f>
        <v>8.733625</v>
      </c>
    </row>
    <row r="1701" spans="1:8" x14ac:dyDescent="0.3">
      <c r="A1701">
        <v>231</v>
      </c>
      <c r="B1701">
        <v>1041</v>
      </c>
      <c r="C1701">
        <v>87.32</v>
      </c>
      <c r="D1701">
        <v>35.061</v>
      </c>
      <c r="E1701">
        <v>198.20699999999999</v>
      </c>
      <c r="F1701">
        <v>3.3079999999999998</v>
      </c>
      <c r="G1701">
        <v>1039.7329999999999</v>
      </c>
      <c r="H1701">
        <f t="shared" ref="H1701:H1728" si="157">G1701/112</f>
        <v>9.2833303571428569</v>
      </c>
    </row>
    <row r="1702" spans="1:8" x14ac:dyDescent="0.3">
      <c r="A1702">
        <v>232</v>
      </c>
      <c r="B1702">
        <v>769</v>
      </c>
      <c r="C1702">
        <v>87.825999999999993</v>
      </c>
      <c r="D1702">
        <v>14.417</v>
      </c>
      <c r="E1702">
        <v>179.40600000000001</v>
      </c>
      <c r="F1702">
        <v>1.79</v>
      </c>
      <c r="G1702">
        <v>768.375</v>
      </c>
      <c r="H1702">
        <f t="shared" si="157"/>
        <v>6.8604910714285712</v>
      </c>
    </row>
    <row r="1703" spans="1:8" x14ac:dyDescent="0.3">
      <c r="A1703">
        <v>233</v>
      </c>
      <c r="B1703">
        <v>693</v>
      </c>
      <c r="C1703">
        <v>72.632999999999996</v>
      </c>
      <c r="D1703">
        <v>12.536</v>
      </c>
      <c r="E1703">
        <v>158.333</v>
      </c>
      <c r="F1703">
        <v>-3.9790000000000001</v>
      </c>
      <c r="G1703">
        <v>691.66800000000001</v>
      </c>
      <c r="H1703">
        <f t="shared" si="157"/>
        <v>6.1756071428571433</v>
      </c>
    </row>
    <row r="1704" spans="1:8" x14ac:dyDescent="0.3">
      <c r="A1704">
        <v>234</v>
      </c>
      <c r="B1704">
        <v>841</v>
      </c>
      <c r="C1704">
        <v>109.559</v>
      </c>
      <c r="D1704">
        <v>17.923999999999999</v>
      </c>
      <c r="E1704">
        <v>207.048</v>
      </c>
      <c r="F1704">
        <v>-1.637</v>
      </c>
      <c r="G1704">
        <v>840.34299999999996</v>
      </c>
      <c r="H1704">
        <f t="shared" si="157"/>
        <v>7.5030624999999995</v>
      </c>
    </row>
    <row r="1705" spans="1:8" x14ac:dyDescent="0.3">
      <c r="A1705">
        <v>235</v>
      </c>
      <c r="B1705">
        <v>725</v>
      </c>
      <c r="C1705">
        <v>106.384</v>
      </c>
      <c r="D1705">
        <v>11.483000000000001</v>
      </c>
      <c r="E1705">
        <v>201.42099999999999</v>
      </c>
      <c r="F1705">
        <v>-6.1829999999999998</v>
      </c>
      <c r="G1705">
        <v>724.21299999999997</v>
      </c>
      <c r="H1705">
        <f t="shared" si="157"/>
        <v>6.4661874999999993</v>
      </c>
    </row>
    <row r="1706" spans="1:8" x14ac:dyDescent="0.3">
      <c r="A1706">
        <v>236</v>
      </c>
      <c r="B1706">
        <v>727</v>
      </c>
      <c r="C1706">
        <v>95.677999999999997</v>
      </c>
      <c r="D1706">
        <v>21.879000000000001</v>
      </c>
      <c r="E1706">
        <v>192.56399999999999</v>
      </c>
      <c r="F1706">
        <v>-10.474</v>
      </c>
      <c r="G1706">
        <v>726.09900000000005</v>
      </c>
      <c r="H1706">
        <f t="shared" si="157"/>
        <v>6.4830267857142863</v>
      </c>
    </row>
    <row r="1707" spans="1:8" x14ac:dyDescent="0.3">
      <c r="A1707">
        <v>237</v>
      </c>
      <c r="B1707">
        <v>685</v>
      </c>
      <c r="C1707">
        <v>108.52800000000001</v>
      </c>
      <c r="D1707">
        <v>5.6840000000000002</v>
      </c>
      <c r="E1707">
        <v>197.702</v>
      </c>
      <c r="F1707">
        <v>-1.0049999999999999</v>
      </c>
      <c r="G1707">
        <v>684.10500000000002</v>
      </c>
      <c r="H1707">
        <f t="shared" si="157"/>
        <v>6.1080803571428577</v>
      </c>
    </row>
    <row r="1708" spans="1:8" x14ac:dyDescent="0.3">
      <c r="A1708">
        <v>238</v>
      </c>
      <c r="B1708">
        <v>751</v>
      </c>
      <c r="C1708">
        <v>106.279</v>
      </c>
      <c r="D1708">
        <v>20</v>
      </c>
      <c r="E1708">
        <v>197.667</v>
      </c>
      <c r="F1708">
        <v>0</v>
      </c>
      <c r="G1708">
        <v>750</v>
      </c>
      <c r="H1708">
        <f t="shared" si="157"/>
        <v>6.6964285714285712</v>
      </c>
    </row>
    <row r="1709" spans="1:8" x14ac:dyDescent="0.3">
      <c r="A1709">
        <v>239</v>
      </c>
      <c r="B1709">
        <v>751</v>
      </c>
      <c r="C1709">
        <v>88.521000000000001</v>
      </c>
      <c r="D1709">
        <v>5.6669999999999998</v>
      </c>
      <c r="E1709">
        <v>204.333</v>
      </c>
      <c r="F1709">
        <v>0</v>
      </c>
      <c r="G1709">
        <v>750</v>
      </c>
      <c r="H1709">
        <f t="shared" si="157"/>
        <v>6.6964285714285712</v>
      </c>
    </row>
    <row r="1710" spans="1:8" x14ac:dyDescent="0.3">
      <c r="A1710">
        <v>240</v>
      </c>
      <c r="B1710">
        <v>733</v>
      </c>
      <c r="C1710">
        <v>109.325</v>
      </c>
      <c r="D1710">
        <v>12.904</v>
      </c>
      <c r="E1710">
        <v>198.35</v>
      </c>
      <c r="F1710">
        <v>0.47</v>
      </c>
      <c r="G1710">
        <v>732.02499999999998</v>
      </c>
      <c r="H1710">
        <f t="shared" si="157"/>
        <v>6.5359375000000002</v>
      </c>
    </row>
    <row r="1711" spans="1:8" x14ac:dyDescent="0.3">
      <c r="A1711">
        <v>241</v>
      </c>
      <c r="B1711">
        <v>704</v>
      </c>
      <c r="C1711">
        <v>98.027000000000001</v>
      </c>
      <c r="D1711">
        <v>35.369999999999997</v>
      </c>
      <c r="E1711">
        <v>196.333</v>
      </c>
      <c r="F1711">
        <v>10.83</v>
      </c>
      <c r="G1711">
        <v>702.51300000000003</v>
      </c>
      <c r="H1711">
        <f t="shared" si="157"/>
        <v>6.2724375000000006</v>
      </c>
    </row>
    <row r="1712" spans="1:8" x14ac:dyDescent="0.3">
      <c r="A1712">
        <v>242</v>
      </c>
      <c r="B1712">
        <v>801</v>
      </c>
      <c r="C1712">
        <v>106.685</v>
      </c>
      <c r="D1712">
        <v>34.067</v>
      </c>
      <c r="E1712">
        <v>207.38200000000001</v>
      </c>
      <c r="F1712">
        <v>3.871</v>
      </c>
      <c r="G1712">
        <v>799.82500000000005</v>
      </c>
      <c r="H1712">
        <f t="shared" si="157"/>
        <v>7.1412946428571429</v>
      </c>
    </row>
    <row r="1713" spans="1:8" x14ac:dyDescent="0.3">
      <c r="A1713">
        <v>243</v>
      </c>
      <c r="B1713">
        <v>830</v>
      </c>
      <c r="C1713">
        <v>87.867000000000004</v>
      </c>
      <c r="D1713">
        <v>13.686</v>
      </c>
      <c r="E1713">
        <v>186.04400000000001</v>
      </c>
      <c r="F1713">
        <v>-2.0750000000000002</v>
      </c>
      <c r="G1713">
        <v>828.54300000000001</v>
      </c>
      <c r="H1713">
        <f t="shared" si="157"/>
        <v>7.3977053571428568</v>
      </c>
    </row>
    <row r="1714" spans="1:8" x14ac:dyDescent="0.3">
      <c r="A1714">
        <v>244</v>
      </c>
      <c r="B1714">
        <v>746</v>
      </c>
      <c r="C1714">
        <v>110.063</v>
      </c>
      <c r="D1714">
        <v>21.745000000000001</v>
      </c>
      <c r="E1714">
        <v>197.001</v>
      </c>
      <c r="F1714">
        <v>3.2309999999999999</v>
      </c>
      <c r="G1714">
        <v>745.18499999999995</v>
      </c>
      <c r="H1714">
        <f t="shared" si="157"/>
        <v>6.6534374999999999</v>
      </c>
    </row>
    <row r="1715" spans="1:8" x14ac:dyDescent="0.3">
      <c r="A1715">
        <v>245</v>
      </c>
      <c r="B1715">
        <v>860</v>
      </c>
      <c r="C1715">
        <v>133.16900000000001</v>
      </c>
      <c r="D1715">
        <v>45.694000000000003</v>
      </c>
      <c r="E1715">
        <v>217.38499999999999</v>
      </c>
      <c r="F1715">
        <v>7.2240000000000002</v>
      </c>
      <c r="G1715">
        <v>858.81799999999998</v>
      </c>
      <c r="H1715">
        <f t="shared" si="157"/>
        <v>7.668017857142857</v>
      </c>
    </row>
    <row r="1716" spans="1:8" x14ac:dyDescent="0.3">
      <c r="A1716">
        <v>246</v>
      </c>
      <c r="B1716">
        <v>802</v>
      </c>
      <c r="C1716">
        <v>150.875</v>
      </c>
      <c r="D1716">
        <v>78.662000000000006</v>
      </c>
      <c r="E1716">
        <v>211.14099999999999</v>
      </c>
      <c r="F1716">
        <v>4.7279999999999998</v>
      </c>
      <c r="G1716">
        <v>800.72500000000002</v>
      </c>
      <c r="H1716">
        <f t="shared" si="157"/>
        <v>7.1493303571428575</v>
      </c>
    </row>
    <row r="1717" spans="1:8" x14ac:dyDescent="0.3">
      <c r="A1717">
        <v>247</v>
      </c>
      <c r="B1717">
        <v>839</v>
      </c>
      <c r="C1717">
        <v>108.294</v>
      </c>
      <c r="D1717">
        <v>3.8980000000000001</v>
      </c>
      <c r="E1717">
        <v>205.453</v>
      </c>
      <c r="F1717">
        <v>5.343</v>
      </c>
      <c r="G1717">
        <v>837.64</v>
      </c>
      <c r="H1717">
        <f t="shared" si="157"/>
        <v>7.4789285714285709</v>
      </c>
    </row>
    <row r="1718" spans="1:8" x14ac:dyDescent="0.3">
      <c r="A1718">
        <v>248</v>
      </c>
      <c r="B1718">
        <v>747</v>
      </c>
      <c r="C1718">
        <v>89.918000000000006</v>
      </c>
      <c r="D1718">
        <v>15.667</v>
      </c>
      <c r="E1718">
        <v>197.34700000000001</v>
      </c>
      <c r="F1718">
        <v>-3.6909999999999998</v>
      </c>
      <c r="G1718">
        <v>745.54700000000003</v>
      </c>
      <c r="H1718">
        <f t="shared" si="157"/>
        <v>6.6566696428571435</v>
      </c>
    </row>
    <row r="1719" spans="1:8" x14ac:dyDescent="0.3">
      <c r="A1719">
        <v>249</v>
      </c>
      <c r="B1719">
        <v>448</v>
      </c>
      <c r="C1719">
        <v>119.08499999999999</v>
      </c>
      <c r="D1719">
        <v>40.481999999999999</v>
      </c>
      <c r="E1719">
        <v>195.72399999999999</v>
      </c>
      <c r="F1719">
        <v>6.9340000000000002</v>
      </c>
      <c r="G1719">
        <v>447.27199999999999</v>
      </c>
      <c r="H1719">
        <f t="shared" si="157"/>
        <v>3.9935</v>
      </c>
    </row>
    <row r="1720" spans="1:8" x14ac:dyDescent="0.3">
      <c r="A1720">
        <v>250</v>
      </c>
      <c r="B1720">
        <v>519</v>
      </c>
      <c r="C1720">
        <v>88.236999999999995</v>
      </c>
      <c r="D1720">
        <v>12.97</v>
      </c>
      <c r="E1720">
        <v>199.303</v>
      </c>
      <c r="F1720">
        <v>5.3150000000000004</v>
      </c>
      <c r="G1720">
        <v>518.22799999999995</v>
      </c>
      <c r="H1720">
        <f t="shared" si="157"/>
        <v>4.6270357142857135</v>
      </c>
    </row>
    <row r="1721" spans="1:8" x14ac:dyDescent="0.3">
      <c r="A1721">
        <v>251</v>
      </c>
      <c r="B1721">
        <v>751</v>
      </c>
      <c r="C1721">
        <v>106.617</v>
      </c>
      <c r="D1721">
        <v>27.885000000000002</v>
      </c>
      <c r="E1721">
        <v>190.816</v>
      </c>
      <c r="F1721">
        <v>-1.833</v>
      </c>
      <c r="G1721">
        <v>750.38400000000001</v>
      </c>
      <c r="H1721">
        <f t="shared" si="157"/>
        <v>6.6998571428571427</v>
      </c>
    </row>
    <row r="1722" spans="1:8" x14ac:dyDescent="0.3">
      <c r="A1722">
        <v>252</v>
      </c>
      <c r="B1722">
        <v>751</v>
      </c>
      <c r="C1722">
        <v>82.980999999999995</v>
      </c>
      <c r="D1722">
        <v>12.452999999999999</v>
      </c>
      <c r="E1722">
        <v>199.20500000000001</v>
      </c>
      <c r="F1722">
        <v>1.375</v>
      </c>
      <c r="G1722">
        <v>750.21600000000001</v>
      </c>
      <c r="H1722">
        <f t="shared" si="157"/>
        <v>6.6983571428571427</v>
      </c>
    </row>
    <row r="1723" spans="1:8" x14ac:dyDescent="0.3">
      <c r="A1723">
        <v>253</v>
      </c>
      <c r="B1723">
        <v>766</v>
      </c>
      <c r="C1723">
        <v>93.846000000000004</v>
      </c>
      <c r="D1723">
        <v>20.16</v>
      </c>
      <c r="E1723">
        <v>200</v>
      </c>
      <c r="F1723">
        <v>-4.95</v>
      </c>
      <c r="G1723">
        <v>764.85299999999995</v>
      </c>
      <c r="H1723">
        <f t="shared" si="157"/>
        <v>6.8290446428571423</v>
      </c>
    </row>
    <row r="1724" spans="1:8" x14ac:dyDescent="0.3">
      <c r="A1724">
        <v>254</v>
      </c>
      <c r="B1724">
        <v>960</v>
      </c>
      <c r="C1724">
        <v>122.012</v>
      </c>
      <c r="D1724">
        <v>24.844999999999999</v>
      </c>
      <c r="E1724">
        <v>204.94399999999999</v>
      </c>
      <c r="F1724">
        <v>-5.7460000000000004</v>
      </c>
      <c r="G1724">
        <v>958.81799999999998</v>
      </c>
      <c r="H1724">
        <f t="shared" si="157"/>
        <v>8.5608749999999993</v>
      </c>
    </row>
    <row r="1725" spans="1:8" x14ac:dyDescent="0.3">
      <c r="A1725">
        <v>255</v>
      </c>
      <c r="B1725">
        <v>1033</v>
      </c>
      <c r="C1725">
        <v>110.03100000000001</v>
      </c>
      <c r="D1725">
        <v>21.332999999999998</v>
      </c>
      <c r="E1725">
        <v>204.333</v>
      </c>
      <c r="F1725">
        <v>0</v>
      </c>
      <c r="G1725">
        <v>1032</v>
      </c>
      <c r="H1725">
        <f t="shared" si="157"/>
        <v>9.2142857142857135</v>
      </c>
    </row>
    <row r="1726" spans="1:8" x14ac:dyDescent="0.3">
      <c r="A1726">
        <v>256</v>
      </c>
      <c r="B1726">
        <v>909</v>
      </c>
      <c r="C1726">
        <v>92.924000000000007</v>
      </c>
      <c r="D1726">
        <v>33.857999999999997</v>
      </c>
      <c r="E1726">
        <v>203.13900000000001</v>
      </c>
      <c r="F1726">
        <v>4.1669999999999998</v>
      </c>
      <c r="G1726">
        <v>908.40099999999995</v>
      </c>
      <c r="H1726">
        <f t="shared" si="157"/>
        <v>8.1107232142857146</v>
      </c>
    </row>
    <row r="1727" spans="1:8" x14ac:dyDescent="0.3">
      <c r="A1727">
        <v>257</v>
      </c>
      <c r="B1727">
        <v>734</v>
      </c>
      <c r="C1727">
        <v>86.84</v>
      </c>
      <c r="D1727">
        <v>19.202999999999999</v>
      </c>
      <c r="E1727">
        <v>204.13300000000001</v>
      </c>
      <c r="F1727">
        <v>-3.2839999999999998</v>
      </c>
      <c r="G1727">
        <v>733.20399999999995</v>
      </c>
      <c r="H1727">
        <f t="shared" si="157"/>
        <v>6.5464642857142854</v>
      </c>
    </row>
    <row r="1728" spans="1:8" x14ac:dyDescent="0.3">
      <c r="A1728">
        <v>258</v>
      </c>
      <c r="B1728">
        <v>704</v>
      </c>
      <c r="C1728">
        <v>90.037000000000006</v>
      </c>
      <c r="D1728">
        <v>14.334</v>
      </c>
      <c r="E1728">
        <v>191.38200000000001</v>
      </c>
      <c r="F1728">
        <v>2.9359999999999999</v>
      </c>
      <c r="G1728">
        <v>702.92200000000003</v>
      </c>
      <c r="H1728">
        <f t="shared" si="157"/>
        <v>6.2760892857142858</v>
      </c>
    </row>
    <row r="1729" spans="1:8" x14ac:dyDescent="0.3">
      <c r="A1729">
        <v>259</v>
      </c>
      <c r="B1729">
        <v>357</v>
      </c>
      <c r="C1729">
        <v>155.72800000000001</v>
      </c>
      <c r="D1729">
        <v>62.311</v>
      </c>
      <c r="E1729">
        <v>185.39</v>
      </c>
      <c r="F1729">
        <v>1.931</v>
      </c>
      <c r="G1729">
        <v>356.202</v>
      </c>
    </row>
    <row r="1730" spans="1:8" x14ac:dyDescent="0.3">
      <c r="A1730">
        <v>260</v>
      </c>
      <c r="B1730">
        <v>3506</v>
      </c>
      <c r="C1730">
        <v>105.449</v>
      </c>
      <c r="D1730">
        <v>40.643999999999998</v>
      </c>
      <c r="E1730">
        <v>215.85900000000001</v>
      </c>
      <c r="F1730">
        <v>1.177</v>
      </c>
      <c r="G1730">
        <v>3504.74</v>
      </c>
      <c r="H1730">
        <f>G1730/G1729</f>
        <v>9.8391923683752474</v>
      </c>
    </row>
    <row r="1731" spans="1:8" x14ac:dyDescent="0.3">
      <c r="A1731">
        <v>261</v>
      </c>
      <c r="B1731">
        <v>289</v>
      </c>
      <c r="C1731">
        <v>195.477</v>
      </c>
      <c r="D1731">
        <v>78.5</v>
      </c>
      <c r="E1731">
        <v>208.583</v>
      </c>
      <c r="F1731">
        <v>-87.614000000000004</v>
      </c>
      <c r="G1731">
        <v>288.25</v>
      </c>
    </row>
    <row r="1732" spans="1:8" x14ac:dyDescent="0.3">
      <c r="A1732">
        <v>262</v>
      </c>
      <c r="B1732">
        <v>3602</v>
      </c>
      <c r="C1732">
        <v>87.972999999999999</v>
      </c>
      <c r="D1732">
        <v>11.252000000000001</v>
      </c>
      <c r="E1732">
        <v>211.221</v>
      </c>
      <c r="F1732">
        <v>-88.376999999999995</v>
      </c>
      <c r="G1732">
        <v>3601.4450000000002</v>
      </c>
      <c r="H1732">
        <f t="shared" ref="H1732" si="158">G1732/G1731</f>
        <v>12.49417172593235</v>
      </c>
    </row>
    <row r="1733" spans="1:8" x14ac:dyDescent="0.3">
      <c r="A1733">
        <v>263</v>
      </c>
      <c r="B1733">
        <v>205</v>
      </c>
      <c r="C1733">
        <v>170.54499999999999</v>
      </c>
      <c r="D1733">
        <v>68.608000000000004</v>
      </c>
      <c r="E1733">
        <v>184</v>
      </c>
      <c r="F1733">
        <v>2.246</v>
      </c>
      <c r="G1733">
        <v>204.15700000000001</v>
      </c>
    </row>
    <row r="1734" spans="1:8" x14ac:dyDescent="0.3">
      <c r="A1734">
        <v>264</v>
      </c>
      <c r="B1734">
        <v>3436</v>
      </c>
      <c r="C1734">
        <v>113.88800000000001</v>
      </c>
      <c r="D1734">
        <v>5.8520000000000003</v>
      </c>
      <c r="E1734">
        <v>200.059</v>
      </c>
      <c r="F1734">
        <v>4.5419999999999998</v>
      </c>
      <c r="G1734">
        <v>3434.7869999999998</v>
      </c>
      <c r="H1734">
        <f t="shared" ref="H1734" si="159">G1734/G1733</f>
        <v>16.824243107020575</v>
      </c>
    </row>
    <row r="1735" spans="1:8" x14ac:dyDescent="0.3">
      <c r="A1735">
        <v>265</v>
      </c>
      <c r="B1735">
        <v>127</v>
      </c>
      <c r="C1735">
        <v>146.197</v>
      </c>
      <c r="D1735">
        <v>77.429000000000002</v>
      </c>
      <c r="E1735">
        <v>186.07900000000001</v>
      </c>
      <c r="F1735">
        <v>-0.90900000000000003</v>
      </c>
      <c r="G1735">
        <v>126.01600000000001</v>
      </c>
    </row>
    <row r="1736" spans="1:8" x14ac:dyDescent="0.3">
      <c r="A1736">
        <v>266</v>
      </c>
      <c r="B1736">
        <v>3548</v>
      </c>
      <c r="C1736">
        <v>76.551000000000002</v>
      </c>
      <c r="D1736">
        <v>4.133</v>
      </c>
      <c r="E1736">
        <v>190.70099999999999</v>
      </c>
      <c r="F1736">
        <v>2.52</v>
      </c>
      <c r="G1736">
        <v>3547.4319999999998</v>
      </c>
      <c r="H1736">
        <f t="shared" ref="H1736" si="160">G1736/G1735</f>
        <v>28.150647536820717</v>
      </c>
    </row>
    <row r="1737" spans="1:8" x14ac:dyDescent="0.3">
      <c r="A1737">
        <v>267</v>
      </c>
      <c r="B1737">
        <v>117</v>
      </c>
      <c r="C1737">
        <v>162.09700000000001</v>
      </c>
      <c r="D1737">
        <v>77</v>
      </c>
      <c r="E1737">
        <v>200</v>
      </c>
      <c r="F1737">
        <v>-90</v>
      </c>
      <c r="G1737">
        <v>116</v>
      </c>
    </row>
    <row r="1738" spans="1:8" x14ac:dyDescent="0.3">
      <c r="A1738">
        <v>268</v>
      </c>
      <c r="B1738">
        <v>3805</v>
      </c>
      <c r="C1738">
        <v>124.77800000000001</v>
      </c>
      <c r="D1738">
        <v>24.797000000000001</v>
      </c>
      <c r="E1738">
        <v>250.47300000000001</v>
      </c>
      <c r="F1738">
        <v>-89.186999999999998</v>
      </c>
      <c r="G1738">
        <v>3804.3829999999998</v>
      </c>
      <c r="H1738">
        <f t="shared" ref="H1738" si="161">G1738/G1737</f>
        <v>32.796405172413792</v>
      </c>
    </row>
    <row r="1739" spans="1:8" x14ac:dyDescent="0.3">
      <c r="A1739">
        <v>269</v>
      </c>
      <c r="B1739">
        <v>118</v>
      </c>
      <c r="C1739">
        <v>174.928</v>
      </c>
      <c r="D1739">
        <v>53.718000000000004</v>
      </c>
      <c r="E1739">
        <v>195.333</v>
      </c>
      <c r="F1739">
        <v>1.4690000000000001</v>
      </c>
      <c r="G1739">
        <v>117.038</v>
      </c>
    </row>
    <row r="1740" spans="1:8" x14ac:dyDescent="0.3">
      <c r="A1740">
        <v>270</v>
      </c>
      <c r="B1740">
        <v>3785</v>
      </c>
      <c r="C1740">
        <v>98.947000000000003</v>
      </c>
      <c r="D1740">
        <v>8.2089999999999996</v>
      </c>
      <c r="E1740">
        <v>199.983</v>
      </c>
      <c r="F1740">
        <v>3.637</v>
      </c>
      <c r="G1740">
        <v>3783.6190000000001</v>
      </c>
      <c r="H1740">
        <f t="shared" ref="H1740" si="162">G1740/G1739</f>
        <v>32.328124198978109</v>
      </c>
    </row>
    <row r="1741" spans="1:8" x14ac:dyDescent="0.3">
      <c r="A1741">
        <v>271</v>
      </c>
      <c r="B1741">
        <v>249</v>
      </c>
      <c r="C1741">
        <v>166.48599999999999</v>
      </c>
      <c r="D1741">
        <v>80</v>
      </c>
      <c r="E1741">
        <v>187.38200000000001</v>
      </c>
      <c r="F1741">
        <v>0.92400000000000004</v>
      </c>
      <c r="G1741">
        <v>248.03200000000001</v>
      </c>
    </row>
    <row r="1742" spans="1:8" x14ac:dyDescent="0.3">
      <c r="A1742">
        <v>272</v>
      </c>
      <c r="B1742">
        <v>3746</v>
      </c>
      <c r="C1742">
        <v>128.22300000000001</v>
      </c>
      <c r="D1742">
        <v>42.057000000000002</v>
      </c>
      <c r="E1742">
        <v>199.667</v>
      </c>
      <c r="F1742">
        <v>3</v>
      </c>
      <c r="G1742">
        <v>3745.1320000000001</v>
      </c>
      <c r="H1742">
        <f t="shared" ref="H1742" si="163">G1742/G1741</f>
        <v>15.09939040123855</v>
      </c>
    </row>
    <row r="1743" spans="1:8" x14ac:dyDescent="0.3">
      <c r="A1743">
        <v>273</v>
      </c>
      <c r="B1743">
        <v>157</v>
      </c>
      <c r="C1743">
        <v>188.07599999999999</v>
      </c>
      <c r="D1743">
        <v>134.94900000000001</v>
      </c>
      <c r="E1743">
        <v>201.53800000000001</v>
      </c>
      <c r="F1743">
        <v>-87.063999999999993</v>
      </c>
      <c r="G1743">
        <v>156.20500000000001</v>
      </c>
    </row>
    <row r="1744" spans="1:8" x14ac:dyDescent="0.3">
      <c r="A1744">
        <v>274</v>
      </c>
      <c r="B1744">
        <v>3729</v>
      </c>
      <c r="C1744">
        <v>58.244</v>
      </c>
      <c r="D1744">
        <v>10.284000000000001</v>
      </c>
      <c r="E1744">
        <v>209.88300000000001</v>
      </c>
      <c r="F1744">
        <v>-88.34</v>
      </c>
      <c r="G1744">
        <v>3727.5650000000001</v>
      </c>
      <c r="H1744">
        <f t="shared" ref="H1744" si="164">G1744/G1743</f>
        <v>23.863288627124611</v>
      </c>
    </row>
    <row r="1745" spans="1:8" x14ac:dyDescent="0.3">
      <c r="A1745">
        <v>275</v>
      </c>
      <c r="B1745">
        <v>165</v>
      </c>
      <c r="C1745">
        <v>177.19200000000001</v>
      </c>
      <c r="D1745">
        <v>75</v>
      </c>
      <c r="E1745">
        <v>205.333</v>
      </c>
      <c r="F1745">
        <v>-90</v>
      </c>
      <c r="G1745">
        <v>164</v>
      </c>
    </row>
    <row r="1746" spans="1:8" x14ac:dyDescent="0.3">
      <c r="A1746">
        <v>276</v>
      </c>
      <c r="B1746">
        <v>3503</v>
      </c>
      <c r="C1746">
        <v>88.927000000000007</v>
      </c>
      <c r="D1746">
        <v>7.7640000000000002</v>
      </c>
      <c r="E1746">
        <v>204.96100000000001</v>
      </c>
      <c r="F1746">
        <v>-84.591999999999999</v>
      </c>
      <c r="G1746">
        <v>3501.585</v>
      </c>
      <c r="H1746">
        <f t="shared" ref="H1746" si="165">G1746/G1745</f>
        <v>21.351128048780488</v>
      </c>
    </row>
    <row r="1747" spans="1:8" x14ac:dyDescent="0.3">
      <c r="A1747">
        <v>277</v>
      </c>
      <c r="B1747">
        <v>90</v>
      </c>
      <c r="C1747">
        <v>180.59200000000001</v>
      </c>
      <c r="D1747">
        <v>101.423</v>
      </c>
      <c r="E1747">
        <v>191.73400000000001</v>
      </c>
      <c r="F1747">
        <v>-0.64400000000000002</v>
      </c>
      <c r="G1747">
        <v>89.006</v>
      </c>
    </row>
    <row r="1748" spans="1:8" x14ac:dyDescent="0.3">
      <c r="A1748">
        <v>278</v>
      </c>
      <c r="B1748">
        <v>3726</v>
      </c>
      <c r="C1748">
        <v>70.546999999999997</v>
      </c>
      <c r="D1748">
        <v>4.0259999999999998</v>
      </c>
      <c r="E1748">
        <v>216.30600000000001</v>
      </c>
      <c r="F1748">
        <v>2.9550000000000001</v>
      </c>
      <c r="G1748">
        <v>3724.9520000000002</v>
      </c>
      <c r="H1748">
        <f t="shared" ref="H1748" si="166">G1748/G1747</f>
        <v>41.850571871559225</v>
      </c>
    </row>
    <row r="1749" spans="1:8" x14ac:dyDescent="0.3">
      <c r="A1749">
        <v>279</v>
      </c>
      <c r="B1749">
        <v>99</v>
      </c>
      <c r="C1749">
        <v>147.768</v>
      </c>
      <c r="D1749">
        <v>25.332999999999998</v>
      </c>
      <c r="E1749">
        <v>187.333</v>
      </c>
      <c r="F1749">
        <v>-90</v>
      </c>
      <c r="G1749">
        <v>98</v>
      </c>
    </row>
    <row r="1750" spans="1:8" x14ac:dyDescent="0.3">
      <c r="A1750">
        <v>280</v>
      </c>
      <c r="B1750">
        <v>3660</v>
      </c>
      <c r="C1750">
        <v>70.840999999999994</v>
      </c>
      <c r="D1750">
        <v>3.3330000000000002</v>
      </c>
      <c r="E1750">
        <v>214.27199999999999</v>
      </c>
      <c r="F1750">
        <v>-85.58</v>
      </c>
      <c r="G1750">
        <v>3658.8829999999998</v>
      </c>
      <c r="H1750">
        <f t="shared" ref="H1750" si="167">G1750/G1749</f>
        <v>37.335540816326528</v>
      </c>
    </row>
    <row r="1751" spans="1:8" x14ac:dyDescent="0.3">
      <c r="A1751">
        <v>281</v>
      </c>
      <c r="B1751">
        <v>86</v>
      </c>
      <c r="C1751">
        <v>138.714</v>
      </c>
      <c r="D1751">
        <v>113.333</v>
      </c>
      <c r="E1751">
        <v>146.78399999999999</v>
      </c>
      <c r="F1751">
        <v>-93.366</v>
      </c>
      <c r="G1751">
        <v>85.147000000000006</v>
      </c>
    </row>
    <row r="1752" spans="1:8" x14ac:dyDescent="0.3">
      <c r="A1752">
        <v>282</v>
      </c>
      <c r="B1752">
        <v>396</v>
      </c>
      <c r="C1752">
        <v>83.504000000000005</v>
      </c>
      <c r="D1752">
        <v>46.398000000000003</v>
      </c>
      <c r="E1752">
        <v>187.333</v>
      </c>
      <c r="F1752">
        <v>-94.353999999999999</v>
      </c>
      <c r="G1752">
        <v>395.14</v>
      </c>
      <c r="H1752">
        <f>G1752/85</f>
        <v>4.6487058823529406</v>
      </c>
    </row>
    <row r="1753" spans="1:8" x14ac:dyDescent="0.3">
      <c r="A1753">
        <v>283</v>
      </c>
      <c r="B1753">
        <v>587</v>
      </c>
      <c r="C1753">
        <v>60.408000000000001</v>
      </c>
      <c r="D1753">
        <v>36.676000000000002</v>
      </c>
      <c r="E1753">
        <v>175.232</v>
      </c>
      <c r="F1753">
        <v>-96.664000000000001</v>
      </c>
      <c r="G1753">
        <v>585.95899999999995</v>
      </c>
      <c r="H1753">
        <f t="shared" ref="H1753:H1760" si="168">G1753/85</f>
        <v>6.8936352941176464</v>
      </c>
    </row>
    <row r="1754" spans="1:8" x14ac:dyDescent="0.3">
      <c r="A1754">
        <v>284</v>
      </c>
      <c r="B1754">
        <v>659</v>
      </c>
      <c r="C1754">
        <v>111.53100000000001</v>
      </c>
      <c r="D1754">
        <v>41.667000000000002</v>
      </c>
      <c r="E1754">
        <v>173.869</v>
      </c>
      <c r="F1754">
        <v>-90.522000000000006</v>
      </c>
      <c r="G1754">
        <v>658.02700000000004</v>
      </c>
      <c r="H1754">
        <f t="shared" si="168"/>
        <v>7.7414941176470595</v>
      </c>
    </row>
    <row r="1755" spans="1:8" x14ac:dyDescent="0.3">
      <c r="A1755">
        <v>285</v>
      </c>
      <c r="B1755">
        <v>183</v>
      </c>
      <c r="C1755">
        <v>189.58099999999999</v>
      </c>
      <c r="D1755">
        <v>109.93899999999999</v>
      </c>
      <c r="E1755">
        <v>223.16300000000001</v>
      </c>
      <c r="F1755">
        <v>-98.841999999999999</v>
      </c>
      <c r="G1755">
        <v>182.16499999999999</v>
      </c>
      <c r="H1755">
        <f t="shared" si="168"/>
        <v>2.1431176470588236</v>
      </c>
    </row>
    <row r="1756" spans="1:8" x14ac:dyDescent="0.3">
      <c r="A1756">
        <v>286</v>
      </c>
      <c r="B1756">
        <v>173</v>
      </c>
      <c r="C1756">
        <v>160.10900000000001</v>
      </c>
      <c r="D1756">
        <v>124.655</v>
      </c>
      <c r="E1756">
        <v>196.667</v>
      </c>
      <c r="F1756">
        <v>-90.665999999999997</v>
      </c>
      <c r="G1756">
        <v>172.012</v>
      </c>
      <c r="H1756">
        <f t="shared" si="168"/>
        <v>2.0236705882352943</v>
      </c>
    </row>
    <row r="1757" spans="1:8" x14ac:dyDescent="0.3">
      <c r="A1757">
        <v>287</v>
      </c>
      <c r="B1757">
        <v>153</v>
      </c>
      <c r="C1757">
        <v>147.28399999999999</v>
      </c>
      <c r="D1757">
        <v>113.785</v>
      </c>
      <c r="E1757">
        <v>177.333</v>
      </c>
      <c r="F1757">
        <v>-87.739000000000004</v>
      </c>
      <c r="G1757">
        <v>152.11799999999999</v>
      </c>
      <c r="H1757">
        <f t="shared" si="168"/>
        <v>1.7896235294117646</v>
      </c>
    </row>
    <row r="1758" spans="1:8" x14ac:dyDescent="0.3">
      <c r="A1758">
        <v>288</v>
      </c>
      <c r="B1758">
        <v>149</v>
      </c>
      <c r="C1758">
        <v>166.25399999999999</v>
      </c>
      <c r="D1758">
        <v>125.604</v>
      </c>
      <c r="E1758">
        <v>198.333</v>
      </c>
      <c r="F1758">
        <v>-104.036</v>
      </c>
      <c r="G1758">
        <v>148.43199999999999</v>
      </c>
      <c r="H1758">
        <f t="shared" si="168"/>
        <v>1.7462588235294116</v>
      </c>
    </row>
    <row r="1759" spans="1:8" x14ac:dyDescent="0.3">
      <c r="A1759">
        <v>289</v>
      </c>
      <c r="B1759">
        <v>141</v>
      </c>
      <c r="C1759">
        <v>151.19</v>
      </c>
      <c r="D1759">
        <v>111.571</v>
      </c>
      <c r="E1759">
        <v>185</v>
      </c>
      <c r="F1759">
        <v>-107.40300000000001</v>
      </c>
      <c r="G1759">
        <v>140.428</v>
      </c>
      <c r="H1759">
        <f t="shared" si="168"/>
        <v>1.6520941176470587</v>
      </c>
    </row>
    <row r="1760" spans="1:8" x14ac:dyDescent="0.3">
      <c r="A1760">
        <v>290</v>
      </c>
      <c r="B1760">
        <v>240</v>
      </c>
      <c r="C1760">
        <v>126.152</v>
      </c>
      <c r="D1760">
        <v>82.759</v>
      </c>
      <c r="E1760">
        <v>216.477</v>
      </c>
      <c r="F1760">
        <v>-99.62</v>
      </c>
      <c r="G1760">
        <v>239.36600000000001</v>
      </c>
      <c r="H1760">
        <f t="shared" si="168"/>
        <v>2.8160705882352941</v>
      </c>
    </row>
    <row r="1761" spans="1:8" x14ac:dyDescent="0.3">
      <c r="A1761">
        <v>291</v>
      </c>
      <c r="B1761">
        <v>42</v>
      </c>
      <c r="C1761">
        <v>162.40600000000001</v>
      </c>
      <c r="D1761">
        <v>134.642</v>
      </c>
      <c r="E1761">
        <v>178.07400000000001</v>
      </c>
      <c r="F1761">
        <v>-3.532</v>
      </c>
      <c r="G1761">
        <v>40.576999999999998</v>
      </c>
    </row>
    <row r="1762" spans="1:8" x14ac:dyDescent="0.3">
      <c r="A1762">
        <v>292</v>
      </c>
      <c r="B1762">
        <v>793</v>
      </c>
      <c r="C1762">
        <v>126.37</v>
      </c>
      <c r="D1762">
        <v>50.250999999999998</v>
      </c>
      <c r="E1762">
        <v>204.16300000000001</v>
      </c>
      <c r="F1762">
        <v>-2.2440000000000002</v>
      </c>
      <c r="G1762">
        <v>791.60699999999997</v>
      </c>
      <c r="H1762">
        <f>G1762/G1761</f>
        <v>19.508761120831998</v>
      </c>
    </row>
    <row r="1763" spans="1:8" x14ac:dyDescent="0.3">
      <c r="A1763">
        <v>293</v>
      </c>
      <c r="B1763">
        <v>109</v>
      </c>
      <c r="C1763">
        <v>125.00700000000001</v>
      </c>
      <c r="D1763">
        <v>97.25</v>
      </c>
      <c r="E1763">
        <v>142.012</v>
      </c>
      <c r="F1763">
        <v>-1.0660000000000001</v>
      </c>
      <c r="G1763">
        <v>107.51900000000001</v>
      </c>
    </row>
    <row r="1764" spans="1:8" x14ac:dyDescent="0.3">
      <c r="A1764">
        <v>294</v>
      </c>
      <c r="B1764">
        <v>840</v>
      </c>
      <c r="C1764">
        <v>128.18799999999999</v>
      </c>
      <c r="D1764">
        <v>47.098999999999997</v>
      </c>
      <c r="E1764">
        <v>198.15299999999999</v>
      </c>
      <c r="F1764">
        <v>-2.9369999999999998</v>
      </c>
      <c r="G1764">
        <v>839.10199999999998</v>
      </c>
      <c r="H1764">
        <f>G1764/G1763</f>
        <v>7.8042206493735984</v>
      </c>
    </row>
    <row r="1765" spans="1:8" x14ac:dyDescent="0.3">
      <c r="A1765">
        <v>295</v>
      </c>
      <c r="B1765">
        <v>69</v>
      </c>
      <c r="C1765">
        <v>197.92400000000001</v>
      </c>
      <c r="D1765">
        <v>169.626</v>
      </c>
      <c r="E1765">
        <v>206.08799999999999</v>
      </c>
      <c r="F1765">
        <v>-92.120999999999995</v>
      </c>
      <c r="G1765">
        <v>67.546000000000006</v>
      </c>
    </row>
    <row r="1766" spans="1:8" x14ac:dyDescent="0.3">
      <c r="A1766">
        <v>296</v>
      </c>
      <c r="B1766">
        <v>101</v>
      </c>
      <c r="C1766">
        <v>142.35400000000001</v>
      </c>
      <c r="D1766">
        <v>103.667</v>
      </c>
      <c r="E1766">
        <v>199</v>
      </c>
      <c r="F1766">
        <v>-84.289000000000001</v>
      </c>
      <c r="G1766">
        <v>100.499</v>
      </c>
      <c r="H1766">
        <f>G1766/33.5</f>
        <v>2.9999701492537314</v>
      </c>
    </row>
    <row r="1767" spans="1:8" x14ac:dyDescent="0.3">
      <c r="A1767">
        <v>297</v>
      </c>
      <c r="B1767">
        <v>135</v>
      </c>
      <c r="C1767">
        <v>126.074</v>
      </c>
      <c r="D1767">
        <v>81.203999999999994</v>
      </c>
      <c r="E1767">
        <v>210.333</v>
      </c>
      <c r="F1767">
        <v>-91.71</v>
      </c>
      <c r="G1767">
        <v>134.06</v>
      </c>
      <c r="H1767">
        <f t="shared" ref="H1767:H1824" si="169">G1767/33.5</f>
        <v>4.0017910447761196</v>
      </c>
    </row>
    <row r="1768" spans="1:8" x14ac:dyDescent="0.3">
      <c r="A1768">
        <v>298</v>
      </c>
      <c r="B1768">
        <v>131</v>
      </c>
      <c r="C1768">
        <v>128.54</v>
      </c>
      <c r="D1768">
        <v>88.486999999999995</v>
      </c>
      <c r="E1768">
        <v>158.333</v>
      </c>
      <c r="F1768">
        <v>-86.04</v>
      </c>
      <c r="G1768">
        <v>130.31100000000001</v>
      </c>
      <c r="H1768">
        <f t="shared" si="169"/>
        <v>3.8898805970149257</v>
      </c>
    </row>
    <row r="1769" spans="1:8" x14ac:dyDescent="0.3">
      <c r="A1769">
        <v>299</v>
      </c>
      <c r="B1769">
        <v>143</v>
      </c>
      <c r="C1769">
        <v>128.04599999999999</v>
      </c>
      <c r="D1769">
        <v>85.545000000000002</v>
      </c>
      <c r="E1769">
        <v>199.333</v>
      </c>
      <c r="F1769">
        <v>-87.983000000000004</v>
      </c>
      <c r="G1769">
        <v>142.08799999999999</v>
      </c>
      <c r="H1769">
        <f t="shared" si="169"/>
        <v>4.2414328358208957</v>
      </c>
    </row>
    <row r="1770" spans="1:8" x14ac:dyDescent="0.3">
      <c r="A1770">
        <v>300</v>
      </c>
      <c r="B1770">
        <v>133</v>
      </c>
      <c r="C1770">
        <v>128.57300000000001</v>
      </c>
      <c r="D1770">
        <v>85</v>
      </c>
      <c r="E1770">
        <v>195.333</v>
      </c>
      <c r="F1770">
        <v>-85.236000000000004</v>
      </c>
      <c r="G1770">
        <v>132.458</v>
      </c>
      <c r="H1770">
        <f t="shared" si="169"/>
        <v>3.9539701492537311</v>
      </c>
    </row>
    <row r="1771" spans="1:8" x14ac:dyDescent="0.3">
      <c r="A1771">
        <v>301</v>
      </c>
      <c r="B1771">
        <v>118</v>
      </c>
      <c r="C1771">
        <v>141.75299999999999</v>
      </c>
      <c r="D1771">
        <v>84.397999999999996</v>
      </c>
      <c r="E1771">
        <v>215.29300000000001</v>
      </c>
      <c r="F1771">
        <v>-97.852999999999994</v>
      </c>
      <c r="G1771">
        <v>117.098</v>
      </c>
      <c r="H1771">
        <f t="shared" si="169"/>
        <v>3.4954626865671643</v>
      </c>
    </row>
    <row r="1772" spans="1:8" x14ac:dyDescent="0.3">
      <c r="A1772">
        <v>302</v>
      </c>
      <c r="B1772">
        <v>105</v>
      </c>
      <c r="C1772">
        <v>145.78399999999999</v>
      </c>
      <c r="D1772">
        <v>120.76900000000001</v>
      </c>
      <c r="E1772">
        <v>218.89699999999999</v>
      </c>
      <c r="F1772">
        <v>-86.697999999999993</v>
      </c>
      <c r="G1772">
        <v>104.173</v>
      </c>
      <c r="H1772">
        <f t="shared" si="169"/>
        <v>3.1096417910447762</v>
      </c>
    </row>
    <row r="1773" spans="1:8" x14ac:dyDescent="0.3">
      <c r="A1773">
        <v>303</v>
      </c>
      <c r="B1773">
        <v>130</v>
      </c>
      <c r="C1773">
        <v>159.16900000000001</v>
      </c>
      <c r="D1773">
        <v>120.229</v>
      </c>
      <c r="E1773">
        <v>202.047</v>
      </c>
      <c r="F1773">
        <v>-84.644000000000005</v>
      </c>
      <c r="G1773">
        <v>128.56100000000001</v>
      </c>
      <c r="H1773">
        <f t="shared" si="169"/>
        <v>3.8376417910447764</v>
      </c>
    </row>
    <row r="1774" spans="1:8" x14ac:dyDescent="0.3">
      <c r="A1774">
        <v>304</v>
      </c>
      <c r="B1774">
        <v>151</v>
      </c>
      <c r="C1774">
        <v>159.74700000000001</v>
      </c>
      <c r="D1774">
        <v>113.65300000000001</v>
      </c>
      <c r="E1774">
        <v>188</v>
      </c>
      <c r="F1774">
        <v>-91.528000000000006</v>
      </c>
      <c r="G1774">
        <v>150.053</v>
      </c>
      <c r="H1774">
        <f t="shared" si="169"/>
        <v>4.4791940298507464</v>
      </c>
    </row>
    <row r="1775" spans="1:8" x14ac:dyDescent="0.3">
      <c r="A1775">
        <v>305</v>
      </c>
      <c r="B1775">
        <v>116</v>
      </c>
      <c r="C1775">
        <v>133.44</v>
      </c>
      <c r="D1775">
        <v>97.820999999999998</v>
      </c>
      <c r="E1775">
        <v>194.60499999999999</v>
      </c>
      <c r="F1775">
        <v>-84.489000000000004</v>
      </c>
      <c r="G1775">
        <v>114.529</v>
      </c>
      <c r="H1775">
        <f t="shared" si="169"/>
        <v>3.4187761194029851</v>
      </c>
    </row>
    <row r="1776" spans="1:8" x14ac:dyDescent="0.3">
      <c r="A1776">
        <v>306</v>
      </c>
      <c r="B1776">
        <v>114</v>
      </c>
      <c r="C1776">
        <v>140.494</v>
      </c>
      <c r="D1776">
        <v>119.333</v>
      </c>
      <c r="E1776">
        <v>171.667</v>
      </c>
      <c r="F1776">
        <v>-89.492999999999995</v>
      </c>
      <c r="G1776">
        <v>113.004</v>
      </c>
      <c r="H1776">
        <f t="shared" si="169"/>
        <v>3.3732537313432838</v>
      </c>
    </row>
    <row r="1777" spans="1:8" x14ac:dyDescent="0.3">
      <c r="A1777">
        <v>307</v>
      </c>
      <c r="B1777">
        <v>93</v>
      </c>
      <c r="C1777">
        <v>150.547</v>
      </c>
      <c r="D1777">
        <v>101.297</v>
      </c>
      <c r="E1777">
        <v>214.09299999999999</v>
      </c>
      <c r="F1777">
        <v>-100.697</v>
      </c>
      <c r="G1777">
        <v>91.590999999999994</v>
      </c>
      <c r="H1777">
        <f t="shared" si="169"/>
        <v>2.7340597014925372</v>
      </c>
    </row>
    <row r="1778" spans="1:8" x14ac:dyDescent="0.3">
      <c r="A1778">
        <v>308</v>
      </c>
      <c r="B1778">
        <v>115</v>
      </c>
      <c r="C1778">
        <v>151.953</v>
      </c>
      <c r="D1778">
        <v>107.836</v>
      </c>
      <c r="E1778">
        <v>196.333</v>
      </c>
      <c r="F1778">
        <v>-100.62</v>
      </c>
      <c r="G1778">
        <v>113.952</v>
      </c>
      <c r="H1778">
        <f t="shared" si="169"/>
        <v>3.4015522388059702</v>
      </c>
    </row>
    <row r="1779" spans="1:8" x14ac:dyDescent="0.3">
      <c r="A1779">
        <v>309</v>
      </c>
      <c r="B1779">
        <v>148</v>
      </c>
      <c r="C1779">
        <v>143.88999999999999</v>
      </c>
      <c r="D1779">
        <v>100.467</v>
      </c>
      <c r="E1779">
        <v>191.85300000000001</v>
      </c>
      <c r="F1779">
        <v>-101.004</v>
      </c>
      <c r="G1779">
        <v>146.697</v>
      </c>
      <c r="H1779">
        <f t="shared" si="169"/>
        <v>4.3790149253731343</v>
      </c>
    </row>
    <row r="1780" spans="1:8" x14ac:dyDescent="0.3">
      <c r="A1780">
        <v>310</v>
      </c>
      <c r="B1780">
        <v>113</v>
      </c>
      <c r="C1780">
        <v>158.32499999999999</v>
      </c>
      <c r="D1780">
        <v>110.333</v>
      </c>
      <c r="E1780">
        <v>211.68199999999999</v>
      </c>
      <c r="F1780">
        <v>-85.406000000000006</v>
      </c>
      <c r="G1780">
        <v>112.361</v>
      </c>
      <c r="H1780">
        <f t="shared" si="169"/>
        <v>3.3540597014925373</v>
      </c>
    </row>
    <row r="1781" spans="1:8" x14ac:dyDescent="0.3">
      <c r="A1781">
        <v>311</v>
      </c>
      <c r="B1781">
        <v>168</v>
      </c>
      <c r="C1781">
        <v>125.807</v>
      </c>
      <c r="D1781">
        <v>90.932000000000002</v>
      </c>
      <c r="E1781">
        <v>194.667</v>
      </c>
      <c r="F1781">
        <v>-81.724000000000004</v>
      </c>
      <c r="G1781">
        <v>166.73599999999999</v>
      </c>
      <c r="H1781">
        <f t="shared" si="169"/>
        <v>4.9771940298507458</v>
      </c>
    </row>
    <row r="1782" spans="1:8" x14ac:dyDescent="0.3">
      <c r="A1782">
        <v>312</v>
      </c>
      <c r="B1782">
        <v>124</v>
      </c>
      <c r="C1782">
        <v>133.93299999999999</v>
      </c>
      <c r="D1782">
        <v>85.611000000000004</v>
      </c>
      <c r="E1782">
        <v>212.774</v>
      </c>
      <c r="F1782">
        <v>-97.009</v>
      </c>
      <c r="G1782">
        <v>122.919</v>
      </c>
      <c r="H1782">
        <f t="shared" si="169"/>
        <v>3.669223880597015</v>
      </c>
    </row>
    <row r="1783" spans="1:8" x14ac:dyDescent="0.3">
      <c r="A1783">
        <v>313</v>
      </c>
      <c r="B1783">
        <v>130</v>
      </c>
      <c r="C1783">
        <v>142.01599999999999</v>
      </c>
      <c r="D1783">
        <v>87.573999999999998</v>
      </c>
      <c r="E1783">
        <v>194.333</v>
      </c>
      <c r="F1783">
        <v>-86.450999999999993</v>
      </c>
      <c r="G1783">
        <v>129.24799999999999</v>
      </c>
      <c r="H1783">
        <f t="shared" si="169"/>
        <v>3.8581492537313431</v>
      </c>
    </row>
    <row r="1784" spans="1:8" x14ac:dyDescent="0.3">
      <c r="A1784">
        <v>314</v>
      </c>
      <c r="B1784">
        <v>113</v>
      </c>
      <c r="C1784">
        <v>119.782</v>
      </c>
      <c r="D1784">
        <v>67.905000000000001</v>
      </c>
      <c r="E1784">
        <v>196.333</v>
      </c>
      <c r="F1784">
        <v>-94.085999999999999</v>
      </c>
      <c r="G1784">
        <v>112.285</v>
      </c>
      <c r="H1784">
        <f t="shared" si="169"/>
        <v>3.3517910447761192</v>
      </c>
    </row>
    <row r="1785" spans="1:8" x14ac:dyDescent="0.3">
      <c r="A1785">
        <v>315</v>
      </c>
      <c r="B1785">
        <v>184</v>
      </c>
      <c r="C1785">
        <v>118.828</v>
      </c>
      <c r="D1785">
        <v>79.525000000000006</v>
      </c>
      <c r="E1785">
        <v>171.58600000000001</v>
      </c>
      <c r="F1785">
        <v>-81.516000000000005</v>
      </c>
      <c r="G1785">
        <v>183.00299999999999</v>
      </c>
      <c r="H1785">
        <f t="shared" si="169"/>
        <v>5.4627761194029842</v>
      </c>
    </row>
    <row r="1786" spans="1:8" x14ac:dyDescent="0.3">
      <c r="A1786">
        <v>316</v>
      </c>
      <c r="B1786">
        <v>117</v>
      </c>
      <c r="C1786">
        <v>153.49100000000001</v>
      </c>
      <c r="D1786">
        <v>98.534000000000006</v>
      </c>
      <c r="E1786">
        <v>195.31299999999999</v>
      </c>
      <c r="F1786">
        <v>-87.531999999999996</v>
      </c>
      <c r="G1786">
        <v>116.108</v>
      </c>
      <c r="H1786">
        <f t="shared" si="169"/>
        <v>3.4659104477611939</v>
      </c>
    </row>
    <row r="1787" spans="1:8" x14ac:dyDescent="0.3">
      <c r="A1787">
        <v>317</v>
      </c>
      <c r="B1787">
        <v>165</v>
      </c>
      <c r="C1787">
        <v>125.092</v>
      </c>
      <c r="D1787">
        <v>98.394000000000005</v>
      </c>
      <c r="E1787">
        <v>171.45500000000001</v>
      </c>
      <c r="F1787">
        <v>-87.905000000000001</v>
      </c>
      <c r="G1787">
        <v>164.11</v>
      </c>
      <c r="H1787">
        <f t="shared" si="169"/>
        <v>4.8988059701492546</v>
      </c>
    </row>
    <row r="1788" spans="1:8" x14ac:dyDescent="0.3">
      <c r="A1788">
        <v>318</v>
      </c>
      <c r="B1788">
        <v>134</v>
      </c>
      <c r="C1788">
        <v>132.98400000000001</v>
      </c>
      <c r="D1788">
        <v>103.929</v>
      </c>
      <c r="E1788">
        <v>179.08799999999999</v>
      </c>
      <c r="F1788">
        <v>-95.625</v>
      </c>
      <c r="G1788">
        <v>132.63900000000001</v>
      </c>
      <c r="H1788">
        <f t="shared" si="169"/>
        <v>3.9593731343283585</v>
      </c>
    </row>
    <row r="1789" spans="1:8" x14ac:dyDescent="0.3">
      <c r="A1789">
        <v>319</v>
      </c>
      <c r="B1789">
        <v>107</v>
      </c>
      <c r="C1789">
        <v>134.77199999999999</v>
      </c>
      <c r="D1789">
        <v>105.926</v>
      </c>
      <c r="E1789">
        <v>173.72200000000001</v>
      </c>
      <c r="F1789">
        <v>-80.180999999999997</v>
      </c>
      <c r="G1789">
        <v>105.54600000000001</v>
      </c>
      <c r="H1789">
        <f t="shared" si="169"/>
        <v>3.1506268656716419</v>
      </c>
    </row>
    <row r="1790" spans="1:8" x14ac:dyDescent="0.3">
      <c r="A1790">
        <v>320</v>
      </c>
      <c r="B1790">
        <v>136</v>
      </c>
      <c r="C1790">
        <v>120.971</v>
      </c>
      <c r="D1790">
        <v>89.066999999999993</v>
      </c>
      <c r="E1790">
        <v>140.95599999999999</v>
      </c>
      <c r="F1790">
        <v>-74.521000000000001</v>
      </c>
      <c r="G1790">
        <v>134.893</v>
      </c>
      <c r="H1790">
        <f t="shared" si="169"/>
        <v>4.0266567164179108</v>
      </c>
    </row>
    <row r="1791" spans="1:8" x14ac:dyDescent="0.3">
      <c r="A1791">
        <v>321</v>
      </c>
      <c r="B1791">
        <v>122</v>
      </c>
      <c r="C1791">
        <v>129.03800000000001</v>
      </c>
      <c r="D1791">
        <v>90.433999999999997</v>
      </c>
      <c r="E1791">
        <v>196.84700000000001</v>
      </c>
      <c r="F1791">
        <v>-84.289000000000001</v>
      </c>
      <c r="G1791">
        <v>120.599</v>
      </c>
      <c r="H1791">
        <f t="shared" si="169"/>
        <v>3.5999701492537315</v>
      </c>
    </row>
    <row r="1792" spans="1:8" x14ac:dyDescent="0.3">
      <c r="A1792">
        <v>322</v>
      </c>
      <c r="B1792">
        <v>114</v>
      </c>
      <c r="C1792">
        <v>120.185</v>
      </c>
      <c r="D1792">
        <v>62.125</v>
      </c>
      <c r="E1792">
        <v>172</v>
      </c>
      <c r="F1792">
        <v>-103.29900000000001</v>
      </c>
      <c r="G1792">
        <v>113.03100000000001</v>
      </c>
      <c r="H1792">
        <f t="shared" si="169"/>
        <v>3.3740597014925373</v>
      </c>
    </row>
    <row r="1793" spans="1:8" x14ac:dyDescent="0.3">
      <c r="A1793">
        <v>323</v>
      </c>
      <c r="B1793">
        <v>111</v>
      </c>
      <c r="C1793">
        <v>123.09099999999999</v>
      </c>
      <c r="D1793">
        <v>83.344999999999999</v>
      </c>
      <c r="E1793">
        <v>156.94200000000001</v>
      </c>
      <c r="F1793">
        <v>-83.718000000000004</v>
      </c>
      <c r="G1793">
        <v>109.65900000000001</v>
      </c>
      <c r="H1793">
        <f t="shared" si="169"/>
        <v>3.2734029850746271</v>
      </c>
    </row>
    <row r="1794" spans="1:8" x14ac:dyDescent="0.3">
      <c r="A1794">
        <v>324</v>
      </c>
      <c r="B1794">
        <v>71</v>
      </c>
      <c r="C1794">
        <v>118.229</v>
      </c>
      <c r="D1794">
        <v>80.238</v>
      </c>
      <c r="E1794">
        <v>156.667</v>
      </c>
      <c r="F1794">
        <v>-87.546000000000006</v>
      </c>
      <c r="G1794">
        <v>70.063999999999993</v>
      </c>
      <c r="H1794">
        <f t="shared" si="169"/>
        <v>2.0914626865671639</v>
      </c>
    </row>
    <row r="1795" spans="1:8" x14ac:dyDescent="0.3">
      <c r="A1795">
        <v>325</v>
      </c>
      <c r="B1795">
        <v>127</v>
      </c>
      <c r="C1795">
        <v>139.43299999999999</v>
      </c>
      <c r="D1795">
        <v>84.741</v>
      </c>
      <c r="E1795">
        <v>188.852</v>
      </c>
      <c r="F1795">
        <v>-100.95399999999999</v>
      </c>
      <c r="G1795">
        <v>126.301</v>
      </c>
      <c r="H1795">
        <f t="shared" si="169"/>
        <v>3.7701791044776121</v>
      </c>
    </row>
    <row r="1796" spans="1:8" x14ac:dyDescent="0.3">
      <c r="A1796">
        <v>326</v>
      </c>
      <c r="B1796">
        <v>156</v>
      </c>
      <c r="C1796">
        <v>114.40600000000001</v>
      </c>
      <c r="D1796">
        <v>69.363</v>
      </c>
      <c r="E1796">
        <v>182.28800000000001</v>
      </c>
      <c r="F1796">
        <v>-87.045000000000002</v>
      </c>
      <c r="G1796">
        <v>155.20599999999999</v>
      </c>
      <c r="H1796">
        <f t="shared" si="169"/>
        <v>4.6330149253731339</v>
      </c>
    </row>
    <row r="1797" spans="1:8" x14ac:dyDescent="0.3">
      <c r="A1797">
        <v>327</v>
      </c>
      <c r="B1797">
        <v>162</v>
      </c>
      <c r="C1797">
        <v>129.054</v>
      </c>
      <c r="D1797">
        <v>93.507000000000005</v>
      </c>
      <c r="E1797">
        <v>154.739</v>
      </c>
      <c r="F1797">
        <v>-93.909000000000006</v>
      </c>
      <c r="G1797">
        <v>161.375</v>
      </c>
      <c r="H1797">
        <f t="shared" si="169"/>
        <v>4.8171641791044779</v>
      </c>
    </row>
    <row r="1798" spans="1:8" x14ac:dyDescent="0.3">
      <c r="A1798">
        <v>328</v>
      </c>
      <c r="B1798">
        <v>126</v>
      </c>
      <c r="C1798">
        <v>142.56100000000001</v>
      </c>
      <c r="D1798">
        <v>112.812</v>
      </c>
      <c r="E1798">
        <v>178.876</v>
      </c>
      <c r="F1798">
        <v>-73.301000000000002</v>
      </c>
      <c r="G1798">
        <v>125.28400000000001</v>
      </c>
      <c r="H1798">
        <f t="shared" si="169"/>
        <v>3.7398208955223882</v>
      </c>
    </row>
    <row r="1799" spans="1:8" x14ac:dyDescent="0.3">
      <c r="A1799">
        <v>329</v>
      </c>
      <c r="B1799">
        <v>122</v>
      </c>
      <c r="C1799">
        <v>150.751</v>
      </c>
      <c r="D1799">
        <v>123.09099999999999</v>
      </c>
      <c r="E1799">
        <v>238.518</v>
      </c>
      <c r="F1799">
        <v>-74.12</v>
      </c>
      <c r="G1799">
        <v>120.60299999999999</v>
      </c>
      <c r="H1799">
        <f t="shared" si="169"/>
        <v>3.6000895522388059</v>
      </c>
    </row>
    <row r="1800" spans="1:8" x14ac:dyDescent="0.3">
      <c r="A1800">
        <v>330</v>
      </c>
      <c r="B1800">
        <v>110</v>
      </c>
      <c r="C1800">
        <v>137.14500000000001</v>
      </c>
      <c r="D1800">
        <v>100.11799999999999</v>
      </c>
      <c r="E1800">
        <v>184.333</v>
      </c>
      <c r="F1800">
        <v>-75.069000000000003</v>
      </c>
      <c r="G1800">
        <v>108.669</v>
      </c>
      <c r="H1800">
        <f t="shared" si="169"/>
        <v>3.2438507462686568</v>
      </c>
    </row>
    <row r="1801" spans="1:8" x14ac:dyDescent="0.3">
      <c r="A1801">
        <v>331</v>
      </c>
      <c r="B1801">
        <v>125</v>
      </c>
      <c r="C1801">
        <v>128.03700000000001</v>
      </c>
      <c r="D1801">
        <v>73.498000000000005</v>
      </c>
      <c r="E1801">
        <v>193.99100000000001</v>
      </c>
      <c r="F1801">
        <v>-83.506</v>
      </c>
      <c r="G1801">
        <v>123.794</v>
      </c>
      <c r="H1801">
        <f t="shared" si="169"/>
        <v>3.6953432835820896</v>
      </c>
    </row>
    <row r="1802" spans="1:8" x14ac:dyDescent="0.3">
      <c r="A1802">
        <v>332</v>
      </c>
      <c r="B1802">
        <v>123</v>
      </c>
      <c r="C1802">
        <v>117.14100000000001</v>
      </c>
      <c r="D1802">
        <v>82.236999999999995</v>
      </c>
      <c r="E1802">
        <v>192.78399999999999</v>
      </c>
      <c r="F1802">
        <v>-77.216999999999999</v>
      </c>
      <c r="G1802">
        <v>122.02500000000001</v>
      </c>
      <c r="H1802">
        <f t="shared" si="169"/>
        <v>3.642537313432836</v>
      </c>
    </row>
    <row r="1803" spans="1:8" x14ac:dyDescent="0.3">
      <c r="A1803">
        <v>333</v>
      </c>
      <c r="B1803">
        <v>149</v>
      </c>
      <c r="C1803">
        <v>109.881</v>
      </c>
      <c r="D1803">
        <v>56.579000000000001</v>
      </c>
      <c r="E1803">
        <v>162.07</v>
      </c>
      <c r="F1803">
        <v>-102.907</v>
      </c>
      <c r="G1803">
        <v>147.733</v>
      </c>
      <c r="H1803">
        <f t="shared" si="169"/>
        <v>4.4099402985074629</v>
      </c>
    </row>
    <row r="1804" spans="1:8" x14ac:dyDescent="0.3">
      <c r="A1804">
        <v>334</v>
      </c>
      <c r="B1804">
        <v>137</v>
      </c>
      <c r="C1804">
        <v>114.23099999999999</v>
      </c>
      <c r="D1804">
        <v>74.926000000000002</v>
      </c>
      <c r="E1804">
        <v>173.25</v>
      </c>
      <c r="F1804">
        <v>-89.578999999999994</v>
      </c>
      <c r="G1804">
        <v>136.00399999999999</v>
      </c>
      <c r="H1804">
        <f t="shared" si="169"/>
        <v>4.059820895522388</v>
      </c>
    </row>
    <row r="1805" spans="1:8" x14ac:dyDescent="0.3">
      <c r="A1805">
        <v>335</v>
      </c>
      <c r="B1805">
        <v>128</v>
      </c>
      <c r="C1805">
        <v>119.11799999999999</v>
      </c>
      <c r="D1805">
        <v>91.697999999999993</v>
      </c>
      <c r="E1805">
        <v>184.66399999999999</v>
      </c>
      <c r="F1805">
        <v>-99.537000000000006</v>
      </c>
      <c r="G1805">
        <v>126.752</v>
      </c>
      <c r="H1805">
        <f t="shared" si="169"/>
        <v>3.7836417910447762</v>
      </c>
    </row>
    <row r="1806" spans="1:8" x14ac:dyDescent="0.3">
      <c r="A1806">
        <v>336</v>
      </c>
      <c r="B1806">
        <v>127</v>
      </c>
      <c r="C1806">
        <v>106.899</v>
      </c>
      <c r="D1806">
        <v>63.420999999999999</v>
      </c>
      <c r="E1806">
        <v>136.27000000000001</v>
      </c>
      <c r="F1806">
        <v>-104.25700000000001</v>
      </c>
      <c r="G1806">
        <v>125.877</v>
      </c>
      <c r="H1806">
        <f t="shared" si="169"/>
        <v>3.7575223880597015</v>
      </c>
    </row>
    <row r="1807" spans="1:8" x14ac:dyDescent="0.3">
      <c r="A1807">
        <v>337</v>
      </c>
      <c r="B1807">
        <v>147</v>
      </c>
      <c r="C1807">
        <v>129.00899999999999</v>
      </c>
      <c r="D1807">
        <v>72.960999999999999</v>
      </c>
      <c r="E1807">
        <v>183.667</v>
      </c>
      <c r="F1807">
        <v>-104.70399999999999</v>
      </c>
      <c r="G1807">
        <v>145.774</v>
      </c>
      <c r="H1807">
        <f t="shared" si="169"/>
        <v>4.3514626865671646</v>
      </c>
    </row>
    <row r="1808" spans="1:8" x14ac:dyDescent="0.3">
      <c r="A1808">
        <v>338</v>
      </c>
      <c r="B1808">
        <v>161</v>
      </c>
      <c r="C1808">
        <v>114.58</v>
      </c>
      <c r="D1808">
        <v>72.667000000000002</v>
      </c>
      <c r="E1808">
        <v>184</v>
      </c>
      <c r="F1808">
        <v>-90</v>
      </c>
      <c r="G1808">
        <v>160</v>
      </c>
      <c r="H1808">
        <f t="shared" si="169"/>
        <v>4.7761194029850742</v>
      </c>
    </row>
    <row r="1809" spans="1:8" x14ac:dyDescent="0.3">
      <c r="A1809">
        <v>339</v>
      </c>
      <c r="B1809">
        <v>190</v>
      </c>
      <c r="C1809">
        <v>124.529</v>
      </c>
      <c r="D1809">
        <v>72.296000000000006</v>
      </c>
      <c r="E1809">
        <v>173.429</v>
      </c>
      <c r="F1809">
        <v>-90.909000000000006</v>
      </c>
      <c r="G1809">
        <v>189.024</v>
      </c>
      <c r="H1809">
        <f t="shared" si="169"/>
        <v>5.6425074626865674</v>
      </c>
    </row>
    <row r="1810" spans="1:8" x14ac:dyDescent="0.3">
      <c r="A1810">
        <v>340</v>
      </c>
      <c r="B1810">
        <v>149</v>
      </c>
      <c r="C1810">
        <v>100.55</v>
      </c>
      <c r="D1810">
        <v>68.819999999999993</v>
      </c>
      <c r="E1810">
        <v>173</v>
      </c>
      <c r="F1810">
        <v>-87.292000000000002</v>
      </c>
      <c r="G1810">
        <v>148.16499999999999</v>
      </c>
      <c r="H1810">
        <f t="shared" si="169"/>
        <v>4.4228358208955223</v>
      </c>
    </row>
    <row r="1811" spans="1:8" x14ac:dyDescent="0.3">
      <c r="A1811">
        <v>341</v>
      </c>
      <c r="B1811">
        <v>158</v>
      </c>
      <c r="C1811">
        <v>91.716999999999999</v>
      </c>
      <c r="D1811">
        <v>64.144000000000005</v>
      </c>
      <c r="E1811">
        <v>161.529</v>
      </c>
      <c r="F1811">
        <v>-93.644000000000005</v>
      </c>
      <c r="G1811">
        <v>157.31800000000001</v>
      </c>
      <c r="H1811">
        <f t="shared" si="169"/>
        <v>4.6960597014925378</v>
      </c>
    </row>
    <row r="1812" spans="1:8" x14ac:dyDescent="0.3">
      <c r="A1812">
        <v>342</v>
      </c>
      <c r="B1812">
        <v>156</v>
      </c>
      <c r="C1812">
        <v>101.08799999999999</v>
      </c>
      <c r="D1812">
        <v>59.792000000000002</v>
      </c>
      <c r="E1812">
        <v>147.267</v>
      </c>
      <c r="F1812">
        <v>-95.563000000000002</v>
      </c>
      <c r="G1812">
        <v>154.72900000000001</v>
      </c>
      <c r="H1812">
        <f t="shared" si="169"/>
        <v>4.6187761194029857</v>
      </c>
    </row>
    <row r="1813" spans="1:8" x14ac:dyDescent="0.3">
      <c r="A1813">
        <v>343</v>
      </c>
      <c r="B1813">
        <v>148</v>
      </c>
      <c r="C1813">
        <v>112.67</v>
      </c>
      <c r="D1813">
        <v>76.956999999999994</v>
      </c>
      <c r="E1813">
        <v>175.667</v>
      </c>
      <c r="F1813">
        <v>-95.087999999999994</v>
      </c>
      <c r="G1813">
        <v>146.578</v>
      </c>
      <c r="H1813">
        <f t="shared" si="169"/>
        <v>4.3754626865671646</v>
      </c>
    </row>
    <row r="1814" spans="1:8" x14ac:dyDescent="0.3">
      <c r="A1814">
        <v>344</v>
      </c>
      <c r="B1814">
        <v>180</v>
      </c>
      <c r="C1814">
        <v>101.273</v>
      </c>
      <c r="D1814">
        <v>57.973999999999997</v>
      </c>
      <c r="E1814">
        <v>166</v>
      </c>
      <c r="F1814">
        <v>-90.32</v>
      </c>
      <c r="G1814">
        <v>179.00299999999999</v>
      </c>
      <c r="H1814">
        <f t="shared" si="169"/>
        <v>5.3433731343283579</v>
      </c>
    </row>
    <row r="1815" spans="1:8" x14ac:dyDescent="0.3">
      <c r="A1815">
        <v>345</v>
      </c>
      <c r="B1815">
        <v>173</v>
      </c>
      <c r="C1815">
        <v>99.96</v>
      </c>
      <c r="D1815">
        <v>55.155999999999999</v>
      </c>
      <c r="E1815">
        <v>198.97900000000001</v>
      </c>
      <c r="F1815">
        <v>-83.328999999999994</v>
      </c>
      <c r="G1815">
        <v>172.166</v>
      </c>
      <c r="H1815">
        <f t="shared" si="169"/>
        <v>5.1392835820895524</v>
      </c>
    </row>
    <row r="1816" spans="1:8" x14ac:dyDescent="0.3">
      <c r="A1816">
        <v>346</v>
      </c>
      <c r="B1816">
        <v>210</v>
      </c>
      <c r="C1816">
        <v>82.319000000000003</v>
      </c>
      <c r="D1816">
        <v>48.225000000000001</v>
      </c>
      <c r="E1816">
        <v>164.035</v>
      </c>
      <c r="F1816">
        <v>-97.974999999999994</v>
      </c>
      <c r="G1816">
        <v>209.02199999999999</v>
      </c>
      <c r="H1816">
        <f t="shared" si="169"/>
        <v>6.2394626865671636</v>
      </c>
    </row>
    <row r="1817" spans="1:8" x14ac:dyDescent="0.3">
      <c r="A1817">
        <v>347</v>
      </c>
      <c r="B1817">
        <v>141</v>
      </c>
      <c r="C1817">
        <v>89.881</v>
      </c>
      <c r="D1817">
        <v>61.2</v>
      </c>
      <c r="E1817">
        <v>167.583</v>
      </c>
      <c r="F1817">
        <v>-87.138000000000005</v>
      </c>
      <c r="G1817">
        <v>140.17500000000001</v>
      </c>
      <c r="H1817">
        <f t="shared" si="169"/>
        <v>4.1843283582089557</v>
      </c>
    </row>
    <row r="1818" spans="1:8" x14ac:dyDescent="0.3">
      <c r="A1818">
        <v>348</v>
      </c>
      <c r="B1818">
        <v>225</v>
      </c>
      <c r="C1818">
        <v>87.156000000000006</v>
      </c>
      <c r="D1818">
        <v>53.667000000000002</v>
      </c>
      <c r="E1818">
        <v>168</v>
      </c>
      <c r="F1818">
        <v>-90</v>
      </c>
      <c r="G1818">
        <v>224</v>
      </c>
      <c r="H1818">
        <f t="shared" si="169"/>
        <v>6.6865671641791042</v>
      </c>
    </row>
    <row r="1819" spans="1:8" x14ac:dyDescent="0.3">
      <c r="A1819">
        <v>349</v>
      </c>
      <c r="B1819">
        <v>104</v>
      </c>
      <c r="C1819">
        <v>146.68700000000001</v>
      </c>
      <c r="D1819">
        <v>107.324</v>
      </c>
      <c r="E1819">
        <v>161.256</v>
      </c>
      <c r="F1819">
        <v>-85.558999999999997</v>
      </c>
      <c r="G1819">
        <v>103.31</v>
      </c>
      <c r="H1819">
        <f t="shared" si="169"/>
        <v>3.0838805970149252</v>
      </c>
    </row>
    <row r="1820" spans="1:8" x14ac:dyDescent="0.3">
      <c r="A1820">
        <v>350</v>
      </c>
      <c r="B1820">
        <v>363</v>
      </c>
      <c r="C1820">
        <v>67.772000000000006</v>
      </c>
      <c r="D1820">
        <v>38.284999999999997</v>
      </c>
      <c r="E1820">
        <v>151.667</v>
      </c>
      <c r="F1820">
        <v>-90.632999999999996</v>
      </c>
      <c r="G1820">
        <v>362.02199999999999</v>
      </c>
      <c r="H1820">
        <f t="shared" si="169"/>
        <v>10.806626865671641</v>
      </c>
    </row>
    <row r="1821" spans="1:8" x14ac:dyDescent="0.3">
      <c r="A1821">
        <v>351</v>
      </c>
      <c r="B1821">
        <v>327</v>
      </c>
      <c r="C1821">
        <v>71.364000000000004</v>
      </c>
      <c r="D1821">
        <v>38.378999999999998</v>
      </c>
      <c r="E1821">
        <v>146.667</v>
      </c>
      <c r="F1821">
        <v>-84.358999999999995</v>
      </c>
      <c r="G1821">
        <v>325.57600000000002</v>
      </c>
      <c r="H1821">
        <f t="shared" si="169"/>
        <v>9.7186865671641804</v>
      </c>
    </row>
    <row r="1822" spans="1:8" x14ac:dyDescent="0.3">
      <c r="A1822">
        <v>352</v>
      </c>
      <c r="B1822">
        <v>308</v>
      </c>
      <c r="C1822">
        <v>131.69</v>
      </c>
      <c r="D1822">
        <v>80.177000000000007</v>
      </c>
      <c r="E1822">
        <v>218.642</v>
      </c>
      <c r="F1822">
        <v>-85.888000000000005</v>
      </c>
      <c r="G1822">
        <v>306.79000000000002</v>
      </c>
      <c r="H1822">
        <f t="shared" si="169"/>
        <v>9.1579104477611946</v>
      </c>
    </row>
    <row r="1823" spans="1:8" x14ac:dyDescent="0.3">
      <c r="A1823">
        <v>353</v>
      </c>
      <c r="B1823">
        <v>292</v>
      </c>
      <c r="C1823">
        <v>95.564999999999998</v>
      </c>
      <c r="D1823">
        <v>43.244</v>
      </c>
      <c r="E1823">
        <v>195.76400000000001</v>
      </c>
      <c r="F1823">
        <v>-85.269000000000005</v>
      </c>
      <c r="G1823">
        <v>290.99099999999999</v>
      </c>
      <c r="H1823">
        <f t="shared" si="169"/>
        <v>8.6862985074626859</v>
      </c>
    </row>
    <row r="1824" spans="1:8" x14ac:dyDescent="0.3">
      <c r="A1824">
        <v>354</v>
      </c>
      <c r="B1824">
        <v>215</v>
      </c>
      <c r="C1824">
        <v>136.29400000000001</v>
      </c>
      <c r="D1824">
        <v>81</v>
      </c>
      <c r="E1824">
        <v>192.274</v>
      </c>
      <c r="F1824">
        <v>-88.394000000000005</v>
      </c>
      <c r="G1824">
        <v>214.084</v>
      </c>
      <c r="H1824">
        <f t="shared" si="169"/>
        <v>6.3905671641791049</v>
      </c>
    </row>
    <row r="1825" spans="1:8" x14ac:dyDescent="0.3">
      <c r="A1825">
        <v>355</v>
      </c>
      <c r="B1825">
        <v>68</v>
      </c>
      <c r="C1825">
        <v>182.58</v>
      </c>
      <c r="D1825">
        <v>166.08099999999999</v>
      </c>
      <c r="E1825">
        <v>195.15100000000001</v>
      </c>
      <c r="F1825">
        <v>-0.43099999999999999</v>
      </c>
      <c r="G1825">
        <v>66.501999999999995</v>
      </c>
    </row>
    <row r="1826" spans="1:8" x14ac:dyDescent="0.3">
      <c r="A1826">
        <v>356</v>
      </c>
      <c r="B1826">
        <v>261</v>
      </c>
      <c r="C1826">
        <v>95.903000000000006</v>
      </c>
      <c r="D1826">
        <v>66.314999999999998</v>
      </c>
      <c r="E1826">
        <v>166.73599999999999</v>
      </c>
      <c r="F1826">
        <v>4.1959999999999997</v>
      </c>
      <c r="G1826">
        <v>259.69600000000003</v>
      </c>
      <c r="H1826">
        <f>G1826/66</f>
        <v>3.9347878787878794</v>
      </c>
    </row>
    <row r="1827" spans="1:8" x14ac:dyDescent="0.3">
      <c r="A1827">
        <v>357</v>
      </c>
      <c r="B1827">
        <v>262</v>
      </c>
      <c r="C1827">
        <v>121.152</v>
      </c>
      <c r="D1827">
        <v>75.287000000000006</v>
      </c>
      <c r="E1827">
        <v>173.333</v>
      </c>
      <c r="F1827">
        <v>3.2890000000000001</v>
      </c>
      <c r="G1827">
        <v>261.43099999999998</v>
      </c>
      <c r="H1827">
        <f t="shared" ref="H1827:H1851" si="170">G1827/66</f>
        <v>3.9610757575757574</v>
      </c>
    </row>
    <row r="1828" spans="1:8" x14ac:dyDescent="0.3">
      <c r="A1828">
        <v>358</v>
      </c>
      <c r="B1828">
        <v>236</v>
      </c>
      <c r="C1828">
        <v>115.756</v>
      </c>
      <c r="D1828">
        <v>61.228000000000002</v>
      </c>
      <c r="E1828">
        <v>219.90600000000001</v>
      </c>
      <c r="F1828">
        <v>3.4089999999999998</v>
      </c>
      <c r="G1828">
        <v>235.417</v>
      </c>
      <c r="H1828">
        <f t="shared" si="170"/>
        <v>3.5669242424242427</v>
      </c>
    </row>
    <row r="1829" spans="1:8" x14ac:dyDescent="0.3">
      <c r="A1829">
        <v>359</v>
      </c>
      <c r="B1829">
        <v>230</v>
      </c>
      <c r="C1829">
        <v>121.90300000000001</v>
      </c>
      <c r="D1829">
        <v>71.930000000000007</v>
      </c>
      <c r="E1829">
        <v>217.89400000000001</v>
      </c>
      <c r="F1829">
        <v>3.2490000000000001</v>
      </c>
      <c r="G1829">
        <v>229.369</v>
      </c>
      <c r="H1829">
        <f t="shared" si="170"/>
        <v>3.4752878787878787</v>
      </c>
    </row>
    <row r="1830" spans="1:8" x14ac:dyDescent="0.3">
      <c r="A1830">
        <v>360</v>
      </c>
      <c r="B1830">
        <v>252</v>
      </c>
      <c r="C1830">
        <v>110.039</v>
      </c>
      <c r="D1830">
        <v>74.554000000000002</v>
      </c>
      <c r="E1830">
        <v>218</v>
      </c>
      <c r="F1830">
        <v>-3.1920000000000002</v>
      </c>
      <c r="G1830">
        <v>251.39</v>
      </c>
      <c r="H1830">
        <f t="shared" si="170"/>
        <v>3.8089393939393936</v>
      </c>
    </row>
    <row r="1831" spans="1:8" x14ac:dyDescent="0.3">
      <c r="A1831">
        <v>361</v>
      </c>
      <c r="B1831">
        <v>221</v>
      </c>
      <c r="C1831">
        <v>133.542</v>
      </c>
      <c r="D1831">
        <v>92.132999999999996</v>
      </c>
      <c r="E1831">
        <v>198.81800000000001</v>
      </c>
      <c r="F1831">
        <v>-2.0830000000000002</v>
      </c>
      <c r="G1831">
        <v>220.14500000000001</v>
      </c>
      <c r="H1831">
        <f t="shared" si="170"/>
        <v>3.3355303030303034</v>
      </c>
    </row>
    <row r="1832" spans="1:8" x14ac:dyDescent="0.3">
      <c r="A1832">
        <v>362</v>
      </c>
      <c r="B1832">
        <v>212</v>
      </c>
      <c r="C1832">
        <v>117.679</v>
      </c>
      <c r="D1832">
        <v>74.332999999999998</v>
      </c>
      <c r="E1832">
        <v>198.333</v>
      </c>
      <c r="F1832">
        <v>0</v>
      </c>
      <c r="G1832">
        <v>211</v>
      </c>
      <c r="H1832">
        <f t="shared" si="170"/>
        <v>3.1969696969696968</v>
      </c>
    </row>
    <row r="1833" spans="1:8" x14ac:dyDescent="0.3">
      <c r="A1833">
        <v>363</v>
      </c>
      <c r="B1833">
        <v>268</v>
      </c>
      <c r="C1833">
        <v>117.521</v>
      </c>
      <c r="D1833">
        <v>80.841999999999999</v>
      </c>
      <c r="E1833">
        <v>165.52099999999999</v>
      </c>
      <c r="F1833">
        <v>-8.6159999999999997</v>
      </c>
      <c r="G1833">
        <v>267.01299999999998</v>
      </c>
      <c r="H1833">
        <f t="shared" si="170"/>
        <v>4.0456515151515147</v>
      </c>
    </row>
    <row r="1834" spans="1:8" x14ac:dyDescent="0.3">
      <c r="A1834">
        <v>364</v>
      </c>
      <c r="B1834">
        <v>260</v>
      </c>
      <c r="C1834">
        <v>96.227000000000004</v>
      </c>
      <c r="D1834">
        <v>62.420999999999999</v>
      </c>
      <c r="E1834">
        <v>171.619</v>
      </c>
      <c r="F1834">
        <v>5.0940000000000003</v>
      </c>
      <c r="G1834">
        <v>259.02300000000002</v>
      </c>
      <c r="H1834">
        <f t="shared" si="170"/>
        <v>3.9245909090909095</v>
      </c>
    </row>
    <row r="1835" spans="1:8" x14ac:dyDescent="0.3">
      <c r="A1835">
        <v>365</v>
      </c>
      <c r="B1835">
        <v>258</v>
      </c>
      <c r="C1835">
        <v>94.766000000000005</v>
      </c>
      <c r="D1835">
        <v>53.098999999999997</v>
      </c>
      <c r="E1835">
        <v>220.333</v>
      </c>
      <c r="F1835">
        <v>-4.2450000000000001</v>
      </c>
      <c r="G1835">
        <v>256.70400000000001</v>
      </c>
      <c r="H1835">
        <f t="shared" si="170"/>
        <v>3.8894545454545457</v>
      </c>
    </row>
    <row r="1836" spans="1:8" x14ac:dyDescent="0.3">
      <c r="A1836">
        <v>366</v>
      </c>
      <c r="B1836">
        <v>259</v>
      </c>
      <c r="C1836">
        <v>107.861</v>
      </c>
      <c r="D1836">
        <v>59.116</v>
      </c>
      <c r="E1836">
        <v>202.084</v>
      </c>
      <c r="F1836">
        <v>4.0060000000000002</v>
      </c>
      <c r="G1836">
        <v>257.63</v>
      </c>
      <c r="H1836">
        <f t="shared" si="170"/>
        <v>3.9034848484848483</v>
      </c>
    </row>
    <row r="1837" spans="1:8" x14ac:dyDescent="0.3">
      <c r="A1837">
        <v>367</v>
      </c>
      <c r="B1837">
        <v>244</v>
      </c>
      <c r="C1837">
        <v>110.26</v>
      </c>
      <c r="D1837">
        <v>55.110999999999997</v>
      </c>
      <c r="E1837">
        <v>166.333</v>
      </c>
      <c r="F1837">
        <v>2.827</v>
      </c>
      <c r="G1837">
        <v>243.29599999999999</v>
      </c>
      <c r="H1837">
        <f t="shared" si="170"/>
        <v>3.68630303030303</v>
      </c>
    </row>
    <row r="1838" spans="1:8" x14ac:dyDescent="0.3">
      <c r="A1838">
        <v>368</v>
      </c>
      <c r="B1838">
        <v>238</v>
      </c>
      <c r="C1838">
        <v>95.578999999999994</v>
      </c>
      <c r="D1838">
        <v>73.744</v>
      </c>
      <c r="E1838">
        <v>179.667</v>
      </c>
      <c r="F1838">
        <v>2.657</v>
      </c>
      <c r="G1838">
        <v>237.255</v>
      </c>
      <c r="H1838">
        <f t="shared" si="170"/>
        <v>3.5947727272727272</v>
      </c>
    </row>
    <row r="1839" spans="1:8" x14ac:dyDescent="0.3">
      <c r="A1839">
        <v>369</v>
      </c>
      <c r="B1839">
        <v>263</v>
      </c>
      <c r="C1839">
        <v>105.17400000000001</v>
      </c>
      <c r="D1839">
        <v>68.070999999999998</v>
      </c>
      <c r="E1839">
        <v>183.31800000000001</v>
      </c>
      <c r="F1839">
        <v>7.883</v>
      </c>
      <c r="G1839">
        <v>262.48</v>
      </c>
      <c r="H1839">
        <f t="shared" si="170"/>
        <v>3.976969696969697</v>
      </c>
    </row>
    <row r="1840" spans="1:8" x14ac:dyDescent="0.3">
      <c r="A1840">
        <v>370</v>
      </c>
      <c r="B1840">
        <v>250</v>
      </c>
      <c r="C1840">
        <v>98.900999999999996</v>
      </c>
      <c r="D1840">
        <v>67.963999999999999</v>
      </c>
      <c r="E1840">
        <v>188.667</v>
      </c>
      <c r="F1840">
        <v>-1.61</v>
      </c>
      <c r="G1840">
        <v>249.09800000000001</v>
      </c>
      <c r="H1840">
        <f t="shared" si="170"/>
        <v>3.7742121212121216</v>
      </c>
    </row>
    <row r="1841" spans="1:8" x14ac:dyDescent="0.3">
      <c r="A1841">
        <v>371</v>
      </c>
      <c r="B1841">
        <v>269</v>
      </c>
      <c r="C1841">
        <v>101.714</v>
      </c>
      <c r="D1841">
        <v>64.087000000000003</v>
      </c>
      <c r="E1841">
        <v>206.29599999999999</v>
      </c>
      <c r="F1841">
        <v>-2.137</v>
      </c>
      <c r="G1841">
        <v>268.18700000000001</v>
      </c>
      <c r="H1841">
        <f t="shared" si="170"/>
        <v>4.0634393939393938</v>
      </c>
    </row>
    <row r="1842" spans="1:8" x14ac:dyDescent="0.3">
      <c r="A1842">
        <v>372</v>
      </c>
      <c r="B1842">
        <v>286</v>
      </c>
      <c r="C1842">
        <v>69.379000000000005</v>
      </c>
      <c r="D1842">
        <v>44.451000000000001</v>
      </c>
      <c r="E1842">
        <v>162.81800000000001</v>
      </c>
      <c r="F1842">
        <v>-3.4260000000000002</v>
      </c>
      <c r="G1842">
        <v>284.50799999999998</v>
      </c>
      <c r="H1842">
        <f t="shared" si="170"/>
        <v>4.3107272727272727</v>
      </c>
    </row>
    <row r="1843" spans="1:8" x14ac:dyDescent="0.3">
      <c r="A1843">
        <v>373</v>
      </c>
      <c r="B1843">
        <v>267</v>
      </c>
      <c r="C1843">
        <v>93.019000000000005</v>
      </c>
      <c r="D1843">
        <v>62.06</v>
      </c>
      <c r="E1843">
        <v>172.018</v>
      </c>
      <c r="F1843">
        <v>-1.292</v>
      </c>
      <c r="G1843">
        <v>266.06799999999998</v>
      </c>
      <c r="H1843">
        <f t="shared" si="170"/>
        <v>4.0313333333333334</v>
      </c>
    </row>
    <row r="1844" spans="1:8" x14ac:dyDescent="0.3">
      <c r="A1844">
        <v>374</v>
      </c>
      <c r="B1844">
        <v>275</v>
      </c>
      <c r="C1844">
        <v>85.257999999999996</v>
      </c>
      <c r="D1844">
        <v>54.634999999999998</v>
      </c>
      <c r="E1844">
        <v>184.726</v>
      </c>
      <c r="F1844">
        <v>3.1339999999999999</v>
      </c>
      <c r="G1844">
        <v>274.41000000000003</v>
      </c>
      <c r="H1844">
        <f t="shared" si="170"/>
        <v>4.1577272727272732</v>
      </c>
    </row>
    <row r="1845" spans="1:8" x14ac:dyDescent="0.3">
      <c r="A1845">
        <v>375</v>
      </c>
      <c r="B1845">
        <v>278</v>
      </c>
      <c r="C1845">
        <v>94.747</v>
      </c>
      <c r="D1845">
        <v>60.886000000000003</v>
      </c>
      <c r="E1845">
        <v>191.56299999999999</v>
      </c>
      <c r="F1845">
        <v>-2.6869999999999998</v>
      </c>
      <c r="G1845">
        <v>277.30500000000001</v>
      </c>
      <c r="H1845">
        <f t="shared" si="170"/>
        <v>4.2015909090909096</v>
      </c>
    </row>
    <row r="1846" spans="1:8" x14ac:dyDescent="0.3">
      <c r="A1846">
        <v>376</v>
      </c>
      <c r="B1846">
        <v>182</v>
      </c>
      <c r="C1846">
        <v>134.03899999999999</v>
      </c>
      <c r="D1846">
        <v>75.790000000000006</v>
      </c>
      <c r="E1846">
        <v>150.726</v>
      </c>
      <c r="F1846">
        <v>-90.95</v>
      </c>
      <c r="G1846">
        <v>181.02500000000001</v>
      </c>
      <c r="H1846">
        <f t="shared" si="170"/>
        <v>2.7428030303030302</v>
      </c>
    </row>
    <row r="1847" spans="1:8" x14ac:dyDescent="0.3">
      <c r="A1847">
        <v>377</v>
      </c>
      <c r="B1847">
        <v>683</v>
      </c>
      <c r="C1847">
        <v>89.906999999999996</v>
      </c>
      <c r="D1847">
        <v>54.963000000000001</v>
      </c>
      <c r="E1847">
        <v>175.02799999999999</v>
      </c>
      <c r="F1847">
        <v>-85.795000000000002</v>
      </c>
      <c r="G1847">
        <v>681.83600000000001</v>
      </c>
      <c r="H1847">
        <f t="shared" si="170"/>
        <v>10.330848484848485</v>
      </c>
    </row>
    <row r="1848" spans="1:8" x14ac:dyDescent="0.3">
      <c r="A1848">
        <v>378</v>
      </c>
      <c r="B1848">
        <v>179</v>
      </c>
      <c r="C1848">
        <v>133.672</v>
      </c>
      <c r="D1848">
        <v>78.332999999999998</v>
      </c>
      <c r="E1848">
        <v>155.667</v>
      </c>
      <c r="F1848">
        <v>-90</v>
      </c>
      <c r="G1848">
        <v>178</v>
      </c>
      <c r="H1848">
        <f t="shared" si="170"/>
        <v>2.6969696969696968</v>
      </c>
    </row>
    <row r="1849" spans="1:8" x14ac:dyDescent="0.3">
      <c r="A1849">
        <v>379</v>
      </c>
      <c r="B1849">
        <v>639</v>
      </c>
      <c r="C1849">
        <v>78.021000000000001</v>
      </c>
      <c r="D1849">
        <v>35.332999999999998</v>
      </c>
      <c r="E1849">
        <v>152.667</v>
      </c>
      <c r="F1849">
        <v>-95.665999999999997</v>
      </c>
      <c r="G1849">
        <v>638.11800000000005</v>
      </c>
      <c r="H1849">
        <f t="shared" si="170"/>
        <v>9.6684545454545461</v>
      </c>
    </row>
    <row r="1850" spans="1:8" x14ac:dyDescent="0.3">
      <c r="A1850">
        <v>380</v>
      </c>
      <c r="B1850">
        <v>182</v>
      </c>
      <c r="C1850">
        <v>151.452</v>
      </c>
      <c r="D1850">
        <v>89.495000000000005</v>
      </c>
      <c r="E1850">
        <v>166.667</v>
      </c>
      <c r="F1850">
        <v>-90.316999999999993</v>
      </c>
      <c r="G1850">
        <v>181.00299999999999</v>
      </c>
      <c r="H1850">
        <f t="shared" si="170"/>
        <v>2.7424696969696969</v>
      </c>
    </row>
    <row r="1851" spans="1:8" x14ac:dyDescent="0.3">
      <c r="A1851">
        <v>381</v>
      </c>
      <c r="B1851">
        <v>793</v>
      </c>
      <c r="C1851">
        <v>103.01300000000001</v>
      </c>
      <c r="D1851">
        <v>0</v>
      </c>
      <c r="E1851">
        <v>206.667</v>
      </c>
      <c r="F1851">
        <v>-92.025000000000006</v>
      </c>
      <c r="G1851">
        <v>792.495</v>
      </c>
      <c r="H1851">
        <f t="shared" si="170"/>
        <v>12.0075</v>
      </c>
    </row>
    <row r="1852" spans="1:8" x14ac:dyDescent="0.3">
      <c r="A1852">
        <v>382</v>
      </c>
      <c r="B1852">
        <v>68</v>
      </c>
      <c r="C1852">
        <v>130.14500000000001</v>
      </c>
      <c r="D1852">
        <v>80.811000000000007</v>
      </c>
      <c r="E1852">
        <v>153.821</v>
      </c>
      <c r="F1852">
        <v>-92.563999999999993</v>
      </c>
      <c r="G1852">
        <v>67.066999999999993</v>
      </c>
    </row>
    <row r="1853" spans="1:8" x14ac:dyDescent="0.3">
      <c r="A1853">
        <v>383</v>
      </c>
      <c r="B1853">
        <v>509</v>
      </c>
      <c r="C1853">
        <v>88.65</v>
      </c>
      <c r="D1853">
        <v>38.973999999999997</v>
      </c>
      <c r="E1853">
        <v>198.64400000000001</v>
      </c>
      <c r="F1853">
        <v>-95.194000000000003</v>
      </c>
      <c r="G1853">
        <v>508.08699999999999</v>
      </c>
      <c r="H1853">
        <f>G1853/G1852</f>
        <v>7.5758122474540395</v>
      </c>
    </row>
    <row r="1854" spans="1:8" x14ac:dyDescent="0.3">
      <c r="A1854">
        <v>384</v>
      </c>
      <c r="B1854">
        <v>141</v>
      </c>
      <c r="C1854">
        <v>132.56</v>
      </c>
      <c r="D1854">
        <v>86.162000000000006</v>
      </c>
      <c r="E1854">
        <v>144.55199999999999</v>
      </c>
      <c r="F1854">
        <v>-86.73</v>
      </c>
      <c r="G1854">
        <v>140.22800000000001</v>
      </c>
    </row>
    <row r="1855" spans="1:8" x14ac:dyDescent="0.3">
      <c r="A1855">
        <v>385</v>
      </c>
      <c r="B1855">
        <v>522</v>
      </c>
      <c r="C1855">
        <v>84.551000000000002</v>
      </c>
      <c r="D1855">
        <v>45.484999999999999</v>
      </c>
      <c r="E1855">
        <v>192.667</v>
      </c>
      <c r="F1855">
        <v>-83.611000000000004</v>
      </c>
      <c r="G1855">
        <v>521.23699999999997</v>
      </c>
      <c r="H1855">
        <f>G1855/G1854</f>
        <v>3.7170679179621753</v>
      </c>
    </row>
    <row r="1856" spans="1:8" x14ac:dyDescent="0.3">
      <c r="A1856">
        <v>386</v>
      </c>
      <c r="B1856">
        <v>56</v>
      </c>
      <c r="C1856">
        <v>149.172</v>
      </c>
      <c r="D1856">
        <v>119.069</v>
      </c>
      <c r="E1856">
        <v>162.40600000000001</v>
      </c>
      <c r="F1856">
        <v>-86.325999999999993</v>
      </c>
      <c r="G1856">
        <v>54.612000000000002</v>
      </c>
    </row>
    <row r="1857" spans="1:8" x14ac:dyDescent="0.3">
      <c r="A1857">
        <v>387</v>
      </c>
      <c r="B1857">
        <v>209</v>
      </c>
      <c r="C1857">
        <v>76.587999999999994</v>
      </c>
      <c r="D1857">
        <v>41.441000000000003</v>
      </c>
      <c r="E1857">
        <v>137.333</v>
      </c>
      <c r="F1857">
        <v>-85.58</v>
      </c>
      <c r="G1857">
        <v>207.61699999999999</v>
      </c>
      <c r="H1857">
        <f>G1857/54.6</f>
        <v>3.8025091575091574</v>
      </c>
    </row>
    <row r="1858" spans="1:8" x14ac:dyDescent="0.3">
      <c r="A1858">
        <v>388</v>
      </c>
      <c r="B1858">
        <v>191</v>
      </c>
      <c r="C1858">
        <v>70.418999999999997</v>
      </c>
      <c r="D1858">
        <v>46.32</v>
      </c>
      <c r="E1858">
        <v>155.59399999999999</v>
      </c>
      <c r="F1858">
        <v>-75.671000000000006</v>
      </c>
      <c r="G1858">
        <v>189.90799999999999</v>
      </c>
      <c r="H1858">
        <f t="shared" ref="H1858:H1912" si="171">G1858/54.6</f>
        <v>3.4781684981684977</v>
      </c>
    </row>
    <row r="1859" spans="1:8" x14ac:dyDescent="0.3">
      <c r="A1859">
        <v>389</v>
      </c>
      <c r="B1859">
        <v>175</v>
      </c>
      <c r="C1859">
        <v>121.187</v>
      </c>
      <c r="D1859">
        <v>63.332999999999998</v>
      </c>
      <c r="E1859">
        <v>176</v>
      </c>
      <c r="F1859">
        <v>-90</v>
      </c>
      <c r="G1859">
        <v>174</v>
      </c>
      <c r="H1859">
        <f t="shared" si="171"/>
        <v>3.1868131868131866</v>
      </c>
    </row>
    <row r="1860" spans="1:8" x14ac:dyDescent="0.3">
      <c r="A1860">
        <v>390</v>
      </c>
      <c r="B1860">
        <v>176</v>
      </c>
      <c r="C1860">
        <v>108.098</v>
      </c>
      <c r="D1860">
        <v>54.250999999999998</v>
      </c>
      <c r="E1860">
        <v>152.333</v>
      </c>
      <c r="F1860">
        <v>-79.460999999999999</v>
      </c>
      <c r="G1860">
        <v>174.95099999999999</v>
      </c>
      <c r="H1860">
        <f t="shared" si="171"/>
        <v>3.2042307692307692</v>
      </c>
    </row>
    <row r="1861" spans="1:8" x14ac:dyDescent="0.3">
      <c r="A1861">
        <v>391</v>
      </c>
      <c r="B1861">
        <v>178</v>
      </c>
      <c r="C1861">
        <v>89.085999999999999</v>
      </c>
      <c r="D1861">
        <v>54.805999999999997</v>
      </c>
      <c r="E1861">
        <v>152.333</v>
      </c>
      <c r="F1861">
        <v>-80.91</v>
      </c>
      <c r="G1861">
        <v>177.226</v>
      </c>
      <c r="H1861">
        <f t="shared" si="171"/>
        <v>3.2458974358974357</v>
      </c>
    </row>
    <row r="1862" spans="1:8" x14ac:dyDescent="0.3">
      <c r="A1862">
        <v>392</v>
      </c>
      <c r="B1862">
        <v>190</v>
      </c>
      <c r="C1862">
        <v>100.634</v>
      </c>
      <c r="D1862">
        <v>58.646000000000001</v>
      </c>
      <c r="E1862">
        <v>136.654</v>
      </c>
      <c r="F1862">
        <v>-82.686999999999998</v>
      </c>
      <c r="G1862">
        <v>188.53399999999999</v>
      </c>
      <c r="H1862">
        <f t="shared" si="171"/>
        <v>3.4530036630036629</v>
      </c>
    </row>
    <row r="1863" spans="1:8" x14ac:dyDescent="0.3">
      <c r="A1863">
        <v>393</v>
      </c>
      <c r="B1863">
        <v>173</v>
      </c>
      <c r="C1863">
        <v>103.93300000000001</v>
      </c>
      <c r="D1863">
        <v>57.473999999999997</v>
      </c>
      <c r="E1863">
        <v>167.541</v>
      </c>
      <c r="F1863">
        <v>-75.155000000000001</v>
      </c>
      <c r="G1863">
        <v>171.732</v>
      </c>
      <c r="H1863">
        <f t="shared" si="171"/>
        <v>3.1452747252747253</v>
      </c>
    </row>
    <row r="1864" spans="1:8" x14ac:dyDescent="0.3">
      <c r="A1864">
        <v>394</v>
      </c>
      <c r="B1864">
        <v>162</v>
      </c>
      <c r="C1864">
        <v>94.933999999999997</v>
      </c>
      <c r="D1864">
        <v>58.161999999999999</v>
      </c>
      <c r="E1864">
        <v>148.667</v>
      </c>
      <c r="F1864">
        <v>-77.781000000000006</v>
      </c>
      <c r="G1864">
        <v>160.63900000000001</v>
      </c>
      <c r="H1864">
        <f t="shared" si="171"/>
        <v>2.942106227106227</v>
      </c>
    </row>
    <row r="1865" spans="1:8" x14ac:dyDescent="0.3">
      <c r="A1865">
        <v>395</v>
      </c>
      <c r="B1865">
        <v>181</v>
      </c>
      <c r="C1865">
        <v>95.863</v>
      </c>
      <c r="D1865">
        <v>60.667999999999999</v>
      </c>
      <c r="E1865">
        <v>146.22999999999999</v>
      </c>
      <c r="F1865">
        <v>-82.004999999999995</v>
      </c>
      <c r="G1865">
        <v>179.74700000000001</v>
      </c>
      <c r="H1865">
        <f t="shared" si="171"/>
        <v>3.2920695970695975</v>
      </c>
    </row>
    <row r="1866" spans="1:8" x14ac:dyDescent="0.3">
      <c r="A1866">
        <v>396</v>
      </c>
      <c r="B1866">
        <v>176</v>
      </c>
      <c r="C1866">
        <v>100.45</v>
      </c>
      <c r="D1866">
        <v>51.076999999999998</v>
      </c>
      <c r="E1866">
        <v>155.63900000000001</v>
      </c>
      <c r="F1866">
        <v>-77.471000000000004</v>
      </c>
      <c r="G1866">
        <v>175.17099999999999</v>
      </c>
      <c r="H1866">
        <f t="shared" si="171"/>
        <v>3.2082600732600732</v>
      </c>
    </row>
    <row r="1867" spans="1:8" x14ac:dyDescent="0.3">
      <c r="A1867">
        <v>397</v>
      </c>
      <c r="B1867">
        <v>175</v>
      </c>
      <c r="C1867">
        <v>104.148</v>
      </c>
      <c r="D1867">
        <v>58.027999999999999</v>
      </c>
      <c r="E1867">
        <v>160.22999999999999</v>
      </c>
      <c r="F1867">
        <v>-78.754999999999995</v>
      </c>
      <c r="G1867">
        <v>174.34700000000001</v>
      </c>
      <c r="H1867">
        <f t="shared" si="171"/>
        <v>3.1931684981684985</v>
      </c>
    </row>
    <row r="1868" spans="1:8" x14ac:dyDescent="0.3">
      <c r="A1868">
        <v>398</v>
      </c>
      <c r="B1868">
        <v>175</v>
      </c>
      <c r="C1868">
        <v>100.319</v>
      </c>
      <c r="D1868">
        <v>52.023000000000003</v>
      </c>
      <c r="E1868">
        <v>145.72399999999999</v>
      </c>
      <c r="F1868">
        <v>-93.617000000000004</v>
      </c>
      <c r="G1868">
        <v>174.34700000000001</v>
      </c>
      <c r="H1868">
        <f t="shared" si="171"/>
        <v>3.1931684981684985</v>
      </c>
    </row>
    <row r="1869" spans="1:8" x14ac:dyDescent="0.3">
      <c r="A1869">
        <v>399</v>
      </c>
      <c r="B1869">
        <v>155</v>
      </c>
      <c r="C1869">
        <v>103.887</v>
      </c>
      <c r="D1869">
        <v>48.383000000000003</v>
      </c>
      <c r="E1869">
        <v>185.523</v>
      </c>
      <c r="F1869">
        <v>-95.227999999999994</v>
      </c>
      <c r="G1869">
        <v>153.63900000000001</v>
      </c>
      <c r="H1869">
        <f t="shared" si="171"/>
        <v>2.8139010989010989</v>
      </c>
    </row>
    <row r="1870" spans="1:8" x14ac:dyDescent="0.3">
      <c r="A1870">
        <v>400</v>
      </c>
      <c r="B1870">
        <v>174</v>
      </c>
      <c r="C1870">
        <v>115.634</v>
      </c>
      <c r="D1870">
        <v>53.500999999999998</v>
      </c>
      <c r="E1870">
        <v>184.667</v>
      </c>
      <c r="F1870">
        <v>-91.325000000000003</v>
      </c>
      <c r="G1870">
        <v>173.04599999999999</v>
      </c>
      <c r="H1870">
        <f t="shared" si="171"/>
        <v>3.169340659340659</v>
      </c>
    </row>
    <row r="1871" spans="1:8" x14ac:dyDescent="0.3">
      <c r="A1871">
        <v>401</v>
      </c>
      <c r="B1871">
        <v>160</v>
      </c>
      <c r="C1871">
        <v>124.03100000000001</v>
      </c>
      <c r="D1871">
        <v>72.274000000000001</v>
      </c>
      <c r="E1871">
        <v>186.667</v>
      </c>
      <c r="F1871">
        <v>-85.296000000000006</v>
      </c>
      <c r="G1871">
        <v>158.53399999999999</v>
      </c>
      <c r="H1871">
        <f t="shared" si="171"/>
        <v>2.9035531135531132</v>
      </c>
    </row>
    <row r="1872" spans="1:8" x14ac:dyDescent="0.3">
      <c r="A1872">
        <v>402</v>
      </c>
      <c r="B1872">
        <v>150</v>
      </c>
      <c r="C1872">
        <v>125.48399999999999</v>
      </c>
      <c r="D1872">
        <v>67.302000000000007</v>
      </c>
      <c r="E1872">
        <v>201.71799999999999</v>
      </c>
      <c r="F1872">
        <v>-91.921999999999997</v>
      </c>
      <c r="G1872">
        <v>149.084</v>
      </c>
      <c r="H1872">
        <f t="shared" si="171"/>
        <v>2.7304761904761903</v>
      </c>
    </row>
    <row r="1873" spans="1:8" x14ac:dyDescent="0.3">
      <c r="A1873">
        <v>403</v>
      </c>
      <c r="B1873">
        <v>157</v>
      </c>
      <c r="C1873">
        <v>104.771</v>
      </c>
      <c r="D1873">
        <v>53.58</v>
      </c>
      <c r="E1873">
        <v>158.815</v>
      </c>
      <c r="F1873">
        <v>-95.894000000000005</v>
      </c>
      <c r="G1873">
        <v>155.82400000000001</v>
      </c>
      <c r="H1873">
        <f t="shared" si="171"/>
        <v>2.8539194139194142</v>
      </c>
    </row>
    <row r="1874" spans="1:8" x14ac:dyDescent="0.3">
      <c r="A1874">
        <v>404</v>
      </c>
      <c r="B1874">
        <v>150</v>
      </c>
      <c r="C1874">
        <v>117.97799999999999</v>
      </c>
      <c r="D1874">
        <v>61.332999999999998</v>
      </c>
      <c r="E1874">
        <v>189.054</v>
      </c>
      <c r="F1874">
        <v>-81.924000000000007</v>
      </c>
      <c r="G1874">
        <v>149.482</v>
      </c>
      <c r="H1874">
        <f t="shared" si="171"/>
        <v>2.7377655677655679</v>
      </c>
    </row>
    <row r="1875" spans="1:8" x14ac:dyDescent="0.3">
      <c r="A1875">
        <v>405</v>
      </c>
      <c r="B1875">
        <v>149</v>
      </c>
      <c r="C1875">
        <v>96.376999999999995</v>
      </c>
      <c r="D1875">
        <v>58.262</v>
      </c>
      <c r="E1875">
        <v>146.821</v>
      </c>
      <c r="F1875">
        <v>-81.048000000000002</v>
      </c>
      <c r="G1875">
        <v>147.80099999999999</v>
      </c>
      <c r="H1875">
        <f t="shared" si="171"/>
        <v>2.7069780219780215</v>
      </c>
    </row>
    <row r="1876" spans="1:8" x14ac:dyDescent="0.3">
      <c r="A1876">
        <v>406</v>
      </c>
      <c r="B1876">
        <v>160</v>
      </c>
      <c r="C1876">
        <v>123.84699999999999</v>
      </c>
      <c r="D1876">
        <v>55.755000000000003</v>
      </c>
      <c r="E1876">
        <v>189.83</v>
      </c>
      <c r="F1876">
        <v>-87.12</v>
      </c>
      <c r="G1876">
        <v>159.20099999999999</v>
      </c>
      <c r="H1876">
        <f t="shared" si="171"/>
        <v>2.9157692307692304</v>
      </c>
    </row>
    <row r="1877" spans="1:8" x14ac:dyDescent="0.3">
      <c r="A1877">
        <v>407</v>
      </c>
      <c r="B1877">
        <v>156</v>
      </c>
      <c r="C1877">
        <v>114.425</v>
      </c>
      <c r="D1877">
        <v>59.268999999999998</v>
      </c>
      <c r="E1877">
        <v>172.00899999999999</v>
      </c>
      <c r="F1877">
        <v>-89.260999999999996</v>
      </c>
      <c r="G1877">
        <v>155.01300000000001</v>
      </c>
      <c r="H1877">
        <f t="shared" si="171"/>
        <v>2.8390659340659341</v>
      </c>
    </row>
    <row r="1878" spans="1:8" x14ac:dyDescent="0.3">
      <c r="A1878">
        <v>408</v>
      </c>
      <c r="B1878">
        <v>164</v>
      </c>
      <c r="C1878">
        <v>113.52200000000001</v>
      </c>
      <c r="D1878">
        <v>56.134</v>
      </c>
      <c r="E1878">
        <v>189.667</v>
      </c>
      <c r="F1878">
        <v>-95.991</v>
      </c>
      <c r="G1878">
        <v>162.88999999999999</v>
      </c>
      <c r="H1878">
        <f t="shared" si="171"/>
        <v>2.9833333333333329</v>
      </c>
    </row>
    <row r="1879" spans="1:8" x14ac:dyDescent="0.3">
      <c r="A1879">
        <v>409</v>
      </c>
      <c r="B1879">
        <v>168</v>
      </c>
      <c r="C1879">
        <v>117.247</v>
      </c>
      <c r="D1879">
        <v>65.67</v>
      </c>
      <c r="E1879">
        <v>186.667</v>
      </c>
      <c r="F1879">
        <v>-78.623000000000005</v>
      </c>
      <c r="G1879">
        <v>167.28700000000001</v>
      </c>
      <c r="H1879">
        <f t="shared" si="171"/>
        <v>3.0638644688644687</v>
      </c>
    </row>
    <row r="1880" spans="1:8" x14ac:dyDescent="0.3">
      <c r="A1880">
        <v>410</v>
      </c>
      <c r="B1880">
        <v>163</v>
      </c>
      <c r="C1880">
        <v>111.387</v>
      </c>
      <c r="D1880">
        <v>55.728999999999999</v>
      </c>
      <c r="E1880">
        <v>158.892</v>
      </c>
      <c r="F1880">
        <v>-82.918999999999997</v>
      </c>
      <c r="G1880">
        <v>162.23699999999999</v>
      </c>
      <c r="H1880">
        <f t="shared" si="171"/>
        <v>2.9713736263736261</v>
      </c>
    </row>
    <row r="1881" spans="1:8" x14ac:dyDescent="0.3">
      <c r="A1881">
        <v>411</v>
      </c>
      <c r="B1881">
        <v>150</v>
      </c>
      <c r="C1881">
        <v>122.751</v>
      </c>
      <c r="D1881">
        <v>61.515000000000001</v>
      </c>
      <c r="E1881">
        <v>172.98699999999999</v>
      </c>
      <c r="F1881">
        <v>-82.304000000000002</v>
      </c>
      <c r="G1881">
        <v>149.345</v>
      </c>
      <c r="H1881">
        <f t="shared" si="171"/>
        <v>2.7352564102564103</v>
      </c>
    </row>
    <row r="1882" spans="1:8" x14ac:dyDescent="0.3">
      <c r="A1882">
        <v>412</v>
      </c>
      <c r="B1882">
        <v>154</v>
      </c>
      <c r="C1882">
        <v>121.086</v>
      </c>
      <c r="D1882">
        <v>75.075000000000003</v>
      </c>
      <c r="E1882">
        <v>163.779</v>
      </c>
      <c r="F1882">
        <v>-82.504000000000005</v>
      </c>
      <c r="G1882">
        <v>153.31</v>
      </c>
      <c r="H1882">
        <f t="shared" si="171"/>
        <v>2.8078754578754577</v>
      </c>
    </row>
    <row r="1883" spans="1:8" x14ac:dyDescent="0.3">
      <c r="A1883">
        <v>413</v>
      </c>
      <c r="B1883">
        <v>141</v>
      </c>
      <c r="C1883">
        <v>120.036</v>
      </c>
      <c r="D1883">
        <v>68.680999999999997</v>
      </c>
      <c r="E1883">
        <v>172.333</v>
      </c>
      <c r="F1883">
        <v>-85.507000000000005</v>
      </c>
      <c r="G1883">
        <v>140.43100000000001</v>
      </c>
      <c r="H1883">
        <f t="shared" si="171"/>
        <v>2.571996336996337</v>
      </c>
    </row>
    <row r="1884" spans="1:8" x14ac:dyDescent="0.3">
      <c r="A1884">
        <v>414</v>
      </c>
      <c r="B1884">
        <v>145</v>
      </c>
      <c r="C1884">
        <v>121.607</v>
      </c>
      <c r="D1884">
        <v>63.305999999999997</v>
      </c>
      <c r="E1884">
        <v>181.333</v>
      </c>
      <c r="F1884">
        <v>-88.409000000000006</v>
      </c>
      <c r="G1884">
        <v>144.05600000000001</v>
      </c>
      <c r="H1884">
        <f t="shared" si="171"/>
        <v>2.6383882783882786</v>
      </c>
    </row>
    <row r="1885" spans="1:8" x14ac:dyDescent="0.3">
      <c r="A1885">
        <v>415</v>
      </c>
      <c r="B1885">
        <v>150</v>
      </c>
      <c r="C1885">
        <v>120.61</v>
      </c>
      <c r="D1885">
        <v>87.209000000000003</v>
      </c>
      <c r="E1885">
        <v>168.54400000000001</v>
      </c>
      <c r="F1885">
        <v>-81.106999999999999</v>
      </c>
      <c r="G1885">
        <v>148.78800000000001</v>
      </c>
      <c r="H1885">
        <f t="shared" si="171"/>
        <v>2.7250549450549451</v>
      </c>
    </row>
    <row r="1886" spans="1:8" x14ac:dyDescent="0.3">
      <c r="A1886">
        <v>416</v>
      </c>
      <c r="B1886">
        <v>155</v>
      </c>
      <c r="C1886">
        <v>124.27200000000001</v>
      </c>
      <c r="D1886">
        <v>68.247</v>
      </c>
      <c r="E1886">
        <v>195.584</v>
      </c>
      <c r="F1886">
        <v>-91.488</v>
      </c>
      <c r="G1886">
        <v>154.05199999999999</v>
      </c>
      <c r="H1886">
        <f t="shared" si="171"/>
        <v>2.8214652014652013</v>
      </c>
    </row>
    <row r="1887" spans="1:8" x14ac:dyDescent="0.3">
      <c r="A1887">
        <v>417</v>
      </c>
      <c r="B1887">
        <v>142</v>
      </c>
      <c r="C1887">
        <v>142.565</v>
      </c>
      <c r="D1887">
        <v>87.510999999999996</v>
      </c>
      <c r="E1887">
        <v>202.404</v>
      </c>
      <c r="F1887">
        <v>-94.057000000000002</v>
      </c>
      <c r="G1887">
        <v>141.35400000000001</v>
      </c>
      <c r="H1887">
        <f t="shared" si="171"/>
        <v>2.5889010989010992</v>
      </c>
    </row>
    <row r="1888" spans="1:8" x14ac:dyDescent="0.3">
      <c r="A1888">
        <v>418</v>
      </c>
      <c r="B1888">
        <v>158</v>
      </c>
      <c r="C1888">
        <v>146.07599999999999</v>
      </c>
      <c r="D1888">
        <v>65.341999999999999</v>
      </c>
      <c r="E1888">
        <v>221</v>
      </c>
      <c r="F1888">
        <v>-85.236000000000004</v>
      </c>
      <c r="G1888">
        <v>156.541</v>
      </c>
      <c r="H1888">
        <f t="shared" si="171"/>
        <v>2.8670512820512819</v>
      </c>
    </row>
    <row r="1889" spans="1:8" x14ac:dyDescent="0.3">
      <c r="A1889">
        <v>419</v>
      </c>
      <c r="B1889">
        <v>156</v>
      </c>
      <c r="C1889">
        <v>141.50299999999999</v>
      </c>
      <c r="D1889">
        <v>90.201999999999998</v>
      </c>
      <c r="E1889">
        <v>218.05099999999999</v>
      </c>
      <c r="F1889">
        <v>-78.834999999999994</v>
      </c>
      <c r="G1889">
        <v>154.93199999999999</v>
      </c>
      <c r="H1889">
        <f t="shared" si="171"/>
        <v>2.8375824175824174</v>
      </c>
    </row>
    <row r="1890" spans="1:8" x14ac:dyDescent="0.3">
      <c r="A1890">
        <v>420</v>
      </c>
      <c r="B1890">
        <v>151</v>
      </c>
      <c r="C1890">
        <v>126.004</v>
      </c>
      <c r="D1890">
        <v>79.790000000000006</v>
      </c>
      <c r="E1890">
        <v>177.667</v>
      </c>
      <c r="F1890">
        <v>-74.106999999999999</v>
      </c>
      <c r="G1890">
        <v>149.72300000000001</v>
      </c>
      <c r="H1890">
        <f t="shared" si="171"/>
        <v>2.7421794871794876</v>
      </c>
    </row>
    <row r="1891" spans="1:8" x14ac:dyDescent="0.3">
      <c r="A1891">
        <v>421</v>
      </c>
      <c r="B1891">
        <v>141</v>
      </c>
      <c r="C1891">
        <v>132.71299999999999</v>
      </c>
      <c r="D1891">
        <v>73.233000000000004</v>
      </c>
      <c r="E1891">
        <v>204.46199999999999</v>
      </c>
      <c r="F1891">
        <v>-91.227999999999994</v>
      </c>
      <c r="G1891">
        <v>140.03200000000001</v>
      </c>
      <c r="H1891">
        <f t="shared" si="171"/>
        <v>2.564688644688645</v>
      </c>
    </row>
    <row r="1892" spans="1:8" x14ac:dyDescent="0.3">
      <c r="A1892">
        <v>422</v>
      </c>
      <c r="B1892">
        <v>157</v>
      </c>
      <c r="C1892">
        <v>127.932</v>
      </c>
      <c r="D1892">
        <v>71.244</v>
      </c>
      <c r="E1892">
        <v>219</v>
      </c>
      <c r="F1892">
        <v>-88.164000000000001</v>
      </c>
      <c r="G1892">
        <v>156.08000000000001</v>
      </c>
      <c r="H1892">
        <f t="shared" si="171"/>
        <v>2.8586080586080587</v>
      </c>
    </row>
    <row r="1893" spans="1:8" x14ac:dyDescent="0.3">
      <c r="A1893">
        <v>423</v>
      </c>
      <c r="B1893">
        <v>174</v>
      </c>
      <c r="C1893">
        <v>103.78100000000001</v>
      </c>
      <c r="D1893">
        <v>65.456999999999994</v>
      </c>
      <c r="E1893">
        <v>202.76300000000001</v>
      </c>
      <c r="F1893">
        <v>-78.69</v>
      </c>
      <c r="G1893">
        <v>173.36699999999999</v>
      </c>
      <c r="H1893">
        <f t="shared" si="171"/>
        <v>3.1752197802197801</v>
      </c>
    </row>
    <row r="1894" spans="1:8" x14ac:dyDescent="0.3">
      <c r="A1894">
        <v>424</v>
      </c>
      <c r="B1894">
        <v>146</v>
      </c>
      <c r="C1894">
        <v>112.501</v>
      </c>
      <c r="D1894">
        <v>74.634</v>
      </c>
      <c r="E1894">
        <v>197</v>
      </c>
      <c r="F1894">
        <v>-76.826999999999998</v>
      </c>
      <c r="G1894">
        <v>144.81</v>
      </c>
      <c r="H1894">
        <f t="shared" si="171"/>
        <v>2.6521978021978021</v>
      </c>
    </row>
    <row r="1895" spans="1:8" x14ac:dyDescent="0.3">
      <c r="A1895">
        <v>425</v>
      </c>
      <c r="B1895">
        <v>142</v>
      </c>
      <c r="C1895">
        <v>121.405</v>
      </c>
      <c r="D1895">
        <v>91.497</v>
      </c>
      <c r="E1895">
        <v>189</v>
      </c>
      <c r="F1895">
        <v>-84.694999999999993</v>
      </c>
      <c r="G1895">
        <v>140.602</v>
      </c>
      <c r="H1895">
        <f t="shared" si="171"/>
        <v>2.575128205128205</v>
      </c>
    </row>
    <row r="1896" spans="1:8" x14ac:dyDescent="0.3">
      <c r="A1896">
        <v>426</v>
      </c>
      <c r="B1896">
        <v>64</v>
      </c>
      <c r="C1896">
        <v>145.70500000000001</v>
      </c>
      <c r="D1896">
        <v>108.508</v>
      </c>
      <c r="E1896">
        <v>157.06299999999999</v>
      </c>
      <c r="F1896">
        <v>-85.462000000000003</v>
      </c>
      <c r="G1896">
        <v>63.198</v>
      </c>
      <c r="H1896">
        <f t="shared" si="171"/>
        <v>1.1574725274725275</v>
      </c>
    </row>
    <row r="1897" spans="1:8" x14ac:dyDescent="0.3">
      <c r="A1897">
        <v>427</v>
      </c>
      <c r="B1897">
        <v>562</v>
      </c>
      <c r="C1897">
        <v>81.263000000000005</v>
      </c>
      <c r="D1897">
        <v>28.667000000000002</v>
      </c>
      <c r="E1897">
        <v>202.458</v>
      </c>
      <c r="F1897">
        <v>-89.284999999999997</v>
      </c>
      <c r="G1897">
        <v>561.04399999999998</v>
      </c>
      <c r="H1897">
        <f t="shared" si="171"/>
        <v>10.275531135531136</v>
      </c>
    </row>
    <row r="1898" spans="1:8" x14ac:dyDescent="0.3">
      <c r="A1898">
        <v>428</v>
      </c>
      <c r="B1898">
        <v>26</v>
      </c>
      <c r="C1898">
        <v>150.28299999999999</v>
      </c>
      <c r="D1898">
        <v>115.333</v>
      </c>
      <c r="E1898">
        <v>162.82300000000001</v>
      </c>
      <c r="F1898">
        <v>-88.471999999999994</v>
      </c>
      <c r="G1898">
        <v>25.009</v>
      </c>
      <c r="H1898">
        <f t="shared" si="171"/>
        <v>0.45804029304029303</v>
      </c>
    </row>
    <row r="1899" spans="1:8" x14ac:dyDescent="0.3">
      <c r="A1899">
        <v>429</v>
      </c>
      <c r="B1899">
        <v>320</v>
      </c>
      <c r="C1899">
        <v>104.496</v>
      </c>
      <c r="D1899">
        <v>51.52</v>
      </c>
      <c r="E1899">
        <v>168.172</v>
      </c>
      <c r="F1899">
        <v>-81.718000000000004</v>
      </c>
      <c r="G1899">
        <v>319.33100000000002</v>
      </c>
      <c r="H1899">
        <f t="shared" si="171"/>
        <v>5.8485531135531135</v>
      </c>
    </row>
    <row r="1900" spans="1:8" x14ac:dyDescent="0.3">
      <c r="A1900">
        <v>430</v>
      </c>
      <c r="B1900">
        <v>330</v>
      </c>
      <c r="C1900">
        <v>59.481000000000002</v>
      </c>
      <c r="D1900">
        <v>26.460999999999999</v>
      </c>
      <c r="E1900">
        <v>138.667</v>
      </c>
      <c r="F1900">
        <v>-82.141000000000005</v>
      </c>
      <c r="G1900">
        <v>329.09100000000001</v>
      </c>
      <c r="H1900">
        <f t="shared" si="171"/>
        <v>6.0273076923076925</v>
      </c>
    </row>
    <row r="1901" spans="1:8" x14ac:dyDescent="0.3">
      <c r="A1901">
        <v>431</v>
      </c>
      <c r="B1901">
        <v>307</v>
      </c>
      <c r="C1901">
        <v>77.093999999999994</v>
      </c>
      <c r="D1901">
        <v>37.654000000000003</v>
      </c>
      <c r="E1901">
        <v>140.42400000000001</v>
      </c>
      <c r="F1901">
        <v>-85.501000000000005</v>
      </c>
      <c r="G1901">
        <v>305.94299999999998</v>
      </c>
      <c r="H1901">
        <f t="shared" si="171"/>
        <v>5.6033516483516479</v>
      </c>
    </row>
    <row r="1902" spans="1:8" x14ac:dyDescent="0.3">
      <c r="A1902">
        <v>432</v>
      </c>
      <c r="B1902">
        <v>304</v>
      </c>
      <c r="C1902">
        <v>95.394999999999996</v>
      </c>
      <c r="D1902">
        <v>46.56</v>
      </c>
      <c r="E1902">
        <v>139.97800000000001</v>
      </c>
      <c r="F1902">
        <v>-90.378</v>
      </c>
      <c r="G1902">
        <v>303.00700000000001</v>
      </c>
      <c r="H1902">
        <f t="shared" si="171"/>
        <v>5.5495787545787545</v>
      </c>
    </row>
    <row r="1903" spans="1:8" x14ac:dyDescent="0.3">
      <c r="A1903">
        <v>433</v>
      </c>
      <c r="B1903">
        <v>286</v>
      </c>
      <c r="C1903">
        <v>84.69</v>
      </c>
      <c r="D1903">
        <v>53.820999999999998</v>
      </c>
      <c r="E1903">
        <v>163.511</v>
      </c>
      <c r="F1903">
        <v>-84.369</v>
      </c>
      <c r="G1903">
        <v>285.37700000000001</v>
      </c>
      <c r="H1903">
        <f t="shared" si="171"/>
        <v>5.2266849816849819</v>
      </c>
    </row>
    <row r="1904" spans="1:8" x14ac:dyDescent="0.3">
      <c r="A1904">
        <v>434</v>
      </c>
      <c r="B1904">
        <v>263</v>
      </c>
      <c r="C1904">
        <v>115.863</v>
      </c>
      <c r="D1904">
        <v>62.667000000000002</v>
      </c>
      <c r="E1904">
        <v>185.68899999999999</v>
      </c>
      <c r="F1904">
        <v>-75.433999999999997</v>
      </c>
      <c r="G1904">
        <v>262.435</v>
      </c>
      <c r="H1904">
        <f t="shared" si="171"/>
        <v>4.8065018315018317</v>
      </c>
    </row>
    <row r="1905" spans="1:8" x14ac:dyDescent="0.3">
      <c r="A1905">
        <v>435</v>
      </c>
      <c r="B1905">
        <v>271</v>
      </c>
      <c r="C1905">
        <v>92.891999999999996</v>
      </c>
      <c r="D1905">
        <v>45.436999999999998</v>
      </c>
      <c r="E1905">
        <v>163.864</v>
      </c>
      <c r="F1905">
        <v>-79.563000000000002</v>
      </c>
      <c r="G1905">
        <v>270.476</v>
      </c>
      <c r="H1905">
        <f t="shared" si="171"/>
        <v>4.9537728937728938</v>
      </c>
    </row>
    <row r="1906" spans="1:8" x14ac:dyDescent="0.3">
      <c r="A1906">
        <v>436</v>
      </c>
      <c r="B1906">
        <v>270</v>
      </c>
      <c r="C1906">
        <v>82.941999999999993</v>
      </c>
      <c r="D1906">
        <v>40.628</v>
      </c>
      <c r="E1906">
        <v>135.06299999999999</v>
      </c>
      <c r="F1906">
        <v>-81.659000000000006</v>
      </c>
      <c r="G1906">
        <v>268.84399999999999</v>
      </c>
      <c r="H1906">
        <f t="shared" si="171"/>
        <v>4.9238827838827834</v>
      </c>
    </row>
    <row r="1907" spans="1:8" x14ac:dyDescent="0.3">
      <c r="A1907">
        <v>437</v>
      </c>
      <c r="B1907">
        <v>248</v>
      </c>
      <c r="C1907">
        <v>95.424999999999997</v>
      </c>
      <c r="D1907">
        <v>38.776000000000003</v>
      </c>
      <c r="E1907">
        <v>156.089</v>
      </c>
      <c r="F1907">
        <v>-84.89</v>
      </c>
      <c r="G1907">
        <v>246.982</v>
      </c>
      <c r="H1907">
        <f t="shared" si="171"/>
        <v>4.523479853479853</v>
      </c>
    </row>
    <row r="1908" spans="1:8" x14ac:dyDescent="0.3">
      <c r="A1908">
        <v>438</v>
      </c>
      <c r="B1908">
        <v>256</v>
      </c>
      <c r="C1908">
        <v>103.471</v>
      </c>
      <c r="D1908">
        <v>50.567</v>
      </c>
      <c r="E1908">
        <v>206</v>
      </c>
      <c r="F1908">
        <v>-82.569000000000003</v>
      </c>
      <c r="G1908">
        <v>255.143</v>
      </c>
      <c r="H1908">
        <f t="shared" si="171"/>
        <v>4.6729487179487181</v>
      </c>
    </row>
    <row r="1909" spans="1:8" x14ac:dyDescent="0.3">
      <c r="A1909">
        <v>439</v>
      </c>
      <c r="B1909">
        <v>261</v>
      </c>
      <c r="C1909">
        <v>101.46</v>
      </c>
      <c r="D1909">
        <v>59.960999999999999</v>
      </c>
      <c r="E1909">
        <v>202.398</v>
      </c>
      <c r="F1909">
        <v>-79.38</v>
      </c>
      <c r="G1909">
        <v>260.46100000000001</v>
      </c>
      <c r="H1909">
        <f t="shared" si="171"/>
        <v>4.7703479853479855</v>
      </c>
    </row>
    <row r="1910" spans="1:8" x14ac:dyDescent="0.3">
      <c r="A1910">
        <v>440</v>
      </c>
      <c r="B1910">
        <v>235</v>
      </c>
      <c r="C1910">
        <v>112.425</v>
      </c>
      <c r="D1910">
        <v>55.036999999999999</v>
      </c>
      <c r="E1910">
        <v>210.077</v>
      </c>
      <c r="F1910">
        <v>-81.141999999999996</v>
      </c>
      <c r="G1910">
        <v>233.78800000000001</v>
      </c>
      <c r="H1910">
        <f t="shared" si="171"/>
        <v>4.2818315018315021</v>
      </c>
    </row>
    <row r="1911" spans="1:8" x14ac:dyDescent="0.3">
      <c r="A1911">
        <v>441</v>
      </c>
      <c r="B1911">
        <v>202</v>
      </c>
      <c r="C1911">
        <v>127.833</v>
      </c>
      <c r="D1911">
        <v>62.545999999999999</v>
      </c>
      <c r="E1911">
        <v>223.333</v>
      </c>
      <c r="F1911">
        <v>-79.694999999999993</v>
      </c>
      <c r="G1911">
        <v>201.24600000000001</v>
      </c>
      <c r="H1911">
        <f t="shared" si="171"/>
        <v>3.6858241758241759</v>
      </c>
    </row>
    <row r="1912" spans="1:8" x14ac:dyDescent="0.3">
      <c r="A1912">
        <v>442</v>
      </c>
      <c r="B1912">
        <v>224</v>
      </c>
      <c r="C1912">
        <v>143.74100000000001</v>
      </c>
      <c r="D1912">
        <v>62.018999999999998</v>
      </c>
      <c r="E1912">
        <v>226.64400000000001</v>
      </c>
      <c r="F1912">
        <v>-88.715999999999994</v>
      </c>
      <c r="G1912">
        <v>223.05600000000001</v>
      </c>
      <c r="H1912">
        <f t="shared" si="171"/>
        <v>4.0852747252747257</v>
      </c>
    </row>
    <row r="1913" spans="1:8" x14ac:dyDescent="0.3">
      <c r="A1913">
        <v>443</v>
      </c>
      <c r="B1913">
        <v>230</v>
      </c>
      <c r="C1913">
        <v>115.15</v>
      </c>
      <c r="D1913">
        <v>59.277000000000001</v>
      </c>
      <c r="E1913">
        <v>224.667</v>
      </c>
      <c r="F1913">
        <v>-89.75</v>
      </c>
      <c r="G1913">
        <v>229.00200000000001</v>
      </c>
      <c r="H1913">
        <f>G1913/54.6</f>
        <v>4.194175824175824</v>
      </c>
    </row>
    <row r="1914" spans="1:8" x14ac:dyDescent="0.3">
      <c r="A1914">
        <v>444</v>
      </c>
      <c r="B1914">
        <v>74</v>
      </c>
      <c r="C1914">
        <v>156.67099999999999</v>
      </c>
      <c r="D1914">
        <v>121</v>
      </c>
      <c r="E1914">
        <v>167.571</v>
      </c>
      <c r="F1914">
        <v>-84.522999999999996</v>
      </c>
      <c r="G1914">
        <v>73.334999999999994</v>
      </c>
    </row>
    <row r="1915" spans="1:8" x14ac:dyDescent="0.3">
      <c r="A1915">
        <v>445</v>
      </c>
      <c r="B1915">
        <v>685</v>
      </c>
      <c r="C1915">
        <v>85.287999999999997</v>
      </c>
      <c r="D1915">
        <v>38.283999999999999</v>
      </c>
      <c r="E1915">
        <v>195.667</v>
      </c>
      <c r="F1915">
        <v>-87.066000000000003</v>
      </c>
      <c r="G1915">
        <v>683.89599999999996</v>
      </c>
      <c r="H1915">
        <f>G1915/G1914</f>
        <v>9.3256425990318412</v>
      </c>
    </row>
    <row r="1916" spans="1:8" x14ac:dyDescent="0.3">
      <c r="A1916">
        <v>446</v>
      </c>
      <c r="B1916">
        <v>72</v>
      </c>
      <c r="C1916">
        <v>152.66499999999999</v>
      </c>
      <c r="D1916">
        <v>100.045</v>
      </c>
      <c r="E1916">
        <v>164.489</v>
      </c>
      <c r="F1916">
        <v>-81.069000000000003</v>
      </c>
      <c r="G1916">
        <v>70.858999999999995</v>
      </c>
    </row>
    <row r="1917" spans="1:8" x14ac:dyDescent="0.3">
      <c r="A1917">
        <v>447</v>
      </c>
      <c r="B1917">
        <v>673</v>
      </c>
      <c r="C1917">
        <v>108.831</v>
      </c>
      <c r="D1917">
        <v>42.478999999999999</v>
      </c>
      <c r="E1917">
        <v>192</v>
      </c>
      <c r="F1917">
        <v>-81.350999999999999</v>
      </c>
      <c r="G1917">
        <v>671.63800000000003</v>
      </c>
      <c r="H1917">
        <f t="shared" ref="H1917" si="172">G1917/G1916</f>
        <v>9.4785136679885422</v>
      </c>
    </row>
    <row r="1918" spans="1:8" x14ac:dyDescent="0.3">
      <c r="A1918">
        <v>448</v>
      </c>
      <c r="B1918">
        <v>71</v>
      </c>
      <c r="C1918">
        <v>136.79499999999999</v>
      </c>
      <c r="D1918">
        <v>88.028999999999996</v>
      </c>
      <c r="E1918">
        <v>148</v>
      </c>
      <c r="F1918">
        <v>-83.48</v>
      </c>
      <c r="G1918">
        <v>70.456000000000003</v>
      </c>
    </row>
    <row r="1919" spans="1:8" x14ac:dyDescent="0.3">
      <c r="A1919">
        <v>449</v>
      </c>
      <c r="B1919">
        <v>646</v>
      </c>
      <c r="C1919">
        <v>103.249</v>
      </c>
      <c r="D1919">
        <v>38.673000000000002</v>
      </c>
      <c r="E1919">
        <v>222.489</v>
      </c>
      <c r="F1919">
        <v>-85.111000000000004</v>
      </c>
      <c r="G1919">
        <v>645.34799999999996</v>
      </c>
      <c r="H1919">
        <f t="shared" ref="H1919" si="173">G1919/G1918</f>
        <v>9.1595889633246266</v>
      </c>
    </row>
    <row r="1920" spans="1:8" x14ac:dyDescent="0.3">
      <c r="A1920">
        <v>450</v>
      </c>
      <c r="B1920">
        <v>63</v>
      </c>
      <c r="C1920">
        <v>143.22300000000001</v>
      </c>
      <c r="D1920">
        <v>106.79600000000001</v>
      </c>
      <c r="E1920">
        <v>157.53800000000001</v>
      </c>
      <c r="F1920">
        <v>-86.308999999999997</v>
      </c>
      <c r="G1920">
        <v>62.128999999999998</v>
      </c>
    </row>
    <row r="1921" spans="1:8" x14ac:dyDescent="0.3">
      <c r="A1921">
        <v>451</v>
      </c>
      <c r="B1921">
        <v>641</v>
      </c>
      <c r="C1921">
        <v>101.807</v>
      </c>
      <c r="D1921">
        <v>29.655000000000001</v>
      </c>
      <c r="E1921">
        <v>208.11099999999999</v>
      </c>
      <c r="F1921">
        <v>-82.641999999999996</v>
      </c>
      <c r="G1921">
        <v>640.27300000000002</v>
      </c>
      <c r="H1921">
        <f t="shared" ref="H1921" si="174">G1921/G1920</f>
        <v>10.305541695504516</v>
      </c>
    </row>
    <row r="1922" spans="1:8" x14ac:dyDescent="0.3">
      <c r="A1922">
        <v>452</v>
      </c>
      <c r="B1922">
        <v>52</v>
      </c>
      <c r="C1922">
        <v>124.322</v>
      </c>
      <c r="D1922">
        <v>87.585999999999999</v>
      </c>
      <c r="E1922">
        <v>133.12899999999999</v>
      </c>
      <c r="F1922">
        <v>-79.796000000000006</v>
      </c>
      <c r="G1922">
        <v>50.804000000000002</v>
      </c>
    </row>
    <row r="1923" spans="1:8" x14ac:dyDescent="0.3">
      <c r="A1923">
        <v>453</v>
      </c>
      <c r="B1923">
        <v>686</v>
      </c>
      <c r="C1923">
        <v>137.64699999999999</v>
      </c>
      <c r="D1923">
        <v>73.613</v>
      </c>
      <c r="E1923">
        <v>218.85499999999999</v>
      </c>
      <c r="F1923">
        <v>-79.149000000000001</v>
      </c>
      <c r="G1923">
        <v>685.25199999999995</v>
      </c>
      <c r="H1923">
        <f t="shared" ref="H1923" si="175">G1923/G1922</f>
        <v>13.488150539327611</v>
      </c>
    </row>
    <row r="1924" spans="1:8" x14ac:dyDescent="0.3">
      <c r="A1924">
        <v>454</v>
      </c>
      <c r="B1924">
        <v>61</v>
      </c>
      <c r="C1924">
        <v>127.94</v>
      </c>
      <c r="D1924">
        <v>70.667000000000002</v>
      </c>
      <c r="E1924">
        <v>144.267</v>
      </c>
      <c r="F1924">
        <v>-86.186000000000007</v>
      </c>
      <c r="G1924">
        <v>60.133000000000003</v>
      </c>
    </row>
    <row r="1925" spans="1:8" x14ac:dyDescent="0.3">
      <c r="A1925">
        <v>455</v>
      </c>
      <c r="B1925">
        <v>597</v>
      </c>
      <c r="C1925">
        <v>91.39</v>
      </c>
      <c r="D1925">
        <v>37.674999999999997</v>
      </c>
      <c r="E1925">
        <v>204.32400000000001</v>
      </c>
      <c r="F1925">
        <v>-86.153999999999996</v>
      </c>
      <c r="G1925">
        <v>596.34299999999996</v>
      </c>
      <c r="H1925">
        <f t="shared" ref="H1925" si="176">G1925/G1924</f>
        <v>9.9170671677780913</v>
      </c>
    </row>
    <row r="1926" spans="1:8" x14ac:dyDescent="0.3">
      <c r="A1926">
        <v>456</v>
      </c>
      <c r="B1926">
        <v>45</v>
      </c>
      <c r="C1926">
        <v>131.499</v>
      </c>
      <c r="D1926">
        <v>74.302999999999997</v>
      </c>
      <c r="E1926">
        <v>146.84800000000001</v>
      </c>
      <c r="F1926">
        <v>-83.516999999999996</v>
      </c>
      <c r="G1926">
        <v>44.283000000000001</v>
      </c>
    </row>
    <row r="1927" spans="1:8" x14ac:dyDescent="0.3">
      <c r="A1927">
        <v>457</v>
      </c>
      <c r="B1927">
        <v>553</v>
      </c>
      <c r="C1927">
        <v>80.066000000000003</v>
      </c>
      <c r="D1927">
        <v>30</v>
      </c>
      <c r="E1927">
        <v>181.31299999999999</v>
      </c>
      <c r="F1927">
        <v>-85.426000000000002</v>
      </c>
      <c r="G1927">
        <v>551.75699999999995</v>
      </c>
      <c r="H1927">
        <f t="shared" ref="H1927" si="177">G1927/G1926</f>
        <v>12.459792696971748</v>
      </c>
    </row>
    <row r="1928" spans="1:8" x14ac:dyDescent="0.3">
      <c r="A1928">
        <v>458</v>
      </c>
      <c r="B1928">
        <v>43</v>
      </c>
      <c r="C1928">
        <v>135.33600000000001</v>
      </c>
      <c r="D1928">
        <v>107</v>
      </c>
      <c r="E1928">
        <v>146.238</v>
      </c>
      <c r="F1928">
        <v>5.44</v>
      </c>
      <c r="G1928">
        <v>42.19</v>
      </c>
    </row>
    <row r="1929" spans="1:8" x14ac:dyDescent="0.3">
      <c r="A1929">
        <v>459</v>
      </c>
      <c r="B1929">
        <v>543</v>
      </c>
      <c r="C1929">
        <v>76.988</v>
      </c>
      <c r="D1929">
        <v>28.946000000000002</v>
      </c>
      <c r="E1929">
        <v>177.953</v>
      </c>
      <c r="F1929">
        <v>4.5529999999999999</v>
      </c>
      <c r="G1929">
        <v>541.70899999999995</v>
      </c>
      <c r="H1929">
        <f t="shared" ref="H1929" si="178">G1929/G1928</f>
        <v>12.839748755629296</v>
      </c>
    </row>
    <row r="1930" spans="1:8" x14ac:dyDescent="0.3">
      <c r="A1930">
        <v>460</v>
      </c>
      <c r="B1930">
        <v>60</v>
      </c>
      <c r="C1930">
        <v>152.41999999999999</v>
      </c>
      <c r="D1930">
        <v>92.927000000000007</v>
      </c>
      <c r="E1930">
        <v>171.40700000000001</v>
      </c>
      <c r="F1930">
        <v>3.879</v>
      </c>
      <c r="G1930">
        <v>59.134999999999998</v>
      </c>
    </row>
    <row r="1931" spans="1:8" x14ac:dyDescent="0.3">
      <c r="A1931">
        <v>461</v>
      </c>
      <c r="B1931">
        <v>596</v>
      </c>
      <c r="C1931">
        <v>91.766000000000005</v>
      </c>
      <c r="D1931">
        <v>38.499000000000002</v>
      </c>
      <c r="E1931">
        <v>208.863</v>
      </c>
      <c r="F1931">
        <v>3.2759999999999998</v>
      </c>
      <c r="G1931">
        <v>594.97199999999998</v>
      </c>
      <c r="H1931">
        <f t="shared" ref="H1931" si="179">G1931/G1930</f>
        <v>10.061249682928892</v>
      </c>
    </row>
    <row r="1932" spans="1:8" x14ac:dyDescent="0.3">
      <c r="A1932">
        <v>462</v>
      </c>
      <c r="B1932">
        <v>22</v>
      </c>
      <c r="C1932">
        <v>170.17699999999999</v>
      </c>
      <c r="D1932">
        <v>161.339</v>
      </c>
      <c r="E1932">
        <v>181.99100000000001</v>
      </c>
      <c r="F1932">
        <v>7.3520000000000003</v>
      </c>
      <c r="G1932">
        <v>20.838000000000001</v>
      </c>
    </row>
    <row r="1933" spans="1:8" x14ac:dyDescent="0.3">
      <c r="A1933">
        <v>463</v>
      </c>
      <c r="B1933">
        <v>139</v>
      </c>
      <c r="C1933">
        <v>69.787999999999997</v>
      </c>
      <c r="D1933">
        <v>32.110999999999997</v>
      </c>
      <c r="E1933">
        <v>139.667</v>
      </c>
      <c r="F1933">
        <v>-52.381</v>
      </c>
      <c r="G1933">
        <v>137.61199999999999</v>
      </c>
      <c r="H1933">
        <f>G1933/20</f>
        <v>6.8805999999999994</v>
      </c>
    </row>
    <row r="1934" spans="1:8" x14ac:dyDescent="0.3">
      <c r="A1934">
        <v>464</v>
      </c>
      <c r="B1934">
        <v>139</v>
      </c>
      <c r="C1934">
        <v>79.724000000000004</v>
      </c>
      <c r="D1934">
        <v>46.734999999999999</v>
      </c>
      <c r="E1934">
        <v>129.667</v>
      </c>
      <c r="F1934">
        <v>-9.1890000000000001</v>
      </c>
      <c r="G1934">
        <v>137.768</v>
      </c>
      <c r="H1934">
        <f t="shared" ref="H1934:H1952" si="180">G1934/20</f>
        <v>6.8883999999999999</v>
      </c>
    </row>
    <row r="1935" spans="1:8" x14ac:dyDescent="0.3">
      <c r="A1935">
        <v>465</v>
      </c>
      <c r="B1935">
        <v>177</v>
      </c>
      <c r="C1935">
        <v>99.998000000000005</v>
      </c>
      <c r="D1935">
        <v>59.564999999999998</v>
      </c>
      <c r="E1935">
        <v>133.441</v>
      </c>
      <c r="F1935">
        <v>36.935000000000002</v>
      </c>
      <c r="G1935">
        <v>176.4</v>
      </c>
      <c r="H1935">
        <f t="shared" si="180"/>
        <v>8.82</v>
      </c>
    </row>
    <row r="1936" spans="1:8" x14ac:dyDescent="0.3">
      <c r="A1936">
        <v>466</v>
      </c>
      <c r="B1936">
        <v>139</v>
      </c>
      <c r="C1936">
        <v>110.753</v>
      </c>
      <c r="D1936">
        <v>55.917999999999999</v>
      </c>
      <c r="E1936">
        <v>149.43799999999999</v>
      </c>
      <c r="F1936">
        <v>-67.891000000000005</v>
      </c>
      <c r="G1936">
        <v>138.15899999999999</v>
      </c>
      <c r="H1936">
        <f t="shared" si="180"/>
        <v>6.9079499999999996</v>
      </c>
    </row>
    <row r="1937" spans="1:8" x14ac:dyDescent="0.3">
      <c r="A1937">
        <v>467</v>
      </c>
      <c r="B1937">
        <v>153</v>
      </c>
      <c r="C1937">
        <v>118.878</v>
      </c>
      <c r="D1937">
        <v>73.415000000000006</v>
      </c>
      <c r="E1937">
        <v>156.68</v>
      </c>
      <c r="F1937">
        <v>55.996000000000002</v>
      </c>
      <c r="G1937">
        <v>151.99</v>
      </c>
      <c r="H1937">
        <f t="shared" si="180"/>
        <v>7.5995000000000008</v>
      </c>
    </row>
    <row r="1938" spans="1:8" x14ac:dyDescent="0.3">
      <c r="A1938">
        <v>468</v>
      </c>
      <c r="B1938">
        <v>130</v>
      </c>
      <c r="C1938">
        <v>112.996</v>
      </c>
      <c r="D1938">
        <v>30.667000000000002</v>
      </c>
      <c r="E1938">
        <v>156.79499999999999</v>
      </c>
      <c r="F1938">
        <v>-70.584999999999994</v>
      </c>
      <c r="G1938">
        <v>129.35599999999999</v>
      </c>
      <c r="H1938">
        <f t="shared" si="180"/>
        <v>6.4677999999999995</v>
      </c>
    </row>
    <row r="1939" spans="1:8" x14ac:dyDescent="0.3">
      <c r="A1939">
        <v>469</v>
      </c>
      <c r="B1939">
        <v>131</v>
      </c>
      <c r="C1939">
        <v>112.864</v>
      </c>
      <c r="D1939">
        <v>51.491999999999997</v>
      </c>
      <c r="E1939">
        <v>189.673</v>
      </c>
      <c r="F1939">
        <v>30.51</v>
      </c>
      <c r="G1939">
        <v>130</v>
      </c>
      <c r="H1939">
        <f t="shared" si="180"/>
        <v>6.5</v>
      </c>
    </row>
    <row r="1940" spans="1:8" x14ac:dyDescent="0.3">
      <c r="A1940">
        <v>470</v>
      </c>
      <c r="B1940">
        <v>115</v>
      </c>
      <c r="C1940">
        <v>135.29499999999999</v>
      </c>
      <c r="D1940">
        <v>41.44</v>
      </c>
      <c r="E1940">
        <v>217.95</v>
      </c>
      <c r="F1940">
        <v>-161.565</v>
      </c>
      <c r="G1940">
        <v>113.842</v>
      </c>
      <c r="H1940">
        <f t="shared" si="180"/>
        <v>5.6920999999999999</v>
      </c>
    </row>
    <row r="1941" spans="1:8" x14ac:dyDescent="0.3">
      <c r="A1941">
        <v>471</v>
      </c>
      <c r="B1941">
        <v>124</v>
      </c>
      <c r="C1941">
        <v>93.094999999999999</v>
      </c>
      <c r="D1941">
        <v>43.036999999999999</v>
      </c>
      <c r="E1941">
        <v>155.37700000000001</v>
      </c>
      <c r="F1941">
        <v>-173.45400000000001</v>
      </c>
      <c r="G1941">
        <v>122.801</v>
      </c>
      <c r="H1941">
        <f t="shared" si="180"/>
        <v>6.1400500000000005</v>
      </c>
    </row>
    <row r="1942" spans="1:8" x14ac:dyDescent="0.3">
      <c r="A1942">
        <v>472</v>
      </c>
      <c r="B1942">
        <v>123</v>
      </c>
      <c r="C1942">
        <v>89.278999999999996</v>
      </c>
      <c r="D1942">
        <v>29.22</v>
      </c>
      <c r="E1942">
        <v>196.85900000000001</v>
      </c>
      <c r="F1942">
        <v>-161.86199999999999</v>
      </c>
      <c r="G1942">
        <v>122.066</v>
      </c>
      <c r="H1942">
        <f t="shared" si="180"/>
        <v>6.1032999999999999</v>
      </c>
    </row>
    <row r="1943" spans="1:8" x14ac:dyDescent="0.3">
      <c r="A1943">
        <v>473</v>
      </c>
      <c r="B1943">
        <v>92</v>
      </c>
      <c r="C1943">
        <v>74.891000000000005</v>
      </c>
      <c r="D1943">
        <v>25.858000000000001</v>
      </c>
      <c r="E1943">
        <v>167.352</v>
      </c>
      <c r="F1943">
        <v>-108.63500000000001</v>
      </c>
      <c r="G1943">
        <v>90.757999999999996</v>
      </c>
      <c r="H1943">
        <f t="shared" si="180"/>
        <v>4.5378999999999996</v>
      </c>
    </row>
    <row r="1944" spans="1:8" x14ac:dyDescent="0.3">
      <c r="A1944">
        <v>474</v>
      </c>
      <c r="B1944">
        <v>125</v>
      </c>
      <c r="C1944">
        <v>52.771000000000001</v>
      </c>
      <c r="D1944">
        <v>26.445</v>
      </c>
      <c r="E1944">
        <v>142.726</v>
      </c>
      <c r="F1944">
        <v>-22.23</v>
      </c>
      <c r="G1944">
        <v>124.23399999999999</v>
      </c>
      <c r="H1944">
        <f t="shared" si="180"/>
        <v>6.2116999999999996</v>
      </c>
    </row>
    <row r="1945" spans="1:8" x14ac:dyDescent="0.3">
      <c r="A1945">
        <v>475</v>
      </c>
      <c r="B1945">
        <v>118</v>
      </c>
      <c r="C1945">
        <v>101.842</v>
      </c>
      <c r="D1945">
        <v>52</v>
      </c>
      <c r="E1945">
        <v>145.40799999999999</v>
      </c>
      <c r="F1945">
        <v>-66.286000000000001</v>
      </c>
      <c r="G1945">
        <v>116.867</v>
      </c>
      <c r="H1945">
        <f t="shared" si="180"/>
        <v>5.84335</v>
      </c>
    </row>
    <row r="1946" spans="1:8" x14ac:dyDescent="0.3">
      <c r="A1946">
        <v>476</v>
      </c>
      <c r="B1946">
        <v>128</v>
      </c>
      <c r="C1946">
        <v>93.138999999999996</v>
      </c>
      <c r="D1946">
        <v>37</v>
      </c>
      <c r="E1946">
        <v>161.16</v>
      </c>
      <c r="F1946">
        <v>147.56299999999999</v>
      </c>
      <c r="G1946">
        <v>126.779</v>
      </c>
      <c r="H1946">
        <f t="shared" si="180"/>
        <v>6.3389499999999996</v>
      </c>
    </row>
    <row r="1947" spans="1:8" x14ac:dyDescent="0.3">
      <c r="A1947">
        <v>477</v>
      </c>
      <c r="B1947">
        <v>137</v>
      </c>
      <c r="C1947">
        <v>59.787999999999997</v>
      </c>
      <c r="D1947">
        <v>18.808</v>
      </c>
      <c r="E1947">
        <v>124.86199999999999</v>
      </c>
      <c r="F1947">
        <v>167.28899999999999</v>
      </c>
      <c r="G1947">
        <v>136.34100000000001</v>
      </c>
      <c r="H1947">
        <f t="shared" si="180"/>
        <v>6.8170500000000001</v>
      </c>
    </row>
    <row r="1948" spans="1:8" x14ac:dyDescent="0.3">
      <c r="A1948">
        <v>478</v>
      </c>
      <c r="B1948">
        <v>114</v>
      </c>
      <c r="C1948">
        <v>56.070999999999998</v>
      </c>
      <c r="D1948">
        <v>32.558999999999997</v>
      </c>
      <c r="E1948">
        <v>85.974999999999994</v>
      </c>
      <c r="F1948">
        <v>138.57599999999999</v>
      </c>
      <c r="G1948">
        <v>113.358</v>
      </c>
      <c r="H1948">
        <f t="shared" si="180"/>
        <v>5.6679000000000004</v>
      </c>
    </row>
    <row r="1949" spans="1:8" x14ac:dyDescent="0.3">
      <c r="A1949">
        <v>479</v>
      </c>
      <c r="B1949">
        <v>137</v>
      </c>
      <c r="C1949">
        <v>62.515000000000001</v>
      </c>
      <c r="D1949">
        <v>28.667000000000002</v>
      </c>
      <c r="E1949">
        <v>126.333</v>
      </c>
      <c r="F1949">
        <v>-139.76400000000001</v>
      </c>
      <c r="G1949">
        <v>136.23500000000001</v>
      </c>
      <c r="H1949">
        <f t="shared" si="180"/>
        <v>6.8117500000000009</v>
      </c>
    </row>
    <row r="1950" spans="1:8" x14ac:dyDescent="0.3">
      <c r="A1950">
        <v>480</v>
      </c>
      <c r="B1950">
        <v>190</v>
      </c>
      <c r="C1950">
        <v>110.601</v>
      </c>
      <c r="D1950">
        <v>60.881999999999998</v>
      </c>
      <c r="E1950">
        <v>163.99199999999999</v>
      </c>
      <c r="F1950">
        <v>-144.46199999999999</v>
      </c>
      <c r="G1950">
        <v>189.251</v>
      </c>
      <c r="H1950">
        <f t="shared" si="180"/>
        <v>9.4625500000000002</v>
      </c>
    </row>
    <row r="1951" spans="1:8" x14ac:dyDescent="0.3">
      <c r="A1951">
        <v>481</v>
      </c>
      <c r="B1951">
        <v>143</v>
      </c>
      <c r="C1951">
        <v>105.583</v>
      </c>
      <c r="D1951">
        <v>29.986999999999998</v>
      </c>
      <c r="E1951">
        <v>154.94800000000001</v>
      </c>
      <c r="F1951">
        <v>-70.292000000000002</v>
      </c>
      <c r="G1951">
        <v>142.33799999999999</v>
      </c>
      <c r="H1951">
        <f t="shared" si="180"/>
        <v>7.1168999999999993</v>
      </c>
    </row>
    <row r="1952" spans="1:8" x14ac:dyDescent="0.3">
      <c r="A1952">
        <v>482</v>
      </c>
      <c r="B1952">
        <v>127</v>
      </c>
      <c r="C1952">
        <v>102.46</v>
      </c>
      <c r="D1952">
        <v>59</v>
      </c>
      <c r="E1952">
        <v>170.77799999999999</v>
      </c>
      <c r="F1952">
        <v>-90.454999999999998</v>
      </c>
      <c r="G1952">
        <v>126.004</v>
      </c>
      <c r="H1952">
        <f t="shared" si="180"/>
        <v>6.3002000000000002</v>
      </c>
    </row>
  </sheetData>
  <autoFilter ref="G1:G382" xr:uid="{54B376D3-1AEB-4920-AF72-96AC4FDE1D3D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4866-B0C4-45F7-BB60-AC05F3A9C5C1}">
  <dimension ref="D1:N2747"/>
  <sheetViews>
    <sheetView workbookViewId="0">
      <selection activeCell="U2725" sqref="U2725"/>
    </sheetView>
  </sheetViews>
  <sheetFormatPr defaultRowHeight="14.4" x14ac:dyDescent="0.3"/>
  <sheetData>
    <row r="1" spans="4:14" x14ac:dyDescent="0.3">
      <c r="J1" t="s">
        <v>34</v>
      </c>
      <c r="L1" t="s">
        <v>46</v>
      </c>
      <c r="M1" t="s">
        <v>1</v>
      </c>
      <c r="N1" t="s">
        <v>2</v>
      </c>
    </row>
    <row r="2" spans="4:14" x14ac:dyDescent="0.3">
      <c r="D2">
        <v>1</v>
      </c>
      <c r="E2">
        <v>93</v>
      </c>
      <c r="F2">
        <v>168.73099999999999</v>
      </c>
      <c r="G2">
        <v>148</v>
      </c>
      <c r="H2">
        <v>189.333</v>
      </c>
      <c r="I2">
        <v>0</v>
      </c>
      <c r="J2">
        <v>92</v>
      </c>
    </row>
    <row r="3" spans="4:14" x14ac:dyDescent="0.3">
      <c r="D3">
        <v>2</v>
      </c>
      <c r="E3">
        <v>573</v>
      </c>
      <c r="F3">
        <v>169.50800000000001</v>
      </c>
      <c r="G3">
        <v>55.454000000000001</v>
      </c>
      <c r="H3">
        <v>247.91800000000001</v>
      </c>
      <c r="I3">
        <v>4.2140000000000004</v>
      </c>
      <c r="J3">
        <v>571.54499999999996</v>
      </c>
      <c r="K3">
        <f>J3/92</f>
        <v>6.2124456521739129</v>
      </c>
      <c r="L3" t="s">
        <v>43</v>
      </c>
      <c r="M3" t="s">
        <v>36</v>
      </c>
      <c r="N3" t="s">
        <v>47</v>
      </c>
    </row>
    <row r="4" spans="4:14" x14ac:dyDescent="0.3">
      <c r="D4">
        <v>3</v>
      </c>
      <c r="E4">
        <v>641</v>
      </c>
      <c r="F4">
        <v>86.126999999999995</v>
      </c>
      <c r="G4">
        <v>7.6669999999999998</v>
      </c>
      <c r="H4">
        <v>248.517</v>
      </c>
      <c r="I4">
        <v>1.4319999999999999</v>
      </c>
      <c r="J4">
        <v>640.20000000000005</v>
      </c>
      <c r="K4">
        <f t="shared" ref="K4:K56" si="0">J4/92</f>
        <v>6.9586956521739136</v>
      </c>
      <c r="L4" t="s">
        <v>43</v>
      </c>
      <c r="M4" t="s">
        <v>36</v>
      </c>
      <c r="N4" t="s">
        <v>47</v>
      </c>
    </row>
    <row r="5" spans="4:14" x14ac:dyDescent="0.3">
      <c r="D5">
        <v>4</v>
      </c>
      <c r="E5">
        <v>649</v>
      </c>
      <c r="F5">
        <v>121.94499999999999</v>
      </c>
      <c r="G5">
        <v>25.265000000000001</v>
      </c>
      <c r="H5">
        <v>226.26499999999999</v>
      </c>
      <c r="I5">
        <v>6.0279999999999996</v>
      </c>
      <c r="J5">
        <v>647.58000000000004</v>
      </c>
      <c r="K5">
        <f t="shared" si="0"/>
        <v>7.038913043478261</v>
      </c>
      <c r="L5" t="s">
        <v>43</v>
      </c>
      <c r="M5" t="s">
        <v>36</v>
      </c>
      <c r="N5" t="s">
        <v>47</v>
      </c>
    </row>
    <row r="6" spans="4:14" x14ac:dyDescent="0.3">
      <c r="D6">
        <v>5</v>
      </c>
      <c r="E6">
        <v>617</v>
      </c>
      <c r="F6">
        <v>164.858</v>
      </c>
      <c r="G6">
        <v>58.674999999999997</v>
      </c>
      <c r="H6">
        <v>235.22900000000001</v>
      </c>
      <c r="I6">
        <v>0.372</v>
      </c>
      <c r="J6">
        <v>616.01300000000003</v>
      </c>
      <c r="K6">
        <f t="shared" si="0"/>
        <v>6.6957934782608701</v>
      </c>
      <c r="L6" t="s">
        <v>43</v>
      </c>
      <c r="M6" t="s">
        <v>36</v>
      </c>
      <c r="N6" t="s">
        <v>47</v>
      </c>
    </row>
    <row r="7" spans="4:14" x14ac:dyDescent="0.3">
      <c r="D7">
        <v>6</v>
      </c>
      <c r="E7">
        <v>616</v>
      </c>
      <c r="F7">
        <v>119.152</v>
      </c>
      <c r="G7">
        <v>9.93</v>
      </c>
      <c r="H7">
        <v>249.35300000000001</v>
      </c>
      <c r="I7">
        <v>-2.4249999999999998</v>
      </c>
      <c r="J7">
        <v>614.54999999999995</v>
      </c>
      <c r="K7">
        <f t="shared" si="0"/>
        <v>6.6798913043478256</v>
      </c>
      <c r="L7" t="s">
        <v>43</v>
      </c>
      <c r="M7" t="s">
        <v>36</v>
      </c>
      <c r="N7" t="s">
        <v>47</v>
      </c>
    </row>
    <row r="8" spans="4:14" x14ac:dyDescent="0.3">
      <c r="D8">
        <v>7</v>
      </c>
      <c r="E8">
        <v>665</v>
      </c>
      <c r="F8">
        <v>117.679</v>
      </c>
      <c r="G8">
        <v>12.087</v>
      </c>
      <c r="H8">
        <v>229.476</v>
      </c>
      <c r="I8">
        <v>3.3660000000000001</v>
      </c>
      <c r="J8">
        <v>664.14599999999996</v>
      </c>
      <c r="K8">
        <f t="shared" si="0"/>
        <v>7.218978260869565</v>
      </c>
      <c r="L8" t="s">
        <v>43</v>
      </c>
      <c r="M8" t="s">
        <v>36</v>
      </c>
      <c r="N8" t="s">
        <v>47</v>
      </c>
    </row>
    <row r="9" spans="4:14" x14ac:dyDescent="0.3">
      <c r="D9">
        <v>8</v>
      </c>
      <c r="E9">
        <v>611</v>
      </c>
      <c r="F9">
        <v>103.997</v>
      </c>
      <c r="G9">
        <v>13.606</v>
      </c>
      <c r="H9">
        <v>251.667</v>
      </c>
      <c r="I9">
        <v>6.2160000000000002</v>
      </c>
      <c r="J9">
        <v>609.58299999999997</v>
      </c>
      <c r="K9">
        <f t="shared" si="0"/>
        <v>6.625902173913043</v>
      </c>
      <c r="L9" t="s">
        <v>43</v>
      </c>
      <c r="M9" t="s">
        <v>36</v>
      </c>
      <c r="N9" t="s">
        <v>47</v>
      </c>
    </row>
    <row r="10" spans="4:14" x14ac:dyDescent="0.3">
      <c r="D10">
        <v>9</v>
      </c>
      <c r="E10">
        <v>605</v>
      </c>
      <c r="F10">
        <v>198.334</v>
      </c>
      <c r="G10">
        <v>50.091999999999999</v>
      </c>
      <c r="H10">
        <v>252.304</v>
      </c>
      <c r="I10">
        <v>-15.555</v>
      </c>
      <c r="J10">
        <v>604.12599999999998</v>
      </c>
      <c r="K10">
        <f t="shared" si="0"/>
        <v>6.5665869565217392</v>
      </c>
      <c r="L10" t="s">
        <v>43</v>
      </c>
      <c r="M10" t="s">
        <v>36</v>
      </c>
      <c r="N10" t="s">
        <v>47</v>
      </c>
    </row>
    <row r="11" spans="4:14" x14ac:dyDescent="0.3">
      <c r="D11">
        <v>10</v>
      </c>
      <c r="E11">
        <v>583</v>
      </c>
      <c r="F11">
        <v>71.201999999999998</v>
      </c>
      <c r="G11">
        <v>5.5640000000000001</v>
      </c>
      <c r="H11">
        <v>223.84200000000001</v>
      </c>
      <c r="I11">
        <v>1.476</v>
      </c>
      <c r="J11">
        <v>582.19299999999998</v>
      </c>
      <c r="K11">
        <f t="shared" si="0"/>
        <v>6.3281847826086954</v>
      </c>
      <c r="L11" t="s">
        <v>43</v>
      </c>
      <c r="M11" t="s">
        <v>36</v>
      </c>
      <c r="N11" t="s">
        <v>47</v>
      </c>
    </row>
    <row r="12" spans="4:14" x14ac:dyDescent="0.3">
      <c r="D12">
        <v>11</v>
      </c>
      <c r="E12">
        <v>640</v>
      </c>
      <c r="F12">
        <v>130.24700000000001</v>
      </c>
      <c r="G12">
        <v>10.7</v>
      </c>
      <c r="H12">
        <v>253.667</v>
      </c>
      <c r="I12">
        <v>1.345</v>
      </c>
      <c r="J12">
        <v>639.17600000000004</v>
      </c>
      <c r="K12">
        <f t="shared" si="0"/>
        <v>6.9475652173913049</v>
      </c>
      <c r="L12" t="s">
        <v>43</v>
      </c>
      <c r="M12" t="s">
        <v>36</v>
      </c>
      <c r="N12" t="s">
        <v>47</v>
      </c>
    </row>
    <row r="13" spans="4:14" x14ac:dyDescent="0.3">
      <c r="D13">
        <v>12</v>
      </c>
      <c r="E13">
        <v>598</v>
      </c>
      <c r="F13">
        <v>75.287000000000006</v>
      </c>
      <c r="G13">
        <v>2.1880000000000002</v>
      </c>
      <c r="H13">
        <v>217.864</v>
      </c>
      <c r="I13">
        <v>-2.302</v>
      </c>
      <c r="J13">
        <v>597.48199999999997</v>
      </c>
      <c r="K13">
        <f t="shared" si="0"/>
        <v>6.4943695652173909</v>
      </c>
      <c r="L13" t="s">
        <v>43</v>
      </c>
      <c r="M13" t="s">
        <v>36</v>
      </c>
      <c r="N13" t="s">
        <v>47</v>
      </c>
    </row>
    <row r="14" spans="4:14" x14ac:dyDescent="0.3">
      <c r="D14">
        <v>13</v>
      </c>
      <c r="E14">
        <v>595</v>
      </c>
      <c r="F14">
        <v>56.627000000000002</v>
      </c>
      <c r="G14">
        <v>0.66700000000000004</v>
      </c>
      <c r="H14">
        <v>211.21199999999999</v>
      </c>
      <c r="I14">
        <v>0.57899999999999996</v>
      </c>
      <c r="J14">
        <v>594.03</v>
      </c>
      <c r="K14">
        <f t="shared" si="0"/>
        <v>6.456847826086956</v>
      </c>
      <c r="L14" t="s">
        <v>43</v>
      </c>
      <c r="M14" t="s">
        <v>36</v>
      </c>
      <c r="N14" t="s">
        <v>47</v>
      </c>
    </row>
    <row r="15" spans="4:14" x14ac:dyDescent="0.3">
      <c r="D15">
        <v>14</v>
      </c>
      <c r="E15">
        <v>596</v>
      </c>
      <c r="F15">
        <v>139.59800000000001</v>
      </c>
      <c r="G15">
        <v>13.093</v>
      </c>
      <c r="H15">
        <v>241.381</v>
      </c>
      <c r="I15">
        <v>4.0439999999999996</v>
      </c>
      <c r="J15">
        <v>595.48299999999995</v>
      </c>
      <c r="K15">
        <f t="shared" si="0"/>
        <v>6.4726413043478255</v>
      </c>
      <c r="L15" t="s">
        <v>43</v>
      </c>
      <c r="M15" t="s">
        <v>36</v>
      </c>
      <c r="N15" t="s">
        <v>47</v>
      </c>
    </row>
    <row r="16" spans="4:14" x14ac:dyDescent="0.3">
      <c r="D16">
        <v>15</v>
      </c>
      <c r="E16">
        <v>565</v>
      </c>
      <c r="F16">
        <v>98.572999999999993</v>
      </c>
      <c r="G16">
        <v>10.189</v>
      </c>
      <c r="H16">
        <v>250.333</v>
      </c>
      <c r="I16">
        <v>6.1050000000000004</v>
      </c>
      <c r="J16">
        <v>564.19899999999996</v>
      </c>
      <c r="K16">
        <f t="shared" si="0"/>
        <v>6.1325978260869558</v>
      </c>
      <c r="L16" t="s">
        <v>43</v>
      </c>
      <c r="M16" t="s">
        <v>36</v>
      </c>
      <c r="N16" t="s">
        <v>47</v>
      </c>
    </row>
    <row r="17" spans="4:14" x14ac:dyDescent="0.3">
      <c r="D17">
        <v>16</v>
      </c>
      <c r="E17">
        <v>610</v>
      </c>
      <c r="F17">
        <v>95.86</v>
      </c>
      <c r="G17">
        <v>6.4379999999999997</v>
      </c>
      <c r="H17">
        <v>251.45</v>
      </c>
      <c r="I17">
        <v>2.2570000000000001</v>
      </c>
      <c r="J17">
        <v>609.47299999999996</v>
      </c>
      <c r="K17">
        <f t="shared" si="0"/>
        <v>6.6247065217391299</v>
      </c>
      <c r="L17" t="s">
        <v>43</v>
      </c>
      <c r="M17" t="s">
        <v>36</v>
      </c>
      <c r="N17" t="s">
        <v>47</v>
      </c>
    </row>
    <row r="18" spans="4:14" x14ac:dyDescent="0.3">
      <c r="D18">
        <v>17</v>
      </c>
      <c r="E18">
        <v>644</v>
      </c>
      <c r="F18">
        <v>96.975999999999999</v>
      </c>
      <c r="G18">
        <v>7.2590000000000003</v>
      </c>
      <c r="H18">
        <v>224.792</v>
      </c>
      <c r="I18">
        <v>-3.7429999999999999</v>
      </c>
      <c r="J18">
        <v>643.37199999999996</v>
      </c>
      <c r="K18">
        <f t="shared" si="0"/>
        <v>6.9931739130434778</v>
      </c>
      <c r="L18" t="s">
        <v>43</v>
      </c>
      <c r="M18" t="s">
        <v>36</v>
      </c>
      <c r="N18" t="s">
        <v>47</v>
      </c>
    </row>
    <row r="19" spans="4:14" x14ac:dyDescent="0.3">
      <c r="D19">
        <v>18</v>
      </c>
      <c r="E19">
        <v>557</v>
      </c>
      <c r="F19">
        <v>146.667</v>
      </c>
      <c r="G19">
        <v>12.278</v>
      </c>
      <c r="H19">
        <v>252.93100000000001</v>
      </c>
      <c r="I19">
        <v>-4.0199999999999996</v>
      </c>
      <c r="J19">
        <v>556.36900000000003</v>
      </c>
      <c r="K19">
        <f t="shared" si="0"/>
        <v>6.0474891304347826</v>
      </c>
      <c r="L19" t="s">
        <v>43</v>
      </c>
      <c r="M19" t="s">
        <v>36</v>
      </c>
      <c r="N19" t="s">
        <v>47</v>
      </c>
    </row>
    <row r="20" spans="4:14" x14ac:dyDescent="0.3">
      <c r="D20">
        <v>19</v>
      </c>
      <c r="E20">
        <v>595</v>
      </c>
      <c r="F20">
        <v>111.026</v>
      </c>
      <c r="G20">
        <v>8.01</v>
      </c>
      <c r="H20">
        <v>236.12100000000001</v>
      </c>
      <c r="I20">
        <v>1.4470000000000001</v>
      </c>
      <c r="J20">
        <v>594.18899999999996</v>
      </c>
      <c r="K20">
        <f t="shared" si="0"/>
        <v>6.458576086956521</v>
      </c>
      <c r="L20" t="s">
        <v>43</v>
      </c>
      <c r="M20" t="s">
        <v>36</v>
      </c>
      <c r="N20" t="s">
        <v>47</v>
      </c>
    </row>
    <row r="21" spans="4:14" x14ac:dyDescent="0.3">
      <c r="D21">
        <v>20</v>
      </c>
      <c r="E21">
        <v>548</v>
      </c>
      <c r="F21">
        <v>106.396</v>
      </c>
      <c r="G21">
        <v>19.271999999999998</v>
      </c>
      <c r="H21">
        <v>251.17599999999999</v>
      </c>
      <c r="I21">
        <v>2.5169999999999999</v>
      </c>
      <c r="J21">
        <v>546.52700000000004</v>
      </c>
      <c r="K21">
        <f t="shared" si="0"/>
        <v>5.9405108695652178</v>
      </c>
      <c r="L21" t="s">
        <v>43</v>
      </c>
      <c r="M21" t="s">
        <v>36</v>
      </c>
      <c r="N21" t="s">
        <v>47</v>
      </c>
    </row>
    <row r="22" spans="4:14" x14ac:dyDescent="0.3">
      <c r="D22">
        <v>21</v>
      </c>
      <c r="E22">
        <v>562</v>
      </c>
      <c r="F22">
        <v>102.815</v>
      </c>
      <c r="G22">
        <v>1.5289999999999999</v>
      </c>
      <c r="H22">
        <v>221.95400000000001</v>
      </c>
      <c r="I22">
        <v>-2.1440000000000001</v>
      </c>
      <c r="J22">
        <v>561.39300000000003</v>
      </c>
      <c r="K22">
        <f t="shared" si="0"/>
        <v>6.1020978260869567</v>
      </c>
      <c r="L22" t="s">
        <v>43</v>
      </c>
      <c r="M22" t="s">
        <v>36</v>
      </c>
      <c r="N22" t="s">
        <v>47</v>
      </c>
    </row>
    <row r="23" spans="4:14" x14ac:dyDescent="0.3">
      <c r="D23">
        <v>22</v>
      </c>
      <c r="E23">
        <v>568</v>
      </c>
      <c r="F23">
        <v>110.38</v>
      </c>
      <c r="G23">
        <v>32.82</v>
      </c>
      <c r="H23">
        <v>202.565</v>
      </c>
      <c r="I23">
        <v>6.0720000000000001</v>
      </c>
      <c r="J23">
        <v>567.18299999999999</v>
      </c>
      <c r="K23">
        <f t="shared" si="0"/>
        <v>6.1650326086956522</v>
      </c>
      <c r="L23" t="s">
        <v>43</v>
      </c>
      <c r="M23" t="s">
        <v>36</v>
      </c>
      <c r="N23" t="s">
        <v>47</v>
      </c>
    </row>
    <row r="24" spans="4:14" x14ac:dyDescent="0.3">
      <c r="D24">
        <v>23</v>
      </c>
      <c r="E24">
        <v>581</v>
      </c>
      <c r="F24">
        <v>78.436999999999998</v>
      </c>
      <c r="G24">
        <v>16.806999999999999</v>
      </c>
      <c r="H24">
        <v>210.37299999999999</v>
      </c>
      <c r="I24">
        <v>3.262</v>
      </c>
      <c r="J24">
        <v>579.94000000000005</v>
      </c>
      <c r="K24">
        <f t="shared" si="0"/>
        <v>6.3036956521739134</v>
      </c>
      <c r="L24" t="s">
        <v>43</v>
      </c>
      <c r="M24" t="s">
        <v>36</v>
      </c>
      <c r="N24" t="s">
        <v>47</v>
      </c>
    </row>
    <row r="25" spans="4:14" x14ac:dyDescent="0.3">
      <c r="D25">
        <v>24</v>
      </c>
      <c r="E25">
        <v>667</v>
      </c>
      <c r="F25">
        <v>95.156999999999996</v>
      </c>
      <c r="G25">
        <v>5.3410000000000002</v>
      </c>
      <c r="H25">
        <v>211.60300000000001</v>
      </c>
      <c r="I25">
        <v>9.3350000000000009</v>
      </c>
      <c r="J25">
        <v>665.81799999999998</v>
      </c>
      <c r="K25">
        <f t="shared" si="0"/>
        <v>7.2371521739130431</v>
      </c>
      <c r="L25" t="s">
        <v>43</v>
      </c>
      <c r="M25" t="s">
        <v>36</v>
      </c>
      <c r="N25" t="s">
        <v>47</v>
      </c>
    </row>
    <row r="26" spans="4:14" x14ac:dyDescent="0.3">
      <c r="D26">
        <v>25</v>
      </c>
      <c r="E26">
        <v>535</v>
      </c>
      <c r="F26">
        <v>105.658</v>
      </c>
      <c r="G26">
        <v>0.33300000000000002</v>
      </c>
      <c r="H26">
        <v>253.88800000000001</v>
      </c>
      <c r="I26">
        <v>0.96599999999999997</v>
      </c>
      <c r="J26">
        <v>534.07600000000002</v>
      </c>
      <c r="K26">
        <f t="shared" si="0"/>
        <v>5.8051739130434781</v>
      </c>
      <c r="L26" t="s">
        <v>43</v>
      </c>
      <c r="M26" t="s">
        <v>36</v>
      </c>
      <c r="N26" t="s">
        <v>47</v>
      </c>
    </row>
    <row r="27" spans="4:14" x14ac:dyDescent="0.3">
      <c r="D27">
        <v>26</v>
      </c>
      <c r="E27">
        <v>637</v>
      </c>
      <c r="F27">
        <v>111.857</v>
      </c>
      <c r="G27">
        <v>3.6160000000000001</v>
      </c>
      <c r="H27">
        <v>254.947</v>
      </c>
      <c r="I27">
        <v>1.891</v>
      </c>
      <c r="J27">
        <v>636.34699999999998</v>
      </c>
      <c r="K27">
        <f t="shared" si="0"/>
        <v>6.9168152173913038</v>
      </c>
      <c r="L27" t="s">
        <v>43</v>
      </c>
      <c r="M27" t="s">
        <v>36</v>
      </c>
      <c r="N27" t="s">
        <v>47</v>
      </c>
    </row>
    <row r="28" spans="4:14" x14ac:dyDescent="0.3">
      <c r="D28">
        <v>27</v>
      </c>
      <c r="E28">
        <v>596</v>
      </c>
      <c r="F28">
        <v>58.637</v>
      </c>
      <c r="G28">
        <v>1.4990000000000001</v>
      </c>
      <c r="H28">
        <v>216.78399999999999</v>
      </c>
      <c r="I28">
        <v>8.702</v>
      </c>
      <c r="J28">
        <v>594.84799999999996</v>
      </c>
      <c r="K28">
        <f t="shared" si="0"/>
        <v>6.4657391304347822</v>
      </c>
      <c r="L28" t="s">
        <v>43</v>
      </c>
      <c r="M28" t="s">
        <v>36</v>
      </c>
      <c r="N28" t="s">
        <v>47</v>
      </c>
    </row>
    <row r="29" spans="4:14" x14ac:dyDescent="0.3">
      <c r="D29">
        <v>28</v>
      </c>
      <c r="E29">
        <v>619</v>
      </c>
      <c r="F29">
        <v>101.46</v>
      </c>
      <c r="G29">
        <v>15.702</v>
      </c>
      <c r="H29">
        <v>250.31700000000001</v>
      </c>
      <c r="I29">
        <v>5.8490000000000002</v>
      </c>
      <c r="J29">
        <v>618.21799999999996</v>
      </c>
      <c r="K29">
        <f t="shared" si="0"/>
        <v>6.7197608695652171</v>
      </c>
      <c r="L29" t="s">
        <v>43</v>
      </c>
      <c r="M29" t="s">
        <v>36</v>
      </c>
      <c r="N29" t="s">
        <v>47</v>
      </c>
    </row>
    <row r="30" spans="4:14" x14ac:dyDescent="0.3">
      <c r="D30">
        <v>29</v>
      </c>
      <c r="E30">
        <v>643</v>
      </c>
      <c r="F30">
        <v>80.158000000000001</v>
      </c>
      <c r="G30">
        <v>4.2590000000000003</v>
      </c>
      <c r="H30">
        <v>192.255</v>
      </c>
      <c r="I30">
        <v>0.80300000000000005</v>
      </c>
      <c r="J30">
        <v>642.06299999999999</v>
      </c>
      <c r="K30">
        <f t="shared" si="0"/>
        <v>6.9789456521739126</v>
      </c>
      <c r="L30" t="s">
        <v>43</v>
      </c>
      <c r="M30" t="s">
        <v>36</v>
      </c>
      <c r="N30" t="s">
        <v>47</v>
      </c>
    </row>
    <row r="31" spans="4:14" x14ac:dyDescent="0.3">
      <c r="D31">
        <v>30</v>
      </c>
      <c r="E31">
        <v>619</v>
      </c>
      <c r="F31">
        <v>89.231999999999999</v>
      </c>
      <c r="G31">
        <v>5.46</v>
      </c>
      <c r="H31">
        <v>241.392</v>
      </c>
      <c r="I31">
        <v>2.2240000000000002</v>
      </c>
      <c r="J31">
        <v>618.46600000000001</v>
      </c>
      <c r="K31">
        <f t="shared" si="0"/>
        <v>6.7224565217391303</v>
      </c>
      <c r="L31" t="s">
        <v>43</v>
      </c>
      <c r="M31" t="s">
        <v>36</v>
      </c>
      <c r="N31" t="s">
        <v>47</v>
      </c>
    </row>
    <row r="32" spans="4:14" x14ac:dyDescent="0.3">
      <c r="D32">
        <v>31</v>
      </c>
      <c r="E32">
        <v>556</v>
      </c>
      <c r="F32">
        <v>110.127</v>
      </c>
      <c r="G32">
        <v>10.771000000000001</v>
      </c>
      <c r="H32">
        <v>246.13300000000001</v>
      </c>
      <c r="I32">
        <v>2.1669999999999998</v>
      </c>
      <c r="J32">
        <v>555.39700000000005</v>
      </c>
      <c r="K32">
        <f t="shared" si="0"/>
        <v>6.0369239130434789</v>
      </c>
      <c r="L32" t="s">
        <v>43</v>
      </c>
      <c r="M32" t="s">
        <v>36</v>
      </c>
      <c r="N32" t="s">
        <v>47</v>
      </c>
    </row>
    <row r="33" spans="4:14" x14ac:dyDescent="0.3">
      <c r="D33">
        <v>32</v>
      </c>
      <c r="E33">
        <v>670</v>
      </c>
      <c r="F33">
        <v>145.03200000000001</v>
      </c>
      <c r="G33">
        <v>9</v>
      </c>
      <c r="H33">
        <v>253.07900000000001</v>
      </c>
      <c r="I33">
        <v>-1.5409999999999999</v>
      </c>
      <c r="J33">
        <v>669.24199999999996</v>
      </c>
      <c r="K33">
        <f t="shared" si="0"/>
        <v>7.2743695652173912</v>
      </c>
      <c r="L33" t="s">
        <v>43</v>
      </c>
      <c r="M33" t="s">
        <v>36</v>
      </c>
      <c r="N33" t="s">
        <v>47</v>
      </c>
    </row>
    <row r="34" spans="4:14" x14ac:dyDescent="0.3">
      <c r="D34">
        <v>33</v>
      </c>
      <c r="E34">
        <v>613</v>
      </c>
      <c r="F34">
        <v>127.586</v>
      </c>
      <c r="G34">
        <v>22.577999999999999</v>
      </c>
      <c r="H34">
        <v>233.12700000000001</v>
      </c>
      <c r="I34">
        <v>1.6850000000000001</v>
      </c>
      <c r="J34">
        <v>612.26499999999999</v>
      </c>
      <c r="K34">
        <f t="shared" si="0"/>
        <v>6.6550543478260868</v>
      </c>
      <c r="L34" t="s">
        <v>43</v>
      </c>
      <c r="M34" t="s">
        <v>36</v>
      </c>
      <c r="N34" t="s">
        <v>47</v>
      </c>
    </row>
    <row r="35" spans="4:14" x14ac:dyDescent="0.3">
      <c r="D35">
        <v>34</v>
      </c>
      <c r="E35">
        <v>581</v>
      </c>
      <c r="F35">
        <v>97.828000000000003</v>
      </c>
      <c r="G35">
        <v>5.3559999999999999</v>
      </c>
      <c r="H35">
        <v>245.322</v>
      </c>
      <c r="I35">
        <v>9.2189999999999994</v>
      </c>
      <c r="J35">
        <v>580.49800000000005</v>
      </c>
      <c r="K35">
        <f t="shared" si="0"/>
        <v>6.3097608695652179</v>
      </c>
      <c r="L35" t="s">
        <v>43</v>
      </c>
      <c r="M35" t="s">
        <v>36</v>
      </c>
      <c r="N35" t="s">
        <v>47</v>
      </c>
    </row>
    <row r="36" spans="4:14" x14ac:dyDescent="0.3">
      <c r="D36">
        <v>35</v>
      </c>
      <c r="E36">
        <v>596</v>
      </c>
      <c r="F36">
        <v>150.328</v>
      </c>
      <c r="G36">
        <v>41.603999999999999</v>
      </c>
      <c r="H36">
        <v>240.51400000000001</v>
      </c>
      <c r="I36">
        <v>6.3719999999999999</v>
      </c>
      <c r="J36">
        <v>594.67399999999998</v>
      </c>
      <c r="K36">
        <f t="shared" si="0"/>
        <v>6.4638478260869565</v>
      </c>
      <c r="L36" t="s">
        <v>43</v>
      </c>
      <c r="M36" t="s">
        <v>36</v>
      </c>
      <c r="N36" t="s">
        <v>47</v>
      </c>
    </row>
    <row r="37" spans="4:14" x14ac:dyDescent="0.3">
      <c r="D37">
        <v>36</v>
      </c>
      <c r="E37">
        <v>565</v>
      </c>
      <c r="F37">
        <v>113.19499999999999</v>
      </c>
      <c r="G37">
        <v>11.680999999999999</v>
      </c>
      <c r="H37">
        <v>225.447</v>
      </c>
      <c r="I37">
        <v>1.8280000000000001</v>
      </c>
      <c r="J37">
        <v>564.28700000000003</v>
      </c>
      <c r="K37">
        <f t="shared" si="0"/>
        <v>6.1335543478260872</v>
      </c>
      <c r="L37" t="s">
        <v>43</v>
      </c>
      <c r="M37" t="s">
        <v>36</v>
      </c>
      <c r="N37" t="s">
        <v>47</v>
      </c>
    </row>
    <row r="38" spans="4:14" x14ac:dyDescent="0.3">
      <c r="D38">
        <v>37</v>
      </c>
      <c r="E38">
        <v>541</v>
      </c>
      <c r="F38">
        <v>95.477000000000004</v>
      </c>
      <c r="G38">
        <v>4.1779999999999999</v>
      </c>
      <c r="H38">
        <v>219.16900000000001</v>
      </c>
      <c r="I38">
        <v>2.2269999999999999</v>
      </c>
      <c r="J38">
        <v>540.40800000000002</v>
      </c>
      <c r="K38">
        <f t="shared" si="0"/>
        <v>5.8740000000000006</v>
      </c>
      <c r="L38" t="s">
        <v>43</v>
      </c>
      <c r="M38" t="s">
        <v>36</v>
      </c>
      <c r="N38" t="s">
        <v>47</v>
      </c>
    </row>
    <row r="39" spans="4:14" x14ac:dyDescent="0.3">
      <c r="D39">
        <v>38</v>
      </c>
      <c r="E39">
        <v>564</v>
      </c>
      <c r="F39">
        <v>71.278000000000006</v>
      </c>
      <c r="G39">
        <v>3.5979999999999999</v>
      </c>
      <c r="H39">
        <v>248.68600000000001</v>
      </c>
      <c r="I39">
        <v>5.194</v>
      </c>
      <c r="J39">
        <v>563.31299999999999</v>
      </c>
      <c r="K39">
        <f t="shared" si="0"/>
        <v>6.1229673913043481</v>
      </c>
      <c r="L39" t="s">
        <v>43</v>
      </c>
      <c r="M39" t="s">
        <v>36</v>
      </c>
      <c r="N39" t="s">
        <v>47</v>
      </c>
    </row>
    <row r="40" spans="4:14" x14ac:dyDescent="0.3">
      <c r="D40">
        <v>39</v>
      </c>
      <c r="E40">
        <v>584</v>
      </c>
      <c r="F40">
        <v>108.67400000000001</v>
      </c>
      <c r="G40">
        <v>3</v>
      </c>
      <c r="H40">
        <v>251.03200000000001</v>
      </c>
      <c r="I40">
        <v>2.9510000000000001</v>
      </c>
      <c r="J40">
        <v>582.77300000000002</v>
      </c>
      <c r="K40">
        <f t="shared" si="0"/>
        <v>6.3344891304347826</v>
      </c>
      <c r="L40" t="s">
        <v>43</v>
      </c>
      <c r="M40" t="s">
        <v>36</v>
      </c>
      <c r="N40" t="s">
        <v>47</v>
      </c>
    </row>
    <row r="41" spans="4:14" x14ac:dyDescent="0.3">
      <c r="D41">
        <v>40</v>
      </c>
      <c r="E41">
        <v>617</v>
      </c>
      <c r="F41">
        <v>104.202</v>
      </c>
      <c r="G41">
        <v>4.87</v>
      </c>
      <c r="H41">
        <v>251.19399999999999</v>
      </c>
      <c r="I41">
        <v>3.629</v>
      </c>
      <c r="J41">
        <v>616.23500000000001</v>
      </c>
      <c r="K41">
        <f t="shared" si="0"/>
        <v>6.6982065217391309</v>
      </c>
      <c r="L41" t="s">
        <v>43</v>
      </c>
      <c r="M41" t="s">
        <v>36</v>
      </c>
      <c r="N41" t="s">
        <v>47</v>
      </c>
    </row>
    <row r="42" spans="4:14" x14ac:dyDescent="0.3">
      <c r="D42">
        <v>41</v>
      </c>
      <c r="E42">
        <v>584</v>
      </c>
      <c r="F42">
        <v>84.94</v>
      </c>
      <c r="G42">
        <v>4.9669999999999996</v>
      </c>
      <c r="H42">
        <v>237.66399999999999</v>
      </c>
      <c r="I42">
        <v>3.8340000000000001</v>
      </c>
      <c r="J42">
        <v>583.30499999999995</v>
      </c>
      <c r="K42">
        <f t="shared" si="0"/>
        <v>6.3402717391304346</v>
      </c>
      <c r="L42" t="s">
        <v>43</v>
      </c>
      <c r="M42" t="s">
        <v>36</v>
      </c>
      <c r="N42" t="s">
        <v>47</v>
      </c>
    </row>
    <row r="43" spans="4:14" x14ac:dyDescent="0.3">
      <c r="D43">
        <v>42</v>
      </c>
      <c r="E43">
        <v>599</v>
      </c>
      <c r="F43">
        <v>98.832999999999998</v>
      </c>
      <c r="G43">
        <v>2.855</v>
      </c>
      <c r="H43">
        <v>227.86600000000001</v>
      </c>
      <c r="I43">
        <v>3.1640000000000001</v>
      </c>
      <c r="J43">
        <v>597.91099999999994</v>
      </c>
      <c r="K43">
        <f t="shared" si="0"/>
        <v>6.4990326086956518</v>
      </c>
      <c r="L43" t="s">
        <v>43</v>
      </c>
      <c r="M43" t="s">
        <v>36</v>
      </c>
      <c r="N43" t="s">
        <v>47</v>
      </c>
    </row>
    <row r="44" spans="4:14" x14ac:dyDescent="0.3">
      <c r="D44">
        <v>43</v>
      </c>
      <c r="E44">
        <v>587</v>
      </c>
      <c r="F44">
        <v>116.127</v>
      </c>
      <c r="G44">
        <v>2.1509999999999998</v>
      </c>
      <c r="H44">
        <v>249.887</v>
      </c>
      <c r="I44">
        <v>6.7610000000000001</v>
      </c>
      <c r="J44">
        <v>586.07600000000002</v>
      </c>
      <c r="K44">
        <f t="shared" si="0"/>
        <v>6.3703913043478266</v>
      </c>
      <c r="L44" t="s">
        <v>43</v>
      </c>
      <c r="M44" t="s">
        <v>36</v>
      </c>
      <c r="N44" t="s">
        <v>47</v>
      </c>
    </row>
    <row r="45" spans="4:14" x14ac:dyDescent="0.3">
      <c r="D45">
        <v>44</v>
      </c>
      <c r="E45">
        <v>626</v>
      </c>
      <c r="F45">
        <v>50.531999999999996</v>
      </c>
      <c r="G45">
        <v>0.66700000000000004</v>
      </c>
      <c r="H45">
        <v>231.82300000000001</v>
      </c>
      <c r="I45">
        <v>11.903</v>
      </c>
      <c r="J45">
        <v>625.44799999999998</v>
      </c>
      <c r="K45">
        <f t="shared" si="0"/>
        <v>6.7983478260869559</v>
      </c>
      <c r="L45" t="s">
        <v>43</v>
      </c>
      <c r="M45" t="s">
        <v>36</v>
      </c>
      <c r="N45" t="s">
        <v>47</v>
      </c>
    </row>
    <row r="46" spans="4:14" x14ac:dyDescent="0.3">
      <c r="D46">
        <v>45</v>
      </c>
      <c r="E46">
        <v>650</v>
      </c>
      <c r="F46">
        <v>69.819000000000003</v>
      </c>
      <c r="G46">
        <v>4.1520000000000001</v>
      </c>
      <c r="H46">
        <v>212.79900000000001</v>
      </c>
      <c r="I46">
        <v>2.3860000000000001</v>
      </c>
      <c r="J46">
        <v>648.56200000000001</v>
      </c>
      <c r="K46">
        <f t="shared" si="0"/>
        <v>7.0495869565217388</v>
      </c>
      <c r="L46" t="s">
        <v>43</v>
      </c>
      <c r="M46" t="s">
        <v>36</v>
      </c>
      <c r="N46" t="s">
        <v>47</v>
      </c>
    </row>
    <row r="47" spans="4:14" x14ac:dyDescent="0.3">
      <c r="D47">
        <v>46</v>
      </c>
      <c r="E47">
        <v>667</v>
      </c>
      <c r="F47">
        <v>95.725999999999999</v>
      </c>
      <c r="G47">
        <v>3.1669999999999998</v>
      </c>
      <c r="H47">
        <v>228.749</v>
      </c>
      <c r="I47">
        <v>10.904999999999999</v>
      </c>
      <c r="J47">
        <v>666.02700000000004</v>
      </c>
      <c r="K47">
        <f t="shared" si="0"/>
        <v>7.2394239130434785</v>
      </c>
      <c r="L47" t="s">
        <v>43</v>
      </c>
      <c r="M47" t="s">
        <v>36</v>
      </c>
      <c r="N47" t="s">
        <v>47</v>
      </c>
    </row>
    <row r="48" spans="4:14" x14ac:dyDescent="0.3">
      <c r="D48">
        <v>47</v>
      </c>
      <c r="E48">
        <v>580</v>
      </c>
      <c r="F48">
        <v>78.444999999999993</v>
      </c>
      <c r="G48">
        <v>9.8829999999999991</v>
      </c>
      <c r="H48">
        <v>198.173</v>
      </c>
      <c r="I48">
        <v>9.8529999999999998</v>
      </c>
      <c r="J48">
        <v>578.53300000000002</v>
      </c>
      <c r="K48">
        <f t="shared" si="0"/>
        <v>6.2884021739130436</v>
      </c>
      <c r="L48" t="s">
        <v>43</v>
      </c>
      <c r="M48" t="s">
        <v>36</v>
      </c>
      <c r="N48" t="s">
        <v>47</v>
      </c>
    </row>
    <row r="49" spans="4:14" x14ac:dyDescent="0.3">
      <c r="D49">
        <v>48</v>
      </c>
      <c r="E49">
        <v>648</v>
      </c>
      <c r="F49">
        <v>76.272000000000006</v>
      </c>
      <c r="G49">
        <v>9.1760000000000002</v>
      </c>
      <c r="H49">
        <v>186.886</v>
      </c>
      <c r="I49">
        <v>11.779</v>
      </c>
      <c r="J49">
        <v>646.61699999999996</v>
      </c>
      <c r="K49">
        <f t="shared" si="0"/>
        <v>7.0284456521739127</v>
      </c>
      <c r="L49" t="s">
        <v>43</v>
      </c>
      <c r="M49" t="s">
        <v>36</v>
      </c>
      <c r="N49" t="s">
        <v>47</v>
      </c>
    </row>
    <row r="50" spans="4:14" x14ac:dyDescent="0.3">
      <c r="D50">
        <v>49</v>
      </c>
      <c r="E50">
        <v>692</v>
      </c>
      <c r="F50">
        <v>111.649</v>
      </c>
      <c r="G50">
        <v>26.628</v>
      </c>
      <c r="H50">
        <v>233.03800000000001</v>
      </c>
      <c r="I50">
        <v>-9.7490000000000006</v>
      </c>
      <c r="J50">
        <v>690.97799999999995</v>
      </c>
      <c r="K50">
        <f t="shared" si="0"/>
        <v>7.5106304347826081</v>
      </c>
      <c r="L50" t="s">
        <v>43</v>
      </c>
      <c r="M50" t="s">
        <v>36</v>
      </c>
      <c r="N50" t="s">
        <v>47</v>
      </c>
    </row>
    <row r="51" spans="4:14" x14ac:dyDescent="0.3">
      <c r="D51">
        <v>50</v>
      </c>
      <c r="E51">
        <v>601</v>
      </c>
      <c r="F51">
        <v>65.451999999999998</v>
      </c>
      <c r="G51">
        <v>3.1320000000000001</v>
      </c>
      <c r="H51">
        <v>197.297</v>
      </c>
      <c r="I51">
        <v>2.0049999999999999</v>
      </c>
      <c r="J51">
        <v>600.36699999999996</v>
      </c>
      <c r="K51">
        <f t="shared" si="0"/>
        <v>6.525728260869565</v>
      </c>
      <c r="L51" t="s">
        <v>43</v>
      </c>
      <c r="M51" t="s">
        <v>36</v>
      </c>
      <c r="N51" t="s">
        <v>47</v>
      </c>
    </row>
    <row r="52" spans="4:14" x14ac:dyDescent="0.3">
      <c r="D52">
        <v>51</v>
      </c>
      <c r="E52">
        <v>647</v>
      </c>
      <c r="F52">
        <v>79.456999999999994</v>
      </c>
      <c r="G52">
        <v>7.3330000000000002</v>
      </c>
      <c r="H52">
        <v>199.267</v>
      </c>
      <c r="I52">
        <v>3.726</v>
      </c>
      <c r="J52">
        <v>646.36599999999999</v>
      </c>
      <c r="K52">
        <f t="shared" si="0"/>
        <v>7.0257173913043474</v>
      </c>
      <c r="L52" t="s">
        <v>43</v>
      </c>
      <c r="M52" t="s">
        <v>36</v>
      </c>
      <c r="N52" t="s">
        <v>47</v>
      </c>
    </row>
    <row r="53" spans="4:14" x14ac:dyDescent="0.3">
      <c r="D53">
        <v>52</v>
      </c>
      <c r="E53">
        <v>624</v>
      </c>
      <c r="F53">
        <v>112.139</v>
      </c>
      <c r="G53">
        <v>6.7460000000000004</v>
      </c>
      <c r="H53">
        <v>247.18199999999999</v>
      </c>
      <c r="I53">
        <v>4.97</v>
      </c>
      <c r="J53">
        <v>623.34299999999996</v>
      </c>
      <c r="K53">
        <f t="shared" si="0"/>
        <v>6.7754673913043471</v>
      </c>
      <c r="L53" t="s">
        <v>43</v>
      </c>
      <c r="M53" t="s">
        <v>36</v>
      </c>
      <c r="N53" t="s">
        <v>47</v>
      </c>
    </row>
    <row r="54" spans="4:14" x14ac:dyDescent="0.3">
      <c r="D54">
        <v>53</v>
      </c>
      <c r="E54">
        <v>659</v>
      </c>
      <c r="F54">
        <v>96.991</v>
      </c>
      <c r="G54">
        <v>6.19</v>
      </c>
      <c r="H54">
        <v>217.91800000000001</v>
      </c>
      <c r="I54">
        <v>6.282</v>
      </c>
      <c r="J54">
        <v>657.95100000000002</v>
      </c>
      <c r="K54">
        <f t="shared" si="0"/>
        <v>7.1516413043478266</v>
      </c>
      <c r="L54" t="s">
        <v>43</v>
      </c>
      <c r="M54" t="s">
        <v>36</v>
      </c>
      <c r="N54" t="s">
        <v>47</v>
      </c>
    </row>
    <row r="55" spans="4:14" x14ac:dyDescent="0.3">
      <c r="D55">
        <v>54</v>
      </c>
      <c r="E55">
        <v>615</v>
      </c>
      <c r="F55">
        <v>101.69499999999999</v>
      </c>
      <c r="G55">
        <v>7.2290000000000001</v>
      </c>
      <c r="H55">
        <v>241.43899999999999</v>
      </c>
      <c r="I55">
        <v>15.599</v>
      </c>
      <c r="J55">
        <v>613.601</v>
      </c>
      <c r="K55">
        <f t="shared" si="0"/>
        <v>6.6695760869565222</v>
      </c>
      <c r="L55" t="s">
        <v>43</v>
      </c>
      <c r="M55" t="s">
        <v>36</v>
      </c>
      <c r="N55" t="s">
        <v>47</v>
      </c>
    </row>
    <row r="56" spans="4:14" x14ac:dyDescent="0.3">
      <c r="D56">
        <v>55</v>
      </c>
      <c r="E56">
        <v>672</v>
      </c>
      <c r="F56">
        <v>103.56399999999999</v>
      </c>
      <c r="G56">
        <v>26.847999999999999</v>
      </c>
      <c r="H56">
        <v>223.191</v>
      </c>
      <c r="I56">
        <v>10.557</v>
      </c>
      <c r="J56">
        <v>671.36400000000003</v>
      </c>
      <c r="K56">
        <f t="shared" si="0"/>
        <v>7.297434782608696</v>
      </c>
      <c r="L56" t="s">
        <v>43</v>
      </c>
      <c r="M56" t="s">
        <v>36</v>
      </c>
      <c r="N56" t="s">
        <v>47</v>
      </c>
    </row>
    <row r="57" spans="4:14" x14ac:dyDescent="0.3">
      <c r="D57">
        <v>56</v>
      </c>
      <c r="E57">
        <v>105</v>
      </c>
      <c r="F57">
        <v>169.059</v>
      </c>
      <c r="G57">
        <v>162.23699999999999</v>
      </c>
      <c r="H57">
        <v>174.98699999999999</v>
      </c>
      <c r="I57">
        <v>0.55100000000000005</v>
      </c>
      <c r="J57">
        <v>104.005</v>
      </c>
      <c r="L57" t="s">
        <v>43</v>
      </c>
      <c r="M57" t="s">
        <v>36</v>
      </c>
      <c r="N57" t="s">
        <v>47</v>
      </c>
    </row>
    <row r="58" spans="4:14" x14ac:dyDescent="0.3">
      <c r="D58">
        <v>57</v>
      </c>
      <c r="E58">
        <v>1081</v>
      </c>
      <c r="F58">
        <v>132.18899999999999</v>
      </c>
      <c r="G58">
        <v>17.812999999999999</v>
      </c>
      <c r="H58">
        <v>252</v>
      </c>
      <c r="I58">
        <v>-0.159</v>
      </c>
      <c r="J58">
        <v>1080.0039999999999</v>
      </c>
      <c r="K58">
        <f>J58/104</f>
        <v>10.384653846153846</v>
      </c>
      <c r="L58" t="s">
        <v>43</v>
      </c>
      <c r="M58" t="s">
        <v>36</v>
      </c>
      <c r="N58" t="s">
        <v>47</v>
      </c>
    </row>
    <row r="59" spans="4:14" x14ac:dyDescent="0.3">
      <c r="D59">
        <v>58</v>
      </c>
      <c r="E59">
        <v>1126</v>
      </c>
      <c r="F59">
        <v>133.52600000000001</v>
      </c>
      <c r="G59">
        <v>8</v>
      </c>
      <c r="H59">
        <v>252.92</v>
      </c>
      <c r="I59">
        <v>-0.45800000000000002</v>
      </c>
      <c r="J59">
        <v>1125.0360000000001</v>
      </c>
      <c r="K59">
        <f t="shared" ref="K59:K73" si="1">J59/104</f>
        <v>10.817653846153847</v>
      </c>
      <c r="L59" t="s">
        <v>43</v>
      </c>
      <c r="M59" t="s">
        <v>36</v>
      </c>
      <c r="N59" t="s">
        <v>47</v>
      </c>
    </row>
    <row r="60" spans="4:14" x14ac:dyDescent="0.3">
      <c r="D60">
        <v>59</v>
      </c>
      <c r="E60">
        <v>1169</v>
      </c>
      <c r="F60">
        <v>98.149000000000001</v>
      </c>
      <c r="G60">
        <v>5.6929999999999996</v>
      </c>
      <c r="H60">
        <v>232.31100000000001</v>
      </c>
      <c r="I60">
        <v>-2.7959999999999998</v>
      </c>
      <c r="J60">
        <v>1168.3910000000001</v>
      </c>
      <c r="K60">
        <f t="shared" si="1"/>
        <v>11.234528846153847</v>
      </c>
      <c r="L60" t="s">
        <v>43</v>
      </c>
      <c r="M60" t="s">
        <v>36</v>
      </c>
      <c r="N60" t="s">
        <v>47</v>
      </c>
    </row>
    <row r="61" spans="4:14" x14ac:dyDescent="0.3">
      <c r="D61">
        <v>60</v>
      </c>
      <c r="E61">
        <v>1043</v>
      </c>
      <c r="F61">
        <v>88.804000000000002</v>
      </c>
      <c r="G61">
        <v>8.8369999999999997</v>
      </c>
      <c r="H61">
        <v>203.30500000000001</v>
      </c>
      <c r="I61">
        <v>2.1459999999999999</v>
      </c>
      <c r="J61">
        <v>1041.73</v>
      </c>
      <c r="K61">
        <f t="shared" si="1"/>
        <v>10.016634615384616</v>
      </c>
      <c r="L61" t="s">
        <v>43</v>
      </c>
      <c r="M61" t="s">
        <v>36</v>
      </c>
      <c r="N61" t="s">
        <v>47</v>
      </c>
    </row>
    <row r="62" spans="4:14" x14ac:dyDescent="0.3">
      <c r="D62">
        <v>61</v>
      </c>
      <c r="E62">
        <v>1154</v>
      </c>
      <c r="F62">
        <v>170.15299999999999</v>
      </c>
      <c r="G62">
        <v>51.999000000000002</v>
      </c>
      <c r="H62">
        <v>253.99799999999999</v>
      </c>
      <c r="I62">
        <v>2.5350000000000001</v>
      </c>
      <c r="J62">
        <v>1153.1279999999999</v>
      </c>
      <c r="K62">
        <f t="shared" si="1"/>
        <v>11.087769230769229</v>
      </c>
      <c r="L62" t="s">
        <v>43</v>
      </c>
      <c r="M62" t="s">
        <v>36</v>
      </c>
      <c r="N62" t="s">
        <v>47</v>
      </c>
    </row>
    <row r="63" spans="4:14" x14ac:dyDescent="0.3">
      <c r="D63">
        <v>62</v>
      </c>
      <c r="E63">
        <v>1060</v>
      </c>
      <c r="F63">
        <v>117.501</v>
      </c>
      <c r="G63">
        <v>5.6669999999999998</v>
      </c>
      <c r="H63">
        <v>252.56299999999999</v>
      </c>
      <c r="I63">
        <v>0.32500000000000001</v>
      </c>
      <c r="J63">
        <v>1059.0170000000001</v>
      </c>
      <c r="K63">
        <f t="shared" si="1"/>
        <v>10.18285576923077</v>
      </c>
      <c r="L63" t="s">
        <v>43</v>
      </c>
      <c r="M63" t="s">
        <v>36</v>
      </c>
      <c r="N63" t="s">
        <v>47</v>
      </c>
    </row>
    <row r="64" spans="4:14" x14ac:dyDescent="0.3">
      <c r="D64">
        <v>63</v>
      </c>
      <c r="E64">
        <v>1094</v>
      </c>
      <c r="F64">
        <v>114.301</v>
      </c>
      <c r="G64">
        <v>11.204000000000001</v>
      </c>
      <c r="H64">
        <v>252.27500000000001</v>
      </c>
      <c r="I64">
        <v>-2.988</v>
      </c>
      <c r="J64">
        <v>1093.4870000000001</v>
      </c>
      <c r="K64">
        <f t="shared" si="1"/>
        <v>10.514298076923078</v>
      </c>
      <c r="L64" t="s">
        <v>43</v>
      </c>
      <c r="M64" t="s">
        <v>36</v>
      </c>
      <c r="N64" t="s">
        <v>47</v>
      </c>
    </row>
    <row r="65" spans="4:14" x14ac:dyDescent="0.3">
      <c r="D65">
        <v>64</v>
      </c>
      <c r="E65">
        <v>1189</v>
      </c>
      <c r="F65">
        <v>112.471</v>
      </c>
      <c r="G65">
        <v>8.173</v>
      </c>
      <c r="H65">
        <v>252.10499999999999</v>
      </c>
      <c r="I65">
        <v>-4.0549999999999997</v>
      </c>
      <c r="J65">
        <v>1187.973</v>
      </c>
      <c r="K65">
        <f t="shared" si="1"/>
        <v>11.422817307692307</v>
      </c>
      <c r="L65" t="s">
        <v>43</v>
      </c>
      <c r="M65" t="s">
        <v>36</v>
      </c>
      <c r="N65" t="s">
        <v>47</v>
      </c>
    </row>
    <row r="66" spans="4:14" x14ac:dyDescent="0.3">
      <c r="D66">
        <v>65</v>
      </c>
      <c r="E66">
        <v>1111</v>
      </c>
      <c r="F66">
        <v>118.86499999999999</v>
      </c>
      <c r="G66">
        <v>11.074</v>
      </c>
      <c r="H66">
        <v>243.22499999999999</v>
      </c>
      <c r="I66">
        <v>0.155</v>
      </c>
      <c r="J66">
        <v>1110.0039999999999</v>
      </c>
      <c r="K66">
        <f t="shared" si="1"/>
        <v>10.673115384615384</v>
      </c>
      <c r="L66" t="s">
        <v>43</v>
      </c>
      <c r="M66" t="s">
        <v>36</v>
      </c>
      <c r="N66" t="s">
        <v>47</v>
      </c>
    </row>
    <row r="67" spans="4:14" x14ac:dyDescent="0.3">
      <c r="D67">
        <v>66</v>
      </c>
      <c r="E67">
        <v>1085</v>
      </c>
      <c r="F67">
        <v>96.658000000000001</v>
      </c>
      <c r="G67">
        <v>6.6989999999999998</v>
      </c>
      <c r="H67">
        <v>251.22399999999999</v>
      </c>
      <c r="I67">
        <v>2.0619999999999998</v>
      </c>
      <c r="J67">
        <v>1083.702</v>
      </c>
      <c r="K67">
        <f t="shared" si="1"/>
        <v>10.420211538461539</v>
      </c>
      <c r="L67" t="s">
        <v>43</v>
      </c>
      <c r="M67" t="s">
        <v>36</v>
      </c>
      <c r="N67" t="s">
        <v>47</v>
      </c>
    </row>
    <row r="68" spans="4:14" x14ac:dyDescent="0.3">
      <c r="D68">
        <v>67</v>
      </c>
      <c r="E68">
        <v>1064</v>
      </c>
      <c r="F68">
        <v>52.283000000000001</v>
      </c>
      <c r="G68">
        <v>8.7550000000000008</v>
      </c>
      <c r="H68">
        <v>158.58099999999999</v>
      </c>
      <c r="I68">
        <v>2.4260000000000002</v>
      </c>
      <c r="J68">
        <v>1062.953</v>
      </c>
      <c r="K68">
        <f t="shared" si="1"/>
        <v>10.220701923076923</v>
      </c>
      <c r="L68" t="s">
        <v>43</v>
      </c>
      <c r="M68" t="s">
        <v>36</v>
      </c>
      <c r="N68" t="s">
        <v>47</v>
      </c>
    </row>
    <row r="69" spans="4:14" x14ac:dyDescent="0.3">
      <c r="D69">
        <v>68</v>
      </c>
      <c r="E69">
        <v>1061</v>
      </c>
      <c r="F69">
        <v>95.703999999999994</v>
      </c>
      <c r="G69">
        <v>10.302</v>
      </c>
      <c r="H69">
        <v>254.50399999999999</v>
      </c>
      <c r="I69">
        <v>2.5950000000000002</v>
      </c>
      <c r="J69">
        <v>1060.087</v>
      </c>
      <c r="K69">
        <f t="shared" si="1"/>
        <v>10.193144230769231</v>
      </c>
      <c r="L69" t="s">
        <v>43</v>
      </c>
      <c r="M69" t="s">
        <v>36</v>
      </c>
      <c r="N69" t="s">
        <v>47</v>
      </c>
    </row>
    <row r="70" spans="4:14" x14ac:dyDescent="0.3">
      <c r="D70">
        <v>69</v>
      </c>
      <c r="E70">
        <v>1033</v>
      </c>
      <c r="F70">
        <v>100.797</v>
      </c>
      <c r="G70">
        <v>13.06</v>
      </c>
      <c r="H70">
        <v>224.15700000000001</v>
      </c>
      <c r="I70">
        <v>-7.6829999999999998</v>
      </c>
      <c r="J70">
        <v>1032.2660000000001</v>
      </c>
      <c r="K70">
        <f t="shared" si="1"/>
        <v>9.9256346153846167</v>
      </c>
      <c r="L70" t="s">
        <v>43</v>
      </c>
      <c r="M70" t="s">
        <v>36</v>
      </c>
      <c r="N70" t="s">
        <v>47</v>
      </c>
    </row>
    <row r="71" spans="4:14" x14ac:dyDescent="0.3">
      <c r="D71">
        <v>70</v>
      </c>
      <c r="E71">
        <v>1024</v>
      </c>
      <c r="F71">
        <v>87.536000000000001</v>
      </c>
      <c r="G71">
        <v>5.9420000000000002</v>
      </c>
      <c r="H71">
        <v>251.11</v>
      </c>
      <c r="I71">
        <v>-7.4169999999999998</v>
      </c>
      <c r="J71">
        <v>1022.556</v>
      </c>
      <c r="K71">
        <f t="shared" si="1"/>
        <v>9.8322692307692314</v>
      </c>
      <c r="L71" t="s">
        <v>43</v>
      </c>
      <c r="M71" t="s">
        <v>36</v>
      </c>
      <c r="N71" t="s">
        <v>47</v>
      </c>
    </row>
    <row r="72" spans="4:14" x14ac:dyDescent="0.3">
      <c r="D72">
        <v>71</v>
      </c>
      <c r="E72">
        <v>214</v>
      </c>
      <c r="F72">
        <v>53.396000000000001</v>
      </c>
      <c r="G72">
        <v>29.548999999999999</v>
      </c>
      <c r="H72">
        <v>111</v>
      </c>
      <c r="I72">
        <v>0.80700000000000005</v>
      </c>
      <c r="J72">
        <v>213.02099999999999</v>
      </c>
      <c r="K72">
        <f t="shared" si="1"/>
        <v>2.0482788461538459</v>
      </c>
      <c r="L72" t="s">
        <v>43</v>
      </c>
      <c r="M72" t="s">
        <v>36</v>
      </c>
      <c r="N72" t="s">
        <v>47</v>
      </c>
    </row>
    <row r="73" spans="4:14" x14ac:dyDescent="0.3">
      <c r="D73">
        <v>72</v>
      </c>
      <c r="E73">
        <v>3239</v>
      </c>
      <c r="F73">
        <v>116.46</v>
      </c>
      <c r="G73">
        <v>8.8539999999999992</v>
      </c>
      <c r="H73">
        <v>247.53899999999999</v>
      </c>
      <c r="I73">
        <v>2.8679999999999999</v>
      </c>
      <c r="J73">
        <v>3238.0549999999998</v>
      </c>
      <c r="K73">
        <f t="shared" si="1"/>
        <v>31.135144230769228</v>
      </c>
      <c r="L73" t="s">
        <v>43</v>
      </c>
      <c r="M73" t="s">
        <v>36</v>
      </c>
      <c r="N73" t="s">
        <v>47</v>
      </c>
    </row>
    <row r="74" spans="4:14" x14ac:dyDescent="0.3">
      <c r="D74">
        <v>73</v>
      </c>
      <c r="E74">
        <v>121</v>
      </c>
      <c r="F74">
        <v>88.774000000000001</v>
      </c>
      <c r="G74">
        <v>53</v>
      </c>
      <c r="H74">
        <v>207.667</v>
      </c>
      <c r="I74">
        <v>0</v>
      </c>
      <c r="J74">
        <v>120</v>
      </c>
      <c r="L74" t="s">
        <v>43</v>
      </c>
      <c r="M74" t="s">
        <v>36</v>
      </c>
      <c r="N74" t="s">
        <v>47</v>
      </c>
    </row>
    <row r="75" spans="4:14" x14ac:dyDescent="0.3">
      <c r="D75">
        <v>74</v>
      </c>
      <c r="E75">
        <v>1486</v>
      </c>
      <c r="F75">
        <v>135.19</v>
      </c>
      <c r="G75">
        <v>6.782</v>
      </c>
      <c r="H75">
        <v>253.30699999999999</v>
      </c>
      <c r="I75">
        <v>-0.23100000000000001</v>
      </c>
      <c r="J75">
        <v>1485.0119999999999</v>
      </c>
      <c r="K75">
        <f>J75/120</f>
        <v>12.3751</v>
      </c>
      <c r="L75" t="s">
        <v>43</v>
      </c>
      <c r="M75" t="s">
        <v>36</v>
      </c>
      <c r="N75" t="s">
        <v>47</v>
      </c>
    </row>
    <row r="76" spans="4:14" x14ac:dyDescent="0.3">
      <c r="D76">
        <v>75</v>
      </c>
      <c r="E76">
        <v>1634</v>
      </c>
      <c r="F76">
        <v>94.653000000000006</v>
      </c>
      <c r="G76">
        <v>2.552</v>
      </c>
      <c r="H76">
        <v>252.803</v>
      </c>
      <c r="I76">
        <v>-1.79</v>
      </c>
      <c r="J76">
        <v>1632.797</v>
      </c>
      <c r="K76">
        <f t="shared" ref="K76:K80" si="2">J76/120</f>
        <v>13.606641666666667</v>
      </c>
      <c r="L76" t="s">
        <v>43</v>
      </c>
      <c r="M76" t="s">
        <v>36</v>
      </c>
      <c r="N76" t="s">
        <v>47</v>
      </c>
    </row>
    <row r="77" spans="4:14" x14ac:dyDescent="0.3">
      <c r="D77">
        <v>76</v>
      </c>
      <c r="E77">
        <v>1334</v>
      </c>
      <c r="F77">
        <v>128.93799999999999</v>
      </c>
      <c r="G77">
        <v>2.698</v>
      </c>
      <c r="H77">
        <v>253.95400000000001</v>
      </c>
      <c r="I77">
        <v>2.7080000000000002</v>
      </c>
      <c r="J77">
        <v>1333.489</v>
      </c>
      <c r="K77">
        <f t="shared" si="2"/>
        <v>11.112408333333333</v>
      </c>
      <c r="L77" t="s">
        <v>43</v>
      </c>
      <c r="M77" t="s">
        <v>36</v>
      </c>
      <c r="N77" t="s">
        <v>47</v>
      </c>
    </row>
    <row r="78" spans="4:14" x14ac:dyDescent="0.3">
      <c r="D78">
        <v>77</v>
      </c>
      <c r="E78">
        <v>1433</v>
      </c>
      <c r="F78">
        <v>103.374</v>
      </c>
      <c r="G78">
        <v>3.0910000000000002</v>
      </c>
      <c r="H78">
        <v>253.11</v>
      </c>
      <c r="I78">
        <v>-2.161</v>
      </c>
      <c r="J78">
        <v>1432.019</v>
      </c>
      <c r="K78">
        <f t="shared" si="2"/>
        <v>11.933491666666667</v>
      </c>
      <c r="L78" t="s">
        <v>43</v>
      </c>
      <c r="M78" t="s">
        <v>36</v>
      </c>
      <c r="N78" t="s">
        <v>47</v>
      </c>
    </row>
    <row r="79" spans="4:14" x14ac:dyDescent="0.3">
      <c r="D79">
        <v>78</v>
      </c>
      <c r="E79">
        <v>1411</v>
      </c>
      <c r="F79">
        <v>76.557000000000002</v>
      </c>
      <c r="G79">
        <v>2</v>
      </c>
      <c r="H79">
        <v>249.66499999999999</v>
      </c>
      <c r="I79">
        <v>-1.341</v>
      </c>
      <c r="J79">
        <v>1410.386</v>
      </c>
      <c r="K79">
        <f t="shared" si="2"/>
        <v>11.753216666666667</v>
      </c>
      <c r="L79" t="s">
        <v>43</v>
      </c>
      <c r="M79" t="s">
        <v>36</v>
      </c>
      <c r="N79" t="s">
        <v>47</v>
      </c>
    </row>
    <row r="80" spans="4:14" x14ac:dyDescent="0.3">
      <c r="D80">
        <v>79</v>
      </c>
      <c r="E80">
        <v>2236</v>
      </c>
      <c r="F80">
        <v>55.463000000000001</v>
      </c>
      <c r="G80">
        <v>1.806</v>
      </c>
      <c r="H80">
        <v>245.25299999999999</v>
      </c>
      <c r="I80">
        <v>0.154</v>
      </c>
      <c r="J80">
        <v>2235.0079999999998</v>
      </c>
      <c r="K80">
        <f t="shared" si="2"/>
        <v>18.625066666666665</v>
      </c>
      <c r="L80" t="s">
        <v>43</v>
      </c>
      <c r="M80" t="s">
        <v>36</v>
      </c>
      <c r="N80" t="s">
        <v>47</v>
      </c>
    </row>
    <row r="81" spans="4:14" x14ac:dyDescent="0.3">
      <c r="D81">
        <v>80</v>
      </c>
      <c r="E81">
        <v>251</v>
      </c>
      <c r="F81">
        <v>65.742000000000004</v>
      </c>
      <c r="G81">
        <v>42.624000000000002</v>
      </c>
      <c r="H81">
        <v>140.947</v>
      </c>
      <c r="I81">
        <v>-0.45800000000000002</v>
      </c>
      <c r="J81">
        <v>250.00800000000001</v>
      </c>
      <c r="L81" t="s">
        <v>43</v>
      </c>
      <c r="M81" t="s">
        <v>36</v>
      </c>
      <c r="N81" t="s">
        <v>47</v>
      </c>
    </row>
    <row r="82" spans="4:14" x14ac:dyDescent="0.3">
      <c r="D82">
        <v>81</v>
      </c>
      <c r="E82">
        <v>1652</v>
      </c>
      <c r="F82">
        <v>111.752</v>
      </c>
      <c r="G82">
        <v>9.4789999999999992</v>
      </c>
      <c r="H82">
        <v>251.03100000000001</v>
      </c>
      <c r="I82">
        <v>9.3079999999999998</v>
      </c>
      <c r="J82">
        <v>1650.7360000000001</v>
      </c>
      <c r="K82">
        <f>J82/250</f>
        <v>6.6029440000000008</v>
      </c>
      <c r="L82" t="s">
        <v>43</v>
      </c>
      <c r="M82" t="s">
        <v>36</v>
      </c>
      <c r="N82" t="s">
        <v>47</v>
      </c>
    </row>
    <row r="83" spans="4:14" x14ac:dyDescent="0.3">
      <c r="D83">
        <v>82</v>
      </c>
      <c r="E83">
        <v>1529</v>
      </c>
      <c r="F83">
        <v>99.27</v>
      </c>
      <c r="G83">
        <v>3.4590000000000001</v>
      </c>
      <c r="H83">
        <v>249.61500000000001</v>
      </c>
      <c r="I83">
        <v>-3.9409999999999998</v>
      </c>
      <c r="J83">
        <v>1527.6130000000001</v>
      </c>
      <c r="K83">
        <f t="shared" ref="K83:K85" si="3">J83/250</f>
        <v>6.1104520000000004</v>
      </c>
      <c r="L83" t="s">
        <v>43</v>
      </c>
      <c r="M83" t="s">
        <v>36</v>
      </c>
      <c r="N83" t="s">
        <v>47</v>
      </c>
    </row>
    <row r="84" spans="4:14" x14ac:dyDescent="0.3">
      <c r="D84">
        <v>83</v>
      </c>
      <c r="E84">
        <v>1605</v>
      </c>
      <c r="F84">
        <v>64.789000000000001</v>
      </c>
      <c r="G84">
        <v>1.333</v>
      </c>
      <c r="H84">
        <v>249.36099999999999</v>
      </c>
      <c r="I84">
        <v>7.524</v>
      </c>
      <c r="J84">
        <v>1603.808</v>
      </c>
      <c r="K84">
        <f t="shared" si="3"/>
        <v>6.4152319999999996</v>
      </c>
      <c r="L84" t="s">
        <v>43</v>
      </c>
      <c r="M84" t="s">
        <v>36</v>
      </c>
      <c r="N84" t="s">
        <v>47</v>
      </c>
    </row>
    <row r="85" spans="4:14" x14ac:dyDescent="0.3">
      <c r="D85">
        <v>84</v>
      </c>
      <c r="E85">
        <v>1513</v>
      </c>
      <c r="F85">
        <v>70.87</v>
      </c>
      <c r="G85">
        <v>6.7619999999999996</v>
      </c>
      <c r="H85">
        <v>187.07900000000001</v>
      </c>
      <c r="I85">
        <v>0.90900000000000003</v>
      </c>
      <c r="J85">
        <v>1512.19</v>
      </c>
      <c r="K85">
        <f t="shared" si="3"/>
        <v>6.0487600000000006</v>
      </c>
      <c r="L85" t="s">
        <v>43</v>
      </c>
      <c r="M85" t="s">
        <v>36</v>
      </c>
      <c r="N85" t="s">
        <v>47</v>
      </c>
    </row>
    <row r="86" spans="4:14" x14ac:dyDescent="0.3">
      <c r="D86">
        <v>85</v>
      </c>
      <c r="E86">
        <v>91</v>
      </c>
      <c r="F86">
        <v>158.97900000000001</v>
      </c>
      <c r="G86">
        <v>74.611000000000004</v>
      </c>
      <c r="H86">
        <v>212</v>
      </c>
      <c r="I86">
        <v>3.18</v>
      </c>
      <c r="J86">
        <v>90.138999999999996</v>
      </c>
      <c r="L86" t="s">
        <v>43</v>
      </c>
      <c r="M86" t="s">
        <v>36</v>
      </c>
      <c r="N86" t="s">
        <v>47</v>
      </c>
    </row>
    <row r="87" spans="4:14" x14ac:dyDescent="0.3">
      <c r="D87">
        <v>86</v>
      </c>
      <c r="E87">
        <v>1064</v>
      </c>
      <c r="F87">
        <v>116.702</v>
      </c>
      <c r="G87">
        <v>1.9039999999999999</v>
      </c>
      <c r="H87">
        <v>255</v>
      </c>
      <c r="I87">
        <v>-2.4260000000000002</v>
      </c>
      <c r="J87">
        <v>1062.953</v>
      </c>
      <c r="K87">
        <f>J87/90</f>
        <v>11.810588888888889</v>
      </c>
      <c r="L87" t="s">
        <v>43</v>
      </c>
      <c r="M87" t="s">
        <v>36</v>
      </c>
      <c r="N87" t="s">
        <v>47</v>
      </c>
    </row>
    <row r="88" spans="4:14" x14ac:dyDescent="0.3">
      <c r="D88">
        <v>87</v>
      </c>
      <c r="E88">
        <v>1113</v>
      </c>
      <c r="F88">
        <v>119.078</v>
      </c>
      <c r="G88">
        <v>1.538</v>
      </c>
      <c r="H88">
        <v>254.054</v>
      </c>
      <c r="I88">
        <v>3.5569999999999999</v>
      </c>
      <c r="J88">
        <v>1112.143</v>
      </c>
      <c r="K88">
        <f t="shared" ref="K88:K101" si="4">J88/90</f>
        <v>12.357144444444446</v>
      </c>
      <c r="L88" t="s">
        <v>43</v>
      </c>
      <c r="M88" t="s">
        <v>36</v>
      </c>
      <c r="N88" t="s">
        <v>47</v>
      </c>
    </row>
    <row r="89" spans="4:14" x14ac:dyDescent="0.3">
      <c r="D89">
        <v>88</v>
      </c>
      <c r="E89">
        <v>1159</v>
      </c>
      <c r="F89">
        <v>164.15899999999999</v>
      </c>
      <c r="G89">
        <v>24.326000000000001</v>
      </c>
      <c r="H89">
        <v>254.667</v>
      </c>
      <c r="I89">
        <v>-1.0389999999999999</v>
      </c>
      <c r="J89">
        <v>1158.19</v>
      </c>
      <c r="K89">
        <f t="shared" si="4"/>
        <v>12.868777777777778</v>
      </c>
      <c r="L89" t="s">
        <v>43</v>
      </c>
      <c r="M89" t="s">
        <v>36</v>
      </c>
      <c r="N89" t="s">
        <v>47</v>
      </c>
    </row>
    <row r="90" spans="4:14" x14ac:dyDescent="0.3">
      <c r="D90">
        <v>89</v>
      </c>
      <c r="E90">
        <v>1199</v>
      </c>
      <c r="F90">
        <v>141.11199999999999</v>
      </c>
      <c r="G90">
        <v>1.333</v>
      </c>
      <c r="H90">
        <v>253.893</v>
      </c>
      <c r="I90">
        <v>2.153</v>
      </c>
      <c r="J90">
        <v>1197.846</v>
      </c>
      <c r="K90">
        <f t="shared" si="4"/>
        <v>13.3094</v>
      </c>
      <c r="L90" t="s">
        <v>43</v>
      </c>
      <c r="M90" t="s">
        <v>36</v>
      </c>
      <c r="N90" t="s">
        <v>47</v>
      </c>
    </row>
    <row r="91" spans="4:14" x14ac:dyDescent="0.3">
      <c r="D91">
        <v>90</v>
      </c>
      <c r="E91">
        <v>1270</v>
      </c>
      <c r="F91">
        <v>140.86500000000001</v>
      </c>
      <c r="G91">
        <v>14.331</v>
      </c>
      <c r="H91">
        <v>255</v>
      </c>
      <c r="I91">
        <v>0.13500000000000001</v>
      </c>
      <c r="J91">
        <v>1269.0039999999999</v>
      </c>
      <c r="K91">
        <f t="shared" si="4"/>
        <v>14.100044444444443</v>
      </c>
      <c r="L91" t="s">
        <v>43</v>
      </c>
      <c r="M91" t="s">
        <v>36</v>
      </c>
      <c r="N91" t="s">
        <v>47</v>
      </c>
    </row>
    <row r="92" spans="4:14" x14ac:dyDescent="0.3">
      <c r="D92">
        <v>91</v>
      </c>
      <c r="E92">
        <v>1075</v>
      </c>
      <c r="F92">
        <v>136.44399999999999</v>
      </c>
      <c r="G92">
        <v>5.7009999999999996</v>
      </c>
      <c r="H92">
        <v>253.81100000000001</v>
      </c>
      <c r="I92">
        <v>0.48</v>
      </c>
      <c r="J92">
        <v>1074.038</v>
      </c>
      <c r="K92">
        <f t="shared" si="4"/>
        <v>11.933755555555555</v>
      </c>
      <c r="L92" t="s">
        <v>43</v>
      </c>
      <c r="M92" t="s">
        <v>36</v>
      </c>
      <c r="N92" t="s">
        <v>47</v>
      </c>
    </row>
    <row r="93" spans="4:14" x14ac:dyDescent="0.3">
      <c r="D93">
        <v>92</v>
      </c>
      <c r="E93">
        <v>1117</v>
      </c>
      <c r="F93">
        <v>123.16500000000001</v>
      </c>
      <c r="G93">
        <v>7.7039999999999997</v>
      </c>
      <c r="H93">
        <v>254.333</v>
      </c>
      <c r="I93">
        <v>0.308</v>
      </c>
      <c r="J93">
        <v>1116.0160000000001</v>
      </c>
      <c r="K93">
        <f t="shared" si="4"/>
        <v>12.400177777777779</v>
      </c>
      <c r="L93" t="s">
        <v>43</v>
      </c>
      <c r="M93" t="s">
        <v>36</v>
      </c>
      <c r="N93" t="s">
        <v>47</v>
      </c>
    </row>
    <row r="94" spans="4:14" x14ac:dyDescent="0.3">
      <c r="D94">
        <v>93</v>
      </c>
      <c r="E94">
        <v>1105</v>
      </c>
      <c r="F94">
        <v>129.505</v>
      </c>
      <c r="G94">
        <v>7.4859999999999998</v>
      </c>
      <c r="H94">
        <v>255</v>
      </c>
      <c r="I94">
        <v>1.2450000000000001</v>
      </c>
      <c r="J94">
        <v>1104.261</v>
      </c>
      <c r="K94">
        <f t="shared" si="4"/>
        <v>12.269566666666666</v>
      </c>
      <c r="L94" t="s">
        <v>43</v>
      </c>
      <c r="M94" t="s">
        <v>36</v>
      </c>
      <c r="N94" t="s">
        <v>47</v>
      </c>
    </row>
    <row r="95" spans="4:14" x14ac:dyDescent="0.3">
      <c r="D95">
        <v>94</v>
      </c>
      <c r="E95">
        <v>1106</v>
      </c>
      <c r="F95">
        <v>139.376</v>
      </c>
      <c r="G95">
        <v>11.170999999999999</v>
      </c>
      <c r="H95">
        <v>249.429</v>
      </c>
      <c r="I95">
        <v>2.4900000000000002</v>
      </c>
      <c r="J95">
        <v>1105.0429999999999</v>
      </c>
      <c r="K95">
        <f t="shared" si="4"/>
        <v>12.278255555555555</v>
      </c>
      <c r="L95" t="s">
        <v>43</v>
      </c>
      <c r="M95" t="s">
        <v>36</v>
      </c>
      <c r="N95" t="s">
        <v>47</v>
      </c>
    </row>
    <row r="96" spans="4:14" x14ac:dyDescent="0.3">
      <c r="D96">
        <v>95</v>
      </c>
      <c r="E96">
        <v>1165</v>
      </c>
      <c r="F96">
        <v>101.02800000000001</v>
      </c>
      <c r="G96">
        <v>3.4569999999999999</v>
      </c>
      <c r="H96">
        <v>250.928</v>
      </c>
      <c r="I96">
        <v>-0.73799999999999999</v>
      </c>
      <c r="J96">
        <v>1164.097</v>
      </c>
      <c r="K96">
        <f t="shared" si="4"/>
        <v>12.93441111111111</v>
      </c>
      <c r="L96" t="s">
        <v>43</v>
      </c>
      <c r="M96" t="s">
        <v>36</v>
      </c>
      <c r="N96" t="s">
        <v>47</v>
      </c>
    </row>
    <row r="97" spans="4:14" x14ac:dyDescent="0.3">
      <c r="D97">
        <v>96</v>
      </c>
      <c r="E97">
        <v>1128</v>
      </c>
      <c r="F97">
        <v>116.437</v>
      </c>
      <c r="G97">
        <v>32.156999999999996</v>
      </c>
      <c r="H97">
        <v>251.96700000000001</v>
      </c>
      <c r="I97">
        <v>7.9580000000000002</v>
      </c>
      <c r="J97">
        <v>1126.8499999999999</v>
      </c>
      <c r="K97">
        <f t="shared" si="4"/>
        <v>12.520555555555555</v>
      </c>
      <c r="L97" t="s">
        <v>43</v>
      </c>
      <c r="M97" t="s">
        <v>36</v>
      </c>
      <c r="N97" t="s">
        <v>47</v>
      </c>
    </row>
    <row r="98" spans="4:14" x14ac:dyDescent="0.3">
      <c r="D98">
        <v>97</v>
      </c>
      <c r="E98">
        <v>1085</v>
      </c>
      <c r="F98">
        <v>113.828</v>
      </c>
      <c r="G98">
        <v>5.9210000000000003</v>
      </c>
      <c r="H98">
        <v>251.32300000000001</v>
      </c>
      <c r="I98">
        <v>3.0129999999999999</v>
      </c>
      <c r="J98">
        <v>1084.499</v>
      </c>
      <c r="K98">
        <f t="shared" si="4"/>
        <v>12.049988888888889</v>
      </c>
      <c r="L98" t="s">
        <v>43</v>
      </c>
      <c r="M98" t="s">
        <v>36</v>
      </c>
      <c r="N98" t="s">
        <v>47</v>
      </c>
    </row>
    <row r="99" spans="4:14" x14ac:dyDescent="0.3">
      <c r="D99">
        <v>98</v>
      </c>
      <c r="E99">
        <v>1042</v>
      </c>
      <c r="F99">
        <v>87.335999999999999</v>
      </c>
      <c r="G99">
        <v>5.2389999999999999</v>
      </c>
      <c r="H99">
        <v>252.24700000000001</v>
      </c>
      <c r="I99">
        <v>-4.4619999999999997</v>
      </c>
      <c r="J99">
        <v>1041.1559999999999</v>
      </c>
      <c r="K99">
        <f t="shared" si="4"/>
        <v>11.568399999999999</v>
      </c>
      <c r="L99" t="s">
        <v>43</v>
      </c>
      <c r="M99" t="s">
        <v>36</v>
      </c>
      <c r="N99" t="s">
        <v>47</v>
      </c>
    </row>
    <row r="100" spans="4:14" x14ac:dyDescent="0.3">
      <c r="D100">
        <v>99</v>
      </c>
      <c r="E100">
        <v>1129</v>
      </c>
      <c r="F100">
        <v>98.763000000000005</v>
      </c>
      <c r="G100">
        <v>7.9290000000000003</v>
      </c>
      <c r="H100">
        <v>247.268</v>
      </c>
      <c r="I100">
        <v>1.5229999999999999</v>
      </c>
      <c r="J100">
        <v>1128.3989999999999</v>
      </c>
      <c r="K100">
        <f t="shared" si="4"/>
        <v>12.537766666666666</v>
      </c>
      <c r="L100" t="s">
        <v>43</v>
      </c>
      <c r="M100" t="s">
        <v>36</v>
      </c>
      <c r="N100" t="s">
        <v>47</v>
      </c>
    </row>
    <row r="101" spans="4:14" x14ac:dyDescent="0.3">
      <c r="D101">
        <v>100</v>
      </c>
      <c r="E101">
        <v>969</v>
      </c>
      <c r="F101">
        <v>103.569</v>
      </c>
      <c r="G101">
        <v>4.851</v>
      </c>
      <c r="H101">
        <v>244.14</v>
      </c>
      <c r="I101">
        <v>-3.3769999999999998</v>
      </c>
      <c r="J101">
        <v>967.68</v>
      </c>
      <c r="K101">
        <f t="shared" si="4"/>
        <v>10.751999999999999</v>
      </c>
      <c r="L101" t="s">
        <v>43</v>
      </c>
      <c r="M101" t="s">
        <v>36</v>
      </c>
      <c r="N101" t="s">
        <v>47</v>
      </c>
    </row>
    <row r="102" spans="4:14" x14ac:dyDescent="0.3">
      <c r="D102">
        <v>101</v>
      </c>
      <c r="E102">
        <v>253</v>
      </c>
      <c r="F102">
        <v>109.648</v>
      </c>
      <c r="G102">
        <v>78.332999999999998</v>
      </c>
      <c r="H102">
        <v>161</v>
      </c>
      <c r="I102">
        <v>0</v>
      </c>
      <c r="J102">
        <v>252</v>
      </c>
      <c r="L102" t="s">
        <v>43</v>
      </c>
      <c r="M102" t="s">
        <v>36</v>
      </c>
      <c r="N102" t="s">
        <v>47</v>
      </c>
    </row>
    <row r="103" spans="4:14" x14ac:dyDescent="0.3">
      <c r="D103">
        <v>102</v>
      </c>
      <c r="E103">
        <v>3102</v>
      </c>
      <c r="F103">
        <v>67.135999999999996</v>
      </c>
      <c r="G103">
        <v>5.9420000000000002</v>
      </c>
      <c r="H103">
        <v>247.095</v>
      </c>
      <c r="I103">
        <v>4.3650000000000002</v>
      </c>
      <c r="J103">
        <v>3100.9929999999999</v>
      </c>
      <c r="K103">
        <f>J103/252</f>
        <v>12.305527777777778</v>
      </c>
      <c r="L103" t="s">
        <v>43</v>
      </c>
      <c r="M103" t="s">
        <v>36</v>
      </c>
      <c r="N103" t="s">
        <v>47</v>
      </c>
    </row>
    <row r="104" spans="4:14" x14ac:dyDescent="0.3">
      <c r="D104">
        <v>103</v>
      </c>
      <c r="E104">
        <v>3153</v>
      </c>
      <c r="F104">
        <v>61.375999999999998</v>
      </c>
      <c r="G104">
        <v>1.865</v>
      </c>
      <c r="H104">
        <v>195.21899999999999</v>
      </c>
      <c r="I104">
        <v>-87.817999999999998</v>
      </c>
      <c r="J104">
        <v>3152.2849999999999</v>
      </c>
      <c r="K104">
        <f>J104/252</f>
        <v>12.509067460317461</v>
      </c>
      <c r="L104" t="s">
        <v>43</v>
      </c>
      <c r="M104" t="s">
        <v>36</v>
      </c>
      <c r="N104" t="s">
        <v>47</v>
      </c>
    </row>
    <row r="105" spans="4:14" x14ac:dyDescent="0.3">
      <c r="D105">
        <v>104</v>
      </c>
      <c r="E105">
        <v>273</v>
      </c>
      <c r="F105">
        <v>77.570999999999998</v>
      </c>
      <c r="G105">
        <v>52.667000000000002</v>
      </c>
      <c r="H105">
        <v>162</v>
      </c>
      <c r="I105">
        <v>0</v>
      </c>
      <c r="J105">
        <v>272</v>
      </c>
      <c r="L105" t="s">
        <v>43</v>
      </c>
      <c r="M105" t="s">
        <v>36</v>
      </c>
      <c r="N105" t="s">
        <v>47</v>
      </c>
    </row>
    <row r="106" spans="4:14" x14ac:dyDescent="0.3">
      <c r="D106">
        <v>105</v>
      </c>
      <c r="E106">
        <v>3406</v>
      </c>
      <c r="F106">
        <v>69.091999999999999</v>
      </c>
      <c r="G106">
        <v>0.67</v>
      </c>
      <c r="H106">
        <v>225.523</v>
      </c>
      <c r="I106">
        <v>1.077</v>
      </c>
      <c r="J106">
        <v>3404.6019999999999</v>
      </c>
      <c r="K106">
        <f>J106/J105</f>
        <v>12.516919117647058</v>
      </c>
      <c r="L106" t="s">
        <v>43</v>
      </c>
      <c r="M106" t="s">
        <v>36</v>
      </c>
      <c r="N106" t="s">
        <v>47</v>
      </c>
    </row>
    <row r="107" spans="4:14" x14ac:dyDescent="0.3">
      <c r="D107">
        <v>106</v>
      </c>
      <c r="E107">
        <v>193</v>
      </c>
      <c r="F107">
        <v>139.184</v>
      </c>
      <c r="G107">
        <v>124.36799999999999</v>
      </c>
      <c r="H107">
        <v>161.333</v>
      </c>
      <c r="I107">
        <v>1.1930000000000001</v>
      </c>
      <c r="J107">
        <v>192.042</v>
      </c>
      <c r="L107" t="s">
        <v>43</v>
      </c>
      <c r="M107" t="s">
        <v>36</v>
      </c>
      <c r="N107" t="s">
        <v>47</v>
      </c>
    </row>
    <row r="108" spans="4:14" x14ac:dyDescent="0.3">
      <c r="D108">
        <v>107</v>
      </c>
      <c r="E108">
        <v>1617</v>
      </c>
      <c r="F108">
        <v>129.91</v>
      </c>
      <c r="G108">
        <v>46.616999999999997</v>
      </c>
      <c r="H108">
        <v>235.96</v>
      </c>
      <c r="I108">
        <v>-1.276</v>
      </c>
      <c r="J108">
        <v>1616.4010000000001</v>
      </c>
      <c r="K108">
        <f>J108/192</f>
        <v>8.4187552083333337</v>
      </c>
      <c r="L108" t="s">
        <v>43</v>
      </c>
      <c r="M108" t="s">
        <v>36</v>
      </c>
      <c r="N108" t="s">
        <v>47</v>
      </c>
    </row>
    <row r="109" spans="4:14" x14ac:dyDescent="0.3">
      <c r="D109">
        <v>108</v>
      </c>
      <c r="E109">
        <v>1532</v>
      </c>
      <c r="F109">
        <v>72.540999999999997</v>
      </c>
      <c r="G109">
        <v>5.43</v>
      </c>
      <c r="H109">
        <v>206.86799999999999</v>
      </c>
      <c r="I109">
        <v>-3.7440000000000002</v>
      </c>
      <c r="J109">
        <v>1531.269</v>
      </c>
      <c r="K109">
        <f t="shared" ref="K109:K113" si="5">J109/192</f>
        <v>7.975359375</v>
      </c>
      <c r="L109" t="s">
        <v>43</v>
      </c>
      <c r="M109" t="s">
        <v>36</v>
      </c>
      <c r="N109" t="s">
        <v>47</v>
      </c>
    </row>
    <row r="110" spans="4:14" x14ac:dyDescent="0.3">
      <c r="D110">
        <v>109</v>
      </c>
      <c r="E110">
        <v>1567</v>
      </c>
      <c r="F110">
        <v>107.782</v>
      </c>
      <c r="G110">
        <v>12.58</v>
      </c>
      <c r="H110">
        <v>254.667</v>
      </c>
      <c r="I110">
        <v>4.8369999999999997</v>
      </c>
      <c r="J110">
        <v>1565.575</v>
      </c>
      <c r="K110">
        <f t="shared" si="5"/>
        <v>8.1540364583333336</v>
      </c>
      <c r="L110" t="s">
        <v>43</v>
      </c>
      <c r="M110" t="s">
        <v>36</v>
      </c>
      <c r="N110" t="s">
        <v>47</v>
      </c>
    </row>
    <row r="111" spans="4:14" x14ac:dyDescent="0.3">
      <c r="D111">
        <v>110</v>
      </c>
      <c r="E111">
        <v>1385</v>
      </c>
      <c r="F111">
        <v>107.554</v>
      </c>
      <c r="G111">
        <v>25.196999999999999</v>
      </c>
      <c r="H111">
        <v>249.99199999999999</v>
      </c>
      <c r="I111">
        <v>-0.497</v>
      </c>
      <c r="J111">
        <v>1384.0519999999999</v>
      </c>
      <c r="K111">
        <f t="shared" si="5"/>
        <v>7.2086041666666665</v>
      </c>
      <c r="L111" t="s">
        <v>43</v>
      </c>
      <c r="M111" t="s">
        <v>36</v>
      </c>
      <c r="N111" t="s">
        <v>47</v>
      </c>
    </row>
    <row r="112" spans="4:14" x14ac:dyDescent="0.3">
      <c r="D112">
        <v>111</v>
      </c>
      <c r="E112">
        <v>1355</v>
      </c>
      <c r="F112">
        <v>127.709</v>
      </c>
      <c r="G112">
        <v>34.290999999999997</v>
      </c>
      <c r="H112">
        <v>234.887</v>
      </c>
      <c r="I112">
        <v>3.048</v>
      </c>
      <c r="J112">
        <v>1353.9159999999999</v>
      </c>
      <c r="K112">
        <f t="shared" si="5"/>
        <v>7.0516458333333327</v>
      </c>
      <c r="L112" t="s">
        <v>43</v>
      </c>
      <c r="M112" t="s">
        <v>36</v>
      </c>
      <c r="N112" t="s">
        <v>47</v>
      </c>
    </row>
    <row r="113" spans="4:14" x14ac:dyDescent="0.3">
      <c r="D113">
        <v>112</v>
      </c>
      <c r="E113">
        <v>1442</v>
      </c>
      <c r="F113">
        <v>98.468000000000004</v>
      </c>
      <c r="G113">
        <v>16.047000000000001</v>
      </c>
      <c r="H113">
        <v>231.953</v>
      </c>
      <c r="I113">
        <v>1.909</v>
      </c>
      <c r="J113">
        <v>1440.8</v>
      </c>
      <c r="K113">
        <f t="shared" si="5"/>
        <v>7.5041666666666664</v>
      </c>
      <c r="L113" t="s">
        <v>43</v>
      </c>
      <c r="M113" t="s">
        <v>36</v>
      </c>
      <c r="N113" t="s">
        <v>47</v>
      </c>
    </row>
    <row r="114" spans="4:14" x14ac:dyDescent="0.3">
      <c r="D114">
        <v>113</v>
      </c>
      <c r="E114">
        <v>97</v>
      </c>
      <c r="F114">
        <v>134.33600000000001</v>
      </c>
      <c r="G114">
        <v>84.061999999999998</v>
      </c>
      <c r="H114">
        <v>185.32599999999999</v>
      </c>
      <c r="I114">
        <v>0.59699999999999998</v>
      </c>
      <c r="J114">
        <v>96.004999999999995</v>
      </c>
      <c r="L114" t="s">
        <v>43</v>
      </c>
      <c r="M114" t="s">
        <v>36</v>
      </c>
      <c r="N114" t="s">
        <v>47</v>
      </c>
    </row>
    <row r="115" spans="4:14" x14ac:dyDescent="0.3">
      <c r="D115">
        <v>114</v>
      </c>
      <c r="E115">
        <v>758</v>
      </c>
      <c r="F115">
        <v>120.236</v>
      </c>
      <c r="G115">
        <v>12.933999999999999</v>
      </c>
      <c r="H115">
        <v>206.27799999999999</v>
      </c>
      <c r="I115">
        <v>3.0289999999999999</v>
      </c>
      <c r="J115">
        <v>757.05700000000002</v>
      </c>
      <c r="K115">
        <f>J115/96</f>
        <v>7.8860104166666671</v>
      </c>
      <c r="L115" t="s">
        <v>43</v>
      </c>
      <c r="M115" t="s">
        <v>36</v>
      </c>
      <c r="N115" t="s">
        <v>47</v>
      </c>
    </row>
    <row r="116" spans="4:14" x14ac:dyDescent="0.3">
      <c r="D116">
        <v>115</v>
      </c>
      <c r="E116">
        <v>757</v>
      </c>
      <c r="F116">
        <v>82.665999999999997</v>
      </c>
      <c r="G116">
        <v>2.2469999999999999</v>
      </c>
      <c r="H116">
        <v>177.751</v>
      </c>
      <c r="I116">
        <v>-0.60599999999999998</v>
      </c>
      <c r="J116">
        <v>756.04200000000003</v>
      </c>
      <c r="K116">
        <f t="shared" ref="K116:K157" si="6">J116/96</f>
        <v>7.8754375000000003</v>
      </c>
      <c r="L116" t="s">
        <v>43</v>
      </c>
      <c r="M116" t="s">
        <v>36</v>
      </c>
      <c r="N116" t="s">
        <v>47</v>
      </c>
    </row>
    <row r="117" spans="4:14" x14ac:dyDescent="0.3">
      <c r="D117">
        <v>116</v>
      </c>
      <c r="E117">
        <v>778</v>
      </c>
      <c r="F117">
        <v>91.117999999999995</v>
      </c>
      <c r="G117">
        <v>8.4350000000000005</v>
      </c>
      <c r="H117">
        <v>188.17599999999999</v>
      </c>
      <c r="I117">
        <v>-2.0659999999999998</v>
      </c>
      <c r="J117">
        <v>776.505</v>
      </c>
      <c r="K117">
        <f t="shared" si="6"/>
        <v>8.0885937499999994</v>
      </c>
      <c r="L117" t="s">
        <v>43</v>
      </c>
      <c r="M117" t="s">
        <v>36</v>
      </c>
      <c r="N117" t="s">
        <v>47</v>
      </c>
    </row>
    <row r="118" spans="4:14" x14ac:dyDescent="0.3">
      <c r="D118">
        <v>117</v>
      </c>
      <c r="E118">
        <v>825</v>
      </c>
      <c r="F118">
        <v>121.209</v>
      </c>
      <c r="G118">
        <v>6.9240000000000004</v>
      </c>
      <c r="H118">
        <v>252.874</v>
      </c>
      <c r="I118">
        <v>-1.39</v>
      </c>
      <c r="J118">
        <v>824.24300000000005</v>
      </c>
      <c r="K118">
        <f t="shared" si="6"/>
        <v>8.5858645833333345</v>
      </c>
      <c r="L118" t="s">
        <v>43</v>
      </c>
      <c r="M118" t="s">
        <v>36</v>
      </c>
      <c r="N118" t="s">
        <v>47</v>
      </c>
    </row>
    <row r="119" spans="4:14" x14ac:dyDescent="0.3">
      <c r="D119">
        <v>118</v>
      </c>
      <c r="E119">
        <v>800</v>
      </c>
      <c r="F119">
        <v>104.063</v>
      </c>
      <c r="G119">
        <v>6.4359999999999999</v>
      </c>
      <c r="H119">
        <v>230.05</v>
      </c>
      <c r="I119">
        <v>-5.1680000000000001</v>
      </c>
      <c r="J119">
        <v>799.25</v>
      </c>
      <c r="K119">
        <f t="shared" si="6"/>
        <v>8.3255208333333339</v>
      </c>
      <c r="L119" t="s">
        <v>43</v>
      </c>
      <c r="M119" t="s">
        <v>36</v>
      </c>
      <c r="N119" t="s">
        <v>47</v>
      </c>
    </row>
    <row r="120" spans="4:14" x14ac:dyDescent="0.3">
      <c r="D120">
        <v>119</v>
      </c>
      <c r="E120">
        <v>821</v>
      </c>
      <c r="F120">
        <v>89.206000000000003</v>
      </c>
      <c r="G120">
        <v>6.2930000000000001</v>
      </c>
      <c r="H120">
        <v>223.28800000000001</v>
      </c>
      <c r="I120">
        <v>-0.27900000000000003</v>
      </c>
      <c r="J120">
        <v>820.01</v>
      </c>
      <c r="K120">
        <f t="shared" si="6"/>
        <v>8.5417708333333326</v>
      </c>
      <c r="L120" t="s">
        <v>43</v>
      </c>
      <c r="M120" t="s">
        <v>36</v>
      </c>
      <c r="N120" t="s">
        <v>47</v>
      </c>
    </row>
    <row r="121" spans="4:14" x14ac:dyDescent="0.3">
      <c r="D121">
        <v>120</v>
      </c>
      <c r="E121">
        <v>753</v>
      </c>
      <c r="F121">
        <v>90.361999999999995</v>
      </c>
      <c r="G121">
        <v>2.1850000000000001</v>
      </c>
      <c r="H121">
        <v>251.21899999999999</v>
      </c>
      <c r="I121">
        <v>-8.2590000000000003</v>
      </c>
      <c r="J121">
        <v>751.798</v>
      </c>
      <c r="K121">
        <f t="shared" si="6"/>
        <v>7.8312291666666667</v>
      </c>
      <c r="L121" t="s">
        <v>43</v>
      </c>
      <c r="M121" t="s">
        <v>36</v>
      </c>
      <c r="N121" t="s">
        <v>47</v>
      </c>
    </row>
    <row r="122" spans="4:14" x14ac:dyDescent="0.3">
      <c r="D122">
        <v>121</v>
      </c>
      <c r="E122">
        <v>702</v>
      </c>
      <c r="F122">
        <v>102.846</v>
      </c>
      <c r="G122">
        <v>2.2229999999999999</v>
      </c>
      <c r="H122">
        <v>211.51499999999999</v>
      </c>
      <c r="I122">
        <v>2.617</v>
      </c>
      <c r="J122">
        <v>700.73099999999999</v>
      </c>
      <c r="K122">
        <f t="shared" si="6"/>
        <v>7.2992812499999999</v>
      </c>
      <c r="L122" t="s">
        <v>43</v>
      </c>
      <c r="M122" t="s">
        <v>36</v>
      </c>
      <c r="N122" t="s">
        <v>47</v>
      </c>
    </row>
    <row r="123" spans="4:14" x14ac:dyDescent="0.3">
      <c r="D123">
        <v>122</v>
      </c>
      <c r="E123">
        <v>809</v>
      </c>
      <c r="F123">
        <v>105.009</v>
      </c>
      <c r="G123">
        <v>11.798999999999999</v>
      </c>
      <c r="H123">
        <v>251.667</v>
      </c>
      <c r="I123">
        <v>-0.56699999999999995</v>
      </c>
      <c r="J123">
        <v>808.04</v>
      </c>
      <c r="K123">
        <f t="shared" si="6"/>
        <v>8.4170833333333324</v>
      </c>
      <c r="L123" t="s">
        <v>43</v>
      </c>
      <c r="M123" t="s">
        <v>36</v>
      </c>
      <c r="N123" t="s">
        <v>47</v>
      </c>
    </row>
    <row r="124" spans="4:14" x14ac:dyDescent="0.3">
      <c r="D124">
        <v>123</v>
      </c>
      <c r="E124">
        <v>775</v>
      </c>
      <c r="F124">
        <v>128.697</v>
      </c>
      <c r="G124">
        <v>41.704000000000001</v>
      </c>
      <c r="H124">
        <v>240.93</v>
      </c>
      <c r="I124">
        <v>10.728999999999999</v>
      </c>
      <c r="J124">
        <v>773.52200000000005</v>
      </c>
      <c r="K124">
        <f t="shared" si="6"/>
        <v>8.0575208333333332</v>
      </c>
      <c r="L124" t="s">
        <v>43</v>
      </c>
      <c r="M124" t="s">
        <v>36</v>
      </c>
      <c r="N124" t="s">
        <v>47</v>
      </c>
    </row>
    <row r="125" spans="4:14" x14ac:dyDescent="0.3">
      <c r="D125">
        <v>124</v>
      </c>
      <c r="E125">
        <v>748</v>
      </c>
      <c r="F125">
        <v>81.620999999999995</v>
      </c>
      <c r="G125">
        <v>3.496</v>
      </c>
      <c r="H125">
        <v>209.03</v>
      </c>
      <c r="I125">
        <v>-8</v>
      </c>
      <c r="J125">
        <v>747.27200000000005</v>
      </c>
      <c r="K125">
        <f t="shared" si="6"/>
        <v>7.7840833333333341</v>
      </c>
      <c r="L125" t="s">
        <v>43</v>
      </c>
      <c r="M125" t="s">
        <v>36</v>
      </c>
      <c r="N125" t="s">
        <v>47</v>
      </c>
    </row>
    <row r="126" spans="4:14" x14ac:dyDescent="0.3">
      <c r="D126">
        <v>125</v>
      </c>
      <c r="E126">
        <v>679</v>
      </c>
      <c r="F126">
        <v>109.67100000000001</v>
      </c>
      <c r="G126">
        <v>1.19</v>
      </c>
      <c r="H126">
        <v>220.839</v>
      </c>
      <c r="I126">
        <v>-4.399</v>
      </c>
      <c r="J126">
        <v>677.99699999999996</v>
      </c>
      <c r="K126">
        <f t="shared" si="6"/>
        <v>7.0624687499999999</v>
      </c>
      <c r="L126" t="s">
        <v>43</v>
      </c>
      <c r="M126" t="s">
        <v>36</v>
      </c>
      <c r="N126" t="s">
        <v>47</v>
      </c>
    </row>
    <row r="127" spans="4:14" x14ac:dyDescent="0.3">
      <c r="D127">
        <v>126</v>
      </c>
      <c r="E127">
        <v>752</v>
      </c>
      <c r="F127">
        <v>162.63200000000001</v>
      </c>
      <c r="G127">
        <v>14.867000000000001</v>
      </c>
      <c r="H127">
        <v>243.684</v>
      </c>
      <c r="I127">
        <v>5.194</v>
      </c>
      <c r="J127">
        <v>751.08500000000004</v>
      </c>
      <c r="K127">
        <f t="shared" si="6"/>
        <v>7.8238020833333337</v>
      </c>
      <c r="L127" t="s">
        <v>43</v>
      </c>
      <c r="M127" t="s">
        <v>36</v>
      </c>
      <c r="N127" t="s">
        <v>47</v>
      </c>
    </row>
    <row r="128" spans="4:14" x14ac:dyDescent="0.3">
      <c r="D128">
        <v>127</v>
      </c>
      <c r="E128">
        <v>745</v>
      </c>
      <c r="F128">
        <v>114.93899999999999</v>
      </c>
      <c r="G128">
        <v>13.788</v>
      </c>
      <c r="H128">
        <v>238.578</v>
      </c>
      <c r="I128">
        <v>15.903</v>
      </c>
      <c r="J128">
        <v>744.49400000000003</v>
      </c>
      <c r="K128">
        <f t="shared" si="6"/>
        <v>7.7551458333333336</v>
      </c>
      <c r="L128" t="s">
        <v>43</v>
      </c>
      <c r="M128" t="s">
        <v>36</v>
      </c>
      <c r="N128" t="s">
        <v>47</v>
      </c>
    </row>
    <row r="129" spans="4:14" x14ac:dyDescent="0.3">
      <c r="D129">
        <v>128</v>
      </c>
      <c r="E129">
        <v>719</v>
      </c>
      <c r="F129">
        <v>98.325999999999993</v>
      </c>
      <c r="G129">
        <v>11.254</v>
      </c>
      <c r="H129">
        <v>199.357</v>
      </c>
      <c r="I129">
        <v>7.3630000000000004</v>
      </c>
      <c r="J129">
        <v>717.91899999999998</v>
      </c>
      <c r="K129">
        <f t="shared" si="6"/>
        <v>7.4783229166666665</v>
      </c>
      <c r="L129" t="s">
        <v>43</v>
      </c>
      <c r="M129" t="s">
        <v>36</v>
      </c>
      <c r="N129" t="s">
        <v>47</v>
      </c>
    </row>
    <row r="130" spans="4:14" x14ac:dyDescent="0.3">
      <c r="D130">
        <v>129</v>
      </c>
      <c r="E130">
        <v>774</v>
      </c>
      <c r="F130">
        <v>75.516000000000005</v>
      </c>
      <c r="G130">
        <v>2.6429999999999998</v>
      </c>
      <c r="H130">
        <v>216.90100000000001</v>
      </c>
      <c r="I130">
        <v>-6.242</v>
      </c>
      <c r="J130">
        <v>772.58</v>
      </c>
      <c r="K130">
        <f t="shared" si="6"/>
        <v>8.0477083333333344</v>
      </c>
      <c r="L130" t="s">
        <v>43</v>
      </c>
      <c r="M130" t="s">
        <v>36</v>
      </c>
      <c r="N130" t="s">
        <v>47</v>
      </c>
    </row>
    <row r="131" spans="4:14" x14ac:dyDescent="0.3">
      <c r="D131">
        <v>130</v>
      </c>
      <c r="E131">
        <v>773</v>
      </c>
      <c r="F131">
        <v>65.566000000000003</v>
      </c>
      <c r="G131">
        <v>0.33700000000000002</v>
      </c>
      <c r="H131">
        <v>229.05500000000001</v>
      </c>
      <c r="I131">
        <v>0.89100000000000001</v>
      </c>
      <c r="J131">
        <v>772.09299999999996</v>
      </c>
      <c r="K131">
        <f t="shared" si="6"/>
        <v>8.0426354166666663</v>
      </c>
      <c r="L131" t="s">
        <v>43</v>
      </c>
      <c r="M131" t="s">
        <v>36</v>
      </c>
      <c r="N131" t="s">
        <v>47</v>
      </c>
    </row>
    <row r="132" spans="4:14" x14ac:dyDescent="0.3">
      <c r="D132">
        <v>131</v>
      </c>
      <c r="E132">
        <v>721</v>
      </c>
      <c r="F132">
        <v>91.215000000000003</v>
      </c>
      <c r="G132">
        <v>16.411000000000001</v>
      </c>
      <c r="H132">
        <v>240.46700000000001</v>
      </c>
      <c r="I132">
        <v>-0.95499999999999996</v>
      </c>
      <c r="J132">
        <v>720.1</v>
      </c>
      <c r="K132">
        <f t="shared" si="6"/>
        <v>7.5010416666666666</v>
      </c>
      <c r="L132" t="s">
        <v>43</v>
      </c>
      <c r="M132" t="s">
        <v>36</v>
      </c>
      <c r="N132" t="s">
        <v>47</v>
      </c>
    </row>
    <row r="133" spans="4:14" x14ac:dyDescent="0.3">
      <c r="D133">
        <v>132</v>
      </c>
      <c r="E133">
        <v>737</v>
      </c>
      <c r="F133">
        <v>90.786000000000001</v>
      </c>
      <c r="G133">
        <v>2.6669999999999998</v>
      </c>
      <c r="H133">
        <v>252.667</v>
      </c>
      <c r="I133">
        <v>0</v>
      </c>
      <c r="J133">
        <v>736</v>
      </c>
      <c r="K133">
        <f t="shared" si="6"/>
        <v>7.666666666666667</v>
      </c>
      <c r="L133" t="s">
        <v>43</v>
      </c>
      <c r="M133" t="s">
        <v>36</v>
      </c>
      <c r="N133" t="s">
        <v>47</v>
      </c>
    </row>
    <row r="134" spans="4:14" x14ac:dyDescent="0.3">
      <c r="D134">
        <v>133</v>
      </c>
      <c r="E134">
        <v>782</v>
      </c>
      <c r="F134">
        <v>116.53100000000001</v>
      </c>
      <c r="G134">
        <v>4.9800000000000004</v>
      </c>
      <c r="H134">
        <v>231.82400000000001</v>
      </c>
      <c r="I134">
        <v>2.056</v>
      </c>
      <c r="J134">
        <v>780.50199999999995</v>
      </c>
      <c r="K134">
        <f t="shared" si="6"/>
        <v>8.1302291666666662</v>
      </c>
      <c r="L134" t="s">
        <v>43</v>
      </c>
      <c r="M134" t="s">
        <v>36</v>
      </c>
      <c r="N134" t="s">
        <v>47</v>
      </c>
    </row>
    <row r="135" spans="4:14" x14ac:dyDescent="0.3">
      <c r="D135">
        <v>134</v>
      </c>
      <c r="E135">
        <v>698</v>
      </c>
      <c r="F135">
        <v>87.712000000000003</v>
      </c>
      <c r="G135">
        <v>2.3570000000000002</v>
      </c>
      <c r="H135">
        <v>199.09</v>
      </c>
      <c r="I135">
        <v>-2.3039999999999998</v>
      </c>
      <c r="J135">
        <v>696.56299999999999</v>
      </c>
      <c r="K135">
        <f t="shared" si="6"/>
        <v>7.2558645833333335</v>
      </c>
      <c r="L135" t="s">
        <v>43</v>
      </c>
      <c r="M135" t="s">
        <v>36</v>
      </c>
      <c r="N135" t="s">
        <v>47</v>
      </c>
    </row>
    <row r="136" spans="4:14" x14ac:dyDescent="0.3">
      <c r="D136">
        <v>135</v>
      </c>
      <c r="E136">
        <v>854</v>
      </c>
      <c r="F136">
        <v>137.625</v>
      </c>
      <c r="G136">
        <v>49.676000000000002</v>
      </c>
      <c r="H136">
        <v>238.02</v>
      </c>
      <c r="I136">
        <v>6.4589999999999996</v>
      </c>
      <c r="J136">
        <v>853.41700000000003</v>
      </c>
      <c r="K136">
        <f t="shared" si="6"/>
        <v>8.8897604166666664</v>
      </c>
      <c r="L136" t="s">
        <v>43</v>
      </c>
      <c r="M136" t="s">
        <v>36</v>
      </c>
      <c r="N136" t="s">
        <v>47</v>
      </c>
    </row>
    <row r="137" spans="4:14" x14ac:dyDescent="0.3">
      <c r="D137">
        <v>136</v>
      </c>
      <c r="E137">
        <v>751</v>
      </c>
      <c r="F137">
        <v>157.73500000000001</v>
      </c>
      <c r="G137">
        <v>6.3250000000000002</v>
      </c>
      <c r="H137">
        <v>254.363</v>
      </c>
      <c r="I137">
        <v>-4.282</v>
      </c>
      <c r="J137">
        <v>750.09299999999996</v>
      </c>
      <c r="K137">
        <f t="shared" si="6"/>
        <v>7.8134687499999993</v>
      </c>
      <c r="L137" t="s">
        <v>43</v>
      </c>
      <c r="M137" t="s">
        <v>36</v>
      </c>
      <c r="N137" t="s">
        <v>47</v>
      </c>
    </row>
    <row r="138" spans="4:14" x14ac:dyDescent="0.3">
      <c r="D138">
        <v>137</v>
      </c>
      <c r="E138">
        <v>641</v>
      </c>
      <c r="F138">
        <v>157.98500000000001</v>
      </c>
      <c r="G138">
        <v>30.154</v>
      </c>
      <c r="H138">
        <v>249.63</v>
      </c>
      <c r="I138">
        <v>-9.3450000000000006</v>
      </c>
      <c r="J138">
        <v>640.5</v>
      </c>
      <c r="K138">
        <f t="shared" si="6"/>
        <v>6.671875</v>
      </c>
      <c r="L138" t="s">
        <v>43</v>
      </c>
      <c r="M138" t="s">
        <v>36</v>
      </c>
      <c r="N138" t="s">
        <v>47</v>
      </c>
    </row>
    <row r="139" spans="4:14" x14ac:dyDescent="0.3">
      <c r="D139">
        <v>138</v>
      </c>
      <c r="E139">
        <v>896</v>
      </c>
      <c r="F139">
        <v>166.22399999999999</v>
      </c>
      <c r="G139">
        <v>26.277999999999999</v>
      </c>
      <c r="H139">
        <v>250.13800000000001</v>
      </c>
      <c r="I139">
        <v>4.359</v>
      </c>
      <c r="J139">
        <v>894.58799999999997</v>
      </c>
      <c r="K139">
        <f t="shared" si="6"/>
        <v>9.318624999999999</v>
      </c>
      <c r="L139" t="s">
        <v>43</v>
      </c>
      <c r="M139" t="s">
        <v>36</v>
      </c>
      <c r="N139" t="s">
        <v>47</v>
      </c>
    </row>
    <row r="140" spans="4:14" x14ac:dyDescent="0.3">
      <c r="D140">
        <v>139</v>
      </c>
      <c r="E140">
        <v>807</v>
      </c>
      <c r="F140">
        <v>102.995</v>
      </c>
      <c r="G140">
        <v>4.5839999999999996</v>
      </c>
      <c r="H140">
        <v>220.90199999999999</v>
      </c>
      <c r="I140">
        <v>-6.843</v>
      </c>
      <c r="J140">
        <v>805.73900000000003</v>
      </c>
      <c r="K140">
        <f t="shared" si="6"/>
        <v>8.3931145833333343</v>
      </c>
      <c r="L140" t="s">
        <v>43</v>
      </c>
      <c r="M140" t="s">
        <v>36</v>
      </c>
      <c r="N140" t="s">
        <v>47</v>
      </c>
    </row>
    <row r="141" spans="4:14" x14ac:dyDescent="0.3">
      <c r="D141">
        <v>140</v>
      </c>
      <c r="E141">
        <v>743</v>
      </c>
      <c r="F141">
        <v>107.58499999999999</v>
      </c>
      <c r="G141">
        <v>12.946999999999999</v>
      </c>
      <c r="H141">
        <v>232.916</v>
      </c>
      <c r="I141">
        <v>-9.31</v>
      </c>
      <c r="J141">
        <v>741.77099999999996</v>
      </c>
      <c r="K141">
        <f t="shared" si="6"/>
        <v>7.7267812499999993</v>
      </c>
      <c r="L141" t="s">
        <v>43</v>
      </c>
      <c r="M141" t="s">
        <v>36</v>
      </c>
      <c r="N141" t="s">
        <v>47</v>
      </c>
    </row>
    <row r="142" spans="4:14" x14ac:dyDescent="0.3">
      <c r="D142">
        <v>141</v>
      </c>
      <c r="E142">
        <v>786</v>
      </c>
      <c r="F142">
        <v>134.90600000000001</v>
      </c>
      <c r="G142">
        <v>10.733000000000001</v>
      </c>
      <c r="H142">
        <v>250.28399999999999</v>
      </c>
      <c r="I142">
        <v>-6.1470000000000002</v>
      </c>
      <c r="J142">
        <v>784.51</v>
      </c>
      <c r="K142">
        <f t="shared" si="6"/>
        <v>8.1719791666666666</v>
      </c>
      <c r="L142" t="s">
        <v>43</v>
      </c>
      <c r="M142" t="s">
        <v>36</v>
      </c>
      <c r="N142" t="s">
        <v>47</v>
      </c>
    </row>
    <row r="143" spans="4:14" x14ac:dyDescent="0.3">
      <c r="D143">
        <v>142</v>
      </c>
      <c r="E143">
        <v>754</v>
      </c>
      <c r="F143">
        <v>88.087000000000003</v>
      </c>
      <c r="G143">
        <v>11.333</v>
      </c>
      <c r="H143">
        <v>186.74199999999999</v>
      </c>
      <c r="I143">
        <v>2.4369999999999998</v>
      </c>
      <c r="J143">
        <v>752.68100000000004</v>
      </c>
      <c r="K143">
        <f t="shared" si="6"/>
        <v>7.840427083333334</v>
      </c>
      <c r="L143" t="s">
        <v>43</v>
      </c>
      <c r="M143" t="s">
        <v>36</v>
      </c>
      <c r="N143" t="s">
        <v>47</v>
      </c>
    </row>
    <row r="144" spans="4:14" x14ac:dyDescent="0.3">
      <c r="D144">
        <v>143</v>
      </c>
      <c r="E144">
        <v>746</v>
      </c>
      <c r="F144">
        <v>94.671999999999997</v>
      </c>
      <c r="G144">
        <v>4.2539999999999996</v>
      </c>
      <c r="H144">
        <v>220.13499999999999</v>
      </c>
      <c r="I144">
        <v>-2.77</v>
      </c>
      <c r="J144">
        <v>744.87</v>
      </c>
      <c r="K144">
        <f t="shared" si="6"/>
        <v>7.7590624999999998</v>
      </c>
      <c r="L144" t="s">
        <v>43</v>
      </c>
      <c r="M144" t="s">
        <v>36</v>
      </c>
      <c r="N144" t="s">
        <v>47</v>
      </c>
    </row>
    <row r="145" spans="4:14" x14ac:dyDescent="0.3">
      <c r="D145">
        <v>144</v>
      </c>
      <c r="E145">
        <v>763</v>
      </c>
      <c r="F145">
        <v>98.394000000000005</v>
      </c>
      <c r="G145">
        <v>6.6639999999999997</v>
      </c>
      <c r="H145">
        <v>254.22800000000001</v>
      </c>
      <c r="I145">
        <v>3.6139999999999999</v>
      </c>
      <c r="J145">
        <v>761.51400000000001</v>
      </c>
      <c r="K145">
        <f t="shared" si="6"/>
        <v>7.9324374999999998</v>
      </c>
      <c r="L145" t="s">
        <v>43</v>
      </c>
      <c r="M145" t="s">
        <v>36</v>
      </c>
      <c r="N145" t="s">
        <v>47</v>
      </c>
    </row>
    <row r="146" spans="4:14" x14ac:dyDescent="0.3">
      <c r="D146">
        <v>145</v>
      </c>
      <c r="E146">
        <v>704</v>
      </c>
      <c r="F146">
        <v>132.054</v>
      </c>
      <c r="G146">
        <v>3.6989999999999998</v>
      </c>
      <c r="H146">
        <v>251.54499999999999</v>
      </c>
      <c r="I146">
        <v>11.821</v>
      </c>
      <c r="J146">
        <v>702.90800000000002</v>
      </c>
      <c r="K146">
        <f t="shared" si="6"/>
        <v>7.3219583333333338</v>
      </c>
      <c r="L146" t="s">
        <v>43</v>
      </c>
      <c r="M146" t="s">
        <v>36</v>
      </c>
      <c r="N146" t="s">
        <v>47</v>
      </c>
    </row>
    <row r="147" spans="4:14" x14ac:dyDescent="0.3">
      <c r="D147">
        <v>146</v>
      </c>
      <c r="E147">
        <v>673</v>
      </c>
      <c r="F147">
        <v>93.668000000000006</v>
      </c>
      <c r="G147">
        <v>2.206</v>
      </c>
      <c r="H147">
        <v>212.92500000000001</v>
      </c>
      <c r="I147">
        <v>12.714</v>
      </c>
      <c r="J147">
        <v>672.48800000000006</v>
      </c>
      <c r="K147">
        <f t="shared" si="6"/>
        <v>7.0050833333333342</v>
      </c>
      <c r="L147" t="s">
        <v>43</v>
      </c>
      <c r="M147" t="s">
        <v>36</v>
      </c>
      <c r="N147" t="s">
        <v>47</v>
      </c>
    </row>
    <row r="148" spans="4:14" x14ac:dyDescent="0.3">
      <c r="D148">
        <v>147</v>
      </c>
      <c r="E148">
        <v>684</v>
      </c>
      <c r="F148">
        <v>117.251</v>
      </c>
      <c r="G148">
        <v>6</v>
      </c>
      <c r="H148">
        <v>247.506</v>
      </c>
      <c r="I148">
        <v>8.4149999999999991</v>
      </c>
      <c r="J148">
        <v>683.35599999999999</v>
      </c>
      <c r="K148">
        <f t="shared" si="6"/>
        <v>7.1182916666666669</v>
      </c>
      <c r="L148" t="s">
        <v>43</v>
      </c>
      <c r="M148" t="s">
        <v>36</v>
      </c>
      <c r="N148" t="s">
        <v>47</v>
      </c>
    </row>
    <row r="149" spans="4:14" x14ac:dyDescent="0.3">
      <c r="D149">
        <v>148</v>
      </c>
      <c r="E149">
        <v>784</v>
      </c>
      <c r="F149">
        <v>110.72499999999999</v>
      </c>
      <c r="G149">
        <v>14.180999999999999</v>
      </c>
      <c r="H149">
        <v>215.35900000000001</v>
      </c>
      <c r="I149">
        <v>5.274</v>
      </c>
      <c r="J149">
        <v>783.31600000000003</v>
      </c>
      <c r="K149">
        <f t="shared" si="6"/>
        <v>8.1595416666666676</v>
      </c>
      <c r="L149" t="s">
        <v>43</v>
      </c>
      <c r="M149" t="s">
        <v>36</v>
      </c>
      <c r="N149" t="s">
        <v>47</v>
      </c>
    </row>
    <row r="150" spans="4:14" x14ac:dyDescent="0.3">
      <c r="D150">
        <v>149</v>
      </c>
      <c r="E150">
        <v>825</v>
      </c>
      <c r="F150">
        <v>101.11199999999999</v>
      </c>
      <c r="G150">
        <v>2.6669999999999998</v>
      </c>
      <c r="H150">
        <v>225.11699999999999</v>
      </c>
      <c r="I150">
        <v>-0.27800000000000002</v>
      </c>
      <c r="J150">
        <v>824.01</v>
      </c>
      <c r="K150">
        <f t="shared" si="6"/>
        <v>8.5834375000000005</v>
      </c>
      <c r="L150" t="s">
        <v>43</v>
      </c>
      <c r="M150" t="s">
        <v>36</v>
      </c>
      <c r="N150" t="s">
        <v>47</v>
      </c>
    </row>
    <row r="151" spans="4:14" x14ac:dyDescent="0.3">
      <c r="D151">
        <v>150</v>
      </c>
      <c r="E151">
        <v>832</v>
      </c>
      <c r="F151">
        <v>115.565</v>
      </c>
      <c r="G151">
        <v>3.3879999999999999</v>
      </c>
      <c r="H151">
        <v>225.494</v>
      </c>
      <c r="I151">
        <v>7.1929999999999996</v>
      </c>
      <c r="J151">
        <v>830.53700000000003</v>
      </c>
      <c r="K151">
        <f t="shared" si="6"/>
        <v>8.6514270833333331</v>
      </c>
      <c r="L151" t="s">
        <v>43</v>
      </c>
      <c r="M151" t="s">
        <v>36</v>
      </c>
      <c r="N151" t="s">
        <v>47</v>
      </c>
    </row>
    <row r="152" spans="4:14" x14ac:dyDescent="0.3">
      <c r="D152">
        <v>151</v>
      </c>
      <c r="E152">
        <v>775</v>
      </c>
      <c r="F152">
        <v>126.11199999999999</v>
      </c>
      <c r="G152">
        <v>44.055999999999997</v>
      </c>
      <c r="H152">
        <v>235.16499999999999</v>
      </c>
      <c r="I152">
        <v>3.8530000000000002</v>
      </c>
      <c r="J152">
        <v>773.74900000000002</v>
      </c>
      <c r="K152">
        <f t="shared" si="6"/>
        <v>8.0598854166666669</v>
      </c>
      <c r="L152" t="s">
        <v>43</v>
      </c>
      <c r="M152" t="s">
        <v>36</v>
      </c>
      <c r="N152" t="s">
        <v>47</v>
      </c>
    </row>
    <row r="153" spans="4:14" x14ac:dyDescent="0.3">
      <c r="D153">
        <v>152</v>
      </c>
      <c r="E153">
        <v>793</v>
      </c>
      <c r="F153">
        <v>119.354</v>
      </c>
      <c r="G153">
        <v>6.6269999999999998</v>
      </c>
      <c r="H153">
        <v>248.57599999999999</v>
      </c>
      <c r="I153">
        <v>6.085</v>
      </c>
      <c r="J153">
        <v>792.46500000000003</v>
      </c>
      <c r="K153">
        <f t="shared" si="6"/>
        <v>8.2548437500000009</v>
      </c>
      <c r="L153" t="s">
        <v>43</v>
      </c>
      <c r="M153" t="s">
        <v>36</v>
      </c>
      <c r="N153" t="s">
        <v>47</v>
      </c>
    </row>
    <row r="154" spans="4:14" x14ac:dyDescent="0.3">
      <c r="D154">
        <v>153</v>
      </c>
      <c r="E154">
        <v>723</v>
      </c>
      <c r="F154">
        <v>138.131</v>
      </c>
      <c r="G154">
        <v>18.524000000000001</v>
      </c>
      <c r="H154">
        <v>243.89099999999999</v>
      </c>
      <c r="I154">
        <v>7.6369999999999996</v>
      </c>
      <c r="J154">
        <v>722.40700000000004</v>
      </c>
      <c r="K154">
        <f t="shared" si="6"/>
        <v>7.5250729166666668</v>
      </c>
      <c r="L154" t="s">
        <v>43</v>
      </c>
      <c r="M154" t="s">
        <v>36</v>
      </c>
      <c r="N154" t="s">
        <v>47</v>
      </c>
    </row>
    <row r="155" spans="4:14" x14ac:dyDescent="0.3">
      <c r="D155">
        <v>154</v>
      </c>
      <c r="E155">
        <v>766</v>
      </c>
      <c r="F155">
        <v>126.36499999999999</v>
      </c>
      <c r="G155">
        <v>6.6630000000000003</v>
      </c>
      <c r="H155">
        <v>204.71299999999999</v>
      </c>
      <c r="I155">
        <v>12.074</v>
      </c>
      <c r="J155">
        <v>764.92100000000005</v>
      </c>
      <c r="K155">
        <f t="shared" si="6"/>
        <v>7.9679270833333335</v>
      </c>
      <c r="L155" t="s">
        <v>43</v>
      </c>
      <c r="M155" t="s">
        <v>36</v>
      </c>
      <c r="N155" t="s">
        <v>47</v>
      </c>
    </row>
    <row r="156" spans="4:14" x14ac:dyDescent="0.3">
      <c r="D156">
        <v>155</v>
      </c>
      <c r="E156">
        <v>779</v>
      </c>
      <c r="F156">
        <v>117.123</v>
      </c>
      <c r="G156">
        <v>8.8450000000000006</v>
      </c>
      <c r="H156">
        <v>241.82599999999999</v>
      </c>
      <c r="I156">
        <v>-4.1280000000000001</v>
      </c>
      <c r="J156">
        <v>778.01800000000003</v>
      </c>
      <c r="K156">
        <f t="shared" si="6"/>
        <v>8.104354166666667</v>
      </c>
      <c r="L156" t="s">
        <v>43</v>
      </c>
      <c r="M156" t="s">
        <v>36</v>
      </c>
      <c r="N156" t="s">
        <v>47</v>
      </c>
    </row>
    <row r="157" spans="4:14" x14ac:dyDescent="0.3">
      <c r="D157">
        <v>156</v>
      </c>
      <c r="E157">
        <v>406</v>
      </c>
      <c r="F157">
        <v>97.174999999999997</v>
      </c>
      <c r="G157">
        <v>51.283999999999999</v>
      </c>
      <c r="H157">
        <v>174.667</v>
      </c>
      <c r="I157">
        <v>3.9649999999999999</v>
      </c>
      <c r="J157">
        <v>404.96899999999999</v>
      </c>
      <c r="K157">
        <f t="shared" si="6"/>
        <v>4.2184270833333333</v>
      </c>
      <c r="L157" t="s">
        <v>43</v>
      </c>
      <c r="M157" t="s">
        <v>36</v>
      </c>
      <c r="N157" t="s">
        <v>47</v>
      </c>
    </row>
    <row r="158" spans="4:14" x14ac:dyDescent="0.3">
      <c r="D158">
        <v>157</v>
      </c>
      <c r="E158">
        <v>3248</v>
      </c>
      <c r="F158">
        <v>67.358999999999995</v>
      </c>
      <c r="G158">
        <v>0.66700000000000004</v>
      </c>
      <c r="H158">
        <v>175.37200000000001</v>
      </c>
      <c r="I158">
        <v>2.2599999999999998</v>
      </c>
      <c r="J158">
        <v>3246.5239999999999</v>
      </c>
      <c r="K158">
        <f>J158/J157</f>
        <v>8.016722267630362</v>
      </c>
      <c r="L158" t="s">
        <v>43</v>
      </c>
      <c r="M158" t="s">
        <v>36</v>
      </c>
      <c r="N158" t="s">
        <v>47</v>
      </c>
    </row>
    <row r="159" spans="4:14" x14ac:dyDescent="0.3">
      <c r="D159">
        <v>158</v>
      </c>
      <c r="E159">
        <v>103</v>
      </c>
      <c r="F159">
        <v>122.27200000000001</v>
      </c>
      <c r="G159">
        <v>90.332999999999998</v>
      </c>
      <c r="H159">
        <v>214.667</v>
      </c>
      <c r="I159">
        <v>0</v>
      </c>
      <c r="J159">
        <v>102</v>
      </c>
      <c r="L159" t="s">
        <v>43</v>
      </c>
      <c r="M159" t="s">
        <v>36</v>
      </c>
      <c r="N159" t="s">
        <v>47</v>
      </c>
    </row>
    <row r="160" spans="4:14" x14ac:dyDescent="0.3">
      <c r="D160">
        <v>159</v>
      </c>
      <c r="E160">
        <v>896</v>
      </c>
      <c r="F160">
        <v>130.518</v>
      </c>
      <c r="G160">
        <v>4.1900000000000004</v>
      </c>
      <c r="H160">
        <v>245.10499999999999</v>
      </c>
      <c r="I160">
        <v>6.9340000000000002</v>
      </c>
      <c r="J160">
        <v>894.54300000000001</v>
      </c>
      <c r="K160">
        <f>J160/102</f>
        <v>8.7700294117647051</v>
      </c>
      <c r="L160" t="s">
        <v>43</v>
      </c>
      <c r="M160" t="s">
        <v>36</v>
      </c>
      <c r="N160" t="s">
        <v>47</v>
      </c>
    </row>
    <row r="161" spans="4:14" x14ac:dyDescent="0.3">
      <c r="D161">
        <v>160</v>
      </c>
      <c r="E161">
        <v>851</v>
      </c>
      <c r="F161">
        <v>89.085999999999999</v>
      </c>
      <c r="G161">
        <v>2.4009999999999998</v>
      </c>
      <c r="H161">
        <v>200.65600000000001</v>
      </c>
      <c r="I161">
        <v>-5.67</v>
      </c>
      <c r="J161">
        <v>850.16</v>
      </c>
      <c r="K161">
        <f t="shared" ref="K161:K186" si="7">J161/102</f>
        <v>8.3349019607843129</v>
      </c>
      <c r="L161" t="s">
        <v>43</v>
      </c>
      <c r="M161" t="s">
        <v>36</v>
      </c>
      <c r="N161" t="s">
        <v>47</v>
      </c>
    </row>
    <row r="162" spans="4:14" x14ac:dyDescent="0.3">
      <c r="D162">
        <v>161</v>
      </c>
      <c r="E162">
        <v>795</v>
      </c>
      <c r="F162">
        <v>109.864</v>
      </c>
      <c r="G162">
        <v>15.569000000000001</v>
      </c>
      <c r="H162">
        <v>226.74100000000001</v>
      </c>
      <c r="I162">
        <v>4.3319999999999999</v>
      </c>
      <c r="J162">
        <v>794.26900000000001</v>
      </c>
      <c r="K162">
        <f t="shared" si="7"/>
        <v>7.7869509803921568</v>
      </c>
      <c r="L162" t="s">
        <v>43</v>
      </c>
      <c r="M162" t="s">
        <v>36</v>
      </c>
      <c r="N162" t="s">
        <v>47</v>
      </c>
    </row>
    <row r="163" spans="4:14" x14ac:dyDescent="0.3">
      <c r="D163">
        <v>162</v>
      </c>
      <c r="E163">
        <v>800</v>
      </c>
      <c r="F163">
        <v>64.271000000000001</v>
      </c>
      <c r="G163">
        <v>4.4829999999999997</v>
      </c>
      <c r="H163">
        <v>188.16399999999999</v>
      </c>
      <c r="I163">
        <v>3.0129999999999999</v>
      </c>
      <c r="J163">
        <v>799.10400000000004</v>
      </c>
      <c r="K163">
        <f t="shared" si="7"/>
        <v>7.834352941176471</v>
      </c>
      <c r="L163" t="s">
        <v>43</v>
      </c>
      <c r="M163" t="s">
        <v>36</v>
      </c>
      <c r="N163" t="s">
        <v>47</v>
      </c>
    </row>
    <row r="164" spans="4:14" x14ac:dyDescent="0.3">
      <c r="D164">
        <v>163</v>
      </c>
      <c r="E164">
        <v>835</v>
      </c>
      <c r="F164">
        <v>74.114999999999995</v>
      </c>
      <c r="G164">
        <v>3.3759999999999999</v>
      </c>
      <c r="H164">
        <v>193.595</v>
      </c>
      <c r="I164">
        <v>0.41199999999999998</v>
      </c>
      <c r="J164">
        <v>834.02200000000005</v>
      </c>
      <c r="K164">
        <f t="shared" si="7"/>
        <v>8.1766862745098052</v>
      </c>
      <c r="L164" t="s">
        <v>43</v>
      </c>
      <c r="M164" t="s">
        <v>36</v>
      </c>
      <c r="N164" t="s">
        <v>47</v>
      </c>
    </row>
    <row r="165" spans="4:14" x14ac:dyDescent="0.3">
      <c r="D165">
        <v>164</v>
      </c>
      <c r="E165">
        <v>745</v>
      </c>
      <c r="F165">
        <v>109.622</v>
      </c>
      <c r="G165">
        <v>3.14</v>
      </c>
      <c r="H165">
        <v>252.02099999999999</v>
      </c>
      <c r="I165">
        <v>-1.8480000000000001</v>
      </c>
      <c r="J165">
        <v>744.38699999999994</v>
      </c>
      <c r="K165">
        <f t="shared" si="7"/>
        <v>7.2979117647058818</v>
      </c>
      <c r="L165" t="s">
        <v>43</v>
      </c>
      <c r="M165" t="s">
        <v>36</v>
      </c>
      <c r="N165" t="s">
        <v>47</v>
      </c>
    </row>
    <row r="166" spans="4:14" x14ac:dyDescent="0.3">
      <c r="D166">
        <v>165</v>
      </c>
      <c r="E166">
        <v>787</v>
      </c>
      <c r="F166">
        <v>74.72</v>
      </c>
      <c r="G166">
        <v>3.0990000000000002</v>
      </c>
      <c r="H166">
        <v>197.673</v>
      </c>
      <c r="I166">
        <v>12.339</v>
      </c>
      <c r="J166">
        <v>786.16</v>
      </c>
      <c r="K166">
        <f t="shared" si="7"/>
        <v>7.7074509803921565</v>
      </c>
      <c r="L166" t="s">
        <v>43</v>
      </c>
      <c r="M166" t="s">
        <v>36</v>
      </c>
      <c r="N166" t="s">
        <v>47</v>
      </c>
    </row>
    <row r="167" spans="4:14" x14ac:dyDescent="0.3">
      <c r="D167">
        <v>166</v>
      </c>
      <c r="E167">
        <v>783</v>
      </c>
      <c r="F167">
        <v>118.43300000000001</v>
      </c>
      <c r="G167">
        <v>12.84</v>
      </c>
      <c r="H167">
        <v>224.64500000000001</v>
      </c>
      <c r="I167">
        <v>3.96</v>
      </c>
      <c r="J167">
        <v>781.86699999999996</v>
      </c>
      <c r="K167">
        <f t="shared" si="7"/>
        <v>7.6653627450980393</v>
      </c>
      <c r="L167" t="s">
        <v>43</v>
      </c>
      <c r="M167" t="s">
        <v>36</v>
      </c>
      <c r="N167" t="s">
        <v>47</v>
      </c>
    </row>
    <row r="168" spans="4:14" x14ac:dyDescent="0.3">
      <c r="D168">
        <v>167</v>
      </c>
      <c r="E168">
        <v>823</v>
      </c>
      <c r="F168">
        <v>81.337000000000003</v>
      </c>
      <c r="G168">
        <v>1.034</v>
      </c>
      <c r="H168">
        <v>218.46</v>
      </c>
      <c r="I168">
        <v>1.254</v>
      </c>
      <c r="J168">
        <v>822.197</v>
      </c>
      <c r="K168">
        <f t="shared" si="7"/>
        <v>8.0607549019607845</v>
      </c>
      <c r="L168" t="s">
        <v>43</v>
      </c>
      <c r="M168" t="s">
        <v>36</v>
      </c>
      <c r="N168" t="s">
        <v>47</v>
      </c>
    </row>
    <row r="169" spans="4:14" x14ac:dyDescent="0.3">
      <c r="D169">
        <v>168</v>
      </c>
      <c r="E169">
        <v>878</v>
      </c>
      <c r="F169">
        <v>161.10300000000001</v>
      </c>
      <c r="G169">
        <v>50.405999999999999</v>
      </c>
      <c r="H169">
        <v>250.297</v>
      </c>
      <c r="I169">
        <v>7.4649999999999999</v>
      </c>
      <c r="J169">
        <v>877.43700000000001</v>
      </c>
      <c r="K169">
        <f t="shared" si="7"/>
        <v>8.6023235294117644</v>
      </c>
      <c r="L169" t="s">
        <v>43</v>
      </c>
      <c r="M169" t="s">
        <v>36</v>
      </c>
      <c r="N169" t="s">
        <v>47</v>
      </c>
    </row>
    <row r="170" spans="4:14" x14ac:dyDescent="0.3">
      <c r="D170">
        <v>169</v>
      </c>
      <c r="E170">
        <v>901</v>
      </c>
      <c r="F170">
        <v>151.76</v>
      </c>
      <c r="G170">
        <v>6.6669999999999998</v>
      </c>
      <c r="H170">
        <v>248.333</v>
      </c>
      <c r="I170">
        <v>0</v>
      </c>
      <c r="J170">
        <v>900</v>
      </c>
      <c r="K170">
        <f t="shared" si="7"/>
        <v>8.8235294117647065</v>
      </c>
      <c r="L170" t="s">
        <v>43</v>
      </c>
      <c r="M170" t="s">
        <v>36</v>
      </c>
      <c r="N170" t="s">
        <v>47</v>
      </c>
    </row>
    <row r="171" spans="4:14" x14ac:dyDescent="0.3">
      <c r="D171">
        <v>170</v>
      </c>
      <c r="E171">
        <v>812</v>
      </c>
      <c r="F171">
        <v>116.72499999999999</v>
      </c>
      <c r="G171">
        <v>11.712999999999999</v>
      </c>
      <c r="H171">
        <v>227.66300000000001</v>
      </c>
      <c r="I171">
        <v>2.968</v>
      </c>
      <c r="J171">
        <v>811.08799999999997</v>
      </c>
      <c r="K171">
        <f t="shared" si="7"/>
        <v>7.9518431372549019</v>
      </c>
      <c r="L171" t="s">
        <v>43</v>
      </c>
      <c r="M171" t="s">
        <v>36</v>
      </c>
      <c r="N171" t="s">
        <v>47</v>
      </c>
    </row>
    <row r="172" spans="4:14" x14ac:dyDescent="0.3">
      <c r="D172">
        <v>171</v>
      </c>
      <c r="E172">
        <v>769</v>
      </c>
      <c r="F172">
        <v>82.293999999999997</v>
      </c>
      <c r="G172">
        <v>4.1929999999999996</v>
      </c>
      <c r="H172">
        <v>197.333</v>
      </c>
      <c r="I172">
        <v>-1.343</v>
      </c>
      <c r="J172">
        <v>768.21100000000001</v>
      </c>
      <c r="K172">
        <f t="shared" si="7"/>
        <v>7.5314803921568627</v>
      </c>
      <c r="L172" t="s">
        <v>43</v>
      </c>
      <c r="M172" t="s">
        <v>36</v>
      </c>
      <c r="N172" t="s">
        <v>47</v>
      </c>
    </row>
    <row r="173" spans="4:14" x14ac:dyDescent="0.3">
      <c r="D173">
        <v>172</v>
      </c>
      <c r="E173">
        <v>781</v>
      </c>
      <c r="F173">
        <v>144.36099999999999</v>
      </c>
      <c r="G173">
        <v>30.332999999999998</v>
      </c>
      <c r="H173">
        <v>253.60499999999999</v>
      </c>
      <c r="I173">
        <v>0.88100000000000001</v>
      </c>
      <c r="J173">
        <v>780.09199999999998</v>
      </c>
      <c r="K173">
        <f t="shared" si="7"/>
        <v>7.6479607843137254</v>
      </c>
      <c r="L173" t="s">
        <v>43</v>
      </c>
      <c r="M173" t="s">
        <v>36</v>
      </c>
      <c r="N173" t="s">
        <v>47</v>
      </c>
    </row>
    <row r="174" spans="4:14" x14ac:dyDescent="0.3">
      <c r="D174">
        <v>173</v>
      </c>
      <c r="E174">
        <v>787</v>
      </c>
      <c r="F174">
        <v>121.592</v>
      </c>
      <c r="G174">
        <v>13.148</v>
      </c>
      <c r="H174">
        <v>248.53399999999999</v>
      </c>
      <c r="I174">
        <v>-1.7490000000000001</v>
      </c>
      <c r="J174">
        <v>786.36599999999999</v>
      </c>
      <c r="K174">
        <f t="shared" si="7"/>
        <v>7.7094705882352939</v>
      </c>
      <c r="L174" t="s">
        <v>43</v>
      </c>
      <c r="M174" t="s">
        <v>36</v>
      </c>
      <c r="N174" t="s">
        <v>47</v>
      </c>
    </row>
    <row r="175" spans="4:14" x14ac:dyDescent="0.3">
      <c r="D175">
        <v>174</v>
      </c>
      <c r="E175">
        <v>762</v>
      </c>
      <c r="F175">
        <v>94.75</v>
      </c>
      <c r="G175">
        <v>7.15</v>
      </c>
      <c r="H175">
        <v>242.14099999999999</v>
      </c>
      <c r="I175">
        <v>-6.34</v>
      </c>
      <c r="J175">
        <v>760.65200000000004</v>
      </c>
      <c r="K175">
        <f t="shared" si="7"/>
        <v>7.4573725490196079</v>
      </c>
      <c r="L175" t="s">
        <v>43</v>
      </c>
      <c r="M175" t="s">
        <v>36</v>
      </c>
      <c r="N175" t="s">
        <v>47</v>
      </c>
    </row>
    <row r="176" spans="4:14" x14ac:dyDescent="0.3">
      <c r="D176">
        <v>175</v>
      </c>
      <c r="E176">
        <v>794</v>
      </c>
      <c r="F176">
        <v>146.696</v>
      </c>
      <c r="G176">
        <v>38.051000000000002</v>
      </c>
      <c r="H176">
        <v>247.089</v>
      </c>
      <c r="I176">
        <v>7.3940000000000001</v>
      </c>
      <c r="J176">
        <v>792.59100000000001</v>
      </c>
      <c r="K176">
        <f t="shared" si="7"/>
        <v>7.7705000000000002</v>
      </c>
      <c r="L176" t="s">
        <v>43</v>
      </c>
      <c r="M176" t="s">
        <v>36</v>
      </c>
      <c r="N176" t="s">
        <v>47</v>
      </c>
    </row>
    <row r="177" spans="4:14" x14ac:dyDescent="0.3">
      <c r="D177">
        <v>176</v>
      </c>
      <c r="E177">
        <v>716</v>
      </c>
      <c r="F177">
        <v>106.367</v>
      </c>
      <c r="G177">
        <v>3.8149999999999999</v>
      </c>
      <c r="H177">
        <v>212.148</v>
      </c>
      <c r="I177">
        <v>-2.4060000000000001</v>
      </c>
      <c r="J177">
        <v>714.63</v>
      </c>
      <c r="K177">
        <f t="shared" si="7"/>
        <v>7.006176470588235</v>
      </c>
      <c r="L177" t="s">
        <v>43</v>
      </c>
      <c r="M177" t="s">
        <v>36</v>
      </c>
      <c r="N177" t="s">
        <v>47</v>
      </c>
    </row>
    <row r="178" spans="4:14" x14ac:dyDescent="0.3">
      <c r="D178">
        <v>177</v>
      </c>
      <c r="E178">
        <v>863</v>
      </c>
      <c r="F178">
        <v>106.613</v>
      </c>
      <c r="G178">
        <v>4.6619999999999999</v>
      </c>
      <c r="H178">
        <v>220.608</v>
      </c>
      <c r="I178">
        <v>5.5919999999999996</v>
      </c>
      <c r="J178">
        <v>862.10199999999998</v>
      </c>
      <c r="K178">
        <f t="shared" si="7"/>
        <v>8.4519803921568624</v>
      </c>
      <c r="L178" t="s">
        <v>43</v>
      </c>
      <c r="M178" t="s">
        <v>36</v>
      </c>
      <c r="N178" t="s">
        <v>47</v>
      </c>
    </row>
    <row r="179" spans="4:14" x14ac:dyDescent="0.3">
      <c r="D179">
        <v>178</v>
      </c>
      <c r="E179">
        <v>812</v>
      </c>
      <c r="F179">
        <v>109.509</v>
      </c>
      <c r="G179">
        <v>5.2720000000000002</v>
      </c>
      <c r="H179">
        <v>205.12799999999999</v>
      </c>
      <c r="I179">
        <v>2.5449999999999999</v>
      </c>
      <c r="J179">
        <v>810.8</v>
      </c>
      <c r="K179">
        <f t="shared" si="7"/>
        <v>7.9490196078431365</v>
      </c>
      <c r="L179" t="s">
        <v>43</v>
      </c>
      <c r="M179" t="s">
        <v>36</v>
      </c>
      <c r="N179" t="s">
        <v>47</v>
      </c>
    </row>
    <row r="180" spans="4:14" x14ac:dyDescent="0.3">
      <c r="D180">
        <v>179</v>
      </c>
      <c r="E180">
        <v>806</v>
      </c>
      <c r="F180">
        <v>124.61499999999999</v>
      </c>
      <c r="G180">
        <v>22.780999999999999</v>
      </c>
      <c r="H180">
        <v>220.114</v>
      </c>
      <c r="I180">
        <v>-2.99</v>
      </c>
      <c r="J180">
        <v>805.096</v>
      </c>
      <c r="K180">
        <f t="shared" si="7"/>
        <v>7.893098039215686</v>
      </c>
      <c r="L180" t="s">
        <v>43</v>
      </c>
      <c r="M180" t="s">
        <v>36</v>
      </c>
      <c r="N180" t="s">
        <v>47</v>
      </c>
    </row>
    <row r="181" spans="4:14" x14ac:dyDescent="0.3">
      <c r="D181">
        <v>180</v>
      </c>
      <c r="E181">
        <v>842</v>
      </c>
      <c r="F181">
        <v>141.357</v>
      </c>
      <c r="G181">
        <v>39.368000000000002</v>
      </c>
      <c r="H181">
        <v>250.261</v>
      </c>
      <c r="I181">
        <v>2.4540000000000002</v>
      </c>
      <c r="J181">
        <v>840.77099999999996</v>
      </c>
      <c r="K181">
        <f t="shared" si="7"/>
        <v>8.242852941176471</v>
      </c>
      <c r="L181" t="s">
        <v>43</v>
      </c>
      <c r="M181" t="s">
        <v>36</v>
      </c>
      <c r="N181" t="s">
        <v>47</v>
      </c>
    </row>
    <row r="182" spans="4:14" x14ac:dyDescent="0.3">
      <c r="D182">
        <v>181</v>
      </c>
      <c r="E182">
        <v>550</v>
      </c>
      <c r="F182">
        <v>144.202</v>
      </c>
      <c r="G182">
        <v>20.716999999999999</v>
      </c>
      <c r="H182">
        <v>251.85499999999999</v>
      </c>
      <c r="I182">
        <v>5.6479999999999997</v>
      </c>
      <c r="J182">
        <v>548.66399999999999</v>
      </c>
      <c r="K182">
        <f t="shared" si="7"/>
        <v>5.3790588235294114</v>
      </c>
      <c r="L182" t="s">
        <v>43</v>
      </c>
      <c r="M182" t="s">
        <v>36</v>
      </c>
      <c r="N182" t="s">
        <v>47</v>
      </c>
    </row>
    <row r="183" spans="4:14" x14ac:dyDescent="0.3">
      <c r="D183">
        <v>182</v>
      </c>
      <c r="E183">
        <v>776</v>
      </c>
      <c r="F183">
        <v>103.102</v>
      </c>
      <c r="G183">
        <v>7.1150000000000002</v>
      </c>
      <c r="H183">
        <v>212.864</v>
      </c>
      <c r="I183">
        <v>2.6629999999999998</v>
      </c>
      <c r="J183">
        <v>774.83699999999999</v>
      </c>
      <c r="K183">
        <f t="shared" si="7"/>
        <v>7.5964411764705879</v>
      </c>
      <c r="L183" t="s">
        <v>43</v>
      </c>
      <c r="M183" t="s">
        <v>36</v>
      </c>
      <c r="N183" t="s">
        <v>47</v>
      </c>
    </row>
    <row r="184" spans="4:14" x14ac:dyDescent="0.3">
      <c r="D184">
        <v>183</v>
      </c>
      <c r="E184">
        <v>753</v>
      </c>
      <c r="F184">
        <v>136.971</v>
      </c>
      <c r="G184">
        <v>29.588000000000001</v>
      </c>
      <c r="H184">
        <v>244.947</v>
      </c>
      <c r="I184">
        <v>4.1180000000000003</v>
      </c>
      <c r="J184">
        <v>751.94100000000003</v>
      </c>
      <c r="K184">
        <f t="shared" si="7"/>
        <v>7.3719705882352944</v>
      </c>
      <c r="L184" t="s">
        <v>43</v>
      </c>
      <c r="M184" t="s">
        <v>36</v>
      </c>
      <c r="N184" t="s">
        <v>47</v>
      </c>
    </row>
    <row r="185" spans="4:14" x14ac:dyDescent="0.3">
      <c r="D185">
        <v>184</v>
      </c>
      <c r="E185">
        <v>794</v>
      </c>
      <c r="F185">
        <v>99.994</v>
      </c>
      <c r="G185">
        <v>24.263000000000002</v>
      </c>
      <c r="H185">
        <v>212.27199999999999</v>
      </c>
      <c r="I185">
        <v>-3.036</v>
      </c>
      <c r="J185">
        <v>793.11300000000006</v>
      </c>
      <c r="K185">
        <f t="shared" si="7"/>
        <v>7.7756176470588239</v>
      </c>
      <c r="L185" t="s">
        <v>43</v>
      </c>
      <c r="M185" t="s">
        <v>36</v>
      </c>
      <c r="N185" t="s">
        <v>47</v>
      </c>
    </row>
    <row r="186" spans="4:14" x14ac:dyDescent="0.3">
      <c r="D186">
        <v>185</v>
      </c>
      <c r="E186">
        <v>847</v>
      </c>
      <c r="F186">
        <v>158.98500000000001</v>
      </c>
      <c r="G186">
        <v>63.688000000000002</v>
      </c>
      <c r="H186">
        <v>242.08</v>
      </c>
      <c r="I186">
        <v>1.625</v>
      </c>
      <c r="J186">
        <v>846.34</v>
      </c>
      <c r="K186">
        <f t="shared" si="7"/>
        <v>8.2974509803921563</v>
      </c>
      <c r="L186" t="s">
        <v>43</v>
      </c>
      <c r="M186" t="s">
        <v>36</v>
      </c>
      <c r="N186" t="s">
        <v>47</v>
      </c>
    </row>
    <row r="187" spans="4:14" x14ac:dyDescent="0.3">
      <c r="D187">
        <v>186</v>
      </c>
      <c r="E187">
        <v>101</v>
      </c>
      <c r="F187">
        <v>175.792</v>
      </c>
      <c r="G187">
        <v>11.667</v>
      </c>
      <c r="H187">
        <v>196.333</v>
      </c>
      <c r="I187">
        <v>0</v>
      </c>
      <c r="J187">
        <v>100</v>
      </c>
      <c r="L187" t="s">
        <v>43</v>
      </c>
      <c r="M187" t="s">
        <v>36</v>
      </c>
      <c r="N187" t="s">
        <v>47</v>
      </c>
    </row>
    <row r="188" spans="4:14" x14ac:dyDescent="0.3">
      <c r="D188">
        <v>187</v>
      </c>
      <c r="E188">
        <v>734</v>
      </c>
      <c r="F188">
        <v>156.03899999999999</v>
      </c>
      <c r="G188">
        <v>22.114999999999998</v>
      </c>
      <c r="H188">
        <v>242.94300000000001</v>
      </c>
      <c r="I188">
        <v>2.8159999999999998</v>
      </c>
      <c r="J188">
        <v>732.88499999999999</v>
      </c>
      <c r="K188">
        <f>J188/100</f>
        <v>7.3288500000000001</v>
      </c>
      <c r="L188" t="s">
        <v>43</v>
      </c>
      <c r="M188" t="s">
        <v>36</v>
      </c>
      <c r="N188" t="s">
        <v>47</v>
      </c>
    </row>
    <row r="189" spans="4:14" x14ac:dyDescent="0.3">
      <c r="D189">
        <v>188</v>
      </c>
      <c r="E189">
        <v>723</v>
      </c>
      <c r="F189">
        <v>109.414</v>
      </c>
      <c r="G189">
        <v>12.75</v>
      </c>
      <c r="H189">
        <v>215.49</v>
      </c>
      <c r="I189">
        <v>-4.4470000000000001</v>
      </c>
      <c r="J189">
        <v>722.17399999999998</v>
      </c>
      <c r="K189">
        <f t="shared" ref="K189:K219" si="8">J189/100</f>
        <v>7.2217399999999996</v>
      </c>
      <c r="L189" t="s">
        <v>43</v>
      </c>
      <c r="M189" t="s">
        <v>36</v>
      </c>
      <c r="N189" t="s">
        <v>47</v>
      </c>
    </row>
    <row r="190" spans="4:14" x14ac:dyDescent="0.3">
      <c r="D190">
        <v>189</v>
      </c>
      <c r="E190">
        <v>677</v>
      </c>
      <c r="F190">
        <v>100.431</v>
      </c>
      <c r="G190">
        <v>5.4080000000000004</v>
      </c>
      <c r="H190">
        <v>241.52799999999999</v>
      </c>
      <c r="I190">
        <v>-6.452</v>
      </c>
      <c r="J190">
        <v>676.28399999999999</v>
      </c>
      <c r="K190">
        <f t="shared" si="8"/>
        <v>6.7628399999999997</v>
      </c>
      <c r="L190" t="s">
        <v>43</v>
      </c>
      <c r="M190" t="s">
        <v>36</v>
      </c>
      <c r="N190" t="s">
        <v>47</v>
      </c>
    </row>
    <row r="191" spans="4:14" x14ac:dyDescent="0.3">
      <c r="D191">
        <v>190</v>
      </c>
      <c r="E191">
        <v>646</v>
      </c>
      <c r="F191">
        <v>90.37</v>
      </c>
      <c r="G191">
        <v>14.744999999999999</v>
      </c>
      <c r="H191">
        <v>207.887</v>
      </c>
      <c r="I191">
        <v>3.2</v>
      </c>
      <c r="J191">
        <v>645.005</v>
      </c>
      <c r="K191">
        <f t="shared" si="8"/>
        <v>6.4500500000000001</v>
      </c>
      <c r="L191" t="s">
        <v>43</v>
      </c>
      <c r="M191" t="s">
        <v>36</v>
      </c>
      <c r="N191" t="s">
        <v>47</v>
      </c>
    </row>
    <row r="192" spans="4:14" x14ac:dyDescent="0.3">
      <c r="D192">
        <v>191</v>
      </c>
      <c r="E192">
        <v>686</v>
      </c>
      <c r="F192">
        <v>76.099000000000004</v>
      </c>
      <c r="G192">
        <v>9.0180000000000007</v>
      </c>
      <c r="H192">
        <v>207.73599999999999</v>
      </c>
      <c r="I192">
        <v>-3.0129999999999999</v>
      </c>
      <c r="J192">
        <v>684.947</v>
      </c>
      <c r="K192">
        <f t="shared" si="8"/>
        <v>6.8494700000000002</v>
      </c>
      <c r="L192" t="s">
        <v>43</v>
      </c>
      <c r="M192" t="s">
        <v>36</v>
      </c>
      <c r="N192" t="s">
        <v>47</v>
      </c>
    </row>
    <row r="193" spans="4:14" x14ac:dyDescent="0.3">
      <c r="D193">
        <v>192</v>
      </c>
      <c r="E193">
        <v>694</v>
      </c>
      <c r="F193">
        <v>82.72</v>
      </c>
      <c r="G193">
        <v>4.2640000000000002</v>
      </c>
      <c r="H193">
        <v>187.31200000000001</v>
      </c>
      <c r="I193">
        <v>3.3079999999999998</v>
      </c>
      <c r="J193">
        <v>693.15499999999997</v>
      </c>
      <c r="K193">
        <f t="shared" si="8"/>
        <v>6.9315499999999997</v>
      </c>
      <c r="L193" t="s">
        <v>43</v>
      </c>
      <c r="M193" t="s">
        <v>36</v>
      </c>
      <c r="N193" t="s">
        <v>47</v>
      </c>
    </row>
    <row r="194" spans="4:14" x14ac:dyDescent="0.3">
      <c r="D194">
        <v>193</v>
      </c>
      <c r="E194">
        <v>560</v>
      </c>
      <c r="F194">
        <v>67.834000000000003</v>
      </c>
      <c r="G194">
        <v>14.086</v>
      </c>
      <c r="H194">
        <v>145.828</v>
      </c>
      <c r="I194">
        <v>-9.0579999999999998</v>
      </c>
      <c r="J194">
        <v>558.97</v>
      </c>
      <c r="K194">
        <f t="shared" si="8"/>
        <v>5.5897000000000006</v>
      </c>
      <c r="L194" t="s">
        <v>43</v>
      </c>
      <c r="M194" t="s">
        <v>36</v>
      </c>
      <c r="N194" t="s">
        <v>47</v>
      </c>
    </row>
    <row r="195" spans="4:14" x14ac:dyDescent="0.3">
      <c r="D195">
        <v>194</v>
      </c>
      <c r="E195">
        <v>651</v>
      </c>
      <c r="F195">
        <v>90.304000000000002</v>
      </c>
      <c r="G195">
        <v>2.5390000000000001</v>
      </c>
      <c r="H195">
        <v>208.00800000000001</v>
      </c>
      <c r="I195">
        <v>-4.2359999999999998</v>
      </c>
      <c r="J195">
        <v>649.77499999999998</v>
      </c>
      <c r="K195">
        <f t="shared" si="8"/>
        <v>6.4977499999999999</v>
      </c>
      <c r="L195" t="s">
        <v>43</v>
      </c>
      <c r="M195" t="s">
        <v>36</v>
      </c>
      <c r="N195" t="s">
        <v>47</v>
      </c>
    </row>
    <row r="196" spans="4:14" x14ac:dyDescent="0.3">
      <c r="D196">
        <v>195</v>
      </c>
      <c r="E196">
        <v>625</v>
      </c>
      <c r="F196">
        <v>102.006</v>
      </c>
      <c r="G196">
        <v>7.5259999999999998</v>
      </c>
      <c r="H196">
        <v>216.91</v>
      </c>
      <c r="I196">
        <v>1.8360000000000001</v>
      </c>
      <c r="J196">
        <v>624.32000000000005</v>
      </c>
      <c r="K196">
        <f t="shared" si="8"/>
        <v>6.2432000000000007</v>
      </c>
      <c r="L196" t="s">
        <v>43</v>
      </c>
      <c r="M196" t="s">
        <v>36</v>
      </c>
      <c r="N196" t="s">
        <v>47</v>
      </c>
    </row>
    <row r="197" spans="4:14" x14ac:dyDescent="0.3">
      <c r="D197">
        <v>196</v>
      </c>
      <c r="E197">
        <v>605</v>
      </c>
      <c r="F197">
        <v>99.424000000000007</v>
      </c>
      <c r="G197">
        <v>13.811999999999999</v>
      </c>
      <c r="H197">
        <v>205</v>
      </c>
      <c r="I197">
        <v>1.1379999999999999</v>
      </c>
      <c r="J197">
        <v>604.11900000000003</v>
      </c>
      <c r="K197">
        <f t="shared" si="8"/>
        <v>6.0411900000000003</v>
      </c>
      <c r="L197" t="s">
        <v>43</v>
      </c>
      <c r="M197" t="s">
        <v>36</v>
      </c>
      <c r="N197" t="s">
        <v>47</v>
      </c>
    </row>
    <row r="198" spans="4:14" x14ac:dyDescent="0.3">
      <c r="D198">
        <v>197</v>
      </c>
      <c r="E198">
        <v>678</v>
      </c>
      <c r="F198">
        <v>80.608000000000004</v>
      </c>
      <c r="G198">
        <v>10.574999999999999</v>
      </c>
      <c r="H198">
        <v>202.39400000000001</v>
      </c>
      <c r="I198">
        <v>-3.7240000000000002</v>
      </c>
      <c r="J198">
        <v>677.43</v>
      </c>
      <c r="K198">
        <f t="shared" si="8"/>
        <v>6.7742999999999993</v>
      </c>
      <c r="L198" t="s">
        <v>43</v>
      </c>
      <c r="M198" t="s">
        <v>36</v>
      </c>
      <c r="N198" t="s">
        <v>47</v>
      </c>
    </row>
    <row r="199" spans="4:14" x14ac:dyDescent="0.3">
      <c r="D199">
        <v>198</v>
      </c>
      <c r="E199">
        <v>701</v>
      </c>
      <c r="F199">
        <v>89.704999999999998</v>
      </c>
      <c r="G199">
        <v>9.1010000000000009</v>
      </c>
      <c r="H199">
        <v>244.74100000000001</v>
      </c>
      <c r="I199">
        <v>1.964</v>
      </c>
      <c r="J199">
        <v>700.41099999999994</v>
      </c>
      <c r="K199">
        <f t="shared" si="8"/>
        <v>7.0041099999999998</v>
      </c>
      <c r="L199" t="s">
        <v>43</v>
      </c>
      <c r="M199" t="s">
        <v>36</v>
      </c>
      <c r="N199" t="s">
        <v>47</v>
      </c>
    </row>
    <row r="200" spans="4:14" x14ac:dyDescent="0.3">
      <c r="D200">
        <v>199</v>
      </c>
      <c r="E200">
        <v>663</v>
      </c>
      <c r="F200">
        <v>124.295</v>
      </c>
      <c r="G200">
        <v>4.54</v>
      </c>
      <c r="H200">
        <v>231.6</v>
      </c>
      <c r="I200">
        <v>-4.16</v>
      </c>
      <c r="J200">
        <v>661.74300000000005</v>
      </c>
      <c r="K200">
        <f t="shared" si="8"/>
        <v>6.6174300000000006</v>
      </c>
      <c r="L200" t="s">
        <v>43</v>
      </c>
      <c r="M200" t="s">
        <v>36</v>
      </c>
      <c r="N200" t="s">
        <v>47</v>
      </c>
    </row>
    <row r="201" spans="4:14" x14ac:dyDescent="0.3">
      <c r="D201">
        <v>200</v>
      </c>
      <c r="E201">
        <v>660</v>
      </c>
      <c r="F201">
        <v>129.096</v>
      </c>
      <c r="G201">
        <v>33.052999999999997</v>
      </c>
      <c r="H201">
        <v>237.078</v>
      </c>
      <c r="I201">
        <v>5.226</v>
      </c>
      <c r="J201">
        <v>658.73800000000006</v>
      </c>
      <c r="K201">
        <f t="shared" si="8"/>
        <v>6.5873800000000005</v>
      </c>
      <c r="L201" t="s">
        <v>43</v>
      </c>
      <c r="M201" t="s">
        <v>36</v>
      </c>
      <c r="N201" t="s">
        <v>47</v>
      </c>
    </row>
    <row r="202" spans="4:14" x14ac:dyDescent="0.3">
      <c r="D202">
        <v>201</v>
      </c>
      <c r="E202">
        <v>728</v>
      </c>
      <c r="F202">
        <v>128.34800000000001</v>
      </c>
      <c r="G202">
        <v>38.948999999999998</v>
      </c>
      <c r="H202">
        <v>249.37200000000001</v>
      </c>
      <c r="I202">
        <v>-5.3659999999999997</v>
      </c>
      <c r="J202">
        <v>727.18600000000004</v>
      </c>
      <c r="K202">
        <f t="shared" si="8"/>
        <v>7.2718600000000002</v>
      </c>
      <c r="L202" t="s">
        <v>43</v>
      </c>
      <c r="M202" t="s">
        <v>36</v>
      </c>
      <c r="N202" t="s">
        <v>47</v>
      </c>
    </row>
    <row r="203" spans="4:14" x14ac:dyDescent="0.3">
      <c r="D203">
        <v>202</v>
      </c>
      <c r="E203">
        <v>725</v>
      </c>
      <c r="F203">
        <v>86.652000000000001</v>
      </c>
      <c r="G203">
        <v>2.7080000000000002</v>
      </c>
      <c r="H203">
        <v>253.93799999999999</v>
      </c>
      <c r="I203">
        <v>-6.0259999999999998</v>
      </c>
      <c r="J203">
        <v>724</v>
      </c>
      <c r="K203">
        <f t="shared" si="8"/>
        <v>7.24</v>
      </c>
      <c r="L203" t="s">
        <v>43</v>
      </c>
      <c r="M203" t="s">
        <v>36</v>
      </c>
      <c r="N203" t="s">
        <v>47</v>
      </c>
    </row>
    <row r="204" spans="4:14" x14ac:dyDescent="0.3">
      <c r="D204">
        <v>203</v>
      </c>
      <c r="E204">
        <v>569</v>
      </c>
      <c r="F204">
        <v>135.66</v>
      </c>
      <c r="G204">
        <v>15.333</v>
      </c>
      <c r="H204">
        <v>242.52099999999999</v>
      </c>
      <c r="I204">
        <v>2.0169999999999999</v>
      </c>
      <c r="J204">
        <v>568.35199999999998</v>
      </c>
      <c r="K204">
        <f t="shared" si="8"/>
        <v>5.6835199999999997</v>
      </c>
      <c r="L204" t="s">
        <v>43</v>
      </c>
      <c r="M204" t="s">
        <v>36</v>
      </c>
      <c r="N204" t="s">
        <v>47</v>
      </c>
    </row>
    <row r="205" spans="4:14" x14ac:dyDescent="0.3">
      <c r="D205">
        <v>204</v>
      </c>
      <c r="E205">
        <v>650</v>
      </c>
      <c r="F205">
        <v>108.09699999999999</v>
      </c>
      <c r="G205">
        <v>3.2639999999999998</v>
      </c>
      <c r="H205">
        <v>231.95</v>
      </c>
      <c r="I205">
        <v>2.827</v>
      </c>
      <c r="J205">
        <v>648.79</v>
      </c>
      <c r="K205">
        <f t="shared" si="8"/>
        <v>6.4878999999999998</v>
      </c>
      <c r="L205" t="s">
        <v>43</v>
      </c>
      <c r="M205" t="s">
        <v>36</v>
      </c>
      <c r="N205" t="s">
        <v>47</v>
      </c>
    </row>
    <row r="206" spans="4:14" x14ac:dyDescent="0.3">
      <c r="D206">
        <v>205</v>
      </c>
      <c r="E206">
        <v>601</v>
      </c>
      <c r="F206">
        <v>99.744</v>
      </c>
      <c r="G206">
        <v>3.0529999999999999</v>
      </c>
      <c r="H206">
        <v>247.053</v>
      </c>
      <c r="I206">
        <v>2.2909999999999999</v>
      </c>
      <c r="J206">
        <v>600.48</v>
      </c>
      <c r="K206">
        <f t="shared" si="8"/>
        <v>6.0048000000000004</v>
      </c>
      <c r="L206" t="s">
        <v>43</v>
      </c>
      <c r="M206" t="s">
        <v>36</v>
      </c>
      <c r="N206" t="s">
        <v>47</v>
      </c>
    </row>
    <row r="207" spans="4:14" x14ac:dyDescent="0.3">
      <c r="D207">
        <v>206</v>
      </c>
      <c r="E207">
        <v>657</v>
      </c>
      <c r="F207">
        <v>113.56699999999999</v>
      </c>
      <c r="G207">
        <v>5.431</v>
      </c>
      <c r="H207">
        <v>201.785</v>
      </c>
      <c r="I207">
        <v>-1.048</v>
      </c>
      <c r="J207">
        <v>656.11</v>
      </c>
      <c r="K207">
        <f t="shared" si="8"/>
        <v>6.5610999999999997</v>
      </c>
      <c r="L207" t="s">
        <v>43</v>
      </c>
      <c r="M207" t="s">
        <v>36</v>
      </c>
      <c r="N207" t="s">
        <v>47</v>
      </c>
    </row>
    <row r="208" spans="4:14" x14ac:dyDescent="0.3">
      <c r="D208">
        <v>207</v>
      </c>
      <c r="E208">
        <v>650</v>
      </c>
      <c r="F208">
        <v>90.972999999999999</v>
      </c>
      <c r="G208">
        <v>7.8419999999999996</v>
      </c>
      <c r="H208">
        <v>213.7</v>
      </c>
      <c r="I208">
        <v>2.4740000000000002</v>
      </c>
      <c r="J208">
        <v>648.60500000000002</v>
      </c>
      <c r="K208">
        <f t="shared" si="8"/>
        <v>6.4860500000000005</v>
      </c>
      <c r="L208" t="s">
        <v>43</v>
      </c>
      <c r="M208" t="s">
        <v>36</v>
      </c>
      <c r="N208" t="s">
        <v>47</v>
      </c>
    </row>
    <row r="209" spans="4:14" x14ac:dyDescent="0.3">
      <c r="D209">
        <v>208</v>
      </c>
      <c r="E209">
        <v>674</v>
      </c>
      <c r="F209">
        <v>78.840999999999994</v>
      </c>
      <c r="G209">
        <v>15.279</v>
      </c>
      <c r="H209">
        <v>193.71199999999999</v>
      </c>
      <c r="I209">
        <v>-3.4060000000000001</v>
      </c>
      <c r="J209">
        <v>673.18899999999996</v>
      </c>
      <c r="K209">
        <f t="shared" si="8"/>
        <v>6.7318899999999999</v>
      </c>
      <c r="L209" t="s">
        <v>43</v>
      </c>
      <c r="M209" t="s">
        <v>36</v>
      </c>
      <c r="N209" t="s">
        <v>47</v>
      </c>
    </row>
    <row r="210" spans="4:14" x14ac:dyDescent="0.3">
      <c r="D210">
        <v>209</v>
      </c>
      <c r="E210">
        <v>681</v>
      </c>
      <c r="F210">
        <v>84.625</v>
      </c>
      <c r="G210">
        <v>6.5750000000000002</v>
      </c>
      <c r="H210">
        <v>185.333</v>
      </c>
      <c r="I210">
        <v>0.33700000000000002</v>
      </c>
      <c r="J210">
        <v>680.01199999999994</v>
      </c>
      <c r="K210">
        <f t="shared" si="8"/>
        <v>6.8001199999999997</v>
      </c>
      <c r="L210" t="s">
        <v>43</v>
      </c>
      <c r="M210" t="s">
        <v>36</v>
      </c>
      <c r="N210" t="s">
        <v>47</v>
      </c>
    </row>
    <row r="211" spans="4:14" x14ac:dyDescent="0.3">
      <c r="D211">
        <v>210</v>
      </c>
      <c r="E211">
        <v>641</v>
      </c>
      <c r="F211">
        <v>158.00899999999999</v>
      </c>
      <c r="G211">
        <v>23.808</v>
      </c>
      <c r="H211">
        <v>250.05799999999999</v>
      </c>
      <c r="I211">
        <v>-0.71599999999999997</v>
      </c>
      <c r="J211">
        <v>640.04999999999995</v>
      </c>
      <c r="K211">
        <f t="shared" si="8"/>
        <v>6.4004999999999992</v>
      </c>
      <c r="L211" t="s">
        <v>43</v>
      </c>
      <c r="M211" t="s">
        <v>36</v>
      </c>
      <c r="N211" t="s">
        <v>47</v>
      </c>
    </row>
    <row r="212" spans="4:14" x14ac:dyDescent="0.3">
      <c r="D212">
        <v>211</v>
      </c>
      <c r="E212">
        <v>628</v>
      </c>
      <c r="F212">
        <v>112.494</v>
      </c>
      <c r="G212">
        <v>5.2670000000000003</v>
      </c>
      <c r="H212">
        <v>235.77799999999999</v>
      </c>
      <c r="I212">
        <v>-8.44</v>
      </c>
      <c r="J212">
        <v>626.78899999999999</v>
      </c>
      <c r="K212">
        <f t="shared" si="8"/>
        <v>6.2678899999999995</v>
      </c>
      <c r="L212" t="s">
        <v>43</v>
      </c>
      <c r="M212" t="s">
        <v>36</v>
      </c>
      <c r="N212" t="s">
        <v>47</v>
      </c>
    </row>
    <row r="213" spans="4:14" x14ac:dyDescent="0.3">
      <c r="D213">
        <v>212</v>
      </c>
      <c r="E213">
        <v>673</v>
      </c>
      <c r="F213">
        <v>92.814999999999998</v>
      </c>
      <c r="G213">
        <v>5.2060000000000004</v>
      </c>
      <c r="H213">
        <v>222.078</v>
      </c>
      <c r="I213">
        <v>-6.1520000000000001</v>
      </c>
      <c r="J213">
        <v>671.86900000000003</v>
      </c>
      <c r="K213">
        <f t="shared" si="8"/>
        <v>6.7186900000000005</v>
      </c>
      <c r="L213" t="s">
        <v>43</v>
      </c>
      <c r="M213" t="s">
        <v>36</v>
      </c>
      <c r="N213" t="s">
        <v>47</v>
      </c>
    </row>
    <row r="214" spans="4:14" x14ac:dyDescent="0.3">
      <c r="D214">
        <v>213</v>
      </c>
      <c r="E214">
        <v>698</v>
      </c>
      <c r="F214">
        <v>124.434</v>
      </c>
      <c r="G214">
        <v>14.489000000000001</v>
      </c>
      <c r="H214">
        <v>235.29499999999999</v>
      </c>
      <c r="I214">
        <v>-3.617</v>
      </c>
      <c r="J214">
        <v>697.38900000000001</v>
      </c>
      <c r="K214">
        <f t="shared" si="8"/>
        <v>6.9738899999999999</v>
      </c>
      <c r="L214" t="s">
        <v>43</v>
      </c>
      <c r="M214" t="s">
        <v>36</v>
      </c>
      <c r="N214" t="s">
        <v>47</v>
      </c>
    </row>
    <row r="215" spans="4:14" x14ac:dyDescent="0.3">
      <c r="D215">
        <v>214</v>
      </c>
      <c r="E215">
        <v>632</v>
      </c>
      <c r="F215">
        <v>133.876</v>
      </c>
      <c r="G215">
        <v>21.388000000000002</v>
      </c>
      <c r="H215">
        <v>247.44900000000001</v>
      </c>
      <c r="I215">
        <v>-5.4580000000000002</v>
      </c>
      <c r="J215">
        <v>630.86</v>
      </c>
      <c r="K215">
        <f t="shared" si="8"/>
        <v>6.3086000000000002</v>
      </c>
      <c r="L215" t="s">
        <v>43</v>
      </c>
      <c r="M215" t="s">
        <v>36</v>
      </c>
      <c r="N215" t="s">
        <v>47</v>
      </c>
    </row>
    <row r="216" spans="4:14" x14ac:dyDescent="0.3">
      <c r="D216">
        <v>215</v>
      </c>
      <c r="E216">
        <v>647</v>
      </c>
      <c r="F216">
        <v>151.51300000000001</v>
      </c>
      <c r="G216">
        <v>36.709000000000003</v>
      </c>
      <c r="H216">
        <v>254.02600000000001</v>
      </c>
      <c r="I216">
        <v>-3.9089999999999998</v>
      </c>
      <c r="J216">
        <v>645.50099999999998</v>
      </c>
      <c r="K216">
        <f t="shared" si="8"/>
        <v>6.4550099999999997</v>
      </c>
      <c r="L216" t="s">
        <v>43</v>
      </c>
      <c r="M216" t="s">
        <v>36</v>
      </c>
      <c r="N216" t="s">
        <v>47</v>
      </c>
    </row>
    <row r="217" spans="4:14" x14ac:dyDescent="0.3">
      <c r="D217">
        <v>216</v>
      </c>
      <c r="E217">
        <v>707</v>
      </c>
      <c r="F217">
        <v>130.17500000000001</v>
      </c>
      <c r="G217">
        <v>7.93</v>
      </c>
      <c r="H217">
        <v>239.28</v>
      </c>
      <c r="I217">
        <v>4.2240000000000002</v>
      </c>
      <c r="J217">
        <v>705.91800000000001</v>
      </c>
      <c r="K217">
        <f t="shared" si="8"/>
        <v>7.0591800000000005</v>
      </c>
      <c r="L217" t="s">
        <v>43</v>
      </c>
      <c r="M217" t="s">
        <v>36</v>
      </c>
      <c r="N217" t="s">
        <v>47</v>
      </c>
    </row>
    <row r="218" spans="4:14" x14ac:dyDescent="0.3">
      <c r="D218">
        <v>217</v>
      </c>
      <c r="E218">
        <v>673</v>
      </c>
      <c r="F218">
        <v>108.014</v>
      </c>
      <c r="G218">
        <v>6.93</v>
      </c>
      <c r="H218">
        <v>223.267</v>
      </c>
      <c r="I218">
        <v>-8.9019999999999992</v>
      </c>
      <c r="J218">
        <v>672.09500000000003</v>
      </c>
      <c r="K218">
        <f t="shared" si="8"/>
        <v>6.7209500000000002</v>
      </c>
      <c r="L218" t="s">
        <v>43</v>
      </c>
      <c r="M218" t="s">
        <v>36</v>
      </c>
      <c r="N218" t="s">
        <v>47</v>
      </c>
    </row>
    <row r="219" spans="4:14" x14ac:dyDescent="0.3">
      <c r="D219">
        <v>218</v>
      </c>
      <c r="E219">
        <v>889</v>
      </c>
      <c r="F219">
        <v>143.69200000000001</v>
      </c>
      <c r="G219">
        <v>50.756999999999998</v>
      </c>
      <c r="H219">
        <v>245.76599999999999</v>
      </c>
      <c r="I219">
        <v>0.25800000000000001</v>
      </c>
      <c r="J219">
        <v>888.00900000000001</v>
      </c>
      <c r="K219">
        <f t="shared" si="8"/>
        <v>8.8800900000000009</v>
      </c>
      <c r="L219" t="s">
        <v>43</v>
      </c>
      <c r="M219" t="s">
        <v>36</v>
      </c>
      <c r="N219" t="s">
        <v>47</v>
      </c>
    </row>
    <row r="220" spans="4:14" x14ac:dyDescent="0.3">
      <c r="D220">
        <v>219</v>
      </c>
      <c r="E220">
        <v>91</v>
      </c>
      <c r="F220">
        <v>113.209</v>
      </c>
      <c r="G220">
        <v>92.332999999999998</v>
      </c>
      <c r="H220">
        <v>195.333</v>
      </c>
      <c r="I220">
        <v>0</v>
      </c>
      <c r="J220">
        <v>90</v>
      </c>
      <c r="L220" t="s">
        <v>43</v>
      </c>
      <c r="M220" t="s">
        <v>36</v>
      </c>
      <c r="N220" t="s">
        <v>47</v>
      </c>
    </row>
    <row r="221" spans="4:14" x14ac:dyDescent="0.3">
      <c r="D221">
        <v>220</v>
      </c>
      <c r="E221">
        <v>497</v>
      </c>
      <c r="F221">
        <v>131.13800000000001</v>
      </c>
      <c r="G221">
        <v>9.032</v>
      </c>
      <c r="H221">
        <v>233.333</v>
      </c>
      <c r="I221">
        <v>-1.8480000000000001</v>
      </c>
      <c r="J221">
        <v>496.25799999999998</v>
      </c>
      <c r="K221">
        <f>J221/90</f>
        <v>5.5139777777777779</v>
      </c>
      <c r="L221" t="s">
        <v>43</v>
      </c>
      <c r="M221" t="s">
        <v>36</v>
      </c>
      <c r="N221" t="s">
        <v>47</v>
      </c>
    </row>
    <row r="222" spans="4:14" x14ac:dyDescent="0.3">
      <c r="D222">
        <v>221</v>
      </c>
      <c r="E222">
        <v>539</v>
      </c>
      <c r="F222">
        <v>141.61099999999999</v>
      </c>
      <c r="G222">
        <v>12.215999999999999</v>
      </c>
      <c r="H222">
        <v>246.017</v>
      </c>
      <c r="I222">
        <v>-5.117</v>
      </c>
      <c r="J222">
        <v>538.14499999999998</v>
      </c>
      <c r="K222">
        <f t="shared" ref="K222:K285" si="9">J222/90</f>
        <v>5.9793888888888889</v>
      </c>
      <c r="L222" t="s">
        <v>43</v>
      </c>
      <c r="M222" t="s">
        <v>36</v>
      </c>
      <c r="N222" t="s">
        <v>47</v>
      </c>
    </row>
    <row r="223" spans="4:14" x14ac:dyDescent="0.3">
      <c r="D223">
        <v>222</v>
      </c>
      <c r="E223">
        <v>529</v>
      </c>
      <c r="F223">
        <v>121.33799999999999</v>
      </c>
      <c r="G223">
        <v>6.4470000000000001</v>
      </c>
      <c r="H223">
        <v>225.74199999999999</v>
      </c>
      <c r="I223">
        <v>-0.434</v>
      </c>
      <c r="J223">
        <v>528.01499999999999</v>
      </c>
      <c r="K223">
        <f t="shared" si="9"/>
        <v>5.8668333333333331</v>
      </c>
      <c r="L223" t="s">
        <v>43</v>
      </c>
      <c r="M223" t="s">
        <v>36</v>
      </c>
      <c r="N223" t="s">
        <v>47</v>
      </c>
    </row>
    <row r="224" spans="4:14" x14ac:dyDescent="0.3">
      <c r="D224">
        <v>223</v>
      </c>
      <c r="E224">
        <v>541</v>
      </c>
      <c r="F224">
        <v>86.418000000000006</v>
      </c>
      <c r="G224">
        <v>2.556</v>
      </c>
      <c r="H224">
        <v>219.26400000000001</v>
      </c>
      <c r="I224">
        <v>-6.8090000000000002</v>
      </c>
      <c r="J224">
        <v>539.80700000000002</v>
      </c>
      <c r="K224">
        <f t="shared" si="9"/>
        <v>5.9978555555555557</v>
      </c>
      <c r="L224" t="s">
        <v>43</v>
      </c>
      <c r="M224" t="s">
        <v>36</v>
      </c>
      <c r="N224" t="s">
        <v>47</v>
      </c>
    </row>
    <row r="225" spans="4:14" x14ac:dyDescent="0.3">
      <c r="D225">
        <v>224</v>
      </c>
      <c r="E225">
        <v>543</v>
      </c>
      <c r="F225">
        <v>102.25</v>
      </c>
      <c r="G225">
        <v>7.9649999999999999</v>
      </c>
      <c r="H225">
        <v>198.328</v>
      </c>
      <c r="I225">
        <v>-5.08</v>
      </c>
      <c r="J225">
        <v>542.12900000000002</v>
      </c>
      <c r="K225">
        <f t="shared" si="9"/>
        <v>6.023655555555556</v>
      </c>
      <c r="L225" t="s">
        <v>43</v>
      </c>
      <c r="M225" t="s">
        <v>36</v>
      </c>
      <c r="N225" t="s">
        <v>47</v>
      </c>
    </row>
    <row r="226" spans="4:14" x14ac:dyDescent="0.3">
      <c r="D226">
        <v>225</v>
      </c>
      <c r="E226">
        <v>581</v>
      </c>
      <c r="F226">
        <v>112.584</v>
      </c>
      <c r="G226">
        <v>11.827999999999999</v>
      </c>
      <c r="H226">
        <v>221.839</v>
      </c>
      <c r="I226">
        <v>0.39500000000000002</v>
      </c>
      <c r="J226">
        <v>580.01400000000001</v>
      </c>
      <c r="K226">
        <f t="shared" si="9"/>
        <v>6.4446000000000003</v>
      </c>
      <c r="L226" t="s">
        <v>43</v>
      </c>
      <c r="M226" t="s">
        <v>36</v>
      </c>
      <c r="N226" t="s">
        <v>47</v>
      </c>
    </row>
    <row r="227" spans="4:14" x14ac:dyDescent="0.3">
      <c r="D227">
        <v>226</v>
      </c>
      <c r="E227">
        <v>554</v>
      </c>
      <c r="F227">
        <v>80.715000000000003</v>
      </c>
      <c r="G227">
        <v>6.6669999999999998</v>
      </c>
      <c r="H227">
        <v>193.279</v>
      </c>
      <c r="I227">
        <v>3.7309999999999999</v>
      </c>
      <c r="J227">
        <v>553.173</v>
      </c>
      <c r="K227">
        <f t="shared" si="9"/>
        <v>6.1463666666666663</v>
      </c>
      <c r="L227" t="s">
        <v>43</v>
      </c>
      <c r="M227" t="s">
        <v>36</v>
      </c>
      <c r="N227" t="s">
        <v>47</v>
      </c>
    </row>
    <row r="228" spans="4:14" x14ac:dyDescent="0.3">
      <c r="D228">
        <v>227</v>
      </c>
      <c r="E228">
        <v>538</v>
      </c>
      <c r="F228">
        <v>78.393000000000001</v>
      </c>
      <c r="G228">
        <v>4.2380000000000004</v>
      </c>
      <c r="H228">
        <v>246.54400000000001</v>
      </c>
      <c r="I228">
        <v>-3.8420000000000001</v>
      </c>
      <c r="J228">
        <v>537.20799999999997</v>
      </c>
      <c r="K228">
        <f t="shared" si="9"/>
        <v>5.968977777777777</v>
      </c>
      <c r="L228" t="s">
        <v>43</v>
      </c>
      <c r="M228" t="s">
        <v>36</v>
      </c>
      <c r="N228" t="s">
        <v>47</v>
      </c>
    </row>
    <row r="229" spans="4:14" x14ac:dyDescent="0.3">
      <c r="D229">
        <v>228</v>
      </c>
      <c r="E229">
        <v>481</v>
      </c>
      <c r="F229">
        <v>72.578000000000003</v>
      </c>
      <c r="G229">
        <v>12.667</v>
      </c>
      <c r="H229">
        <v>165.333</v>
      </c>
      <c r="I229">
        <v>0</v>
      </c>
      <c r="J229">
        <v>480</v>
      </c>
      <c r="K229">
        <f t="shared" si="9"/>
        <v>5.333333333333333</v>
      </c>
      <c r="L229" t="s">
        <v>43</v>
      </c>
      <c r="M229" t="s">
        <v>36</v>
      </c>
      <c r="N229" t="s">
        <v>47</v>
      </c>
    </row>
    <row r="230" spans="4:14" x14ac:dyDescent="0.3">
      <c r="D230">
        <v>229</v>
      </c>
      <c r="E230">
        <v>558</v>
      </c>
      <c r="F230">
        <v>95.194000000000003</v>
      </c>
      <c r="G230">
        <v>13.378</v>
      </c>
      <c r="H230">
        <v>184.477</v>
      </c>
      <c r="I230">
        <v>2.883</v>
      </c>
      <c r="J230">
        <v>556.70500000000004</v>
      </c>
      <c r="K230">
        <f t="shared" si="9"/>
        <v>6.1856111111111112</v>
      </c>
      <c r="L230" t="s">
        <v>43</v>
      </c>
      <c r="M230" t="s">
        <v>36</v>
      </c>
      <c r="N230" t="s">
        <v>47</v>
      </c>
    </row>
    <row r="231" spans="4:14" x14ac:dyDescent="0.3">
      <c r="D231">
        <v>230</v>
      </c>
      <c r="E231">
        <v>530</v>
      </c>
      <c r="F231">
        <v>106.449</v>
      </c>
      <c r="G231">
        <v>9.7880000000000003</v>
      </c>
      <c r="H231">
        <v>226.89500000000001</v>
      </c>
      <c r="I231">
        <v>7.8239999999999998</v>
      </c>
      <c r="J231">
        <v>528.923</v>
      </c>
      <c r="K231">
        <f t="shared" si="9"/>
        <v>5.8769222222222224</v>
      </c>
      <c r="L231" t="s">
        <v>43</v>
      </c>
      <c r="M231" t="s">
        <v>36</v>
      </c>
      <c r="N231" t="s">
        <v>47</v>
      </c>
    </row>
    <row r="232" spans="4:14" x14ac:dyDescent="0.3">
      <c r="D232">
        <v>231</v>
      </c>
      <c r="E232">
        <v>574</v>
      </c>
      <c r="F232">
        <v>79.259</v>
      </c>
      <c r="G232">
        <v>7.75</v>
      </c>
      <c r="H232">
        <v>190.44900000000001</v>
      </c>
      <c r="I232">
        <v>3.601</v>
      </c>
      <c r="J232">
        <v>573.13199999999995</v>
      </c>
      <c r="K232">
        <f t="shared" si="9"/>
        <v>6.3681333333333328</v>
      </c>
      <c r="L232" t="s">
        <v>43</v>
      </c>
      <c r="M232" t="s">
        <v>36</v>
      </c>
      <c r="N232" t="s">
        <v>47</v>
      </c>
    </row>
    <row r="233" spans="4:14" x14ac:dyDescent="0.3">
      <c r="D233">
        <v>232</v>
      </c>
      <c r="E233">
        <v>547</v>
      </c>
      <c r="F233">
        <v>95.453000000000003</v>
      </c>
      <c r="G233">
        <v>2.3740000000000001</v>
      </c>
      <c r="H233">
        <v>218.56100000000001</v>
      </c>
      <c r="I233">
        <v>-5.46</v>
      </c>
      <c r="J233">
        <v>546.48</v>
      </c>
      <c r="K233">
        <f t="shared" si="9"/>
        <v>6.0720000000000001</v>
      </c>
      <c r="L233" t="s">
        <v>43</v>
      </c>
      <c r="M233" t="s">
        <v>36</v>
      </c>
      <c r="N233" t="s">
        <v>47</v>
      </c>
    </row>
    <row r="234" spans="4:14" x14ac:dyDescent="0.3">
      <c r="D234">
        <v>233</v>
      </c>
      <c r="E234">
        <v>561</v>
      </c>
      <c r="F234">
        <v>78.263000000000005</v>
      </c>
      <c r="G234">
        <v>5.798</v>
      </c>
      <c r="H234">
        <v>236.119</v>
      </c>
      <c r="I234">
        <v>-1.228</v>
      </c>
      <c r="J234">
        <v>560.12900000000002</v>
      </c>
      <c r="K234">
        <f t="shared" si="9"/>
        <v>6.2236555555555562</v>
      </c>
      <c r="L234" t="s">
        <v>43</v>
      </c>
      <c r="M234" t="s">
        <v>36</v>
      </c>
      <c r="N234" t="s">
        <v>47</v>
      </c>
    </row>
    <row r="235" spans="4:14" x14ac:dyDescent="0.3">
      <c r="D235">
        <v>234</v>
      </c>
      <c r="E235">
        <v>514</v>
      </c>
      <c r="F235">
        <v>84.19</v>
      </c>
      <c r="G235">
        <v>7.391</v>
      </c>
      <c r="H235">
        <v>147.86699999999999</v>
      </c>
      <c r="I235">
        <v>10.784000000000001</v>
      </c>
      <c r="J235">
        <v>513.06100000000004</v>
      </c>
      <c r="K235">
        <f t="shared" si="9"/>
        <v>5.700677777777778</v>
      </c>
      <c r="L235" t="s">
        <v>43</v>
      </c>
      <c r="M235" t="s">
        <v>36</v>
      </c>
      <c r="N235" t="s">
        <v>47</v>
      </c>
    </row>
    <row r="236" spans="4:14" x14ac:dyDescent="0.3">
      <c r="D236">
        <v>235</v>
      </c>
      <c r="E236">
        <v>566</v>
      </c>
      <c r="F236">
        <v>77.180999999999997</v>
      </c>
      <c r="G236">
        <v>5.9420000000000002</v>
      </c>
      <c r="H236">
        <v>253.678</v>
      </c>
      <c r="I236">
        <v>2.8420000000000001</v>
      </c>
      <c r="J236">
        <v>564.69500000000005</v>
      </c>
      <c r="K236">
        <f t="shared" si="9"/>
        <v>6.2743888888888897</v>
      </c>
      <c r="L236" t="s">
        <v>43</v>
      </c>
      <c r="M236" t="s">
        <v>36</v>
      </c>
      <c r="N236" t="s">
        <v>47</v>
      </c>
    </row>
    <row r="237" spans="4:14" x14ac:dyDescent="0.3">
      <c r="D237">
        <v>236</v>
      </c>
      <c r="E237">
        <v>567</v>
      </c>
      <c r="F237">
        <v>87.769000000000005</v>
      </c>
      <c r="G237">
        <v>0.88700000000000001</v>
      </c>
      <c r="H237">
        <v>199.059</v>
      </c>
      <c r="I237">
        <v>4.4610000000000003</v>
      </c>
      <c r="J237">
        <v>565.71400000000006</v>
      </c>
      <c r="K237">
        <f t="shared" si="9"/>
        <v>6.2857111111111115</v>
      </c>
      <c r="L237" t="s">
        <v>43</v>
      </c>
      <c r="M237" t="s">
        <v>36</v>
      </c>
      <c r="N237" t="s">
        <v>47</v>
      </c>
    </row>
    <row r="238" spans="4:14" x14ac:dyDescent="0.3">
      <c r="D238">
        <v>237</v>
      </c>
      <c r="E238">
        <v>522</v>
      </c>
      <c r="F238">
        <v>113.905</v>
      </c>
      <c r="G238">
        <v>25.079000000000001</v>
      </c>
      <c r="H238">
        <v>222.14099999999999</v>
      </c>
      <c r="I238">
        <v>-3.96</v>
      </c>
      <c r="J238">
        <v>521.245</v>
      </c>
      <c r="K238">
        <f t="shared" si="9"/>
        <v>5.791611111111111</v>
      </c>
      <c r="L238" t="s">
        <v>43</v>
      </c>
      <c r="M238" t="s">
        <v>36</v>
      </c>
      <c r="N238" t="s">
        <v>47</v>
      </c>
    </row>
    <row r="239" spans="4:14" x14ac:dyDescent="0.3">
      <c r="D239">
        <v>238</v>
      </c>
      <c r="E239">
        <v>601</v>
      </c>
      <c r="F239">
        <v>122.86199999999999</v>
      </c>
      <c r="G239">
        <v>26.972999999999999</v>
      </c>
      <c r="H239">
        <v>209.13800000000001</v>
      </c>
      <c r="I239">
        <v>0.76400000000000001</v>
      </c>
      <c r="J239">
        <v>600.053</v>
      </c>
      <c r="K239">
        <f t="shared" si="9"/>
        <v>6.6672555555555553</v>
      </c>
      <c r="L239" t="s">
        <v>43</v>
      </c>
      <c r="M239" t="s">
        <v>36</v>
      </c>
      <c r="N239" t="s">
        <v>47</v>
      </c>
    </row>
    <row r="240" spans="4:14" x14ac:dyDescent="0.3">
      <c r="D240">
        <v>239</v>
      </c>
      <c r="E240">
        <v>589</v>
      </c>
      <c r="F240">
        <v>105.188</v>
      </c>
      <c r="G240">
        <v>14.186</v>
      </c>
      <c r="H240">
        <v>251.279</v>
      </c>
      <c r="I240">
        <v>0.77900000000000003</v>
      </c>
      <c r="J240">
        <v>588.05399999999997</v>
      </c>
      <c r="K240">
        <f t="shared" si="9"/>
        <v>6.5339333333333327</v>
      </c>
      <c r="L240" t="s">
        <v>43</v>
      </c>
      <c r="M240" t="s">
        <v>36</v>
      </c>
      <c r="N240" t="s">
        <v>47</v>
      </c>
    </row>
    <row r="241" spans="4:14" x14ac:dyDescent="0.3">
      <c r="D241">
        <v>240</v>
      </c>
      <c r="E241">
        <v>586</v>
      </c>
      <c r="F241">
        <v>102.499</v>
      </c>
      <c r="G241">
        <v>4.7119999999999997</v>
      </c>
      <c r="H241">
        <v>250.87</v>
      </c>
      <c r="I241">
        <v>-2.7450000000000001</v>
      </c>
      <c r="J241">
        <v>584.67100000000005</v>
      </c>
      <c r="K241">
        <f t="shared" si="9"/>
        <v>6.4963444444444454</v>
      </c>
      <c r="L241" t="s">
        <v>43</v>
      </c>
      <c r="M241" t="s">
        <v>36</v>
      </c>
      <c r="N241" t="s">
        <v>47</v>
      </c>
    </row>
    <row r="242" spans="4:14" x14ac:dyDescent="0.3">
      <c r="D242">
        <v>241</v>
      </c>
      <c r="E242">
        <v>553</v>
      </c>
      <c r="F242">
        <v>122.94499999999999</v>
      </c>
      <c r="G242">
        <v>13.609</v>
      </c>
      <c r="H242">
        <v>193.83099999999999</v>
      </c>
      <c r="I242">
        <v>0.83</v>
      </c>
      <c r="J242">
        <v>552.05799999999999</v>
      </c>
      <c r="K242">
        <f t="shared" si="9"/>
        <v>6.133977777777778</v>
      </c>
      <c r="L242" t="s">
        <v>43</v>
      </c>
      <c r="M242" t="s">
        <v>36</v>
      </c>
      <c r="N242" t="s">
        <v>47</v>
      </c>
    </row>
    <row r="243" spans="4:14" x14ac:dyDescent="0.3">
      <c r="D243">
        <v>242</v>
      </c>
      <c r="E243">
        <v>517</v>
      </c>
      <c r="F243">
        <v>126.55800000000001</v>
      </c>
      <c r="G243">
        <v>18.077999999999999</v>
      </c>
      <c r="H243">
        <v>234.584</v>
      </c>
      <c r="I243">
        <v>-0.44400000000000001</v>
      </c>
      <c r="J243">
        <v>516.01599999999996</v>
      </c>
      <c r="K243">
        <f t="shared" si="9"/>
        <v>5.7335111111111106</v>
      </c>
      <c r="L243" t="s">
        <v>43</v>
      </c>
      <c r="M243" t="s">
        <v>36</v>
      </c>
      <c r="N243" t="s">
        <v>47</v>
      </c>
    </row>
    <row r="244" spans="4:14" x14ac:dyDescent="0.3">
      <c r="D244">
        <v>243</v>
      </c>
      <c r="E244">
        <v>615</v>
      </c>
      <c r="F244">
        <v>184.93299999999999</v>
      </c>
      <c r="G244">
        <v>25.466000000000001</v>
      </c>
      <c r="H244">
        <v>254.667</v>
      </c>
      <c r="I244">
        <v>4.4850000000000003</v>
      </c>
      <c r="J244">
        <v>613.87900000000002</v>
      </c>
      <c r="K244">
        <f t="shared" si="9"/>
        <v>6.8208777777777776</v>
      </c>
      <c r="L244" t="s">
        <v>43</v>
      </c>
      <c r="M244" t="s">
        <v>36</v>
      </c>
      <c r="N244" t="s">
        <v>47</v>
      </c>
    </row>
    <row r="245" spans="4:14" x14ac:dyDescent="0.3">
      <c r="D245">
        <v>244</v>
      </c>
      <c r="E245">
        <v>534</v>
      </c>
      <c r="F245">
        <v>96.149000000000001</v>
      </c>
      <c r="G245">
        <v>22.641999999999999</v>
      </c>
      <c r="H245">
        <v>227.40600000000001</v>
      </c>
      <c r="I245">
        <v>-3.871</v>
      </c>
      <c r="J245">
        <v>533.21699999999998</v>
      </c>
      <c r="K245">
        <f t="shared" si="9"/>
        <v>5.9246333333333334</v>
      </c>
      <c r="L245" t="s">
        <v>43</v>
      </c>
      <c r="M245" t="s">
        <v>36</v>
      </c>
      <c r="N245" t="s">
        <v>47</v>
      </c>
    </row>
    <row r="246" spans="4:14" x14ac:dyDescent="0.3">
      <c r="D246">
        <v>245</v>
      </c>
      <c r="E246">
        <v>524</v>
      </c>
      <c r="F246">
        <v>79.549000000000007</v>
      </c>
      <c r="G246">
        <v>6.1580000000000004</v>
      </c>
      <c r="H246">
        <v>209.47900000000001</v>
      </c>
      <c r="I246">
        <v>-9.6780000000000008</v>
      </c>
      <c r="J246">
        <v>523.45000000000005</v>
      </c>
      <c r="K246">
        <f t="shared" si="9"/>
        <v>5.8161111111111117</v>
      </c>
      <c r="L246" t="s">
        <v>43</v>
      </c>
      <c r="M246" t="s">
        <v>36</v>
      </c>
      <c r="N246" t="s">
        <v>47</v>
      </c>
    </row>
    <row r="247" spans="4:14" x14ac:dyDescent="0.3">
      <c r="D247">
        <v>246</v>
      </c>
      <c r="E247">
        <v>546</v>
      </c>
      <c r="F247">
        <v>119.22199999999999</v>
      </c>
      <c r="G247">
        <v>6.694</v>
      </c>
      <c r="H247">
        <v>237.42099999999999</v>
      </c>
      <c r="I247">
        <v>2.5259999999999998</v>
      </c>
      <c r="J247">
        <v>544.529</v>
      </c>
      <c r="K247">
        <f t="shared" si="9"/>
        <v>6.0503222222222224</v>
      </c>
      <c r="L247" t="s">
        <v>43</v>
      </c>
      <c r="M247" t="s">
        <v>36</v>
      </c>
      <c r="N247" t="s">
        <v>47</v>
      </c>
    </row>
    <row r="248" spans="4:14" x14ac:dyDescent="0.3">
      <c r="D248">
        <v>247</v>
      </c>
      <c r="E248">
        <v>605</v>
      </c>
      <c r="F248">
        <v>73.147999999999996</v>
      </c>
      <c r="G248">
        <v>1.0129999999999999</v>
      </c>
      <c r="H248">
        <v>225.172</v>
      </c>
      <c r="I248">
        <v>-0.75900000000000001</v>
      </c>
      <c r="J248">
        <v>604.053</v>
      </c>
      <c r="K248">
        <f t="shared" si="9"/>
        <v>6.7116999999999996</v>
      </c>
      <c r="L248" t="s">
        <v>43</v>
      </c>
      <c r="M248" t="s">
        <v>36</v>
      </c>
      <c r="N248" t="s">
        <v>47</v>
      </c>
    </row>
    <row r="249" spans="4:14" x14ac:dyDescent="0.3">
      <c r="D249">
        <v>248</v>
      </c>
      <c r="E249">
        <v>570</v>
      </c>
      <c r="F249">
        <v>82.825999999999993</v>
      </c>
      <c r="G249">
        <v>1.044</v>
      </c>
      <c r="H249">
        <v>215.23699999999999</v>
      </c>
      <c r="I249">
        <v>3.2250000000000001</v>
      </c>
      <c r="J249">
        <v>568.90099999999995</v>
      </c>
      <c r="K249">
        <f t="shared" si="9"/>
        <v>6.3211222222222219</v>
      </c>
      <c r="L249" t="s">
        <v>43</v>
      </c>
      <c r="M249" t="s">
        <v>36</v>
      </c>
      <c r="N249" t="s">
        <v>47</v>
      </c>
    </row>
    <row r="250" spans="4:14" x14ac:dyDescent="0.3">
      <c r="D250">
        <v>249</v>
      </c>
      <c r="E250">
        <v>479</v>
      </c>
      <c r="F250">
        <v>93.281000000000006</v>
      </c>
      <c r="G250">
        <v>2.097</v>
      </c>
      <c r="H250">
        <v>215.56800000000001</v>
      </c>
      <c r="I250">
        <v>5.2809999999999997</v>
      </c>
      <c r="J250">
        <v>478.029</v>
      </c>
      <c r="K250">
        <f t="shared" si="9"/>
        <v>5.3114333333333335</v>
      </c>
      <c r="L250" t="s">
        <v>43</v>
      </c>
      <c r="M250" t="s">
        <v>36</v>
      </c>
      <c r="N250" t="s">
        <v>47</v>
      </c>
    </row>
    <row r="251" spans="4:14" x14ac:dyDescent="0.3">
      <c r="D251">
        <v>250</v>
      </c>
      <c r="E251">
        <v>548</v>
      </c>
      <c r="F251">
        <v>90.885000000000005</v>
      </c>
      <c r="G251">
        <v>10.635999999999999</v>
      </c>
      <c r="H251">
        <v>213.30699999999999</v>
      </c>
      <c r="I251">
        <v>11.391999999999999</v>
      </c>
      <c r="J251">
        <v>546.77200000000005</v>
      </c>
      <c r="K251">
        <f t="shared" si="9"/>
        <v>6.0752444444444453</v>
      </c>
      <c r="L251" t="s">
        <v>43</v>
      </c>
      <c r="M251" t="s">
        <v>36</v>
      </c>
      <c r="N251" t="s">
        <v>47</v>
      </c>
    </row>
    <row r="252" spans="4:14" x14ac:dyDescent="0.3">
      <c r="D252">
        <v>251</v>
      </c>
      <c r="E252">
        <v>587</v>
      </c>
      <c r="F252">
        <v>91.798000000000002</v>
      </c>
      <c r="G252">
        <v>5.6449999999999996</v>
      </c>
      <c r="H252">
        <v>201.471</v>
      </c>
      <c r="I252">
        <v>-4.6989999999999998</v>
      </c>
      <c r="J252">
        <v>585.96900000000005</v>
      </c>
      <c r="K252">
        <f t="shared" si="9"/>
        <v>6.510766666666667</v>
      </c>
      <c r="L252" t="s">
        <v>43</v>
      </c>
      <c r="M252" t="s">
        <v>36</v>
      </c>
      <c r="N252" t="s">
        <v>47</v>
      </c>
    </row>
    <row r="253" spans="4:14" x14ac:dyDescent="0.3">
      <c r="D253">
        <v>252</v>
      </c>
      <c r="E253">
        <v>566</v>
      </c>
      <c r="F253">
        <v>138.71799999999999</v>
      </c>
      <c r="G253">
        <v>6.0510000000000002</v>
      </c>
      <c r="H253">
        <v>250.75899999999999</v>
      </c>
      <c r="I253">
        <v>7.7290000000000001</v>
      </c>
      <c r="J253">
        <v>565.13400000000001</v>
      </c>
      <c r="K253">
        <f t="shared" si="9"/>
        <v>6.2792666666666666</v>
      </c>
      <c r="L253" t="s">
        <v>43</v>
      </c>
      <c r="M253" t="s">
        <v>36</v>
      </c>
      <c r="N253" t="s">
        <v>47</v>
      </c>
    </row>
    <row r="254" spans="4:14" x14ac:dyDescent="0.3">
      <c r="D254">
        <v>253</v>
      </c>
      <c r="E254">
        <v>525</v>
      </c>
      <c r="F254">
        <v>92.411000000000001</v>
      </c>
      <c r="G254">
        <v>11.811999999999999</v>
      </c>
      <c r="H254">
        <v>204.858</v>
      </c>
      <c r="I254">
        <v>-2.1859999999999999</v>
      </c>
      <c r="J254">
        <v>524.38199999999995</v>
      </c>
      <c r="K254">
        <f t="shared" si="9"/>
        <v>5.8264666666666658</v>
      </c>
      <c r="L254" t="s">
        <v>43</v>
      </c>
      <c r="M254" t="s">
        <v>36</v>
      </c>
      <c r="N254" t="s">
        <v>47</v>
      </c>
    </row>
    <row r="255" spans="4:14" x14ac:dyDescent="0.3">
      <c r="D255">
        <v>254</v>
      </c>
      <c r="E255">
        <v>541</v>
      </c>
      <c r="F255">
        <v>153.35300000000001</v>
      </c>
      <c r="G255">
        <v>42.133000000000003</v>
      </c>
      <c r="H255">
        <v>249</v>
      </c>
      <c r="I255">
        <v>1.6970000000000001</v>
      </c>
      <c r="J255">
        <v>540.23699999999997</v>
      </c>
      <c r="K255">
        <f t="shared" si="9"/>
        <v>6.0026333333333328</v>
      </c>
      <c r="L255" t="s">
        <v>43</v>
      </c>
      <c r="M255" t="s">
        <v>36</v>
      </c>
      <c r="N255" t="s">
        <v>47</v>
      </c>
    </row>
    <row r="256" spans="4:14" x14ac:dyDescent="0.3">
      <c r="D256">
        <v>255</v>
      </c>
      <c r="E256">
        <v>521</v>
      </c>
      <c r="F256">
        <v>113.673</v>
      </c>
      <c r="G256">
        <v>20.405000000000001</v>
      </c>
      <c r="H256">
        <v>246.928</v>
      </c>
      <c r="I256">
        <v>0.88100000000000001</v>
      </c>
      <c r="J256">
        <v>520.06200000000001</v>
      </c>
      <c r="K256">
        <f t="shared" si="9"/>
        <v>5.7784666666666666</v>
      </c>
      <c r="L256" t="s">
        <v>43</v>
      </c>
      <c r="M256" t="s">
        <v>36</v>
      </c>
      <c r="N256" t="s">
        <v>47</v>
      </c>
    </row>
    <row r="257" spans="4:14" x14ac:dyDescent="0.3">
      <c r="D257">
        <v>256</v>
      </c>
      <c r="E257">
        <v>537</v>
      </c>
      <c r="F257">
        <v>73.995000000000005</v>
      </c>
      <c r="G257">
        <v>1.756</v>
      </c>
      <c r="H257">
        <v>192.56700000000001</v>
      </c>
      <c r="I257">
        <v>-1.2829999999999999</v>
      </c>
      <c r="J257">
        <v>536.13400000000001</v>
      </c>
      <c r="K257">
        <f t="shared" si="9"/>
        <v>5.9570444444444446</v>
      </c>
      <c r="L257" t="s">
        <v>43</v>
      </c>
      <c r="M257" t="s">
        <v>36</v>
      </c>
      <c r="N257" t="s">
        <v>47</v>
      </c>
    </row>
    <row r="258" spans="4:14" x14ac:dyDescent="0.3">
      <c r="D258">
        <v>257</v>
      </c>
      <c r="E258">
        <v>545</v>
      </c>
      <c r="F258">
        <v>103.53</v>
      </c>
      <c r="G258">
        <v>8.4610000000000003</v>
      </c>
      <c r="H258">
        <v>201.68600000000001</v>
      </c>
      <c r="I258">
        <v>2.1059999999999999</v>
      </c>
      <c r="J258">
        <v>544.36800000000005</v>
      </c>
      <c r="K258">
        <f t="shared" si="9"/>
        <v>6.0485333333333342</v>
      </c>
      <c r="L258" t="s">
        <v>43</v>
      </c>
      <c r="M258" t="s">
        <v>36</v>
      </c>
      <c r="N258" t="s">
        <v>47</v>
      </c>
    </row>
    <row r="259" spans="4:14" x14ac:dyDescent="0.3">
      <c r="D259">
        <v>258</v>
      </c>
      <c r="E259">
        <v>551</v>
      </c>
      <c r="F259">
        <v>156.22800000000001</v>
      </c>
      <c r="G259">
        <v>3.698</v>
      </c>
      <c r="H259">
        <v>250.27500000000001</v>
      </c>
      <c r="I259">
        <v>4.5910000000000002</v>
      </c>
      <c r="J259">
        <v>549.76400000000001</v>
      </c>
      <c r="K259">
        <f t="shared" si="9"/>
        <v>6.1084888888888891</v>
      </c>
      <c r="L259" t="s">
        <v>43</v>
      </c>
      <c r="M259" t="s">
        <v>36</v>
      </c>
      <c r="N259" t="s">
        <v>47</v>
      </c>
    </row>
    <row r="260" spans="4:14" x14ac:dyDescent="0.3">
      <c r="D260">
        <v>259</v>
      </c>
      <c r="E260">
        <v>545</v>
      </c>
      <c r="F260">
        <v>97.451999999999998</v>
      </c>
      <c r="G260">
        <v>2.7229999999999999</v>
      </c>
      <c r="H260">
        <v>227.99</v>
      </c>
      <c r="I260">
        <v>2.1059999999999999</v>
      </c>
      <c r="J260">
        <v>544.36800000000005</v>
      </c>
      <c r="K260">
        <f t="shared" si="9"/>
        <v>6.0485333333333342</v>
      </c>
      <c r="L260" t="s">
        <v>43</v>
      </c>
      <c r="M260" t="s">
        <v>36</v>
      </c>
      <c r="N260" t="s">
        <v>47</v>
      </c>
    </row>
    <row r="261" spans="4:14" x14ac:dyDescent="0.3">
      <c r="D261">
        <v>260</v>
      </c>
      <c r="E261">
        <v>545</v>
      </c>
      <c r="F261">
        <v>110.922</v>
      </c>
      <c r="G261">
        <v>3</v>
      </c>
      <c r="H261">
        <v>214.58799999999999</v>
      </c>
      <c r="I261">
        <v>-0.42099999999999999</v>
      </c>
      <c r="J261">
        <v>544.01499999999999</v>
      </c>
      <c r="K261">
        <f t="shared" si="9"/>
        <v>6.0446111111111112</v>
      </c>
      <c r="L261" t="s">
        <v>43</v>
      </c>
      <c r="M261" t="s">
        <v>36</v>
      </c>
      <c r="N261" t="s">
        <v>47</v>
      </c>
    </row>
    <row r="262" spans="4:14" x14ac:dyDescent="0.3">
      <c r="D262">
        <v>261</v>
      </c>
      <c r="E262">
        <v>531</v>
      </c>
      <c r="F262">
        <v>79.727000000000004</v>
      </c>
      <c r="G262">
        <v>2.536</v>
      </c>
      <c r="H262">
        <v>214.203</v>
      </c>
      <c r="I262">
        <v>-8.68</v>
      </c>
      <c r="J262">
        <v>530.072</v>
      </c>
      <c r="K262">
        <f t="shared" si="9"/>
        <v>5.8896888888888892</v>
      </c>
      <c r="L262" t="s">
        <v>43</v>
      </c>
      <c r="M262" t="s">
        <v>36</v>
      </c>
      <c r="N262" t="s">
        <v>47</v>
      </c>
    </row>
    <row r="263" spans="4:14" x14ac:dyDescent="0.3">
      <c r="D263">
        <v>262</v>
      </c>
      <c r="E263">
        <v>525</v>
      </c>
      <c r="F263">
        <v>118.581</v>
      </c>
      <c r="G263">
        <v>25.640999999999998</v>
      </c>
      <c r="H263">
        <v>252.845</v>
      </c>
      <c r="I263">
        <v>2.1859999999999999</v>
      </c>
      <c r="J263">
        <v>524.38199999999995</v>
      </c>
      <c r="K263">
        <f t="shared" si="9"/>
        <v>5.8264666666666658</v>
      </c>
      <c r="L263" t="s">
        <v>43</v>
      </c>
      <c r="M263" t="s">
        <v>36</v>
      </c>
      <c r="N263" t="s">
        <v>47</v>
      </c>
    </row>
    <row r="264" spans="4:14" x14ac:dyDescent="0.3">
      <c r="D264">
        <v>263</v>
      </c>
      <c r="E264">
        <v>525</v>
      </c>
      <c r="F264">
        <v>112.68300000000001</v>
      </c>
      <c r="G264">
        <v>7.4909999999999997</v>
      </c>
      <c r="H264">
        <v>253</v>
      </c>
      <c r="I264">
        <v>-1.3120000000000001</v>
      </c>
      <c r="J264">
        <v>524.13699999999994</v>
      </c>
      <c r="K264">
        <f t="shared" si="9"/>
        <v>5.8237444444444435</v>
      </c>
      <c r="L264" t="s">
        <v>43</v>
      </c>
      <c r="M264" t="s">
        <v>36</v>
      </c>
      <c r="N264" t="s">
        <v>47</v>
      </c>
    </row>
    <row r="265" spans="4:14" x14ac:dyDescent="0.3">
      <c r="D265">
        <v>264</v>
      </c>
      <c r="E265">
        <v>551</v>
      </c>
      <c r="F265">
        <v>128.91399999999999</v>
      </c>
      <c r="G265">
        <v>22.248000000000001</v>
      </c>
      <c r="H265">
        <v>253.30699999999999</v>
      </c>
      <c r="I265">
        <v>-5.0060000000000002</v>
      </c>
      <c r="J265">
        <v>550.09799999999996</v>
      </c>
      <c r="K265">
        <f t="shared" si="9"/>
        <v>6.1121999999999996</v>
      </c>
      <c r="L265" t="s">
        <v>43</v>
      </c>
      <c r="M265" t="s">
        <v>36</v>
      </c>
      <c r="N265" t="s">
        <v>47</v>
      </c>
    </row>
    <row r="266" spans="4:14" x14ac:dyDescent="0.3">
      <c r="D266">
        <v>265</v>
      </c>
      <c r="E266">
        <v>533</v>
      </c>
      <c r="F266">
        <v>113.28100000000001</v>
      </c>
      <c r="G266">
        <v>9.6229999999999993</v>
      </c>
      <c r="H266">
        <v>242.63900000000001</v>
      </c>
      <c r="I266">
        <v>-7.3390000000000004</v>
      </c>
      <c r="J266">
        <v>532.36099999999999</v>
      </c>
      <c r="K266">
        <f t="shared" si="9"/>
        <v>5.9151222222222222</v>
      </c>
      <c r="L266" t="s">
        <v>43</v>
      </c>
      <c r="M266" t="s">
        <v>36</v>
      </c>
      <c r="N266" t="s">
        <v>47</v>
      </c>
    </row>
    <row r="267" spans="4:14" x14ac:dyDescent="0.3">
      <c r="D267">
        <v>266</v>
      </c>
      <c r="E267">
        <v>570</v>
      </c>
      <c r="F267">
        <v>172.49</v>
      </c>
      <c r="G267">
        <v>53.857999999999997</v>
      </c>
      <c r="H267">
        <v>253.726</v>
      </c>
      <c r="I267">
        <v>3.2250000000000001</v>
      </c>
      <c r="J267">
        <v>568.90099999999995</v>
      </c>
      <c r="K267">
        <f t="shared" si="9"/>
        <v>6.3211222222222219</v>
      </c>
      <c r="L267" t="s">
        <v>43</v>
      </c>
      <c r="M267" t="s">
        <v>36</v>
      </c>
      <c r="N267" t="s">
        <v>47</v>
      </c>
    </row>
    <row r="268" spans="4:14" x14ac:dyDescent="0.3">
      <c r="D268">
        <v>267</v>
      </c>
      <c r="E268">
        <v>538</v>
      </c>
      <c r="F268">
        <v>112.053</v>
      </c>
      <c r="G268">
        <v>4.101</v>
      </c>
      <c r="H268">
        <v>236.90799999999999</v>
      </c>
      <c r="I268">
        <v>-2.99</v>
      </c>
      <c r="J268">
        <v>536.73099999999999</v>
      </c>
      <c r="K268">
        <f t="shared" si="9"/>
        <v>5.9636777777777779</v>
      </c>
      <c r="L268" t="s">
        <v>43</v>
      </c>
      <c r="M268" t="s">
        <v>36</v>
      </c>
      <c r="N268" t="s">
        <v>47</v>
      </c>
    </row>
    <row r="269" spans="4:14" x14ac:dyDescent="0.3">
      <c r="D269">
        <v>268</v>
      </c>
      <c r="E269">
        <v>565</v>
      </c>
      <c r="F269">
        <v>113.241</v>
      </c>
      <c r="G269">
        <v>28.177</v>
      </c>
      <c r="H269">
        <v>225.57400000000001</v>
      </c>
      <c r="I269">
        <v>1.625</v>
      </c>
      <c r="J269">
        <v>564.22699999999998</v>
      </c>
      <c r="K269">
        <f t="shared" si="9"/>
        <v>6.2691888888888885</v>
      </c>
      <c r="L269" t="s">
        <v>43</v>
      </c>
      <c r="M269" t="s">
        <v>36</v>
      </c>
      <c r="N269" t="s">
        <v>47</v>
      </c>
    </row>
    <row r="270" spans="4:14" x14ac:dyDescent="0.3">
      <c r="D270">
        <v>269</v>
      </c>
      <c r="E270">
        <v>533</v>
      </c>
      <c r="F270">
        <v>86.954999999999998</v>
      </c>
      <c r="G270">
        <v>4.0430000000000001</v>
      </c>
      <c r="H270">
        <v>204.81</v>
      </c>
      <c r="I270">
        <v>-2.153</v>
      </c>
      <c r="J270">
        <v>532.37599999999998</v>
      </c>
      <c r="K270">
        <f t="shared" si="9"/>
        <v>5.915288888888889</v>
      </c>
      <c r="L270" t="s">
        <v>43</v>
      </c>
      <c r="M270" t="s">
        <v>36</v>
      </c>
      <c r="N270" t="s">
        <v>47</v>
      </c>
    </row>
    <row r="271" spans="4:14" x14ac:dyDescent="0.3">
      <c r="D271">
        <v>270</v>
      </c>
      <c r="E271">
        <v>546</v>
      </c>
      <c r="F271">
        <v>93.26</v>
      </c>
      <c r="G271">
        <v>11.686</v>
      </c>
      <c r="H271">
        <v>192.53</v>
      </c>
      <c r="I271">
        <v>-3.3660000000000001</v>
      </c>
      <c r="J271">
        <v>544.94000000000005</v>
      </c>
      <c r="K271">
        <f t="shared" si="9"/>
        <v>6.0548888888888897</v>
      </c>
      <c r="L271" t="s">
        <v>43</v>
      </c>
      <c r="M271" t="s">
        <v>36</v>
      </c>
      <c r="N271" t="s">
        <v>47</v>
      </c>
    </row>
    <row r="272" spans="4:14" x14ac:dyDescent="0.3">
      <c r="D272">
        <v>271</v>
      </c>
      <c r="E272">
        <v>533</v>
      </c>
      <c r="F272">
        <v>130.46</v>
      </c>
      <c r="G272">
        <v>19.724</v>
      </c>
      <c r="H272">
        <v>244.34100000000001</v>
      </c>
      <c r="I272">
        <v>1.7230000000000001</v>
      </c>
      <c r="J272">
        <v>532.24099999999999</v>
      </c>
      <c r="K272">
        <f t="shared" si="9"/>
        <v>5.913788888888889</v>
      </c>
      <c r="L272" t="s">
        <v>43</v>
      </c>
      <c r="M272" t="s">
        <v>36</v>
      </c>
      <c r="N272" t="s">
        <v>47</v>
      </c>
    </row>
    <row r="273" spans="4:14" x14ac:dyDescent="0.3">
      <c r="D273">
        <v>272</v>
      </c>
      <c r="E273">
        <v>629</v>
      </c>
      <c r="F273">
        <v>114.851</v>
      </c>
      <c r="G273">
        <v>23.681999999999999</v>
      </c>
      <c r="H273">
        <v>221.42</v>
      </c>
      <c r="I273">
        <v>-1.8240000000000001</v>
      </c>
      <c r="J273">
        <v>628.31799999999998</v>
      </c>
      <c r="K273">
        <f t="shared" si="9"/>
        <v>6.9813111111111112</v>
      </c>
      <c r="L273" t="s">
        <v>43</v>
      </c>
      <c r="M273" t="s">
        <v>36</v>
      </c>
      <c r="N273" t="s">
        <v>47</v>
      </c>
    </row>
    <row r="274" spans="4:14" x14ac:dyDescent="0.3">
      <c r="D274">
        <v>273</v>
      </c>
      <c r="E274">
        <v>535</v>
      </c>
      <c r="F274">
        <v>122.54600000000001</v>
      </c>
      <c r="G274">
        <v>13.57</v>
      </c>
      <c r="H274">
        <v>219.17699999999999</v>
      </c>
      <c r="I274">
        <v>8.6159999999999997</v>
      </c>
      <c r="J274">
        <v>534.02599999999995</v>
      </c>
      <c r="K274">
        <f t="shared" si="9"/>
        <v>5.9336222222222217</v>
      </c>
      <c r="L274" t="s">
        <v>43</v>
      </c>
      <c r="M274" t="s">
        <v>36</v>
      </c>
      <c r="N274" t="s">
        <v>47</v>
      </c>
    </row>
    <row r="275" spans="4:14" x14ac:dyDescent="0.3">
      <c r="D275">
        <v>274</v>
      </c>
      <c r="E275">
        <v>534</v>
      </c>
      <c r="F275">
        <v>114.83</v>
      </c>
      <c r="G275">
        <v>19.489000000000001</v>
      </c>
      <c r="H275">
        <v>249.017</v>
      </c>
      <c r="I275">
        <v>10.804</v>
      </c>
      <c r="J275">
        <v>533.45699999999999</v>
      </c>
      <c r="K275">
        <f t="shared" si="9"/>
        <v>5.9272999999999998</v>
      </c>
      <c r="L275" t="s">
        <v>43</v>
      </c>
      <c r="M275" t="s">
        <v>36</v>
      </c>
      <c r="N275" t="s">
        <v>47</v>
      </c>
    </row>
    <row r="276" spans="4:14" x14ac:dyDescent="0.3">
      <c r="D276">
        <v>275</v>
      </c>
      <c r="E276">
        <v>549</v>
      </c>
      <c r="F276">
        <v>108.15</v>
      </c>
      <c r="G276">
        <v>8.3940000000000001</v>
      </c>
      <c r="H276">
        <v>236.55199999999999</v>
      </c>
      <c r="I276">
        <v>0.41799999999999998</v>
      </c>
      <c r="J276">
        <v>548.01499999999999</v>
      </c>
      <c r="K276">
        <f t="shared" si="9"/>
        <v>6.0890555555555554</v>
      </c>
      <c r="L276" t="s">
        <v>43</v>
      </c>
      <c r="M276" t="s">
        <v>36</v>
      </c>
      <c r="N276" t="s">
        <v>47</v>
      </c>
    </row>
    <row r="277" spans="4:14" x14ac:dyDescent="0.3">
      <c r="D277">
        <v>276</v>
      </c>
      <c r="E277">
        <v>606</v>
      </c>
      <c r="F277">
        <v>93.143000000000001</v>
      </c>
      <c r="G277">
        <v>11.718</v>
      </c>
      <c r="H277">
        <v>195.92599999999999</v>
      </c>
      <c r="I277">
        <v>-2.6539999999999999</v>
      </c>
      <c r="J277">
        <v>604.649</v>
      </c>
      <c r="K277">
        <f t="shared" si="9"/>
        <v>6.7183222222222225</v>
      </c>
      <c r="L277" t="s">
        <v>43</v>
      </c>
      <c r="M277" t="s">
        <v>36</v>
      </c>
      <c r="N277" t="s">
        <v>47</v>
      </c>
    </row>
    <row r="278" spans="4:14" x14ac:dyDescent="0.3">
      <c r="D278">
        <v>277</v>
      </c>
      <c r="E278">
        <v>522</v>
      </c>
      <c r="F278">
        <v>91.257999999999996</v>
      </c>
      <c r="G278">
        <v>4.5199999999999996</v>
      </c>
      <c r="H278">
        <v>226.75399999999999</v>
      </c>
      <c r="I278">
        <v>-3.5209999999999999</v>
      </c>
      <c r="J278">
        <v>520.98400000000004</v>
      </c>
      <c r="K278">
        <f t="shared" si="9"/>
        <v>5.7887111111111116</v>
      </c>
      <c r="L278" t="s">
        <v>43</v>
      </c>
      <c r="M278" t="s">
        <v>36</v>
      </c>
      <c r="N278" t="s">
        <v>47</v>
      </c>
    </row>
    <row r="279" spans="4:14" x14ac:dyDescent="0.3">
      <c r="D279">
        <v>278</v>
      </c>
      <c r="E279">
        <v>522</v>
      </c>
      <c r="F279">
        <v>136.93700000000001</v>
      </c>
      <c r="G279">
        <v>13.537000000000001</v>
      </c>
      <c r="H279">
        <v>235.744</v>
      </c>
      <c r="I279">
        <v>2.6429999999999998</v>
      </c>
      <c r="J279">
        <v>520.55399999999997</v>
      </c>
      <c r="K279">
        <f t="shared" si="9"/>
        <v>5.7839333333333327</v>
      </c>
      <c r="L279" t="s">
        <v>43</v>
      </c>
      <c r="M279" t="s">
        <v>36</v>
      </c>
      <c r="N279" t="s">
        <v>47</v>
      </c>
    </row>
    <row r="280" spans="4:14" x14ac:dyDescent="0.3">
      <c r="D280">
        <v>279</v>
      </c>
      <c r="E280">
        <v>532</v>
      </c>
      <c r="F280">
        <v>95.24</v>
      </c>
      <c r="G280">
        <v>10.208</v>
      </c>
      <c r="H280">
        <v>185.80199999999999</v>
      </c>
      <c r="I280">
        <v>-5.625</v>
      </c>
      <c r="J280">
        <v>530.55399999999997</v>
      </c>
      <c r="K280">
        <f t="shared" si="9"/>
        <v>5.8950444444444443</v>
      </c>
      <c r="L280" t="s">
        <v>43</v>
      </c>
      <c r="M280" t="s">
        <v>36</v>
      </c>
      <c r="N280" t="s">
        <v>47</v>
      </c>
    </row>
    <row r="281" spans="4:14" x14ac:dyDescent="0.3">
      <c r="D281">
        <v>280</v>
      </c>
      <c r="E281">
        <v>574</v>
      </c>
      <c r="F281">
        <v>119.328</v>
      </c>
      <c r="G281">
        <v>23.593</v>
      </c>
      <c r="H281">
        <v>216.828</v>
      </c>
      <c r="I281">
        <v>2.802</v>
      </c>
      <c r="J281">
        <v>572.68499999999995</v>
      </c>
      <c r="K281">
        <f t="shared" si="9"/>
        <v>6.3631666666666664</v>
      </c>
      <c r="L281" t="s">
        <v>43</v>
      </c>
      <c r="M281" t="s">
        <v>36</v>
      </c>
      <c r="N281" t="s">
        <v>47</v>
      </c>
    </row>
    <row r="282" spans="4:14" x14ac:dyDescent="0.3">
      <c r="D282">
        <v>281</v>
      </c>
      <c r="E282">
        <v>561</v>
      </c>
      <c r="F282">
        <v>111.68899999999999</v>
      </c>
      <c r="G282">
        <v>28.738</v>
      </c>
      <c r="H282">
        <v>242.80199999999999</v>
      </c>
      <c r="I282">
        <v>-0.40899999999999997</v>
      </c>
      <c r="J282">
        <v>560.01400000000001</v>
      </c>
      <c r="K282">
        <f t="shared" si="9"/>
        <v>6.222377777777778</v>
      </c>
      <c r="L282" t="s">
        <v>43</v>
      </c>
      <c r="M282" t="s">
        <v>36</v>
      </c>
      <c r="N282" t="s">
        <v>47</v>
      </c>
    </row>
    <row r="283" spans="4:14" x14ac:dyDescent="0.3">
      <c r="D283">
        <v>282</v>
      </c>
      <c r="E283">
        <v>627</v>
      </c>
      <c r="F283">
        <v>119.72</v>
      </c>
      <c r="G283">
        <v>8.5540000000000003</v>
      </c>
      <c r="H283">
        <v>223.10900000000001</v>
      </c>
      <c r="I283">
        <v>12.170999999999999</v>
      </c>
      <c r="J283">
        <v>626.07299999999998</v>
      </c>
      <c r="K283">
        <f t="shared" si="9"/>
        <v>6.9563666666666668</v>
      </c>
      <c r="L283" t="s">
        <v>43</v>
      </c>
      <c r="M283" t="s">
        <v>36</v>
      </c>
      <c r="N283" t="s">
        <v>47</v>
      </c>
    </row>
    <row r="284" spans="4:14" x14ac:dyDescent="0.3">
      <c r="D284">
        <v>283</v>
      </c>
      <c r="E284">
        <v>545</v>
      </c>
      <c r="F284">
        <v>103.137</v>
      </c>
      <c r="G284">
        <v>14.784000000000001</v>
      </c>
      <c r="H284">
        <v>237.35300000000001</v>
      </c>
      <c r="I284">
        <v>1.6850000000000001</v>
      </c>
      <c r="J284">
        <v>544.23500000000001</v>
      </c>
      <c r="K284">
        <f t="shared" si="9"/>
        <v>6.0470555555555556</v>
      </c>
      <c r="L284" t="s">
        <v>43</v>
      </c>
      <c r="M284" t="s">
        <v>36</v>
      </c>
      <c r="N284" t="s">
        <v>47</v>
      </c>
    </row>
    <row r="285" spans="4:14" x14ac:dyDescent="0.3">
      <c r="D285">
        <v>284</v>
      </c>
      <c r="E285">
        <v>514</v>
      </c>
      <c r="F285">
        <v>136.52699999999999</v>
      </c>
      <c r="G285">
        <v>47.152999999999999</v>
      </c>
      <c r="H285">
        <v>249.97200000000001</v>
      </c>
      <c r="I285">
        <v>-10.784000000000001</v>
      </c>
      <c r="J285">
        <v>513.06100000000004</v>
      </c>
      <c r="K285">
        <f t="shared" si="9"/>
        <v>5.700677777777778</v>
      </c>
      <c r="L285" t="s">
        <v>43</v>
      </c>
      <c r="M285" t="s">
        <v>36</v>
      </c>
      <c r="N285" t="s">
        <v>47</v>
      </c>
    </row>
    <row r="286" spans="4:14" x14ac:dyDescent="0.3">
      <c r="D286">
        <v>285</v>
      </c>
      <c r="E286">
        <v>545</v>
      </c>
      <c r="F286">
        <v>123.143</v>
      </c>
      <c r="G286">
        <v>13.194000000000001</v>
      </c>
      <c r="H286">
        <v>225.089</v>
      </c>
      <c r="I286">
        <v>-6.7590000000000003</v>
      </c>
      <c r="J286">
        <v>543.779</v>
      </c>
      <c r="K286">
        <f t="shared" ref="K286:K294" si="10">J286/90</f>
        <v>6.0419888888888886</v>
      </c>
      <c r="L286" t="s">
        <v>43</v>
      </c>
      <c r="M286" t="s">
        <v>36</v>
      </c>
      <c r="N286" t="s">
        <v>47</v>
      </c>
    </row>
    <row r="287" spans="4:14" x14ac:dyDescent="0.3">
      <c r="D287">
        <v>286</v>
      </c>
      <c r="E287">
        <v>495</v>
      </c>
      <c r="F287">
        <v>110.54900000000001</v>
      </c>
      <c r="G287">
        <v>23.036999999999999</v>
      </c>
      <c r="H287">
        <v>223.32400000000001</v>
      </c>
      <c r="I287">
        <v>-11.673999999999999</v>
      </c>
      <c r="J287">
        <v>494.22300000000001</v>
      </c>
      <c r="K287">
        <f t="shared" si="10"/>
        <v>5.491366666666667</v>
      </c>
      <c r="L287" t="s">
        <v>43</v>
      </c>
      <c r="M287" t="s">
        <v>36</v>
      </c>
      <c r="N287" t="s">
        <v>47</v>
      </c>
    </row>
    <row r="288" spans="4:14" x14ac:dyDescent="0.3">
      <c r="D288">
        <v>287</v>
      </c>
      <c r="E288">
        <v>563</v>
      </c>
      <c r="F288">
        <v>112.057</v>
      </c>
      <c r="G288">
        <v>13.436</v>
      </c>
      <c r="H288">
        <v>236.786</v>
      </c>
      <c r="I288">
        <v>-4.899</v>
      </c>
      <c r="J288">
        <v>562.053</v>
      </c>
      <c r="K288">
        <f t="shared" si="10"/>
        <v>6.2450333333333337</v>
      </c>
      <c r="L288" t="s">
        <v>43</v>
      </c>
      <c r="M288" t="s">
        <v>36</v>
      </c>
      <c r="N288" t="s">
        <v>47</v>
      </c>
    </row>
    <row r="289" spans="4:14" x14ac:dyDescent="0.3">
      <c r="D289">
        <v>288</v>
      </c>
      <c r="E289">
        <v>557</v>
      </c>
      <c r="F289">
        <v>104.533</v>
      </c>
      <c r="G289">
        <v>27.616</v>
      </c>
      <c r="H289">
        <v>213.86600000000001</v>
      </c>
      <c r="I289">
        <v>-1.6479999999999999</v>
      </c>
      <c r="J289">
        <v>556.23</v>
      </c>
      <c r="K289">
        <f t="shared" si="10"/>
        <v>6.1803333333333335</v>
      </c>
      <c r="L289" t="s">
        <v>43</v>
      </c>
      <c r="M289" t="s">
        <v>36</v>
      </c>
      <c r="N289" t="s">
        <v>47</v>
      </c>
    </row>
    <row r="290" spans="4:14" x14ac:dyDescent="0.3">
      <c r="D290">
        <v>289</v>
      </c>
      <c r="E290">
        <v>553</v>
      </c>
      <c r="F290">
        <v>81.126000000000005</v>
      </c>
      <c r="G290">
        <v>2.8780000000000001</v>
      </c>
      <c r="H290">
        <v>191.38</v>
      </c>
      <c r="I290">
        <v>-7.0739999999999998</v>
      </c>
      <c r="J290">
        <v>552.20299999999997</v>
      </c>
      <c r="K290">
        <f t="shared" si="10"/>
        <v>6.135588888888889</v>
      </c>
      <c r="L290" t="s">
        <v>43</v>
      </c>
      <c r="M290" t="s">
        <v>36</v>
      </c>
      <c r="N290" t="s">
        <v>47</v>
      </c>
    </row>
    <row r="291" spans="4:14" x14ac:dyDescent="0.3">
      <c r="D291">
        <v>290</v>
      </c>
      <c r="E291">
        <v>550</v>
      </c>
      <c r="F291">
        <v>82.957999999999998</v>
      </c>
      <c r="G291">
        <v>0.747</v>
      </c>
      <c r="H291">
        <v>180.971</v>
      </c>
      <c r="I291">
        <v>-7.5389999999999997</v>
      </c>
      <c r="J291">
        <v>548.74400000000003</v>
      </c>
      <c r="K291">
        <f t="shared" si="10"/>
        <v>6.0971555555555561</v>
      </c>
      <c r="L291" t="s">
        <v>43</v>
      </c>
      <c r="M291" t="s">
        <v>36</v>
      </c>
      <c r="N291" t="s">
        <v>47</v>
      </c>
    </row>
    <row r="292" spans="4:14" x14ac:dyDescent="0.3">
      <c r="D292">
        <v>291</v>
      </c>
      <c r="E292">
        <v>574</v>
      </c>
      <c r="F292">
        <v>96.399000000000001</v>
      </c>
      <c r="G292">
        <v>14.505000000000001</v>
      </c>
      <c r="H292">
        <v>235.57499999999999</v>
      </c>
      <c r="I292">
        <v>2.802</v>
      </c>
      <c r="J292">
        <v>572.68499999999995</v>
      </c>
      <c r="K292">
        <f t="shared" si="10"/>
        <v>6.3631666666666664</v>
      </c>
      <c r="L292" t="s">
        <v>43</v>
      </c>
      <c r="M292" t="s">
        <v>36</v>
      </c>
      <c r="N292" t="s">
        <v>47</v>
      </c>
    </row>
    <row r="293" spans="4:14" x14ac:dyDescent="0.3">
      <c r="D293">
        <v>292</v>
      </c>
      <c r="E293">
        <v>521</v>
      </c>
      <c r="F293">
        <v>92.679000000000002</v>
      </c>
      <c r="G293">
        <v>6.1660000000000004</v>
      </c>
      <c r="H293">
        <v>175.47900000000001</v>
      </c>
      <c r="I293">
        <v>7.07</v>
      </c>
      <c r="J293">
        <v>519.95399999999995</v>
      </c>
      <c r="K293">
        <f t="shared" si="10"/>
        <v>5.7772666666666659</v>
      </c>
      <c r="L293" t="s">
        <v>43</v>
      </c>
      <c r="M293" t="s">
        <v>36</v>
      </c>
      <c r="N293" t="s">
        <v>47</v>
      </c>
    </row>
    <row r="294" spans="4:14" x14ac:dyDescent="0.3">
      <c r="D294">
        <v>293</v>
      </c>
      <c r="E294">
        <v>518</v>
      </c>
      <c r="F294">
        <v>93.424999999999997</v>
      </c>
      <c r="G294">
        <v>20.199000000000002</v>
      </c>
      <c r="H294">
        <v>186.35900000000001</v>
      </c>
      <c r="I294">
        <v>8.0050000000000008</v>
      </c>
      <c r="J294">
        <v>517.03800000000001</v>
      </c>
      <c r="K294">
        <f t="shared" si="10"/>
        <v>5.7448666666666668</v>
      </c>
      <c r="L294" t="s">
        <v>43</v>
      </c>
      <c r="M294" t="s">
        <v>36</v>
      </c>
      <c r="N294" t="s">
        <v>47</v>
      </c>
    </row>
    <row r="295" spans="4:14" x14ac:dyDescent="0.3">
      <c r="D295">
        <v>1</v>
      </c>
      <c r="E295">
        <v>253</v>
      </c>
      <c r="F295">
        <v>98.094999999999999</v>
      </c>
      <c r="G295">
        <v>73.983999999999995</v>
      </c>
      <c r="H295">
        <v>177.667</v>
      </c>
      <c r="I295">
        <v>-0.90900000000000003</v>
      </c>
      <c r="J295">
        <v>252.03200000000001</v>
      </c>
      <c r="M295" t="s">
        <v>5</v>
      </c>
      <c r="N295" t="s">
        <v>47</v>
      </c>
    </row>
    <row r="296" spans="4:14" x14ac:dyDescent="0.3">
      <c r="D296">
        <v>2</v>
      </c>
      <c r="E296">
        <v>1605</v>
      </c>
      <c r="F296">
        <v>144.81800000000001</v>
      </c>
      <c r="G296">
        <v>36.061999999999998</v>
      </c>
      <c r="H296">
        <v>245.12100000000001</v>
      </c>
      <c r="I296">
        <v>-0.14299999999999999</v>
      </c>
      <c r="J296">
        <v>1604.0050000000001</v>
      </c>
      <c r="K296">
        <f>J296/252</f>
        <v>6.3650992063492069</v>
      </c>
      <c r="L296" t="s">
        <v>43</v>
      </c>
      <c r="M296" t="s">
        <v>5</v>
      </c>
      <c r="N296" t="s">
        <v>47</v>
      </c>
    </row>
    <row r="297" spans="4:14" x14ac:dyDescent="0.3">
      <c r="D297">
        <v>3</v>
      </c>
      <c r="E297">
        <v>1565</v>
      </c>
      <c r="F297">
        <v>140.21100000000001</v>
      </c>
      <c r="G297">
        <v>12.186999999999999</v>
      </c>
      <c r="H297">
        <v>249.96799999999999</v>
      </c>
      <c r="I297">
        <v>0.879</v>
      </c>
      <c r="J297">
        <v>1564.184</v>
      </c>
      <c r="K297">
        <f t="shared" ref="K297:K302" si="11">J297/252</f>
        <v>6.2070793650793652</v>
      </c>
      <c r="L297" t="s">
        <v>43</v>
      </c>
      <c r="M297" t="s">
        <v>5</v>
      </c>
      <c r="N297" t="s">
        <v>47</v>
      </c>
    </row>
    <row r="298" spans="4:14" x14ac:dyDescent="0.3">
      <c r="D298">
        <v>4</v>
      </c>
      <c r="E298">
        <v>1632</v>
      </c>
      <c r="F298">
        <v>186.232</v>
      </c>
      <c r="G298">
        <v>61.643999999999998</v>
      </c>
      <c r="H298">
        <v>250.43</v>
      </c>
      <c r="I298">
        <v>-3.5150000000000001</v>
      </c>
      <c r="J298">
        <v>1631.068</v>
      </c>
      <c r="K298">
        <f t="shared" si="11"/>
        <v>6.4724920634920631</v>
      </c>
      <c r="L298" t="s">
        <v>43</v>
      </c>
      <c r="M298" t="s">
        <v>5</v>
      </c>
      <c r="N298" t="s">
        <v>47</v>
      </c>
    </row>
    <row r="299" spans="4:14" x14ac:dyDescent="0.3">
      <c r="D299">
        <v>5</v>
      </c>
      <c r="E299">
        <v>1515</v>
      </c>
      <c r="F299">
        <v>140.35499999999999</v>
      </c>
      <c r="G299">
        <v>31.109000000000002</v>
      </c>
      <c r="H299">
        <v>253.667</v>
      </c>
      <c r="I299">
        <v>2.726</v>
      </c>
      <c r="J299">
        <v>1513.713</v>
      </c>
      <c r="K299">
        <f t="shared" si="11"/>
        <v>6.0067976190476191</v>
      </c>
      <c r="L299" t="s">
        <v>43</v>
      </c>
      <c r="M299" t="s">
        <v>5</v>
      </c>
      <c r="N299" t="s">
        <v>47</v>
      </c>
    </row>
    <row r="300" spans="4:14" x14ac:dyDescent="0.3">
      <c r="D300">
        <v>6</v>
      </c>
      <c r="E300">
        <v>1587</v>
      </c>
      <c r="F300">
        <v>132.20500000000001</v>
      </c>
      <c r="G300">
        <v>20.501999999999999</v>
      </c>
      <c r="H300">
        <v>244.06399999999999</v>
      </c>
      <c r="I300">
        <v>2.891</v>
      </c>
      <c r="J300">
        <v>1586.019</v>
      </c>
      <c r="K300">
        <f t="shared" si="11"/>
        <v>6.2937261904761908</v>
      </c>
      <c r="L300" t="s">
        <v>43</v>
      </c>
      <c r="M300" t="s">
        <v>5</v>
      </c>
      <c r="N300" t="s">
        <v>47</v>
      </c>
    </row>
    <row r="301" spans="4:14" x14ac:dyDescent="0.3">
      <c r="D301">
        <v>7</v>
      </c>
      <c r="E301">
        <v>1585</v>
      </c>
      <c r="F301">
        <v>109.39400000000001</v>
      </c>
      <c r="G301">
        <v>2.7229999999999999</v>
      </c>
      <c r="H301">
        <v>249.708</v>
      </c>
      <c r="I301">
        <v>8.1300000000000008</v>
      </c>
      <c r="J301">
        <v>1583.9190000000001</v>
      </c>
      <c r="K301">
        <f t="shared" si="11"/>
        <v>6.2853928571428579</v>
      </c>
      <c r="L301" t="s">
        <v>43</v>
      </c>
      <c r="M301" t="s">
        <v>5</v>
      </c>
      <c r="N301" t="s">
        <v>47</v>
      </c>
    </row>
    <row r="302" spans="4:14" x14ac:dyDescent="0.3">
      <c r="D302">
        <v>8</v>
      </c>
      <c r="E302">
        <v>1585</v>
      </c>
      <c r="F302">
        <v>117.821</v>
      </c>
      <c r="G302">
        <v>19.672000000000001</v>
      </c>
      <c r="H302">
        <v>246.482</v>
      </c>
      <c r="I302">
        <v>5.6529999999999996</v>
      </c>
      <c r="J302">
        <v>1583.702</v>
      </c>
      <c r="K302">
        <f t="shared" si="11"/>
        <v>6.284531746031746</v>
      </c>
      <c r="L302" t="s">
        <v>43</v>
      </c>
      <c r="M302" t="s">
        <v>5</v>
      </c>
      <c r="N302" t="s">
        <v>47</v>
      </c>
    </row>
    <row r="303" spans="4:14" x14ac:dyDescent="0.3">
      <c r="D303">
        <v>9</v>
      </c>
      <c r="E303">
        <v>189</v>
      </c>
      <c r="F303">
        <v>184.102</v>
      </c>
      <c r="G303">
        <v>165.667</v>
      </c>
      <c r="H303">
        <v>210</v>
      </c>
      <c r="I303">
        <v>0</v>
      </c>
      <c r="J303">
        <v>188</v>
      </c>
      <c r="M303" t="s">
        <v>5</v>
      </c>
      <c r="N303" t="s">
        <v>47</v>
      </c>
    </row>
    <row r="304" spans="4:14" x14ac:dyDescent="0.3">
      <c r="D304">
        <v>10</v>
      </c>
      <c r="E304">
        <v>3476</v>
      </c>
      <c r="F304">
        <v>113.497</v>
      </c>
      <c r="G304">
        <v>9.4239999999999995</v>
      </c>
      <c r="H304">
        <v>254.78700000000001</v>
      </c>
      <c r="I304">
        <v>2.2429999999999999</v>
      </c>
      <c r="J304">
        <v>3474.663</v>
      </c>
      <c r="K304">
        <f>J304/J303</f>
        <v>18.482250000000001</v>
      </c>
      <c r="L304" t="s">
        <v>42</v>
      </c>
      <c r="M304" t="s">
        <v>5</v>
      </c>
      <c r="N304" t="s">
        <v>49</v>
      </c>
    </row>
    <row r="305" spans="4:14" x14ac:dyDescent="0.3">
      <c r="D305">
        <v>11</v>
      </c>
      <c r="E305">
        <v>209</v>
      </c>
      <c r="F305">
        <v>118.884</v>
      </c>
      <c r="G305">
        <v>91</v>
      </c>
      <c r="H305">
        <v>216.333</v>
      </c>
      <c r="I305">
        <v>0</v>
      </c>
      <c r="J305">
        <v>208</v>
      </c>
      <c r="L305" t="s">
        <v>42</v>
      </c>
      <c r="M305" t="s">
        <v>5</v>
      </c>
      <c r="N305" t="s">
        <v>47</v>
      </c>
    </row>
    <row r="306" spans="4:14" x14ac:dyDescent="0.3">
      <c r="D306">
        <v>12</v>
      </c>
      <c r="E306">
        <v>3009</v>
      </c>
      <c r="F306">
        <v>139.279</v>
      </c>
      <c r="G306">
        <v>28.956</v>
      </c>
      <c r="H306">
        <v>253</v>
      </c>
      <c r="I306">
        <v>-0.68600000000000005</v>
      </c>
      <c r="J306">
        <v>3008.2150000000001</v>
      </c>
      <c r="K306">
        <f>J306/J305</f>
        <v>14.462572115384615</v>
      </c>
      <c r="L306" t="s">
        <v>42</v>
      </c>
      <c r="M306" t="s">
        <v>5</v>
      </c>
      <c r="N306" t="s">
        <v>49</v>
      </c>
    </row>
    <row r="307" spans="4:14" x14ac:dyDescent="0.3">
      <c r="D307">
        <v>13</v>
      </c>
      <c r="E307">
        <v>257</v>
      </c>
      <c r="F307">
        <v>161.39099999999999</v>
      </c>
      <c r="G307">
        <v>127.995</v>
      </c>
      <c r="H307">
        <v>188.72900000000001</v>
      </c>
      <c r="I307">
        <v>-0.89500000000000002</v>
      </c>
      <c r="J307">
        <v>256.03100000000001</v>
      </c>
      <c r="L307" t="s">
        <v>42</v>
      </c>
      <c r="M307" t="s">
        <v>5</v>
      </c>
      <c r="N307" t="s">
        <v>47</v>
      </c>
    </row>
    <row r="308" spans="4:14" x14ac:dyDescent="0.3">
      <c r="D308">
        <v>14</v>
      </c>
      <c r="E308">
        <v>3081</v>
      </c>
      <c r="F308">
        <v>137.21299999999999</v>
      </c>
      <c r="G308">
        <v>27.838000000000001</v>
      </c>
      <c r="H308">
        <v>249.333</v>
      </c>
      <c r="I308">
        <v>-0.81799999999999995</v>
      </c>
      <c r="J308">
        <v>3080.3139999999999</v>
      </c>
      <c r="K308">
        <f>J308/256</f>
        <v>12.032476562499999</v>
      </c>
      <c r="L308" t="s">
        <v>42</v>
      </c>
      <c r="M308" t="s">
        <v>5</v>
      </c>
      <c r="N308" t="s">
        <v>47</v>
      </c>
    </row>
    <row r="309" spans="4:14" x14ac:dyDescent="0.3">
      <c r="D309">
        <v>15</v>
      </c>
      <c r="E309">
        <v>2679</v>
      </c>
      <c r="F309">
        <v>133.13900000000001</v>
      </c>
      <c r="G309">
        <v>4.6669999999999998</v>
      </c>
      <c r="H309">
        <v>220.96600000000001</v>
      </c>
      <c r="I309">
        <v>2.3109999999999999</v>
      </c>
      <c r="J309">
        <v>2678.1779999999999</v>
      </c>
      <c r="K309">
        <f>J309/256</f>
        <v>10.4616328125</v>
      </c>
      <c r="L309" t="s">
        <v>42</v>
      </c>
      <c r="M309" t="s">
        <v>5</v>
      </c>
      <c r="N309" t="s">
        <v>47</v>
      </c>
    </row>
    <row r="310" spans="4:14" x14ac:dyDescent="0.3">
      <c r="D310">
        <v>16</v>
      </c>
      <c r="E310">
        <v>133</v>
      </c>
      <c r="F310">
        <v>122.402</v>
      </c>
      <c r="G310">
        <v>109.553</v>
      </c>
      <c r="H310">
        <v>191.06100000000001</v>
      </c>
      <c r="I310">
        <v>-91.302000000000007</v>
      </c>
      <c r="J310">
        <v>132.03399999999999</v>
      </c>
      <c r="L310" t="s">
        <v>42</v>
      </c>
      <c r="M310" t="s">
        <v>5</v>
      </c>
      <c r="N310" t="s">
        <v>47</v>
      </c>
    </row>
    <row r="311" spans="4:14" x14ac:dyDescent="0.3">
      <c r="D311">
        <v>17</v>
      </c>
      <c r="E311">
        <v>3119</v>
      </c>
      <c r="F311">
        <v>146.88399999999999</v>
      </c>
      <c r="G311">
        <v>49.332999999999998</v>
      </c>
      <c r="H311">
        <v>254.45</v>
      </c>
      <c r="I311">
        <v>-85.364999999999995</v>
      </c>
      <c r="J311">
        <v>3118.1990000000001</v>
      </c>
      <c r="K311">
        <f>J311/J310</f>
        <v>23.616636623899907</v>
      </c>
      <c r="L311" t="s">
        <v>42</v>
      </c>
      <c r="M311" t="s">
        <v>5</v>
      </c>
      <c r="N311" t="s">
        <v>48</v>
      </c>
    </row>
    <row r="312" spans="4:14" x14ac:dyDescent="0.3">
      <c r="D312">
        <v>18</v>
      </c>
      <c r="E312">
        <v>113</v>
      </c>
      <c r="F312">
        <v>117.274</v>
      </c>
      <c r="G312">
        <v>108.333</v>
      </c>
      <c r="H312">
        <v>202.583</v>
      </c>
      <c r="I312">
        <v>2.0449999999999999</v>
      </c>
      <c r="J312">
        <v>112.071</v>
      </c>
      <c r="L312" t="s">
        <v>42</v>
      </c>
      <c r="M312" t="s">
        <v>5</v>
      </c>
      <c r="N312" t="s">
        <v>47</v>
      </c>
    </row>
    <row r="313" spans="4:14" x14ac:dyDescent="0.3">
      <c r="D313">
        <v>19</v>
      </c>
      <c r="E313">
        <v>3435</v>
      </c>
      <c r="F313">
        <v>181.15799999999999</v>
      </c>
      <c r="G313">
        <v>70.397999999999996</v>
      </c>
      <c r="H313">
        <v>253.601</v>
      </c>
      <c r="I313">
        <v>2.0030000000000001</v>
      </c>
      <c r="J313">
        <v>3434.0970000000002</v>
      </c>
      <c r="K313">
        <f t="shared" ref="K313" si="12">J313/J312</f>
        <v>30.64215541933239</v>
      </c>
      <c r="L313" t="s">
        <v>42</v>
      </c>
      <c r="M313" t="s">
        <v>5</v>
      </c>
      <c r="N313" t="s">
        <v>48</v>
      </c>
    </row>
    <row r="314" spans="4:14" x14ac:dyDescent="0.3">
      <c r="D314">
        <v>20</v>
      </c>
      <c r="E314">
        <v>269</v>
      </c>
      <c r="F314">
        <v>98.35</v>
      </c>
      <c r="G314">
        <v>73.233999999999995</v>
      </c>
      <c r="H314">
        <v>183.667</v>
      </c>
      <c r="I314">
        <v>0.85499999999999998</v>
      </c>
      <c r="J314">
        <v>268.02999999999997</v>
      </c>
      <c r="L314" t="s">
        <v>42</v>
      </c>
      <c r="M314" t="s">
        <v>5</v>
      </c>
      <c r="N314" t="s">
        <v>47</v>
      </c>
    </row>
    <row r="315" spans="4:14" x14ac:dyDescent="0.3">
      <c r="D315">
        <v>21</v>
      </c>
      <c r="E315">
        <v>3633</v>
      </c>
      <c r="F315">
        <v>112.346</v>
      </c>
      <c r="G315">
        <v>8.51</v>
      </c>
      <c r="H315">
        <v>244.809</v>
      </c>
      <c r="I315">
        <v>0.88300000000000001</v>
      </c>
      <c r="J315">
        <v>3632.4319999999998</v>
      </c>
      <c r="K315">
        <f t="shared" ref="K315" si="13">J315/J314</f>
        <v>13.55233369398948</v>
      </c>
      <c r="L315" t="s">
        <v>42</v>
      </c>
      <c r="M315" t="s">
        <v>5</v>
      </c>
      <c r="N315" t="s">
        <v>47</v>
      </c>
    </row>
    <row r="316" spans="4:14" x14ac:dyDescent="0.3">
      <c r="D316">
        <v>22</v>
      </c>
      <c r="E316">
        <v>309</v>
      </c>
      <c r="F316">
        <v>94.069000000000003</v>
      </c>
      <c r="G316">
        <v>80.667000000000002</v>
      </c>
      <c r="H316">
        <v>163.333</v>
      </c>
      <c r="I316">
        <v>0</v>
      </c>
      <c r="J316">
        <v>308</v>
      </c>
      <c r="L316" t="s">
        <v>42</v>
      </c>
      <c r="M316" t="s">
        <v>5</v>
      </c>
      <c r="N316" t="s">
        <v>47</v>
      </c>
    </row>
    <row r="317" spans="4:14" x14ac:dyDescent="0.3">
      <c r="D317">
        <v>23</v>
      </c>
      <c r="E317">
        <v>3301</v>
      </c>
      <c r="F317">
        <v>120.842</v>
      </c>
      <c r="G317">
        <v>28.556000000000001</v>
      </c>
      <c r="H317">
        <v>224.64500000000001</v>
      </c>
      <c r="I317">
        <v>-0.625</v>
      </c>
      <c r="J317">
        <v>3300.1959999999999</v>
      </c>
      <c r="K317">
        <f t="shared" ref="K317" si="14">J317/J316</f>
        <v>10.714922077922077</v>
      </c>
      <c r="L317" t="s">
        <v>42</v>
      </c>
      <c r="M317" t="s">
        <v>5</v>
      </c>
      <c r="N317" t="s">
        <v>47</v>
      </c>
    </row>
    <row r="318" spans="4:14" x14ac:dyDescent="0.3">
      <c r="D318">
        <v>24</v>
      </c>
      <c r="E318">
        <v>229</v>
      </c>
      <c r="F318">
        <v>83.552999999999997</v>
      </c>
      <c r="G318">
        <v>64.227999999999994</v>
      </c>
      <c r="H318">
        <v>160.333</v>
      </c>
      <c r="I318">
        <v>-91.507000000000005</v>
      </c>
      <c r="J318">
        <v>228.07900000000001</v>
      </c>
      <c r="L318" t="s">
        <v>42</v>
      </c>
      <c r="M318" t="s">
        <v>5</v>
      </c>
      <c r="N318" t="s">
        <v>47</v>
      </c>
    </row>
    <row r="319" spans="4:14" x14ac:dyDescent="0.3">
      <c r="D319">
        <v>25</v>
      </c>
      <c r="E319">
        <v>1789</v>
      </c>
      <c r="F319">
        <v>177.24600000000001</v>
      </c>
      <c r="G319">
        <v>39.128</v>
      </c>
      <c r="H319">
        <v>247.33799999999999</v>
      </c>
      <c r="I319">
        <v>-89.808000000000007</v>
      </c>
      <c r="J319">
        <v>1788.01</v>
      </c>
      <c r="K319">
        <f>J320/288</f>
        <v>6.583465277777778</v>
      </c>
      <c r="L319" t="s">
        <v>42</v>
      </c>
      <c r="M319" t="s">
        <v>5</v>
      </c>
      <c r="N319" t="s">
        <v>47</v>
      </c>
    </row>
    <row r="320" spans="4:14" x14ac:dyDescent="0.3">
      <c r="D320">
        <v>26</v>
      </c>
      <c r="E320">
        <v>1897</v>
      </c>
      <c r="F320">
        <v>155.042</v>
      </c>
      <c r="G320">
        <v>7.3330000000000002</v>
      </c>
      <c r="H320">
        <v>248.62700000000001</v>
      </c>
      <c r="I320">
        <v>-90.363</v>
      </c>
      <c r="J320">
        <v>1896.038</v>
      </c>
      <c r="K320">
        <f t="shared" ref="K320:K323" si="15">J321/288</f>
        <v>6.3753055555555553</v>
      </c>
      <c r="L320" t="s">
        <v>42</v>
      </c>
      <c r="M320" t="s">
        <v>5</v>
      </c>
      <c r="N320" t="s">
        <v>47</v>
      </c>
    </row>
    <row r="321" spans="4:14" x14ac:dyDescent="0.3">
      <c r="D321">
        <v>27</v>
      </c>
      <c r="E321">
        <v>1837</v>
      </c>
      <c r="F321">
        <v>159.452</v>
      </c>
      <c r="G321">
        <v>11.536</v>
      </c>
      <c r="H321">
        <v>254</v>
      </c>
      <c r="I321">
        <v>-89.438000000000002</v>
      </c>
      <c r="J321">
        <v>1836.088</v>
      </c>
      <c r="K321">
        <f t="shared" si="15"/>
        <v>6.049743055555556</v>
      </c>
      <c r="L321" t="s">
        <v>42</v>
      </c>
      <c r="M321" t="s">
        <v>5</v>
      </c>
      <c r="N321" t="s">
        <v>47</v>
      </c>
    </row>
    <row r="322" spans="4:14" x14ac:dyDescent="0.3">
      <c r="D322">
        <v>28</v>
      </c>
      <c r="E322">
        <v>1743</v>
      </c>
      <c r="F322">
        <v>136.34200000000001</v>
      </c>
      <c r="G322">
        <v>12.18</v>
      </c>
      <c r="H322">
        <v>245.334</v>
      </c>
      <c r="I322">
        <v>-87.039000000000001</v>
      </c>
      <c r="J322">
        <v>1742.326</v>
      </c>
      <c r="K322">
        <f t="shared" si="15"/>
        <v>5.9404583333333338</v>
      </c>
      <c r="L322" t="s">
        <v>42</v>
      </c>
      <c r="M322" t="s">
        <v>5</v>
      </c>
      <c r="N322" t="s">
        <v>47</v>
      </c>
    </row>
    <row r="323" spans="4:14" x14ac:dyDescent="0.3">
      <c r="D323">
        <v>29</v>
      </c>
      <c r="E323">
        <v>1712</v>
      </c>
      <c r="F323">
        <v>167.697</v>
      </c>
      <c r="G323">
        <v>34.186999999999998</v>
      </c>
      <c r="H323">
        <v>242.49700000000001</v>
      </c>
      <c r="I323">
        <v>-88.191000000000003</v>
      </c>
      <c r="J323">
        <v>1710.8520000000001</v>
      </c>
      <c r="K323">
        <f t="shared" si="15"/>
        <v>0.4591736111111111</v>
      </c>
      <c r="L323" t="s">
        <v>42</v>
      </c>
      <c r="M323" t="s">
        <v>5</v>
      </c>
      <c r="N323" t="s">
        <v>47</v>
      </c>
    </row>
    <row r="324" spans="4:14" x14ac:dyDescent="0.3">
      <c r="D324">
        <v>30</v>
      </c>
      <c r="E324">
        <v>133</v>
      </c>
      <c r="F324">
        <v>106.166</v>
      </c>
      <c r="G324">
        <v>88.847999999999999</v>
      </c>
      <c r="H324">
        <v>178.18199999999999</v>
      </c>
      <c r="I324">
        <v>3.468</v>
      </c>
      <c r="J324">
        <v>132.24199999999999</v>
      </c>
      <c r="M324" t="s">
        <v>5</v>
      </c>
      <c r="N324" t="s">
        <v>47</v>
      </c>
    </row>
    <row r="325" spans="4:14" x14ac:dyDescent="0.3">
      <c r="D325">
        <v>31</v>
      </c>
      <c r="E325">
        <v>1003</v>
      </c>
      <c r="F325">
        <v>138.88900000000001</v>
      </c>
      <c r="G325">
        <v>35.177</v>
      </c>
      <c r="H325">
        <v>251.91300000000001</v>
      </c>
      <c r="I325">
        <v>6.1890000000000001</v>
      </c>
      <c r="J325">
        <v>1001.838</v>
      </c>
      <c r="K325">
        <f>J325/132</f>
        <v>7.589681818181818</v>
      </c>
      <c r="L325" t="s">
        <v>43</v>
      </c>
      <c r="M325" t="s">
        <v>5</v>
      </c>
      <c r="N325" t="s">
        <v>47</v>
      </c>
    </row>
    <row r="326" spans="4:14" x14ac:dyDescent="0.3">
      <c r="D326">
        <v>32</v>
      </c>
      <c r="E326">
        <v>1186</v>
      </c>
      <c r="F326">
        <v>149.18199999999999</v>
      </c>
      <c r="G326">
        <v>35.021000000000001</v>
      </c>
      <c r="H326">
        <v>252.31700000000001</v>
      </c>
      <c r="I326">
        <v>-2.5150000000000001</v>
      </c>
      <c r="J326">
        <v>1185.1410000000001</v>
      </c>
      <c r="K326">
        <f t="shared" ref="K326:K340" si="16">J326/132</f>
        <v>8.9783409090909103</v>
      </c>
      <c r="L326" t="s">
        <v>43</v>
      </c>
      <c r="M326" t="s">
        <v>5</v>
      </c>
      <c r="N326" t="s">
        <v>47</v>
      </c>
    </row>
    <row r="327" spans="4:14" x14ac:dyDescent="0.3">
      <c r="D327">
        <v>33</v>
      </c>
      <c r="E327">
        <v>1041</v>
      </c>
      <c r="F327">
        <v>128.88499999999999</v>
      </c>
      <c r="G327">
        <v>9.3970000000000002</v>
      </c>
      <c r="H327">
        <v>238.43799999999999</v>
      </c>
      <c r="I327">
        <v>1.3220000000000001</v>
      </c>
      <c r="J327">
        <v>1040.277</v>
      </c>
      <c r="K327">
        <f t="shared" si="16"/>
        <v>7.880886363636364</v>
      </c>
      <c r="L327" t="s">
        <v>43</v>
      </c>
      <c r="M327" t="s">
        <v>5</v>
      </c>
      <c r="N327" t="s">
        <v>47</v>
      </c>
    </row>
    <row r="328" spans="4:14" x14ac:dyDescent="0.3">
      <c r="D328">
        <v>34</v>
      </c>
      <c r="E328">
        <v>1157</v>
      </c>
      <c r="F328">
        <v>124.614</v>
      </c>
      <c r="G328">
        <v>37.408000000000001</v>
      </c>
      <c r="H328">
        <v>205.108</v>
      </c>
      <c r="I328">
        <v>6.5590000000000002</v>
      </c>
      <c r="J328">
        <v>1155.5640000000001</v>
      </c>
      <c r="K328">
        <f t="shared" si="16"/>
        <v>8.7542727272727276</v>
      </c>
      <c r="L328" t="s">
        <v>43</v>
      </c>
      <c r="M328" t="s">
        <v>5</v>
      </c>
      <c r="N328" t="s">
        <v>47</v>
      </c>
    </row>
    <row r="329" spans="4:14" x14ac:dyDescent="0.3">
      <c r="D329">
        <v>35</v>
      </c>
      <c r="E329">
        <v>1129</v>
      </c>
      <c r="F329">
        <v>132.41200000000001</v>
      </c>
      <c r="G329">
        <v>5.8769999999999998</v>
      </c>
      <c r="H329">
        <v>244.04300000000001</v>
      </c>
      <c r="I329">
        <v>0.81299999999999994</v>
      </c>
      <c r="J329">
        <v>1128.1130000000001</v>
      </c>
      <c r="K329">
        <f t="shared" si="16"/>
        <v>8.5463106060606062</v>
      </c>
      <c r="L329" t="s">
        <v>43</v>
      </c>
      <c r="M329" t="s">
        <v>5</v>
      </c>
      <c r="N329" t="s">
        <v>47</v>
      </c>
    </row>
    <row r="330" spans="4:14" x14ac:dyDescent="0.3">
      <c r="D330">
        <v>36</v>
      </c>
      <c r="E330">
        <v>1049</v>
      </c>
      <c r="F330">
        <v>156.69900000000001</v>
      </c>
      <c r="G330">
        <v>30.244</v>
      </c>
      <c r="H330">
        <v>253.333</v>
      </c>
      <c r="I330">
        <v>-1.53</v>
      </c>
      <c r="J330">
        <v>1048.374</v>
      </c>
      <c r="K330">
        <f t="shared" si="16"/>
        <v>7.9422272727272727</v>
      </c>
      <c r="L330" t="s">
        <v>43</v>
      </c>
      <c r="M330" t="s">
        <v>5</v>
      </c>
      <c r="N330" t="s">
        <v>47</v>
      </c>
    </row>
    <row r="331" spans="4:14" x14ac:dyDescent="0.3">
      <c r="D331">
        <v>37</v>
      </c>
      <c r="E331">
        <v>1034</v>
      </c>
      <c r="F331">
        <v>122.68899999999999</v>
      </c>
      <c r="G331">
        <v>18.204000000000001</v>
      </c>
      <c r="H331">
        <v>234.90100000000001</v>
      </c>
      <c r="I331">
        <v>-1.998</v>
      </c>
      <c r="J331">
        <v>1032.6279999999999</v>
      </c>
      <c r="K331">
        <f t="shared" si="16"/>
        <v>7.822939393939393</v>
      </c>
      <c r="L331" t="s">
        <v>43</v>
      </c>
      <c r="M331" t="s">
        <v>5</v>
      </c>
      <c r="N331" t="s">
        <v>47</v>
      </c>
    </row>
    <row r="332" spans="4:14" x14ac:dyDescent="0.3">
      <c r="D332">
        <v>38</v>
      </c>
      <c r="E332">
        <v>1006</v>
      </c>
      <c r="F332">
        <v>146.613</v>
      </c>
      <c r="G332">
        <v>26.594000000000001</v>
      </c>
      <c r="H332">
        <v>248.667</v>
      </c>
      <c r="I332">
        <v>-5.9370000000000003</v>
      </c>
      <c r="J332">
        <v>1005.393</v>
      </c>
      <c r="K332">
        <f t="shared" si="16"/>
        <v>7.6166136363636365</v>
      </c>
      <c r="L332" t="s">
        <v>43</v>
      </c>
      <c r="M332" t="s">
        <v>5</v>
      </c>
      <c r="N332" t="s">
        <v>47</v>
      </c>
    </row>
    <row r="333" spans="4:14" x14ac:dyDescent="0.3">
      <c r="D333">
        <v>39</v>
      </c>
      <c r="E333">
        <v>1103</v>
      </c>
      <c r="F333">
        <v>132.81700000000001</v>
      </c>
      <c r="G333">
        <v>31.677</v>
      </c>
      <c r="H333">
        <v>246.52500000000001</v>
      </c>
      <c r="I333">
        <v>-3.5369999999999999</v>
      </c>
      <c r="J333">
        <v>1102.0999999999999</v>
      </c>
      <c r="K333">
        <f t="shared" si="16"/>
        <v>8.3492424242424228</v>
      </c>
      <c r="L333" t="s">
        <v>43</v>
      </c>
      <c r="M333" t="s">
        <v>5</v>
      </c>
      <c r="N333" t="s">
        <v>47</v>
      </c>
    </row>
    <row r="334" spans="4:14" x14ac:dyDescent="0.3">
      <c r="D334">
        <v>40</v>
      </c>
      <c r="E334">
        <v>1137</v>
      </c>
      <c r="F334">
        <v>193.29</v>
      </c>
      <c r="G334">
        <v>67.667000000000002</v>
      </c>
      <c r="H334">
        <v>255</v>
      </c>
      <c r="I334">
        <v>-1.4119999999999999</v>
      </c>
      <c r="J334">
        <v>1136.345</v>
      </c>
      <c r="K334">
        <f t="shared" si="16"/>
        <v>8.6086742424242431</v>
      </c>
      <c r="L334" t="s">
        <v>43</v>
      </c>
      <c r="M334" t="s">
        <v>5</v>
      </c>
      <c r="N334" t="s">
        <v>47</v>
      </c>
    </row>
    <row r="335" spans="4:14" x14ac:dyDescent="0.3">
      <c r="D335">
        <v>41</v>
      </c>
      <c r="E335">
        <v>1021</v>
      </c>
      <c r="F335">
        <v>145.46700000000001</v>
      </c>
      <c r="G335">
        <v>36.137</v>
      </c>
      <c r="H335">
        <v>243.56899999999999</v>
      </c>
      <c r="I335">
        <v>-1.123</v>
      </c>
      <c r="J335">
        <v>1020.196</v>
      </c>
      <c r="K335">
        <f t="shared" si="16"/>
        <v>7.7287575757575757</v>
      </c>
      <c r="L335" t="s">
        <v>43</v>
      </c>
      <c r="M335" t="s">
        <v>5</v>
      </c>
      <c r="N335" t="s">
        <v>47</v>
      </c>
    </row>
    <row r="336" spans="4:14" x14ac:dyDescent="0.3">
      <c r="D336">
        <v>42</v>
      </c>
      <c r="E336">
        <v>1049</v>
      </c>
      <c r="F336">
        <v>133.49799999999999</v>
      </c>
      <c r="G336">
        <v>26.658999999999999</v>
      </c>
      <c r="H336">
        <v>248.38200000000001</v>
      </c>
      <c r="I336">
        <v>0.65600000000000003</v>
      </c>
      <c r="J336">
        <v>1048.069</v>
      </c>
      <c r="K336">
        <f t="shared" si="16"/>
        <v>7.9399166666666661</v>
      </c>
      <c r="L336" t="s">
        <v>43</v>
      </c>
      <c r="M336" t="s">
        <v>5</v>
      </c>
      <c r="N336" t="s">
        <v>47</v>
      </c>
    </row>
    <row r="337" spans="4:14" x14ac:dyDescent="0.3">
      <c r="D337">
        <v>43</v>
      </c>
      <c r="E337">
        <v>1086</v>
      </c>
      <c r="F337">
        <v>184.458</v>
      </c>
      <c r="G337">
        <v>62.728000000000002</v>
      </c>
      <c r="H337">
        <v>252.66300000000001</v>
      </c>
      <c r="I337">
        <v>2.3239999999999998</v>
      </c>
      <c r="J337">
        <v>1084.893</v>
      </c>
      <c r="K337">
        <f t="shared" si="16"/>
        <v>8.2188863636363632</v>
      </c>
      <c r="L337" t="s">
        <v>43</v>
      </c>
      <c r="M337" t="s">
        <v>5</v>
      </c>
      <c r="N337" t="s">
        <v>47</v>
      </c>
    </row>
    <row r="338" spans="4:14" x14ac:dyDescent="0.3">
      <c r="D338">
        <v>44</v>
      </c>
      <c r="E338">
        <v>1077</v>
      </c>
      <c r="F338">
        <v>125.13800000000001</v>
      </c>
      <c r="G338">
        <v>19.43</v>
      </c>
      <c r="H338">
        <v>242.24799999999999</v>
      </c>
      <c r="I338">
        <v>-0.42599999999999999</v>
      </c>
      <c r="J338">
        <v>1076.03</v>
      </c>
      <c r="K338">
        <f t="shared" si="16"/>
        <v>8.1517424242424248</v>
      </c>
      <c r="L338" t="s">
        <v>43</v>
      </c>
      <c r="M338" t="s">
        <v>5</v>
      </c>
      <c r="N338" t="s">
        <v>47</v>
      </c>
    </row>
    <row r="339" spans="4:14" x14ac:dyDescent="0.3">
      <c r="D339">
        <v>45</v>
      </c>
      <c r="E339">
        <v>1133</v>
      </c>
      <c r="F339">
        <v>97.924999999999997</v>
      </c>
      <c r="G339">
        <v>11.974</v>
      </c>
      <c r="H339">
        <v>223.185</v>
      </c>
      <c r="I339">
        <v>-0.40500000000000003</v>
      </c>
      <c r="J339">
        <v>1132.028</v>
      </c>
      <c r="K339">
        <f t="shared" si="16"/>
        <v>8.5759696969696968</v>
      </c>
      <c r="L339" t="s">
        <v>43</v>
      </c>
      <c r="M339" t="s">
        <v>5</v>
      </c>
      <c r="N339" t="s">
        <v>47</v>
      </c>
    </row>
    <row r="340" spans="4:14" x14ac:dyDescent="0.3">
      <c r="D340">
        <v>46</v>
      </c>
      <c r="E340">
        <v>1130</v>
      </c>
      <c r="F340">
        <v>130.315</v>
      </c>
      <c r="G340">
        <v>34.895000000000003</v>
      </c>
      <c r="H340">
        <v>242.072</v>
      </c>
      <c r="I340">
        <v>5.2859999999999996</v>
      </c>
      <c r="J340">
        <v>1128.8009999999999</v>
      </c>
      <c r="K340">
        <f t="shared" si="16"/>
        <v>8.5515227272727259</v>
      </c>
      <c r="L340" t="s">
        <v>43</v>
      </c>
      <c r="M340" t="s">
        <v>5</v>
      </c>
      <c r="N340" t="s">
        <v>47</v>
      </c>
    </row>
    <row r="341" spans="4:14" x14ac:dyDescent="0.3">
      <c r="D341">
        <v>47</v>
      </c>
      <c r="E341">
        <v>175</v>
      </c>
      <c r="F341">
        <v>113.827</v>
      </c>
      <c r="G341">
        <v>84</v>
      </c>
      <c r="H341">
        <v>201.667</v>
      </c>
      <c r="I341">
        <v>-90</v>
      </c>
      <c r="J341">
        <v>174</v>
      </c>
      <c r="L341" t="s">
        <v>43</v>
      </c>
      <c r="M341" t="s">
        <v>5</v>
      </c>
      <c r="N341" t="s">
        <v>47</v>
      </c>
    </row>
    <row r="342" spans="4:14" x14ac:dyDescent="0.3">
      <c r="D342">
        <v>48</v>
      </c>
      <c r="E342">
        <v>1437</v>
      </c>
      <c r="F342">
        <v>214.22</v>
      </c>
      <c r="G342">
        <v>88.319000000000003</v>
      </c>
      <c r="H342">
        <v>255</v>
      </c>
      <c r="I342">
        <v>-93.352000000000004</v>
      </c>
      <c r="J342">
        <v>1436.4580000000001</v>
      </c>
      <c r="K342">
        <f>J342/174</f>
        <v>8.2555057471264366</v>
      </c>
      <c r="L342" t="s">
        <v>43</v>
      </c>
      <c r="M342" t="s">
        <v>5</v>
      </c>
      <c r="N342" t="s">
        <v>47</v>
      </c>
    </row>
    <row r="343" spans="4:14" x14ac:dyDescent="0.3">
      <c r="D343">
        <v>49</v>
      </c>
      <c r="E343">
        <v>1091</v>
      </c>
      <c r="F343">
        <v>174.68299999999999</v>
      </c>
      <c r="G343">
        <v>81.447000000000003</v>
      </c>
      <c r="H343">
        <v>250.88499999999999</v>
      </c>
      <c r="I343">
        <v>-84.947999999999993</v>
      </c>
      <c r="J343">
        <v>1090.2349999999999</v>
      </c>
      <c r="K343">
        <f t="shared" ref="K343:K353" si="17">J343/174</f>
        <v>6.2657183908045972</v>
      </c>
      <c r="L343" t="s">
        <v>43</v>
      </c>
      <c r="M343" t="s">
        <v>5</v>
      </c>
      <c r="N343" t="s">
        <v>47</v>
      </c>
    </row>
    <row r="344" spans="4:14" x14ac:dyDescent="0.3">
      <c r="D344">
        <v>50</v>
      </c>
      <c r="E344">
        <v>968</v>
      </c>
      <c r="F344">
        <v>183.64699999999999</v>
      </c>
      <c r="G344">
        <v>103.798</v>
      </c>
      <c r="H344">
        <v>247.08600000000001</v>
      </c>
      <c r="I344">
        <v>-83.227999999999994</v>
      </c>
      <c r="J344">
        <v>966.745</v>
      </c>
      <c r="K344">
        <f t="shared" si="17"/>
        <v>5.556005747126437</v>
      </c>
      <c r="L344" t="s">
        <v>43</v>
      </c>
      <c r="M344" t="s">
        <v>5</v>
      </c>
      <c r="N344" t="s">
        <v>47</v>
      </c>
    </row>
    <row r="345" spans="4:14" x14ac:dyDescent="0.3">
      <c r="D345">
        <v>51</v>
      </c>
      <c r="E345">
        <v>888</v>
      </c>
      <c r="F345">
        <v>191.946</v>
      </c>
      <c r="G345">
        <v>48.164999999999999</v>
      </c>
      <c r="H345">
        <v>248.76300000000001</v>
      </c>
      <c r="I345">
        <v>-83.787999999999997</v>
      </c>
      <c r="J345">
        <v>887.20899999999995</v>
      </c>
      <c r="K345">
        <f t="shared" si="17"/>
        <v>5.0989022988505743</v>
      </c>
      <c r="L345" t="s">
        <v>43</v>
      </c>
      <c r="M345" t="s">
        <v>5</v>
      </c>
      <c r="N345" t="s">
        <v>47</v>
      </c>
    </row>
    <row r="346" spans="4:14" x14ac:dyDescent="0.3">
      <c r="D346">
        <v>52</v>
      </c>
      <c r="E346">
        <v>1022</v>
      </c>
      <c r="F346">
        <v>116.247</v>
      </c>
      <c r="G346">
        <v>27.109000000000002</v>
      </c>
      <c r="H346">
        <v>217.494</v>
      </c>
      <c r="I346">
        <v>-86.97</v>
      </c>
      <c r="J346">
        <v>1021.428</v>
      </c>
      <c r="K346">
        <f t="shared" si="17"/>
        <v>5.8702758620689659</v>
      </c>
      <c r="L346" t="s">
        <v>43</v>
      </c>
      <c r="M346" t="s">
        <v>5</v>
      </c>
      <c r="N346" t="s">
        <v>47</v>
      </c>
    </row>
    <row r="347" spans="4:14" x14ac:dyDescent="0.3">
      <c r="D347">
        <v>53</v>
      </c>
      <c r="E347">
        <v>1052</v>
      </c>
      <c r="F347">
        <v>151.92099999999999</v>
      </c>
      <c r="G347">
        <v>24.65</v>
      </c>
      <c r="H347">
        <v>232.92400000000001</v>
      </c>
      <c r="I347">
        <v>-83.442999999999998</v>
      </c>
      <c r="J347">
        <v>1050.874</v>
      </c>
      <c r="K347">
        <f t="shared" si="17"/>
        <v>6.0395057471264373</v>
      </c>
      <c r="L347" t="s">
        <v>43</v>
      </c>
      <c r="M347" t="s">
        <v>5</v>
      </c>
      <c r="N347" t="s">
        <v>47</v>
      </c>
    </row>
    <row r="348" spans="4:14" x14ac:dyDescent="0.3">
      <c r="D348">
        <v>54</v>
      </c>
      <c r="E348">
        <v>1045</v>
      </c>
      <c r="F348">
        <v>181.762</v>
      </c>
      <c r="G348">
        <v>69.7</v>
      </c>
      <c r="H348">
        <v>251.17400000000001</v>
      </c>
      <c r="I348">
        <v>-83.733000000000004</v>
      </c>
      <c r="J348">
        <v>1044.241</v>
      </c>
      <c r="K348">
        <f t="shared" si="17"/>
        <v>6.0013850574712642</v>
      </c>
      <c r="L348" t="s">
        <v>43</v>
      </c>
      <c r="M348" t="s">
        <v>5</v>
      </c>
      <c r="N348" t="s">
        <v>47</v>
      </c>
    </row>
    <row r="349" spans="4:14" x14ac:dyDescent="0.3">
      <c r="D349">
        <v>55</v>
      </c>
      <c r="E349">
        <v>985</v>
      </c>
      <c r="F349">
        <v>165.51300000000001</v>
      </c>
      <c r="G349">
        <v>27.012</v>
      </c>
      <c r="H349">
        <v>252.809</v>
      </c>
      <c r="I349">
        <v>-90.349000000000004</v>
      </c>
      <c r="J349">
        <v>984.01800000000003</v>
      </c>
      <c r="K349">
        <f t="shared" si="17"/>
        <v>5.655275862068966</v>
      </c>
      <c r="L349" t="s">
        <v>43</v>
      </c>
      <c r="M349" t="s">
        <v>5</v>
      </c>
      <c r="N349" t="s">
        <v>47</v>
      </c>
    </row>
    <row r="350" spans="4:14" x14ac:dyDescent="0.3">
      <c r="D350">
        <v>56</v>
      </c>
      <c r="E350">
        <v>968</v>
      </c>
      <c r="F350">
        <v>180.959</v>
      </c>
      <c r="G350">
        <v>60.491</v>
      </c>
      <c r="H350">
        <v>252.667</v>
      </c>
      <c r="I350">
        <v>-83.227999999999994</v>
      </c>
      <c r="J350">
        <v>966.745</v>
      </c>
      <c r="K350">
        <f t="shared" si="17"/>
        <v>5.556005747126437</v>
      </c>
      <c r="L350" t="s">
        <v>43</v>
      </c>
      <c r="M350" t="s">
        <v>5</v>
      </c>
      <c r="N350" t="s">
        <v>47</v>
      </c>
    </row>
    <row r="351" spans="4:14" x14ac:dyDescent="0.3">
      <c r="D351">
        <v>57</v>
      </c>
      <c r="E351">
        <v>865</v>
      </c>
      <c r="F351">
        <v>183.83500000000001</v>
      </c>
      <c r="G351">
        <v>71.388999999999996</v>
      </c>
      <c r="H351">
        <v>254.333</v>
      </c>
      <c r="I351">
        <v>-91.590999999999994</v>
      </c>
      <c r="J351">
        <v>864.33299999999997</v>
      </c>
      <c r="K351">
        <f t="shared" si="17"/>
        <v>4.9674310344827584</v>
      </c>
      <c r="L351" t="s">
        <v>43</v>
      </c>
      <c r="M351" t="s">
        <v>5</v>
      </c>
      <c r="N351" t="s">
        <v>47</v>
      </c>
    </row>
    <row r="352" spans="4:14" x14ac:dyDescent="0.3">
      <c r="D352">
        <v>58</v>
      </c>
      <c r="E352">
        <v>1071</v>
      </c>
      <c r="F352">
        <v>166.53899999999999</v>
      </c>
      <c r="G352">
        <v>63.168999999999997</v>
      </c>
      <c r="H352">
        <v>234.97300000000001</v>
      </c>
      <c r="I352">
        <v>-86.463999999999999</v>
      </c>
      <c r="J352">
        <v>1070.037</v>
      </c>
      <c r="K352">
        <f t="shared" si="17"/>
        <v>6.1496379310344826</v>
      </c>
      <c r="L352" t="s">
        <v>43</v>
      </c>
      <c r="M352" t="s">
        <v>5</v>
      </c>
      <c r="N352" t="s">
        <v>47</v>
      </c>
    </row>
    <row r="353" spans="4:14" x14ac:dyDescent="0.3">
      <c r="D353">
        <v>59</v>
      </c>
      <c r="E353">
        <v>1009</v>
      </c>
      <c r="F353">
        <v>160.744</v>
      </c>
      <c r="G353">
        <v>48.494</v>
      </c>
      <c r="H353">
        <v>250.167</v>
      </c>
      <c r="I353">
        <v>-88.977000000000004</v>
      </c>
      <c r="J353">
        <v>1008.1609999999999</v>
      </c>
      <c r="K353">
        <f t="shared" si="17"/>
        <v>5.7940287356321836</v>
      </c>
      <c r="L353" t="s">
        <v>43</v>
      </c>
      <c r="M353" t="s">
        <v>5</v>
      </c>
      <c r="N353" t="s">
        <v>47</v>
      </c>
    </row>
    <row r="354" spans="4:14" x14ac:dyDescent="0.3">
      <c r="D354">
        <v>60</v>
      </c>
      <c r="E354">
        <v>165</v>
      </c>
      <c r="F354">
        <v>101.15300000000001</v>
      </c>
      <c r="G354">
        <v>89.072999999999993</v>
      </c>
      <c r="H354">
        <v>174.626</v>
      </c>
      <c r="I354">
        <v>-91.397000000000006</v>
      </c>
      <c r="J354">
        <v>164.04900000000001</v>
      </c>
      <c r="L354" t="s">
        <v>43</v>
      </c>
      <c r="M354" t="s">
        <v>5</v>
      </c>
      <c r="N354" t="s">
        <v>47</v>
      </c>
    </row>
    <row r="355" spans="4:14" x14ac:dyDescent="0.3">
      <c r="D355">
        <v>61</v>
      </c>
      <c r="E355">
        <v>1265</v>
      </c>
      <c r="F355">
        <v>130.82900000000001</v>
      </c>
      <c r="G355">
        <v>16.327999999999999</v>
      </c>
      <c r="H355">
        <v>240.99299999999999</v>
      </c>
      <c r="I355">
        <v>-94.356999999999999</v>
      </c>
      <c r="J355">
        <v>1263.652</v>
      </c>
      <c r="K355">
        <f>J355/164</f>
        <v>7.7051951219512196</v>
      </c>
      <c r="L355" t="s">
        <v>43</v>
      </c>
      <c r="M355" t="s">
        <v>5</v>
      </c>
      <c r="N355" t="s">
        <v>47</v>
      </c>
    </row>
    <row r="356" spans="4:14" x14ac:dyDescent="0.3">
      <c r="D356">
        <v>62</v>
      </c>
      <c r="E356">
        <v>1182</v>
      </c>
      <c r="F356">
        <v>135.738</v>
      </c>
      <c r="G356">
        <v>66.004000000000005</v>
      </c>
      <c r="H356">
        <v>252.33</v>
      </c>
      <c r="I356">
        <v>-91.941000000000003</v>
      </c>
      <c r="J356">
        <v>1180.6780000000001</v>
      </c>
      <c r="K356">
        <f t="shared" ref="K356:K365" si="18">J356/164</f>
        <v>7.1992560975609763</v>
      </c>
      <c r="L356" t="s">
        <v>43</v>
      </c>
      <c r="M356" t="s">
        <v>5</v>
      </c>
      <c r="N356" t="s">
        <v>47</v>
      </c>
    </row>
    <row r="357" spans="4:14" x14ac:dyDescent="0.3">
      <c r="D357">
        <v>63</v>
      </c>
      <c r="E357">
        <v>1219</v>
      </c>
      <c r="F357">
        <v>198.51400000000001</v>
      </c>
      <c r="G357">
        <v>73.733999999999995</v>
      </c>
      <c r="H357">
        <v>253.321</v>
      </c>
      <c r="I357">
        <v>-93.388999999999996</v>
      </c>
      <c r="J357">
        <v>1218.1300000000001</v>
      </c>
      <c r="K357">
        <f t="shared" si="18"/>
        <v>7.4276219512195132</v>
      </c>
      <c r="L357" t="s">
        <v>43</v>
      </c>
      <c r="M357" t="s">
        <v>5</v>
      </c>
      <c r="N357" t="s">
        <v>47</v>
      </c>
    </row>
    <row r="358" spans="4:14" x14ac:dyDescent="0.3">
      <c r="D358">
        <v>64</v>
      </c>
      <c r="E358">
        <v>1239</v>
      </c>
      <c r="F358">
        <v>126.209</v>
      </c>
      <c r="G358">
        <v>48.537999999999997</v>
      </c>
      <c r="H358">
        <v>238.309</v>
      </c>
      <c r="I358">
        <v>-95.563000000000002</v>
      </c>
      <c r="J358">
        <v>1237.83</v>
      </c>
      <c r="K358">
        <f t="shared" si="18"/>
        <v>7.5477439024390236</v>
      </c>
      <c r="L358" t="s">
        <v>43</v>
      </c>
      <c r="M358" t="s">
        <v>5</v>
      </c>
      <c r="N358" t="s">
        <v>47</v>
      </c>
    </row>
    <row r="359" spans="4:14" x14ac:dyDescent="0.3">
      <c r="D359">
        <v>65</v>
      </c>
      <c r="E359">
        <v>1221</v>
      </c>
      <c r="F359">
        <v>140.67099999999999</v>
      </c>
      <c r="G359">
        <v>29.448</v>
      </c>
      <c r="H359">
        <v>254</v>
      </c>
      <c r="I359">
        <v>-89.061000000000007</v>
      </c>
      <c r="J359">
        <v>1220.164</v>
      </c>
      <c r="K359">
        <f t="shared" si="18"/>
        <v>7.4400243902439023</v>
      </c>
      <c r="L359" t="s">
        <v>43</v>
      </c>
      <c r="M359" t="s">
        <v>5</v>
      </c>
      <c r="N359" t="s">
        <v>47</v>
      </c>
    </row>
    <row r="360" spans="4:14" x14ac:dyDescent="0.3">
      <c r="D360">
        <v>66</v>
      </c>
      <c r="E360">
        <v>1235</v>
      </c>
      <c r="F360">
        <v>117.547</v>
      </c>
      <c r="G360">
        <v>35.042999999999999</v>
      </c>
      <c r="H360">
        <v>251</v>
      </c>
      <c r="I360">
        <v>-86.655000000000001</v>
      </c>
      <c r="J360">
        <v>1234.1020000000001</v>
      </c>
      <c r="K360">
        <f t="shared" si="18"/>
        <v>7.5250121951219517</v>
      </c>
      <c r="L360" t="s">
        <v>43</v>
      </c>
      <c r="M360" t="s">
        <v>5</v>
      </c>
      <c r="N360" t="s">
        <v>47</v>
      </c>
    </row>
    <row r="361" spans="4:14" x14ac:dyDescent="0.3">
      <c r="D361">
        <v>67</v>
      </c>
      <c r="E361">
        <v>1138</v>
      </c>
      <c r="F361">
        <v>184.03299999999999</v>
      </c>
      <c r="G361">
        <v>66.801000000000002</v>
      </c>
      <c r="H361">
        <v>254.333</v>
      </c>
      <c r="I361">
        <v>-84.751000000000005</v>
      </c>
      <c r="J361">
        <v>1136.7670000000001</v>
      </c>
      <c r="K361">
        <f t="shared" si="18"/>
        <v>6.9315060975609759</v>
      </c>
      <c r="L361" t="s">
        <v>43</v>
      </c>
      <c r="M361" t="s">
        <v>5</v>
      </c>
      <c r="N361" t="s">
        <v>47</v>
      </c>
    </row>
    <row r="362" spans="4:14" x14ac:dyDescent="0.3">
      <c r="D362">
        <v>68</v>
      </c>
      <c r="E362">
        <v>1333</v>
      </c>
      <c r="F362">
        <v>179.833</v>
      </c>
      <c r="G362">
        <v>34.009</v>
      </c>
      <c r="H362">
        <v>255</v>
      </c>
      <c r="I362">
        <v>-89.311999999999998</v>
      </c>
      <c r="J362">
        <v>1332.096</v>
      </c>
      <c r="K362">
        <f t="shared" si="18"/>
        <v>8.1225365853658538</v>
      </c>
      <c r="L362" t="s">
        <v>43</v>
      </c>
      <c r="M362" t="s">
        <v>5</v>
      </c>
      <c r="N362" t="s">
        <v>47</v>
      </c>
    </row>
    <row r="363" spans="4:14" x14ac:dyDescent="0.3">
      <c r="D363">
        <v>69</v>
      </c>
      <c r="E363">
        <v>1301</v>
      </c>
      <c r="F363">
        <v>195.667</v>
      </c>
      <c r="G363">
        <v>68.968999999999994</v>
      </c>
      <c r="H363">
        <v>254.358</v>
      </c>
      <c r="I363">
        <v>-88.59</v>
      </c>
      <c r="J363">
        <v>1300.394</v>
      </c>
      <c r="K363">
        <f t="shared" si="18"/>
        <v>7.9292317073170731</v>
      </c>
      <c r="L363" t="s">
        <v>43</v>
      </c>
      <c r="M363" t="s">
        <v>5</v>
      </c>
      <c r="N363" t="s">
        <v>47</v>
      </c>
    </row>
    <row r="364" spans="4:14" x14ac:dyDescent="0.3">
      <c r="D364">
        <v>70</v>
      </c>
      <c r="E364">
        <v>1165</v>
      </c>
      <c r="F364">
        <v>170.15899999999999</v>
      </c>
      <c r="G364">
        <v>42</v>
      </c>
      <c r="H364">
        <v>249.667</v>
      </c>
      <c r="I364">
        <v>-90</v>
      </c>
      <c r="J364">
        <v>1164</v>
      </c>
      <c r="K364">
        <f t="shared" si="18"/>
        <v>7.0975609756097562</v>
      </c>
      <c r="L364" t="s">
        <v>43</v>
      </c>
      <c r="M364" t="s">
        <v>5</v>
      </c>
      <c r="N364" t="s">
        <v>47</v>
      </c>
    </row>
    <row r="365" spans="4:14" x14ac:dyDescent="0.3">
      <c r="D365">
        <v>71</v>
      </c>
      <c r="E365">
        <v>1218</v>
      </c>
      <c r="F365">
        <v>160.5</v>
      </c>
      <c r="G365">
        <v>44.256</v>
      </c>
      <c r="H365">
        <v>248.065</v>
      </c>
      <c r="I365">
        <v>-91.695999999999998</v>
      </c>
      <c r="J365">
        <v>1216.5329999999999</v>
      </c>
      <c r="K365">
        <f t="shared" si="18"/>
        <v>7.4178841463414624</v>
      </c>
      <c r="L365" t="s">
        <v>43</v>
      </c>
      <c r="M365" t="s">
        <v>5</v>
      </c>
      <c r="N365" t="s">
        <v>47</v>
      </c>
    </row>
    <row r="366" spans="4:14" x14ac:dyDescent="0.3">
      <c r="D366">
        <v>72</v>
      </c>
      <c r="E366">
        <v>497</v>
      </c>
      <c r="F366">
        <v>75.233999999999995</v>
      </c>
      <c r="G366">
        <v>51.988999999999997</v>
      </c>
      <c r="H366">
        <v>176.667</v>
      </c>
      <c r="I366">
        <v>-1.3859999999999999</v>
      </c>
      <c r="J366">
        <v>496.14499999999998</v>
      </c>
      <c r="M366" t="s">
        <v>5</v>
      </c>
      <c r="N366" t="s">
        <v>47</v>
      </c>
    </row>
    <row r="367" spans="4:14" x14ac:dyDescent="0.3">
      <c r="D367">
        <v>73</v>
      </c>
      <c r="E367">
        <v>3445</v>
      </c>
      <c r="F367">
        <v>148.18799999999999</v>
      </c>
      <c r="G367">
        <v>21.06</v>
      </c>
      <c r="H367">
        <v>254</v>
      </c>
      <c r="I367">
        <v>2.597</v>
      </c>
      <c r="J367">
        <v>3443.5349999999999</v>
      </c>
      <c r="K367">
        <f>J367/J366</f>
        <v>6.9405818863437103</v>
      </c>
      <c r="L367" t="s">
        <v>43</v>
      </c>
      <c r="M367" t="s">
        <v>5</v>
      </c>
      <c r="N367" t="s">
        <v>47</v>
      </c>
    </row>
    <row r="368" spans="4:14" x14ac:dyDescent="0.3">
      <c r="D368">
        <v>1</v>
      </c>
      <c r="E368">
        <v>211</v>
      </c>
      <c r="F368">
        <v>105.896</v>
      </c>
      <c r="G368">
        <v>66</v>
      </c>
      <c r="H368">
        <v>184.333</v>
      </c>
      <c r="I368">
        <v>-90</v>
      </c>
      <c r="J368">
        <v>210</v>
      </c>
      <c r="L368" t="s">
        <v>43</v>
      </c>
      <c r="M368" t="s">
        <v>50</v>
      </c>
      <c r="N368" t="s">
        <v>49</v>
      </c>
    </row>
    <row r="369" spans="4:14" x14ac:dyDescent="0.3">
      <c r="D369">
        <v>2</v>
      </c>
      <c r="E369">
        <v>3902</v>
      </c>
      <c r="F369">
        <v>140.61199999999999</v>
      </c>
      <c r="G369">
        <v>10.009</v>
      </c>
      <c r="H369">
        <v>254.41900000000001</v>
      </c>
      <c r="I369">
        <v>-88.766000000000005</v>
      </c>
      <c r="J369">
        <v>3900.9050000000002</v>
      </c>
      <c r="K369">
        <f>J369/J368</f>
        <v>18.575738095238098</v>
      </c>
      <c r="L369" t="s">
        <v>43</v>
      </c>
      <c r="M369" t="s">
        <v>50</v>
      </c>
      <c r="N369" t="s">
        <v>49</v>
      </c>
    </row>
    <row r="370" spans="4:14" x14ac:dyDescent="0.3">
      <c r="D370">
        <v>3</v>
      </c>
      <c r="E370">
        <v>331</v>
      </c>
      <c r="F370">
        <v>100.75700000000001</v>
      </c>
      <c r="G370">
        <v>84.332999999999998</v>
      </c>
      <c r="H370">
        <v>165</v>
      </c>
      <c r="I370">
        <v>-90</v>
      </c>
      <c r="J370">
        <v>330</v>
      </c>
      <c r="L370" t="s">
        <v>43</v>
      </c>
      <c r="M370" t="s">
        <v>50</v>
      </c>
      <c r="N370" t="s">
        <v>49</v>
      </c>
    </row>
    <row r="371" spans="4:14" x14ac:dyDescent="0.3">
      <c r="D371">
        <v>4</v>
      </c>
      <c r="E371">
        <v>3427</v>
      </c>
      <c r="F371">
        <v>122.982</v>
      </c>
      <c r="G371">
        <v>4.3330000000000002</v>
      </c>
      <c r="H371">
        <v>235.97499999999999</v>
      </c>
      <c r="I371">
        <v>-89.197000000000003</v>
      </c>
      <c r="J371">
        <v>3426.3359999999998</v>
      </c>
      <c r="K371">
        <f t="shared" ref="K371" si="19">J371/J370</f>
        <v>10.382836363636363</v>
      </c>
      <c r="L371" t="s">
        <v>43</v>
      </c>
      <c r="M371" t="s">
        <v>50</v>
      </c>
      <c r="N371" t="s">
        <v>49</v>
      </c>
    </row>
    <row r="372" spans="4:14" x14ac:dyDescent="0.3">
      <c r="D372">
        <v>5</v>
      </c>
      <c r="E372">
        <v>313</v>
      </c>
      <c r="F372">
        <v>76.400999999999996</v>
      </c>
      <c r="G372">
        <v>45.667000000000002</v>
      </c>
      <c r="H372">
        <v>159</v>
      </c>
      <c r="I372">
        <v>0</v>
      </c>
      <c r="J372">
        <v>312</v>
      </c>
      <c r="L372" t="s">
        <v>43</v>
      </c>
      <c r="M372" t="s">
        <v>50</v>
      </c>
      <c r="N372" t="s">
        <v>47</v>
      </c>
    </row>
    <row r="373" spans="4:14" x14ac:dyDescent="0.3">
      <c r="D373">
        <v>6</v>
      </c>
      <c r="E373">
        <v>2425</v>
      </c>
      <c r="F373">
        <v>120.742</v>
      </c>
      <c r="G373">
        <v>15.888</v>
      </c>
      <c r="H373">
        <v>249.333</v>
      </c>
      <c r="I373">
        <v>-0.56699999999999995</v>
      </c>
      <c r="J373">
        <v>2424.1190000000001</v>
      </c>
      <c r="K373">
        <f>J373/312</f>
        <v>7.7696121794871802</v>
      </c>
      <c r="L373" t="s">
        <v>43</v>
      </c>
      <c r="M373" t="s">
        <v>50</v>
      </c>
      <c r="N373" t="s">
        <v>47</v>
      </c>
    </row>
    <row r="374" spans="4:14" x14ac:dyDescent="0.3">
      <c r="D374">
        <v>7</v>
      </c>
      <c r="E374">
        <v>1935</v>
      </c>
      <c r="F374">
        <v>122.889</v>
      </c>
      <c r="G374">
        <v>13.010999999999999</v>
      </c>
      <c r="H374">
        <v>249.92</v>
      </c>
      <c r="I374">
        <v>-2.371</v>
      </c>
      <c r="J374">
        <v>1933.6559999999999</v>
      </c>
      <c r="K374">
        <f>J374/312</f>
        <v>6.1976153846153847</v>
      </c>
      <c r="L374" t="s">
        <v>43</v>
      </c>
      <c r="M374" t="s">
        <v>50</v>
      </c>
      <c r="N374" t="s">
        <v>47</v>
      </c>
    </row>
    <row r="375" spans="4:14" x14ac:dyDescent="0.3">
      <c r="D375">
        <v>8</v>
      </c>
      <c r="E375">
        <v>245</v>
      </c>
      <c r="F375">
        <v>89.995000000000005</v>
      </c>
      <c r="G375">
        <v>47</v>
      </c>
      <c r="H375">
        <v>185</v>
      </c>
      <c r="I375">
        <v>0</v>
      </c>
      <c r="J375">
        <v>244</v>
      </c>
      <c r="L375" t="s">
        <v>43</v>
      </c>
      <c r="M375" t="s">
        <v>50</v>
      </c>
      <c r="N375" t="s">
        <v>47</v>
      </c>
    </row>
    <row r="376" spans="4:14" x14ac:dyDescent="0.3">
      <c r="D376">
        <v>9</v>
      </c>
      <c r="E376">
        <v>3571</v>
      </c>
      <c r="F376">
        <v>144.637</v>
      </c>
      <c r="G376">
        <v>16.963999999999999</v>
      </c>
      <c r="H376">
        <v>251.71899999999999</v>
      </c>
      <c r="I376">
        <v>1.8620000000000001</v>
      </c>
      <c r="J376">
        <v>3569.8850000000002</v>
      </c>
      <c r="K376">
        <f>J376/J375</f>
        <v>14.630676229508198</v>
      </c>
      <c r="L376" t="s">
        <v>43</v>
      </c>
      <c r="M376" t="s">
        <v>50</v>
      </c>
      <c r="N376" t="s">
        <v>49</v>
      </c>
    </row>
    <row r="377" spans="4:14" x14ac:dyDescent="0.3">
      <c r="D377">
        <v>10</v>
      </c>
      <c r="E377">
        <v>189</v>
      </c>
      <c r="F377">
        <v>98.847999999999999</v>
      </c>
      <c r="G377">
        <v>73.887</v>
      </c>
      <c r="H377">
        <v>179.702</v>
      </c>
      <c r="I377">
        <v>-1.2190000000000001</v>
      </c>
      <c r="J377">
        <v>188.04300000000001</v>
      </c>
      <c r="L377" t="s">
        <v>43</v>
      </c>
      <c r="M377" t="s">
        <v>50</v>
      </c>
    </row>
    <row r="378" spans="4:14" x14ac:dyDescent="0.3">
      <c r="D378">
        <v>11</v>
      </c>
      <c r="E378">
        <v>3477</v>
      </c>
      <c r="F378">
        <v>104.95399999999999</v>
      </c>
      <c r="G378">
        <v>9.0009999999999994</v>
      </c>
      <c r="H378">
        <v>230.667</v>
      </c>
      <c r="I378">
        <v>0.26400000000000001</v>
      </c>
      <c r="J378">
        <v>3476.0369999999998</v>
      </c>
      <c r="K378">
        <f t="shared" ref="K378" si="20">J378/J377</f>
        <v>18.485330482921459</v>
      </c>
      <c r="L378" t="s">
        <v>43</v>
      </c>
      <c r="M378" t="s">
        <v>50</v>
      </c>
      <c r="N378" t="s">
        <v>49</v>
      </c>
    </row>
    <row r="379" spans="4:14" x14ac:dyDescent="0.3">
      <c r="D379">
        <v>12</v>
      </c>
      <c r="E379">
        <v>253</v>
      </c>
      <c r="F379">
        <v>92.992999999999995</v>
      </c>
      <c r="G379">
        <v>75.27</v>
      </c>
      <c r="H379">
        <v>175.667</v>
      </c>
      <c r="I379">
        <v>-91.364000000000004</v>
      </c>
      <c r="J379">
        <v>252.071</v>
      </c>
      <c r="L379" t="s">
        <v>43</v>
      </c>
      <c r="M379" t="s">
        <v>50</v>
      </c>
    </row>
    <row r="380" spans="4:14" x14ac:dyDescent="0.3">
      <c r="D380">
        <v>13</v>
      </c>
      <c r="E380">
        <v>1544</v>
      </c>
      <c r="F380">
        <v>139.90199999999999</v>
      </c>
      <c r="G380">
        <v>7.048</v>
      </c>
      <c r="H380">
        <v>253.99299999999999</v>
      </c>
      <c r="I380">
        <v>-84.644000000000005</v>
      </c>
      <c r="J380">
        <v>1542.7349999999999</v>
      </c>
      <c r="K380">
        <f>J380/252</f>
        <v>6.1219642857142853</v>
      </c>
      <c r="L380" t="s">
        <v>43</v>
      </c>
      <c r="M380" t="s">
        <v>50</v>
      </c>
      <c r="N380" t="s">
        <v>47</v>
      </c>
    </row>
    <row r="381" spans="4:14" x14ac:dyDescent="0.3">
      <c r="D381">
        <v>14</v>
      </c>
      <c r="E381">
        <v>1544</v>
      </c>
      <c r="F381">
        <v>123.098</v>
      </c>
      <c r="G381">
        <v>24.527999999999999</v>
      </c>
      <c r="H381">
        <v>235.197</v>
      </c>
      <c r="I381">
        <v>-88.44</v>
      </c>
      <c r="J381">
        <v>1542.5719999999999</v>
      </c>
      <c r="K381">
        <f t="shared" ref="K381:K383" si="21">J381/252</f>
        <v>6.12131746031746</v>
      </c>
      <c r="L381" t="s">
        <v>43</v>
      </c>
      <c r="M381" t="s">
        <v>50</v>
      </c>
      <c r="N381" t="s">
        <v>47</v>
      </c>
    </row>
    <row r="382" spans="4:14" x14ac:dyDescent="0.3">
      <c r="D382">
        <v>15</v>
      </c>
      <c r="E382">
        <v>1678</v>
      </c>
      <c r="F382">
        <v>157.208</v>
      </c>
      <c r="G382">
        <v>3.6789999999999998</v>
      </c>
      <c r="H382">
        <v>248.06200000000001</v>
      </c>
      <c r="I382">
        <v>-82.391999999999996</v>
      </c>
      <c r="J382">
        <v>1676.761</v>
      </c>
      <c r="K382">
        <f t="shared" si="21"/>
        <v>6.6538134920634917</v>
      </c>
      <c r="L382" t="s">
        <v>43</v>
      </c>
      <c r="M382" t="s">
        <v>50</v>
      </c>
      <c r="N382" t="s">
        <v>47</v>
      </c>
    </row>
    <row r="383" spans="4:14" x14ac:dyDescent="0.3">
      <c r="D383">
        <v>16</v>
      </c>
      <c r="E383">
        <v>1590</v>
      </c>
      <c r="F383">
        <v>150.364</v>
      </c>
      <c r="G383">
        <v>9.7070000000000007</v>
      </c>
      <c r="H383">
        <v>249.95</v>
      </c>
      <c r="I383">
        <v>-85.451999999999998</v>
      </c>
      <c r="J383">
        <v>1589.0029999999999</v>
      </c>
      <c r="K383">
        <f t="shared" si="21"/>
        <v>6.3055674603174596</v>
      </c>
      <c r="L383" t="s">
        <v>43</v>
      </c>
      <c r="M383" t="s">
        <v>50</v>
      </c>
      <c r="N383" t="s">
        <v>47</v>
      </c>
    </row>
    <row r="384" spans="4:14" x14ac:dyDescent="0.3">
      <c r="D384">
        <v>17</v>
      </c>
      <c r="E384">
        <v>229</v>
      </c>
      <c r="F384">
        <v>95.796999999999997</v>
      </c>
      <c r="G384">
        <v>65.667000000000002</v>
      </c>
      <c r="H384">
        <v>187.035</v>
      </c>
      <c r="I384">
        <v>1.0049999999999999</v>
      </c>
      <c r="J384">
        <v>228.035</v>
      </c>
      <c r="L384" t="s">
        <v>43</v>
      </c>
      <c r="M384" t="s">
        <v>50</v>
      </c>
      <c r="N384" t="s">
        <v>47</v>
      </c>
    </row>
    <row r="385" spans="4:14" x14ac:dyDescent="0.3">
      <c r="D385">
        <v>18</v>
      </c>
      <c r="E385">
        <v>1686</v>
      </c>
      <c r="F385">
        <v>123.541</v>
      </c>
      <c r="G385">
        <v>6.3449999999999998</v>
      </c>
      <c r="H385">
        <v>222.99799999999999</v>
      </c>
      <c r="I385">
        <v>-1.633</v>
      </c>
      <c r="J385">
        <v>1684.684</v>
      </c>
      <c r="K385">
        <f>J385/228</f>
        <v>7.3889649122807013</v>
      </c>
      <c r="L385" t="s">
        <v>43</v>
      </c>
      <c r="M385" t="s">
        <v>50</v>
      </c>
      <c r="N385" t="s">
        <v>47</v>
      </c>
    </row>
    <row r="386" spans="4:14" x14ac:dyDescent="0.3">
      <c r="D386">
        <v>19</v>
      </c>
      <c r="E386">
        <v>1893</v>
      </c>
      <c r="F386">
        <v>126.682</v>
      </c>
      <c r="G386">
        <v>48.777000000000001</v>
      </c>
      <c r="H386">
        <v>250.59100000000001</v>
      </c>
      <c r="I386">
        <v>0.48499999999999999</v>
      </c>
      <c r="J386">
        <v>1892.068</v>
      </c>
      <c r="K386">
        <f t="shared" ref="K386:K388" si="22">J386/228</f>
        <v>8.2985438596491221</v>
      </c>
      <c r="L386" t="s">
        <v>43</v>
      </c>
      <c r="M386" t="s">
        <v>50</v>
      </c>
      <c r="N386" t="s">
        <v>47</v>
      </c>
    </row>
    <row r="387" spans="4:14" x14ac:dyDescent="0.3">
      <c r="D387">
        <v>20</v>
      </c>
      <c r="E387">
        <v>1811</v>
      </c>
      <c r="F387">
        <v>144.411</v>
      </c>
      <c r="G387">
        <v>29.445</v>
      </c>
      <c r="H387">
        <v>254.333</v>
      </c>
      <c r="I387">
        <v>2.7869999999999999</v>
      </c>
      <c r="J387">
        <v>1810.14</v>
      </c>
      <c r="K387">
        <f t="shared" si="22"/>
        <v>7.9392105263157902</v>
      </c>
      <c r="L387" t="s">
        <v>43</v>
      </c>
      <c r="M387" t="s">
        <v>50</v>
      </c>
      <c r="N387" t="s">
        <v>47</v>
      </c>
    </row>
    <row r="388" spans="4:14" x14ac:dyDescent="0.3">
      <c r="D388">
        <v>21</v>
      </c>
      <c r="E388">
        <v>1810</v>
      </c>
      <c r="F388">
        <v>138.70400000000001</v>
      </c>
      <c r="G388">
        <v>17.222999999999999</v>
      </c>
      <c r="H388">
        <v>240.041</v>
      </c>
      <c r="I388">
        <v>-4.1849999999999996</v>
      </c>
      <c r="J388">
        <v>1808.8230000000001</v>
      </c>
      <c r="K388">
        <f t="shared" si="22"/>
        <v>7.9334342105263165</v>
      </c>
      <c r="L388" t="s">
        <v>43</v>
      </c>
      <c r="M388" t="s">
        <v>50</v>
      </c>
      <c r="N388" t="s">
        <v>47</v>
      </c>
    </row>
    <row r="389" spans="4:14" x14ac:dyDescent="0.3">
      <c r="D389">
        <v>22</v>
      </c>
      <c r="E389">
        <v>223</v>
      </c>
      <c r="F389">
        <v>75.760999999999996</v>
      </c>
      <c r="G389">
        <v>46.667000000000002</v>
      </c>
      <c r="H389">
        <v>182.667</v>
      </c>
      <c r="I389">
        <v>-90</v>
      </c>
      <c r="J389">
        <v>222</v>
      </c>
      <c r="L389" t="s">
        <v>43</v>
      </c>
      <c r="M389" t="s">
        <v>50</v>
      </c>
      <c r="N389" t="s">
        <v>47</v>
      </c>
    </row>
    <row r="390" spans="4:14" x14ac:dyDescent="0.3">
      <c r="D390">
        <v>23</v>
      </c>
      <c r="E390">
        <v>1825</v>
      </c>
      <c r="F390">
        <v>145.43799999999999</v>
      </c>
      <c r="G390">
        <v>2</v>
      </c>
      <c r="H390">
        <v>247.38800000000001</v>
      </c>
      <c r="I390">
        <v>-89.058000000000007</v>
      </c>
      <c r="J390">
        <v>1824.2470000000001</v>
      </c>
      <c r="K390">
        <f>J390/222</f>
        <v>8.2173288288288298</v>
      </c>
      <c r="L390" t="s">
        <v>43</v>
      </c>
      <c r="M390" t="s">
        <v>50</v>
      </c>
      <c r="N390" t="s">
        <v>47</v>
      </c>
    </row>
    <row r="391" spans="4:14" x14ac:dyDescent="0.3">
      <c r="D391">
        <v>24</v>
      </c>
      <c r="E391">
        <v>1628</v>
      </c>
      <c r="F391">
        <v>107.173</v>
      </c>
      <c r="G391">
        <v>16.081</v>
      </c>
      <c r="H391">
        <v>235.78700000000001</v>
      </c>
      <c r="I391">
        <v>-87.887</v>
      </c>
      <c r="J391">
        <v>1627.107</v>
      </c>
      <c r="K391">
        <f t="shared" ref="K391:K392" si="23">J391/222</f>
        <v>7.3293108108108109</v>
      </c>
      <c r="L391" t="s">
        <v>43</v>
      </c>
      <c r="M391" t="s">
        <v>50</v>
      </c>
      <c r="N391" t="s">
        <v>47</v>
      </c>
    </row>
    <row r="392" spans="4:14" x14ac:dyDescent="0.3">
      <c r="D392">
        <v>25</v>
      </c>
      <c r="E392">
        <v>1754</v>
      </c>
      <c r="F392">
        <v>159.114</v>
      </c>
      <c r="G392">
        <v>29.361999999999998</v>
      </c>
      <c r="H392">
        <v>253.667</v>
      </c>
      <c r="I392">
        <v>-88.039000000000001</v>
      </c>
      <c r="J392">
        <v>1753.027</v>
      </c>
      <c r="K392">
        <f t="shared" si="23"/>
        <v>7.8965180180180186</v>
      </c>
      <c r="L392" t="s">
        <v>43</v>
      </c>
      <c r="M392" t="s">
        <v>50</v>
      </c>
      <c r="N392" t="s">
        <v>47</v>
      </c>
    </row>
    <row r="393" spans="4:14" x14ac:dyDescent="0.3">
      <c r="D393">
        <v>26</v>
      </c>
      <c r="E393">
        <v>197</v>
      </c>
      <c r="F393">
        <v>86.406000000000006</v>
      </c>
      <c r="G393">
        <v>54.332999999999998</v>
      </c>
      <c r="H393">
        <v>177</v>
      </c>
      <c r="I393">
        <v>0</v>
      </c>
      <c r="J393">
        <v>196</v>
      </c>
      <c r="L393" t="s">
        <v>43</v>
      </c>
      <c r="M393" t="s">
        <v>50</v>
      </c>
      <c r="N393" t="s">
        <v>47</v>
      </c>
    </row>
    <row r="394" spans="4:14" x14ac:dyDescent="0.3">
      <c r="D394">
        <v>27</v>
      </c>
      <c r="E394">
        <v>1274</v>
      </c>
      <c r="F394">
        <v>127.289</v>
      </c>
      <c r="G394">
        <v>22.116</v>
      </c>
      <c r="H394">
        <v>231.72399999999999</v>
      </c>
      <c r="I394">
        <v>5.2270000000000003</v>
      </c>
      <c r="J394">
        <v>1273.2950000000001</v>
      </c>
      <c r="K394">
        <f>J394/196</f>
        <v>6.4964030612244903</v>
      </c>
      <c r="L394" t="s">
        <v>43</v>
      </c>
      <c r="M394" t="s">
        <v>50</v>
      </c>
      <c r="N394" t="s">
        <v>47</v>
      </c>
    </row>
    <row r="395" spans="4:14" x14ac:dyDescent="0.3">
      <c r="D395">
        <v>28</v>
      </c>
      <c r="E395">
        <v>1358</v>
      </c>
      <c r="F395">
        <v>128.21600000000001</v>
      </c>
      <c r="G395">
        <v>10.529</v>
      </c>
      <c r="H395">
        <v>248.309</v>
      </c>
      <c r="I395">
        <v>-2.3650000000000002</v>
      </c>
      <c r="J395">
        <v>1357.1559999999999</v>
      </c>
      <c r="K395">
        <f t="shared" ref="K395:K401" si="24">J395/196</f>
        <v>6.9242653061224484</v>
      </c>
      <c r="L395" t="s">
        <v>43</v>
      </c>
      <c r="M395" t="s">
        <v>50</v>
      </c>
      <c r="N395" t="s">
        <v>47</v>
      </c>
    </row>
    <row r="396" spans="4:14" x14ac:dyDescent="0.3">
      <c r="D396">
        <v>29</v>
      </c>
      <c r="E396">
        <v>1287</v>
      </c>
      <c r="F396">
        <v>152.91800000000001</v>
      </c>
      <c r="G396">
        <v>23.8</v>
      </c>
      <c r="H396">
        <v>249.47499999999999</v>
      </c>
      <c r="I396">
        <v>3.2090000000000001</v>
      </c>
      <c r="J396">
        <v>1286.0170000000001</v>
      </c>
      <c r="K396">
        <f t="shared" si="24"/>
        <v>6.5613112244897964</v>
      </c>
      <c r="L396" t="s">
        <v>43</v>
      </c>
      <c r="M396" t="s">
        <v>50</v>
      </c>
      <c r="N396" t="s">
        <v>47</v>
      </c>
    </row>
    <row r="397" spans="4:14" x14ac:dyDescent="0.3">
      <c r="D397">
        <v>30</v>
      </c>
      <c r="E397">
        <v>1173</v>
      </c>
      <c r="F397">
        <v>183.67400000000001</v>
      </c>
      <c r="G397">
        <v>41.264000000000003</v>
      </c>
      <c r="H397">
        <v>254</v>
      </c>
      <c r="I397">
        <v>-0.39100000000000001</v>
      </c>
      <c r="J397">
        <v>1172.027</v>
      </c>
      <c r="K397">
        <f t="shared" si="24"/>
        <v>5.979729591836735</v>
      </c>
      <c r="L397" t="s">
        <v>43</v>
      </c>
      <c r="M397" t="s">
        <v>50</v>
      </c>
      <c r="N397" t="s">
        <v>47</v>
      </c>
    </row>
    <row r="398" spans="4:14" x14ac:dyDescent="0.3">
      <c r="D398">
        <v>31</v>
      </c>
      <c r="E398">
        <v>1173</v>
      </c>
      <c r="F398">
        <v>167.13499999999999</v>
      </c>
      <c r="G398">
        <v>37</v>
      </c>
      <c r="H398">
        <v>255</v>
      </c>
      <c r="I398">
        <v>0</v>
      </c>
      <c r="J398">
        <v>1172</v>
      </c>
      <c r="K398">
        <f t="shared" si="24"/>
        <v>5.9795918367346941</v>
      </c>
      <c r="L398" t="s">
        <v>43</v>
      </c>
      <c r="M398" t="s">
        <v>50</v>
      </c>
      <c r="N398" t="s">
        <v>47</v>
      </c>
    </row>
    <row r="399" spans="4:14" x14ac:dyDescent="0.3">
      <c r="D399">
        <v>32</v>
      </c>
      <c r="E399">
        <v>1202</v>
      </c>
      <c r="F399">
        <v>146.21199999999999</v>
      </c>
      <c r="G399">
        <v>31.09</v>
      </c>
      <c r="H399">
        <v>246.64</v>
      </c>
      <c r="I399">
        <v>-2.4809999999999999</v>
      </c>
      <c r="J399">
        <v>1201.126</v>
      </c>
      <c r="K399">
        <f t="shared" si="24"/>
        <v>6.1281938775510199</v>
      </c>
      <c r="L399" t="s">
        <v>43</v>
      </c>
      <c r="M399" t="s">
        <v>50</v>
      </c>
      <c r="N399" t="s">
        <v>47</v>
      </c>
    </row>
    <row r="400" spans="4:14" x14ac:dyDescent="0.3">
      <c r="D400">
        <v>33</v>
      </c>
      <c r="E400">
        <v>1176</v>
      </c>
      <c r="F400">
        <v>176.16300000000001</v>
      </c>
      <c r="G400">
        <v>25.844000000000001</v>
      </c>
      <c r="H400">
        <v>253.477</v>
      </c>
      <c r="I400">
        <v>4.2939999999999996</v>
      </c>
      <c r="J400">
        <v>1175.299</v>
      </c>
      <c r="K400">
        <f t="shared" si="24"/>
        <v>5.9964234693877554</v>
      </c>
      <c r="L400" t="s">
        <v>43</v>
      </c>
      <c r="M400" t="s">
        <v>50</v>
      </c>
      <c r="N400" t="s">
        <v>47</v>
      </c>
    </row>
    <row r="401" spans="4:14" x14ac:dyDescent="0.3">
      <c r="D401">
        <v>34</v>
      </c>
      <c r="E401">
        <v>1282</v>
      </c>
      <c r="F401">
        <v>163.29599999999999</v>
      </c>
      <c r="G401">
        <v>9</v>
      </c>
      <c r="H401">
        <v>253.292</v>
      </c>
      <c r="I401">
        <v>8.2569999999999997</v>
      </c>
      <c r="J401">
        <v>1281.2809999999999</v>
      </c>
      <c r="K401">
        <f t="shared" si="24"/>
        <v>6.537147959183673</v>
      </c>
      <c r="L401" t="s">
        <v>43</v>
      </c>
      <c r="M401" t="s">
        <v>50</v>
      </c>
      <c r="N401" t="s">
        <v>47</v>
      </c>
    </row>
    <row r="402" spans="4:14" x14ac:dyDescent="0.3">
      <c r="D402">
        <v>35</v>
      </c>
      <c r="E402">
        <v>117</v>
      </c>
      <c r="F402">
        <v>80.600999999999999</v>
      </c>
      <c r="G402">
        <v>53</v>
      </c>
      <c r="H402">
        <v>186</v>
      </c>
      <c r="I402">
        <v>0</v>
      </c>
      <c r="J402">
        <v>116</v>
      </c>
      <c r="L402" t="s">
        <v>42</v>
      </c>
      <c r="M402" t="s">
        <v>50</v>
      </c>
    </row>
    <row r="403" spans="4:14" x14ac:dyDescent="0.3">
      <c r="D403">
        <v>36</v>
      </c>
      <c r="E403">
        <v>4031</v>
      </c>
      <c r="F403">
        <v>190.91499999999999</v>
      </c>
      <c r="G403">
        <v>9.3109999999999999</v>
      </c>
      <c r="H403">
        <v>255</v>
      </c>
      <c r="I403">
        <v>1.877</v>
      </c>
      <c r="J403">
        <v>4030.1619999999998</v>
      </c>
      <c r="K403">
        <f>J403/J402</f>
        <v>34.742775862068967</v>
      </c>
      <c r="L403" t="s">
        <v>42</v>
      </c>
      <c r="M403" t="s">
        <v>50</v>
      </c>
      <c r="N403" t="s">
        <v>51</v>
      </c>
    </row>
    <row r="404" spans="4:14" x14ac:dyDescent="0.3">
      <c r="D404">
        <v>37</v>
      </c>
      <c r="E404">
        <v>89</v>
      </c>
      <c r="F404">
        <v>95.322000000000003</v>
      </c>
      <c r="G404">
        <v>81.332999999999998</v>
      </c>
      <c r="H404">
        <v>149.667</v>
      </c>
      <c r="I404">
        <v>-90</v>
      </c>
      <c r="J404">
        <v>88</v>
      </c>
      <c r="L404" t="s">
        <v>42</v>
      </c>
      <c r="M404" t="s">
        <v>50</v>
      </c>
      <c r="N404" t="s">
        <v>51</v>
      </c>
    </row>
    <row r="405" spans="4:14" x14ac:dyDescent="0.3">
      <c r="D405">
        <v>38</v>
      </c>
      <c r="E405">
        <v>2493</v>
      </c>
      <c r="F405">
        <v>153.87100000000001</v>
      </c>
      <c r="G405">
        <v>24.257999999999999</v>
      </c>
      <c r="H405">
        <v>239.72499999999999</v>
      </c>
      <c r="I405">
        <v>-0.46</v>
      </c>
      <c r="J405">
        <v>2492.08</v>
      </c>
      <c r="K405">
        <f>J405/88</f>
        <v>28.319090909090907</v>
      </c>
      <c r="L405" t="s">
        <v>42</v>
      </c>
      <c r="M405" t="s">
        <v>50</v>
      </c>
      <c r="N405" t="s">
        <v>51</v>
      </c>
    </row>
    <row r="406" spans="4:14" x14ac:dyDescent="0.3">
      <c r="D406">
        <v>39</v>
      </c>
      <c r="E406">
        <v>2558</v>
      </c>
      <c r="F406">
        <v>139.089</v>
      </c>
      <c r="G406">
        <v>10.734999999999999</v>
      </c>
      <c r="H406">
        <v>220.167</v>
      </c>
      <c r="I406">
        <v>4.8460000000000001</v>
      </c>
      <c r="J406">
        <v>2557.1390000000001</v>
      </c>
      <c r="K406">
        <f t="shared" ref="K406:K409" si="25">J406/88</f>
        <v>29.05839772727273</v>
      </c>
      <c r="L406" t="s">
        <v>42</v>
      </c>
      <c r="M406" t="s">
        <v>50</v>
      </c>
      <c r="N406" t="s">
        <v>51</v>
      </c>
    </row>
    <row r="407" spans="4:14" x14ac:dyDescent="0.3">
      <c r="D407">
        <v>40</v>
      </c>
      <c r="E407">
        <v>2418</v>
      </c>
      <c r="F407">
        <v>132.142</v>
      </c>
      <c r="G407">
        <v>10.792</v>
      </c>
      <c r="H407">
        <v>255</v>
      </c>
      <c r="I407">
        <v>1.2330000000000001</v>
      </c>
      <c r="J407">
        <v>2416.56</v>
      </c>
      <c r="K407">
        <f t="shared" si="25"/>
        <v>27.460909090909091</v>
      </c>
      <c r="L407" t="s">
        <v>42</v>
      </c>
      <c r="M407" t="s">
        <v>50</v>
      </c>
      <c r="N407" t="s">
        <v>51</v>
      </c>
    </row>
    <row r="408" spans="4:14" x14ac:dyDescent="0.3">
      <c r="D408">
        <v>41</v>
      </c>
      <c r="E408">
        <v>2125</v>
      </c>
      <c r="F408">
        <v>183.55099999999999</v>
      </c>
      <c r="G408">
        <v>29.774000000000001</v>
      </c>
      <c r="H408">
        <v>254.798</v>
      </c>
      <c r="I408">
        <v>0.216</v>
      </c>
      <c r="J408">
        <v>2124.0149999999999</v>
      </c>
      <c r="K408">
        <f t="shared" si="25"/>
        <v>24.136534090909091</v>
      </c>
      <c r="L408" t="s">
        <v>42</v>
      </c>
      <c r="M408" t="s">
        <v>50</v>
      </c>
      <c r="N408" t="s">
        <v>51</v>
      </c>
    </row>
    <row r="409" spans="4:14" x14ac:dyDescent="0.3">
      <c r="D409">
        <v>42</v>
      </c>
      <c r="E409">
        <v>1351</v>
      </c>
      <c r="F409">
        <v>150.489</v>
      </c>
      <c r="G409">
        <v>32.686999999999998</v>
      </c>
      <c r="H409">
        <v>232.07900000000001</v>
      </c>
      <c r="I409">
        <v>-5.2709999999999999</v>
      </c>
      <c r="J409">
        <v>1349.7080000000001</v>
      </c>
      <c r="K409">
        <f t="shared" si="25"/>
        <v>15.33759090909091</v>
      </c>
      <c r="L409" t="s">
        <v>42</v>
      </c>
      <c r="M409" t="s">
        <v>50</v>
      </c>
      <c r="N409" t="s">
        <v>51</v>
      </c>
    </row>
    <row r="410" spans="4:14" x14ac:dyDescent="0.3">
      <c r="D410">
        <v>43</v>
      </c>
      <c r="E410">
        <v>91</v>
      </c>
      <c r="F410">
        <v>53.448999999999998</v>
      </c>
      <c r="G410">
        <v>28.266999999999999</v>
      </c>
      <c r="H410">
        <v>123.733</v>
      </c>
      <c r="I410">
        <v>3.8140000000000001</v>
      </c>
      <c r="J410">
        <v>90.2</v>
      </c>
      <c r="L410" t="s">
        <v>42</v>
      </c>
      <c r="M410" t="s">
        <v>50</v>
      </c>
      <c r="N410" t="s">
        <v>51</v>
      </c>
    </row>
    <row r="411" spans="4:14" x14ac:dyDescent="0.3">
      <c r="D411">
        <v>44</v>
      </c>
      <c r="E411">
        <v>1424</v>
      </c>
      <c r="F411">
        <v>190.64599999999999</v>
      </c>
      <c r="G411">
        <v>32.843000000000004</v>
      </c>
      <c r="H411">
        <v>255</v>
      </c>
      <c r="I411">
        <v>1.6919999999999999</v>
      </c>
      <c r="J411">
        <v>1422.62</v>
      </c>
      <c r="K411">
        <f>J411/90</f>
        <v>15.806888888888889</v>
      </c>
      <c r="L411" t="s">
        <v>42</v>
      </c>
      <c r="M411" t="s">
        <v>50</v>
      </c>
      <c r="N411" t="s">
        <v>51</v>
      </c>
    </row>
    <row r="412" spans="4:14" x14ac:dyDescent="0.3">
      <c r="D412">
        <v>45</v>
      </c>
      <c r="E412">
        <v>2428</v>
      </c>
      <c r="F412">
        <v>130.54499999999999</v>
      </c>
      <c r="G412">
        <v>17.396000000000001</v>
      </c>
      <c r="H412">
        <v>249.84200000000001</v>
      </c>
      <c r="I412">
        <v>2.8340000000000001</v>
      </c>
      <c r="J412">
        <v>2426.9679999999998</v>
      </c>
      <c r="K412">
        <f t="shared" ref="K412:K417" si="26">J412/90</f>
        <v>26.966311111111111</v>
      </c>
      <c r="L412" t="s">
        <v>42</v>
      </c>
      <c r="M412" t="s">
        <v>50</v>
      </c>
      <c r="N412" t="s">
        <v>51</v>
      </c>
    </row>
    <row r="413" spans="4:14" x14ac:dyDescent="0.3">
      <c r="D413">
        <v>46</v>
      </c>
      <c r="E413">
        <v>2436</v>
      </c>
      <c r="F413">
        <v>164.63300000000001</v>
      </c>
      <c r="G413">
        <v>17.713000000000001</v>
      </c>
      <c r="H413">
        <v>255</v>
      </c>
      <c r="I413">
        <v>3.8140000000000001</v>
      </c>
      <c r="J413">
        <v>2435.3939999999998</v>
      </c>
      <c r="K413">
        <f t="shared" si="26"/>
        <v>27.05993333333333</v>
      </c>
      <c r="L413" t="s">
        <v>42</v>
      </c>
      <c r="M413" t="s">
        <v>50</v>
      </c>
      <c r="N413" t="s">
        <v>51</v>
      </c>
    </row>
    <row r="414" spans="4:14" x14ac:dyDescent="0.3">
      <c r="D414">
        <v>47</v>
      </c>
      <c r="E414">
        <v>1963</v>
      </c>
      <c r="F414">
        <v>165.976</v>
      </c>
      <c r="G414">
        <v>19.327000000000002</v>
      </c>
      <c r="H414">
        <v>253.667</v>
      </c>
      <c r="I414">
        <v>-0.35</v>
      </c>
      <c r="J414">
        <v>1962.037</v>
      </c>
      <c r="K414">
        <f t="shared" si="26"/>
        <v>21.80041111111111</v>
      </c>
      <c r="L414" t="s">
        <v>42</v>
      </c>
      <c r="M414" t="s">
        <v>50</v>
      </c>
      <c r="N414" t="s">
        <v>51</v>
      </c>
    </row>
    <row r="415" spans="4:14" x14ac:dyDescent="0.3">
      <c r="D415">
        <v>48</v>
      </c>
      <c r="E415">
        <v>1660</v>
      </c>
      <c r="F415">
        <v>137.47800000000001</v>
      </c>
      <c r="G415">
        <v>8.3019999999999996</v>
      </c>
      <c r="H415">
        <v>235.69800000000001</v>
      </c>
      <c r="I415">
        <v>5.8140000000000001</v>
      </c>
      <c r="J415">
        <v>1658.5309999999999</v>
      </c>
      <c r="K415">
        <f t="shared" si="26"/>
        <v>18.428122222222221</v>
      </c>
      <c r="L415" t="s">
        <v>42</v>
      </c>
      <c r="M415" t="s">
        <v>50</v>
      </c>
      <c r="N415" t="s">
        <v>51</v>
      </c>
    </row>
    <row r="416" spans="4:14" x14ac:dyDescent="0.3">
      <c r="D416">
        <v>49</v>
      </c>
      <c r="E416">
        <v>1543</v>
      </c>
      <c r="F416">
        <v>133.93299999999999</v>
      </c>
      <c r="G416">
        <v>19.559999999999999</v>
      </c>
      <c r="H416">
        <v>204.38800000000001</v>
      </c>
      <c r="I416">
        <v>0.44600000000000001</v>
      </c>
      <c r="J416">
        <v>1542.047</v>
      </c>
      <c r="K416">
        <f t="shared" si="26"/>
        <v>17.133855555555556</v>
      </c>
      <c r="L416" t="s">
        <v>42</v>
      </c>
      <c r="M416" t="s">
        <v>50</v>
      </c>
      <c r="N416" t="s">
        <v>51</v>
      </c>
    </row>
    <row r="417" spans="4:14" x14ac:dyDescent="0.3">
      <c r="D417">
        <v>50</v>
      </c>
      <c r="E417">
        <v>2216</v>
      </c>
      <c r="F417">
        <v>121.059</v>
      </c>
      <c r="G417">
        <v>20.344000000000001</v>
      </c>
      <c r="H417">
        <v>191.779</v>
      </c>
      <c r="I417">
        <v>1.7070000000000001</v>
      </c>
      <c r="J417">
        <v>2214.9839999999999</v>
      </c>
      <c r="K417">
        <f t="shared" si="26"/>
        <v>24.610933333333332</v>
      </c>
      <c r="L417" t="s">
        <v>42</v>
      </c>
      <c r="M417" t="s">
        <v>50</v>
      </c>
      <c r="N417" t="s">
        <v>51</v>
      </c>
    </row>
    <row r="418" spans="4:14" x14ac:dyDescent="0.3">
      <c r="D418">
        <v>51</v>
      </c>
      <c r="E418">
        <v>94</v>
      </c>
      <c r="F418">
        <v>92.088999999999999</v>
      </c>
      <c r="G418">
        <v>63.332999999999998</v>
      </c>
      <c r="H418">
        <v>178.667</v>
      </c>
      <c r="I418">
        <v>-90</v>
      </c>
      <c r="J418">
        <v>93</v>
      </c>
      <c r="L418" t="s">
        <v>42</v>
      </c>
      <c r="M418" t="s">
        <v>50</v>
      </c>
      <c r="N418" t="s">
        <v>51</v>
      </c>
    </row>
    <row r="419" spans="4:14" x14ac:dyDescent="0.3">
      <c r="D419">
        <v>52</v>
      </c>
      <c r="E419">
        <v>1459</v>
      </c>
      <c r="F419">
        <v>156.739</v>
      </c>
      <c r="G419">
        <v>48.070999999999998</v>
      </c>
      <c r="H419">
        <v>238.27199999999999</v>
      </c>
      <c r="I419">
        <v>-89.763999999999996</v>
      </c>
      <c r="J419">
        <v>1458.0119999999999</v>
      </c>
      <c r="K419">
        <f>J419/93</f>
        <v>15.677548387096774</v>
      </c>
      <c r="L419" t="s">
        <v>42</v>
      </c>
      <c r="M419" t="s">
        <v>50</v>
      </c>
      <c r="N419" t="s">
        <v>51</v>
      </c>
    </row>
    <row r="420" spans="4:14" x14ac:dyDescent="0.3">
      <c r="D420">
        <v>53</v>
      </c>
      <c r="E420">
        <v>1567</v>
      </c>
      <c r="F420">
        <v>163.09200000000001</v>
      </c>
      <c r="G420">
        <v>8.9659999999999993</v>
      </c>
      <c r="H420">
        <v>232.517</v>
      </c>
      <c r="I420">
        <v>-90.659000000000006</v>
      </c>
      <c r="J420">
        <v>1566.1030000000001</v>
      </c>
      <c r="K420">
        <f t="shared" ref="K420:K427" si="27">J420/93</f>
        <v>16.839817204301077</v>
      </c>
      <c r="L420" t="s">
        <v>42</v>
      </c>
      <c r="M420" t="s">
        <v>50</v>
      </c>
      <c r="N420" t="s">
        <v>51</v>
      </c>
    </row>
    <row r="421" spans="4:14" x14ac:dyDescent="0.3">
      <c r="D421">
        <v>54</v>
      </c>
      <c r="E421">
        <v>1477</v>
      </c>
      <c r="F421">
        <v>188.80099999999999</v>
      </c>
      <c r="G421">
        <v>31.376999999999999</v>
      </c>
      <c r="H421">
        <v>255</v>
      </c>
      <c r="I421">
        <v>-84.869</v>
      </c>
      <c r="J421">
        <v>1475.915</v>
      </c>
      <c r="K421">
        <f t="shared" si="27"/>
        <v>15.870053763440859</v>
      </c>
      <c r="L421" t="s">
        <v>42</v>
      </c>
      <c r="M421" t="s">
        <v>50</v>
      </c>
      <c r="N421" t="s">
        <v>51</v>
      </c>
    </row>
    <row r="422" spans="4:14" x14ac:dyDescent="0.3">
      <c r="D422">
        <v>55</v>
      </c>
      <c r="E422">
        <v>1574</v>
      </c>
      <c r="F422">
        <v>185.864</v>
      </c>
      <c r="G422">
        <v>36.786000000000001</v>
      </c>
      <c r="H422">
        <v>255</v>
      </c>
      <c r="I422">
        <v>-87.596000000000004</v>
      </c>
      <c r="J422">
        <v>1573.385</v>
      </c>
      <c r="K422">
        <f t="shared" si="27"/>
        <v>16.918118279569892</v>
      </c>
      <c r="L422" t="s">
        <v>42</v>
      </c>
      <c r="M422" t="s">
        <v>50</v>
      </c>
      <c r="N422" t="s">
        <v>51</v>
      </c>
    </row>
    <row r="423" spans="4:14" x14ac:dyDescent="0.3">
      <c r="D423">
        <v>56</v>
      </c>
      <c r="E423">
        <v>1453</v>
      </c>
      <c r="F423">
        <v>167.41</v>
      </c>
      <c r="G423">
        <v>10.647</v>
      </c>
      <c r="H423">
        <v>253.667</v>
      </c>
      <c r="I423">
        <v>-91.42</v>
      </c>
      <c r="J423">
        <v>1452.4459999999999</v>
      </c>
      <c r="K423">
        <f t="shared" si="27"/>
        <v>15.617698924731181</v>
      </c>
      <c r="L423" t="s">
        <v>42</v>
      </c>
      <c r="M423" t="s">
        <v>50</v>
      </c>
      <c r="N423" t="s">
        <v>51</v>
      </c>
    </row>
    <row r="424" spans="4:14" x14ac:dyDescent="0.3">
      <c r="D424">
        <v>57</v>
      </c>
      <c r="E424">
        <v>1963</v>
      </c>
      <c r="F424">
        <v>151.29900000000001</v>
      </c>
      <c r="G424">
        <v>6.7679999999999998</v>
      </c>
      <c r="H424">
        <v>236.661</v>
      </c>
      <c r="I424">
        <v>-89.474000000000004</v>
      </c>
      <c r="J424">
        <v>1962.0830000000001</v>
      </c>
      <c r="K424">
        <f t="shared" si="27"/>
        <v>21.097666666666669</v>
      </c>
      <c r="L424" t="s">
        <v>42</v>
      </c>
      <c r="M424" t="s">
        <v>50</v>
      </c>
      <c r="N424" t="s">
        <v>51</v>
      </c>
    </row>
    <row r="425" spans="4:14" x14ac:dyDescent="0.3">
      <c r="D425">
        <v>58</v>
      </c>
      <c r="E425">
        <v>1964</v>
      </c>
      <c r="F425">
        <v>157.33500000000001</v>
      </c>
      <c r="G425">
        <v>8.1140000000000008</v>
      </c>
      <c r="H425">
        <v>253.85300000000001</v>
      </c>
      <c r="I425">
        <v>-94.909000000000006</v>
      </c>
      <c r="J425">
        <v>1963.201</v>
      </c>
      <c r="K425">
        <f t="shared" si="27"/>
        <v>21.109688172043011</v>
      </c>
      <c r="L425" t="s">
        <v>42</v>
      </c>
      <c r="M425" t="s">
        <v>50</v>
      </c>
      <c r="N425" t="s">
        <v>51</v>
      </c>
    </row>
    <row r="426" spans="4:14" x14ac:dyDescent="0.3">
      <c r="D426">
        <v>59</v>
      </c>
      <c r="E426">
        <v>1873</v>
      </c>
      <c r="F426">
        <v>163.904</v>
      </c>
      <c r="G426">
        <v>13.667</v>
      </c>
      <c r="H426">
        <v>254</v>
      </c>
      <c r="I426">
        <v>-90</v>
      </c>
      <c r="J426">
        <v>1872</v>
      </c>
      <c r="K426">
        <f t="shared" si="27"/>
        <v>20.129032258064516</v>
      </c>
      <c r="L426" t="s">
        <v>42</v>
      </c>
      <c r="M426" t="s">
        <v>50</v>
      </c>
      <c r="N426" t="s">
        <v>51</v>
      </c>
    </row>
    <row r="427" spans="4:14" x14ac:dyDescent="0.3">
      <c r="D427">
        <v>60</v>
      </c>
      <c r="E427">
        <v>2041</v>
      </c>
      <c r="F427">
        <v>142.03899999999999</v>
      </c>
      <c r="G427">
        <v>7.1710000000000003</v>
      </c>
      <c r="H427">
        <v>224.45500000000001</v>
      </c>
      <c r="I427">
        <v>-91.179000000000002</v>
      </c>
      <c r="J427">
        <v>2040.432</v>
      </c>
      <c r="K427">
        <f t="shared" si="27"/>
        <v>21.940129032258064</v>
      </c>
      <c r="L427" t="s">
        <v>42</v>
      </c>
      <c r="M427" t="s">
        <v>50</v>
      </c>
      <c r="N427" t="s">
        <v>51</v>
      </c>
    </row>
    <row r="428" spans="4:14" x14ac:dyDescent="0.3">
      <c r="D428">
        <v>61</v>
      </c>
      <c r="E428">
        <v>148</v>
      </c>
      <c r="F428">
        <v>87.561000000000007</v>
      </c>
      <c r="G428">
        <v>61.667000000000002</v>
      </c>
      <c r="H428">
        <v>178.667</v>
      </c>
      <c r="I428">
        <v>-90</v>
      </c>
      <c r="J428">
        <v>147</v>
      </c>
      <c r="L428" t="s">
        <v>42</v>
      </c>
      <c r="M428" t="s">
        <v>50</v>
      </c>
    </row>
    <row r="429" spans="4:14" x14ac:dyDescent="0.3">
      <c r="D429">
        <v>62</v>
      </c>
      <c r="E429">
        <v>945</v>
      </c>
      <c r="F429">
        <v>190.28</v>
      </c>
      <c r="G429">
        <v>60.448999999999998</v>
      </c>
      <c r="H429">
        <v>250.44300000000001</v>
      </c>
      <c r="I429">
        <v>-89.513999999999996</v>
      </c>
      <c r="J429">
        <v>944.03399999999999</v>
      </c>
      <c r="K429">
        <f>J429/147</f>
        <v>6.4219999999999997</v>
      </c>
      <c r="L429" t="s">
        <v>42</v>
      </c>
      <c r="M429" t="s">
        <v>50</v>
      </c>
      <c r="N429" t="s">
        <v>47</v>
      </c>
    </row>
    <row r="430" spans="4:14" x14ac:dyDescent="0.3">
      <c r="D430">
        <v>63</v>
      </c>
      <c r="E430">
        <v>1115</v>
      </c>
      <c r="F430">
        <v>212.63399999999999</v>
      </c>
      <c r="G430">
        <v>63.771999999999998</v>
      </c>
      <c r="H430">
        <v>252.39699999999999</v>
      </c>
      <c r="I430">
        <v>-86.295000000000002</v>
      </c>
      <c r="J430">
        <v>1114.328</v>
      </c>
      <c r="K430">
        <f t="shared" ref="K430:K435" si="28">J430/147</f>
        <v>7.580462585034013</v>
      </c>
      <c r="L430" t="s">
        <v>42</v>
      </c>
      <c r="M430" t="s">
        <v>50</v>
      </c>
      <c r="N430" t="s">
        <v>47</v>
      </c>
    </row>
    <row r="431" spans="4:14" x14ac:dyDescent="0.3">
      <c r="D431">
        <v>64</v>
      </c>
      <c r="E431">
        <v>1066</v>
      </c>
      <c r="F431">
        <v>207.983</v>
      </c>
      <c r="G431">
        <v>57.332999999999998</v>
      </c>
      <c r="H431">
        <v>252.667</v>
      </c>
      <c r="I431">
        <v>-86.986999999999995</v>
      </c>
      <c r="J431">
        <v>1065.473</v>
      </c>
      <c r="K431">
        <f t="shared" si="28"/>
        <v>7.248115646258503</v>
      </c>
      <c r="L431" t="s">
        <v>42</v>
      </c>
      <c r="M431" t="s">
        <v>50</v>
      </c>
      <c r="N431" t="s">
        <v>47</v>
      </c>
    </row>
    <row r="432" spans="4:14" x14ac:dyDescent="0.3">
      <c r="D432">
        <v>65</v>
      </c>
      <c r="E432">
        <v>1369</v>
      </c>
      <c r="F432">
        <v>208.93700000000001</v>
      </c>
      <c r="G432">
        <v>75</v>
      </c>
      <c r="H432">
        <v>252.251</v>
      </c>
      <c r="I432">
        <v>-89.33</v>
      </c>
      <c r="J432">
        <v>1368.0940000000001</v>
      </c>
      <c r="K432">
        <f t="shared" si="28"/>
        <v>9.3067619047619043</v>
      </c>
      <c r="L432" t="s">
        <v>42</v>
      </c>
      <c r="M432" t="s">
        <v>50</v>
      </c>
      <c r="N432" t="s">
        <v>47</v>
      </c>
    </row>
    <row r="433" spans="4:14" x14ac:dyDescent="0.3">
      <c r="D433">
        <v>66</v>
      </c>
      <c r="E433">
        <v>1315</v>
      </c>
      <c r="F433">
        <v>200.47900000000001</v>
      </c>
      <c r="G433">
        <v>32.953000000000003</v>
      </c>
      <c r="H433">
        <v>252.66300000000001</v>
      </c>
      <c r="I433">
        <v>-87.206999999999994</v>
      </c>
      <c r="J433">
        <v>1313.56</v>
      </c>
      <c r="K433">
        <f t="shared" si="28"/>
        <v>8.9357823129251699</v>
      </c>
      <c r="L433" t="s">
        <v>42</v>
      </c>
      <c r="M433" t="s">
        <v>50</v>
      </c>
      <c r="N433" t="s">
        <v>47</v>
      </c>
    </row>
    <row r="434" spans="4:14" x14ac:dyDescent="0.3">
      <c r="D434">
        <v>67</v>
      </c>
      <c r="E434">
        <v>1152</v>
      </c>
      <c r="F434">
        <v>201.31899999999999</v>
      </c>
      <c r="G434">
        <v>60.911000000000001</v>
      </c>
      <c r="H434">
        <v>250.36799999999999</v>
      </c>
      <c r="I434">
        <v>-96.384</v>
      </c>
      <c r="J434">
        <v>1151.1389999999999</v>
      </c>
      <c r="K434">
        <f t="shared" si="28"/>
        <v>7.8308775510204072</v>
      </c>
      <c r="L434" t="s">
        <v>42</v>
      </c>
      <c r="M434" t="s">
        <v>50</v>
      </c>
      <c r="N434" t="s">
        <v>47</v>
      </c>
    </row>
    <row r="435" spans="4:14" x14ac:dyDescent="0.3">
      <c r="D435">
        <v>68</v>
      </c>
      <c r="E435">
        <v>91</v>
      </c>
      <c r="F435">
        <v>64.650000000000006</v>
      </c>
      <c r="G435">
        <v>44.043999999999997</v>
      </c>
      <c r="H435">
        <v>153.089</v>
      </c>
      <c r="I435">
        <v>-91.272999999999996</v>
      </c>
      <c r="J435">
        <v>90.022000000000006</v>
      </c>
      <c r="K435">
        <f t="shared" si="28"/>
        <v>0.61239455782312924</v>
      </c>
      <c r="L435" t="s">
        <v>42</v>
      </c>
      <c r="M435" t="s">
        <v>50</v>
      </c>
    </row>
    <row r="436" spans="4:14" x14ac:dyDescent="0.3">
      <c r="D436">
        <v>69</v>
      </c>
      <c r="E436">
        <v>944</v>
      </c>
      <c r="F436">
        <v>158.46799999999999</v>
      </c>
      <c r="G436">
        <v>42.167000000000002</v>
      </c>
      <c r="H436">
        <v>230.01</v>
      </c>
      <c r="I436">
        <v>-87.447000000000003</v>
      </c>
      <c r="J436">
        <v>942.93600000000004</v>
      </c>
      <c r="K436">
        <f>J436/90</f>
        <v>10.477066666666667</v>
      </c>
      <c r="L436" t="s">
        <v>42</v>
      </c>
      <c r="M436" t="s">
        <v>50</v>
      </c>
      <c r="N436" t="s">
        <v>51</v>
      </c>
    </row>
    <row r="437" spans="4:14" x14ac:dyDescent="0.3">
      <c r="D437">
        <v>70</v>
      </c>
      <c r="E437">
        <v>1120</v>
      </c>
      <c r="F437">
        <v>198.15</v>
      </c>
      <c r="G437">
        <v>57.13</v>
      </c>
      <c r="H437">
        <v>254</v>
      </c>
      <c r="I437">
        <v>-85.695999999999998</v>
      </c>
      <c r="J437">
        <v>1119.1569999999999</v>
      </c>
      <c r="K437">
        <f t="shared" ref="K437:K466" si="29">J437/90</f>
        <v>12.435077777777776</v>
      </c>
      <c r="L437" t="s">
        <v>42</v>
      </c>
      <c r="M437" t="s">
        <v>50</v>
      </c>
      <c r="N437" t="s">
        <v>51</v>
      </c>
    </row>
    <row r="438" spans="4:14" x14ac:dyDescent="0.3">
      <c r="D438">
        <v>71</v>
      </c>
      <c r="E438">
        <v>962</v>
      </c>
      <c r="F438">
        <v>149.15299999999999</v>
      </c>
      <c r="G438">
        <v>18.667000000000002</v>
      </c>
      <c r="H438">
        <v>232.316</v>
      </c>
      <c r="I438">
        <v>-87.852000000000004</v>
      </c>
      <c r="J438">
        <v>960.67499999999995</v>
      </c>
      <c r="K438">
        <f t="shared" si="29"/>
        <v>10.674166666666666</v>
      </c>
      <c r="L438" t="s">
        <v>42</v>
      </c>
      <c r="M438" t="s">
        <v>50</v>
      </c>
      <c r="N438" t="s">
        <v>51</v>
      </c>
    </row>
    <row r="439" spans="4:14" x14ac:dyDescent="0.3">
      <c r="D439">
        <v>72</v>
      </c>
      <c r="E439">
        <v>1069</v>
      </c>
      <c r="F439">
        <v>203.88</v>
      </c>
      <c r="G439">
        <v>34.332999999999998</v>
      </c>
      <c r="H439">
        <v>255</v>
      </c>
      <c r="I439">
        <v>-90</v>
      </c>
      <c r="J439">
        <v>1068</v>
      </c>
      <c r="K439">
        <f t="shared" si="29"/>
        <v>11.866666666666667</v>
      </c>
      <c r="L439" t="s">
        <v>42</v>
      </c>
      <c r="M439" t="s">
        <v>50</v>
      </c>
      <c r="N439" t="s">
        <v>51</v>
      </c>
    </row>
    <row r="440" spans="4:14" x14ac:dyDescent="0.3">
      <c r="D440">
        <v>73</v>
      </c>
      <c r="E440">
        <v>1021</v>
      </c>
      <c r="F440">
        <v>192.68100000000001</v>
      </c>
      <c r="G440">
        <v>42.496000000000002</v>
      </c>
      <c r="H440">
        <v>254.667</v>
      </c>
      <c r="I440">
        <v>-96.415000000000006</v>
      </c>
      <c r="J440">
        <v>1020.388</v>
      </c>
      <c r="K440">
        <f t="shared" si="29"/>
        <v>11.337644444444445</v>
      </c>
      <c r="L440" t="s">
        <v>42</v>
      </c>
      <c r="M440" t="s">
        <v>50</v>
      </c>
      <c r="N440" t="s">
        <v>51</v>
      </c>
    </row>
    <row r="441" spans="4:14" x14ac:dyDescent="0.3">
      <c r="D441">
        <v>74</v>
      </c>
      <c r="E441">
        <v>628</v>
      </c>
      <c r="F441">
        <v>127.379</v>
      </c>
      <c r="G441">
        <v>19.577000000000002</v>
      </c>
      <c r="H441">
        <v>227.13300000000001</v>
      </c>
      <c r="I441">
        <v>-84.507999999999996</v>
      </c>
      <c r="J441">
        <v>626.87800000000004</v>
      </c>
      <c r="K441">
        <f t="shared" si="29"/>
        <v>6.9653111111111112</v>
      </c>
      <c r="L441" t="s">
        <v>42</v>
      </c>
      <c r="M441" t="s">
        <v>50</v>
      </c>
      <c r="N441" t="s">
        <v>51</v>
      </c>
    </row>
    <row r="442" spans="4:14" x14ac:dyDescent="0.3">
      <c r="D442">
        <v>75</v>
      </c>
      <c r="E442">
        <v>1442</v>
      </c>
      <c r="F442">
        <v>144.70599999999999</v>
      </c>
      <c r="G442">
        <v>26.105</v>
      </c>
      <c r="H442">
        <v>253.607</v>
      </c>
      <c r="I442">
        <v>-84.503</v>
      </c>
      <c r="J442">
        <v>1440.625</v>
      </c>
      <c r="K442">
        <f t="shared" si="29"/>
        <v>16.006944444444443</v>
      </c>
      <c r="L442" t="s">
        <v>42</v>
      </c>
      <c r="M442" t="s">
        <v>50</v>
      </c>
      <c r="N442" t="s">
        <v>51</v>
      </c>
    </row>
    <row r="443" spans="4:14" x14ac:dyDescent="0.3">
      <c r="D443">
        <v>76</v>
      </c>
      <c r="E443">
        <v>841</v>
      </c>
      <c r="F443">
        <v>139.649</v>
      </c>
      <c r="G443">
        <v>18.186</v>
      </c>
      <c r="H443">
        <v>254.56200000000001</v>
      </c>
      <c r="I443">
        <v>-89.182000000000002</v>
      </c>
      <c r="J443">
        <v>840.08600000000001</v>
      </c>
      <c r="K443">
        <f t="shared" si="29"/>
        <v>9.3342888888888886</v>
      </c>
      <c r="L443" t="s">
        <v>42</v>
      </c>
      <c r="M443" t="s">
        <v>50</v>
      </c>
      <c r="N443" t="s">
        <v>51</v>
      </c>
    </row>
    <row r="444" spans="4:14" x14ac:dyDescent="0.3">
      <c r="D444">
        <v>77</v>
      </c>
      <c r="E444">
        <v>1352</v>
      </c>
      <c r="F444">
        <v>153.36799999999999</v>
      </c>
      <c r="G444">
        <v>11.269</v>
      </c>
      <c r="H444">
        <v>249.667</v>
      </c>
      <c r="I444">
        <v>-91.781999999999996</v>
      </c>
      <c r="J444">
        <v>1350.653</v>
      </c>
      <c r="K444">
        <f t="shared" si="29"/>
        <v>15.007255555555556</v>
      </c>
      <c r="L444" t="s">
        <v>42</v>
      </c>
      <c r="M444" t="s">
        <v>50</v>
      </c>
      <c r="N444" t="s">
        <v>51</v>
      </c>
    </row>
    <row r="445" spans="4:14" x14ac:dyDescent="0.3">
      <c r="D445">
        <v>78</v>
      </c>
      <c r="E445">
        <v>973</v>
      </c>
      <c r="F445">
        <v>196.93</v>
      </c>
      <c r="G445">
        <v>38</v>
      </c>
      <c r="H445">
        <v>255</v>
      </c>
      <c r="I445">
        <v>-88.231999999999999</v>
      </c>
      <c r="J445">
        <v>972.46299999999997</v>
      </c>
      <c r="K445">
        <f t="shared" si="29"/>
        <v>10.805144444444444</v>
      </c>
      <c r="L445" t="s">
        <v>42</v>
      </c>
      <c r="M445" t="s">
        <v>50</v>
      </c>
      <c r="N445" t="s">
        <v>51</v>
      </c>
    </row>
    <row r="446" spans="4:14" x14ac:dyDescent="0.3">
      <c r="D446">
        <v>79</v>
      </c>
      <c r="E446">
        <v>1022</v>
      </c>
      <c r="F446">
        <v>183.66</v>
      </c>
      <c r="G446">
        <v>35.591999999999999</v>
      </c>
      <c r="H446">
        <v>253.90799999999999</v>
      </c>
      <c r="I446">
        <v>-92.358000000000004</v>
      </c>
      <c r="J446">
        <v>1020.864</v>
      </c>
      <c r="K446">
        <f t="shared" si="29"/>
        <v>11.342933333333333</v>
      </c>
      <c r="L446" t="s">
        <v>42</v>
      </c>
      <c r="M446" t="s">
        <v>50</v>
      </c>
      <c r="N446" t="s">
        <v>51</v>
      </c>
    </row>
    <row r="447" spans="4:14" x14ac:dyDescent="0.3">
      <c r="D447">
        <v>80</v>
      </c>
      <c r="E447">
        <v>1136</v>
      </c>
      <c r="F447">
        <v>185.31399999999999</v>
      </c>
      <c r="G447">
        <v>29.091999999999999</v>
      </c>
      <c r="H447">
        <v>240.012</v>
      </c>
      <c r="I447">
        <v>-88.182000000000002</v>
      </c>
      <c r="J447">
        <v>1134.5709999999999</v>
      </c>
      <c r="K447">
        <f t="shared" si="29"/>
        <v>12.606344444444444</v>
      </c>
      <c r="L447" t="s">
        <v>42</v>
      </c>
      <c r="M447" t="s">
        <v>50</v>
      </c>
      <c r="N447" t="s">
        <v>51</v>
      </c>
    </row>
    <row r="448" spans="4:14" x14ac:dyDescent="0.3">
      <c r="D448">
        <v>81</v>
      </c>
      <c r="E448">
        <v>1195</v>
      </c>
      <c r="F448">
        <v>187.34899999999999</v>
      </c>
      <c r="G448">
        <v>20.332999999999998</v>
      </c>
      <c r="H448">
        <v>243.667</v>
      </c>
      <c r="I448">
        <v>-90</v>
      </c>
      <c r="J448">
        <v>1194</v>
      </c>
      <c r="K448">
        <f t="shared" si="29"/>
        <v>13.266666666666667</v>
      </c>
      <c r="L448" t="s">
        <v>42</v>
      </c>
      <c r="M448" t="s">
        <v>50</v>
      </c>
      <c r="N448" t="s">
        <v>51</v>
      </c>
    </row>
    <row r="449" spans="4:14" x14ac:dyDescent="0.3">
      <c r="D449">
        <v>82</v>
      </c>
      <c r="E449">
        <v>986</v>
      </c>
      <c r="F449">
        <v>162.74700000000001</v>
      </c>
      <c r="G449">
        <v>55.331000000000003</v>
      </c>
      <c r="H449">
        <v>232.477</v>
      </c>
      <c r="I449">
        <v>-87.206999999999994</v>
      </c>
      <c r="J449">
        <v>985.17</v>
      </c>
      <c r="K449">
        <f t="shared" si="29"/>
        <v>10.946333333333333</v>
      </c>
      <c r="L449" t="s">
        <v>42</v>
      </c>
      <c r="M449" t="s">
        <v>50</v>
      </c>
      <c r="N449" t="s">
        <v>51</v>
      </c>
    </row>
    <row r="450" spans="4:14" x14ac:dyDescent="0.3">
      <c r="D450">
        <v>83</v>
      </c>
      <c r="E450">
        <v>800</v>
      </c>
      <c r="F450">
        <v>168.876</v>
      </c>
      <c r="G450">
        <v>39.945</v>
      </c>
      <c r="H450">
        <v>239.49600000000001</v>
      </c>
      <c r="I450">
        <v>-93.013000000000005</v>
      </c>
      <c r="J450">
        <v>799.10400000000004</v>
      </c>
      <c r="K450">
        <f t="shared" si="29"/>
        <v>8.8789333333333342</v>
      </c>
      <c r="L450" t="s">
        <v>42</v>
      </c>
      <c r="M450" t="s">
        <v>50</v>
      </c>
      <c r="N450" t="s">
        <v>51</v>
      </c>
    </row>
    <row r="451" spans="4:14" x14ac:dyDescent="0.3">
      <c r="D451">
        <v>84</v>
      </c>
      <c r="E451">
        <v>799</v>
      </c>
      <c r="F451">
        <v>182.47</v>
      </c>
      <c r="G451">
        <v>57.332999999999998</v>
      </c>
      <c r="H451">
        <v>253.333</v>
      </c>
      <c r="I451">
        <v>-90</v>
      </c>
      <c r="J451">
        <v>798</v>
      </c>
      <c r="K451">
        <f t="shared" si="29"/>
        <v>8.8666666666666671</v>
      </c>
      <c r="L451" t="s">
        <v>42</v>
      </c>
      <c r="M451" t="s">
        <v>50</v>
      </c>
      <c r="N451" t="s">
        <v>51</v>
      </c>
    </row>
    <row r="452" spans="4:14" x14ac:dyDescent="0.3">
      <c r="D452">
        <v>85</v>
      </c>
      <c r="E452">
        <v>800</v>
      </c>
      <c r="F452">
        <v>148.90799999999999</v>
      </c>
      <c r="G452">
        <v>29.204999999999998</v>
      </c>
      <c r="H452">
        <v>243.166</v>
      </c>
      <c r="I452">
        <v>-102.575</v>
      </c>
      <c r="J452">
        <v>799.17200000000003</v>
      </c>
      <c r="K452">
        <f t="shared" si="29"/>
        <v>8.8796888888888894</v>
      </c>
      <c r="L452" t="s">
        <v>42</v>
      </c>
      <c r="M452" t="s">
        <v>50</v>
      </c>
      <c r="N452" t="s">
        <v>51</v>
      </c>
    </row>
    <row r="453" spans="4:14" x14ac:dyDescent="0.3">
      <c r="D453">
        <v>86</v>
      </c>
      <c r="E453">
        <v>740</v>
      </c>
      <c r="F453">
        <v>172.71899999999999</v>
      </c>
      <c r="G453">
        <v>52.003</v>
      </c>
      <c r="H453">
        <v>230.273</v>
      </c>
      <c r="I453">
        <v>-93.257000000000005</v>
      </c>
      <c r="J453">
        <v>739.19399999999996</v>
      </c>
      <c r="K453">
        <f t="shared" si="29"/>
        <v>8.2132666666666658</v>
      </c>
      <c r="L453" t="s">
        <v>42</v>
      </c>
      <c r="M453" t="s">
        <v>50</v>
      </c>
      <c r="N453" t="s">
        <v>51</v>
      </c>
    </row>
    <row r="454" spans="4:14" x14ac:dyDescent="0.3">
      <c r="D454">
        <v>87</v>
      </c>
      <c r="E454">
        <v>1022</v>
      </c>
      <c r="F454">
        <v>159.92099999999999</v>
      </c>
      <c r="G454">
        <v>18.209</v>
      </c>
      <c r="H454">
        <v>243.00800000000001</v>
      </c>
      <c r="I454">
        <v>-86.97</v>
      </c>
      <c r="J454">
        <v>1021.428</v>
      </c>
      <c r="K454">
        <f t="shared" si="29"/>
        <v>11.3492</v>
      </c>
      <c r="L454" t="s">
        <v>42</v>
      </c>
      <c r="M454" t="s">
        <v>50</v>
      </c>
      <c r="N454" t="s">
        <v>51</v>
      </c>
    </row>
    <row r="455" spans="4:14" x14ac:dyDescent="0.3">
      <c r="D455">
        <v>88</v>
      </c>
      <c r="E455">
        <v>963</v>
      </c>
      <c r="F455">
        <v>150.33699999999999</v>
      </c>
      <c r="G455">
        <v>17.204999999999998</v>
      </c>
      <c r="H455">
        <v>238.13200000000001</v>
      </c>
      <c r="I455">
        <v>-86.066999999999993</v>
      </c>
      <c r="J455">
        <v>962.26599999999996</v>
      </c>
      <c r="K455">
        <f t="shared" si="29"/>
        <v>10.691844444444444</v>
      </c>
      <c r="L455" t="s">
        <v>42</v>
      </c>
      <c r="M455" t="s">
        <v>50</v>
      </c>
      <c r="N455" t="s">
        <v>51</v>
      </c>
    </row>
    <row r="456" spans="4:14" x14ac:dyDescent="0.3">
      <c r="D456">
        <v>89</v>
      </c>
      <c r="E456">
        <v>993</v>
      </c>
      <c r="F456">
        <v>163.74299999999999</v>
      </c>
      <c r="G456">
        <v>22.657</v>
      </c>
      <c r="H456">
        <v>252.90299999999999</v>
      </c>
      <c r="I456">
        <v>-86.186000000000007</v>
      </c>
      <c r="J456">
        <v>992.19799999999998</v>
      </c>
      <c r="K456">
        <f t="shared" si="29"/>
        <v>11.024422222222222</v>
      </c>
      <c r="L456" t="s">
        <v>42</v>
      </c>
      <c r="M456" t="s">
        <v>50</v>
      </c>
      <c r="N456" t="s">
        <v>51</v>
      </c>
    </row>
    <row r="457" spans="4:14" x14ac:dyDescent="0.3">
      <c r="D457">
        <v>90</v>
      </c>
      <c r="E457">
        <v>585</v>
      </c>
      <c r="F457">
        <v>122.76900000000001</v>
      </c>
      <c r="G457">
        <v>30.123999999999999</v>
      </c>
      <c r="H457">
        <v>197.363</v>
      </c>
      <c r="I457">
        <v>-84.698999999999998</v>
      </c>
      <c r="J457">
        <v>584.5</v>
      </c>
      <c r="K457">
        <f t="shared" si="29"/>
        <v>6.4944444444444445</v>
      </c>
      <c r="L457" t="s">
        <v>42</v>
      </c>
      <c r="M457" t="s">
        <v>50</v>
      </c>
      <c r="N457" t="s">
        <v>51</v>
      </c>
    </row>
    <row r="458" spans="4:14" x14ac:dyDescent="0.3">
      <c r="D458">
        <v>91</v>
      </c>
      <c r="E458">
        <v>769</v>
      </c>
      <c r="F458">
        <v>132.011</v>
      </c>
      <c r="G458">
        <v>40.948</v>
      </c>
      <c r="H458">
        <v>190.88499999999999</v>
      </c>
      <c r="I458">
        <v>-90.447999999999993</v>
      </c>
      <c r="J458">
        <v>768.02300000000002</v>
      </c>
      <c r="K458">
        <f t="shared" si="29"/>
        <v>8.5335888888888896</v>
      </c>
      <c r="L458" t="s">
        <v>42</v>
      </c>
      <c r="M458" t="s">
        <v>50</v>
      </c>
      <c r="N458" t="s">
        <v>51</v>
      </c>
    </row>
    <row r="459" spans="4:14" x14ac:dyDescent="0.3">
      <c r="D459">
        <v>92</v>
      </c>
      <c r="E459">
        <v>800</v>
      </c>
      <c r="F459">
        <v>101.096</v>
      </c>
      <c r="G459">
        <v>23.884</v>
      </c>
      <c r="H459">
        <v>183.322</v>
      </c>
      <c r="I459">
        <v>-93.441999999999993</v>
      </c>
      <c r="J459">
        <v>799.44200000000001</v>
      </c>
      <c r="K459">
        <f t="shared" si="29"/>
        <v>8.8826888888888895</v>
      </c>
      <c r="L459" t="s">
        <v>42</v>
      </c>
      <c r="M459" t="s">
        <v>50</v>
      </c>
      <c r="N459" t="s">
        <v>51</v>
      </c>
    </row>
    <row r="460" spans="4:14" x14ac:dyDescent="0.3">
      <c r="D460">
        <v>93</v>
      </c>
      <c r="E460">
        <v>796</v>
      </c>
      <c r="F460">
        <v>157.19300000000001</v>
      </c>
      <c r="G460">
        <v>33.734000000000002</v>
      </c>
      <c r="H460">
        <v>217.172</v>
      </c>
      <c r="I460">
        <v>-94.763999999999996</v>
      </c>
      <c r="J460">
        <v>794.745</v>
      </c>
      <c r="K460">
        <f t="shared" si="29"/>
        <v>8.8305000000000007</v>
      </c>
      <c r="L460" t="s">
        <v>42</v>
      </c>
      <c r="M460" t="s">
        <v>50</v>
      </c>
      <c r="N460" t="s">
        <v>51</v>
      </c>
    </row>
    <row r="461" spans="4:14" x14ac:dyDescent="0.3">
      <c r="D461">
        <v>94</v>
      </c>
      <c r="E461">
        <v>808</v>
      </c>
      <c r="F461">
        <v>158.339</v>
      </c>
      <c r="G461">
        <v>28.452999999999999</v>
      </c>
      <c r="H461">
        <v>217.24299999999999</v>
      </c>
      <c r="I461">
        <v>-94.692999999999998</v>
      </c>
      <c r="J461">
        <v>806.70399999999995</v>
      </c>
      <c r="K461">
        <f t="shared" si="29"/>
        <v>8.9633777777777777</v>
      </c>
      <c r="L461" t="s">
        <v>42</v>
      </c>
      <c r="M461" t="s">
        <v>50</v>
      </c>
      <c r="N461" t="s">
        <v>51</v>
      </c>
    </row>
    <row r="462" spans="4:14" x14ac:dyDescent="0.3">
      <c r="D462">
        <v>95</v>
      </c>
      <c r="E462">
        <v>874</v>
      </c>
      <c r="F462">
        <v>175.35</v>
      </c>
      <c r="G462">
        <v>39.552</v>
      </c>
      <c r="H462">
        <v>233.95099999999999</v>
      </c>
      <c r="I462">
        <v>-94.730999999999995</v>
      </c>
      <c r="J462">
        <v>872.97400000000005</v>
      </c>
      <c r="K462">
        <f t="shared" si="29"/>
        <v>9.6997111111111121</v>
      </c>
      <c r="L462" t="s">
        <v>42</v>
      </c>
      <c r="M462" t="s">
        <v>50</v>
      </c>
      <c r="N462" t="s">
        <v>51</v>
      </c>
    </row>
    <row r="463" spans="4:14" x14ac:dyDescent="0.3">
      <c r="D463">
        <v>96</v>
      </c>
      <c r="E463">
        <v>837</v>
      </c>
      <c r="F463">
        <v>168.607</v>
      </c>
      <c r="G463">
        <v>23.382000000000001</v>
      </c>
      <c r="H463">
        <v>237.39</v>
      </c>
      <c r="I463">
        <v>-93.704999999999998</v>
      </c>
      <c r="J463">
        <v>835.74599999999998</v>
      </c>
      <c r="K463">
        <f t="shared" si="29"/>
        <v>9.2860666666666667</v>
      </c>
      <c r="L463" t="s">
        <v>42</v>
      </c>
      <c r="M463" t="s">
        <v>50</v>
      </c>
      <c r="N463" t="s">
        <v>51</v>
      </c>
    </row>
    <row r="464" spans="4:14" x14ac:dyDescent="0.3">
      <c r="D464">
        <v>97</v>
      </c>
      <c r="E464">
        <v>511</v>
      </c>
      <c r="F464">
        <v>148.07300000000001</v>
      </c>
      <c r="G464">
        <v>58.658999999999999</v>
      </c>
      <c r="H464">
        <v>214.333</v>
      </c>
      <c r="I464">
        <v>-89.325999999999993</v>
      </c>
      <c r="J464">
        <v>510.03500000000003</v>
      </c>
      <c r="K464">
        <f t="shared" si="29"/>
        <v>5.6670555555555557</v>
      </c>
      <c r="L464" t="s">
        <v>42</v>
      </c>
      <c r="M464" t="s">
        <v>50</v>
      </c>
      <c r="N464" t="s">
        <v>51</v>
      </c>
    </row>
    <row r="465" spans="4:14" x14ac:dyDescent="0.3">
      <c r="D465">
        <v>98</v>
      </c>
      <c r="E465">
        <v>691</v>
      </c>
      <c r="F465">
        <v>162.34700000000001</v>
      </c>
      <c r="G465">
        <v>27.254999999999999</v>
      </c>
      <c r="H465">
        <v>249.24100000000001</v>
      </c>
      <c r="I465">
        <v>-90.498000000000005</v>
      </c>
      <c r="J465">
        <v>690.02599999999995</v>
      </c>
      <c r="K465">
        <f t="shared" si="29"/>
        <v>7.6669555555555551</v>
      </c>
      <c r="L465" t="s">
        <v>42</v>
      </c>
      <c r="M465" t="s">
        <v>50</v>
      </c>
      <c r="N465" t="s">
        <v>51</v>
      </c>
    </row>
    <row r="466" spans="4:14" x14ac:dyDescent="0.3">
      <c r="D466">
        <v>99</v>
      </c>
      <c r="E466">
        <v>668</v>
      </c>
      <c r="F466">
        <v>160.126</v>
      </c>
      <c r="G466">
        <v>31.436</v>
      </c>
      <c r="H466">
        <v>241.13900000000001</v>
      </c>
      <c r="I466">
        <v>-93.093999999999994</v>
      </c>
      <c r="J466">
        <v>666.97199999999998</v>
      </c>
      <c r="K466">
        <f t="shared" si="29"/>
        <v>7.4108000000000001</v>
      </c>
      <c r="L466" t="s">
        <v>42</v>
      </c>
      <c r="M466" t="s">
        <v>50</v>
      </c>
      <c r="N466" t="s">
        <v>51</v>
      </c>
    </row>
    <row r="467" spans="4:14" x14ac:dyDescent="0.3">
      <c r="D467">
        <v>100</v>
      </c>
      <c r="E467">
        <v>88</v>
      </c>
      <c r="F467">
        <v>79.242000000000004</v>
      </c>
      <c r="G467">
        <v>57</v>
      </c>
      <c r="H467">
        <v>150</v>
      </c>
      <c r="I467">
        <v>0</v>
      </c>
      <c r="J467">
        <v>87</v>
      </c>
      <c r="L467" t="s">
        <v>42</v>
      </c>
      <c r="M467" t="s">
        <v>50</v>
      </c>
      <c r="N467" t="s">
        <v>51</v>
      </c>
    </row>
    <row r="468" spans="4:14" x14ac:dyDescent="0.3">
      <c r="D468">
        <v>101</v>
      </c>
      <c r="E468">
        <v>952</v>
      </c>
      <c r="F468">
        <v>171.07599999999999</v>
      </c>
      <c r="G468">
        <v>49.37</v>
      </c>
      <c r="H468">
        <v>246.86099999999999</v>
      </c>
      <c r="I468">
        <v>1.2649999999999999</v>
      </c>
      <c r="J468">
        <v>951.23199999999997</v>
      </c>
      <c r="K468">
        <f>J468/87</f>
        <v>10.933701149425287</v>
      </c>
      <c r="L468" t="s">
        <v>42</v>
      </c>
      <c r="M468" t="s">
        <v>50</v>
      </c>
      <c r="N468" t="s">
        <v>51</v>
      </c>
    </row>
    <row r="469" spans="4:14" x14ac:dyDescent="0.3">
      <c r="D469">
        <v>102</v>
      </c>
      <c r="E469">
        <v>1014</v>
      </c>
      <c r="F469">
        <v>133.62</v>
      </c>
      <c r="G469">
        <v>43.021000000000001</v>
      </c>
      <c r="H469">
        <v>207.43600000000001</v>
      </c>
      <c r="I469">
        <v>2.7160000000000002</v>
      </c>
      <c r="J469">
        <v>1013.138</v>
      </c>
      <c r="K469">
        <f t="shared" ref="K469:K497" si="30">J469/87</f>
        <v>11.645264367816093</v>
      </c>
      <c r="L469" t="s">
        <v>42</v>
      </c>
      <c r="M469" t="s">
        <v>50</v>
      </c>
      <c r="N469" t="s">
        <v>51</v>
      </c>
    </row>
    <row r="470" spans="4:14" x14ac:dyDescent="0.3">
      <c r="D470">
        <v>103</v>
      </c>
      <c r="E470">
        <v>1071</v>
      </c>
      <c r="F470">
        <v>163.33500000000001</v>
      </c>
      <c r="G470">
        <v>45.569000000000003</v>
      </c>
      <c r="H470">
        <v>242.18899999999999</v>
      </c>
      <c r="I470">
        <v>3.8570000000000002</v>
      </c>
      <c r="J470">
        <v>1070.424</v>
      </c>
      <c r="K470">
        <f t="shared" si="30"/>
        <v>12.303724137931034</v>
      </c>
      <c r="L470" t="s">
        <v>42</v>
      </c>
      <c r="M470" t="s">
        <v>50</v>
      </c>
      <c r="N470" t="s">
        <v>51</v>
      </c>
    </row>
    <row r="471" spans="4:14" x14ac:dyDescent="0.3">
      <c r="D471">
        <v>104</v>
      </c>
      <c r="E471">
        <v>1173</v>
      </c>
      <c r="F471">
        <v>139.07900000000001</v>
      </c>
      <c r="G471">
        <v>32.396999999999998</v>
      </c>
      <c r="H471">
        <v>243.678</v>
      </c>
      <c r="I471">
        <v>1.369</v>
      </c>
      <c r="J471">
        <v>1172.3340000000001</v>
      </c>
      <c r="K471">
        <f t="shared" si="30"/>
        <v>13.475103448275863</v>
      </c>
      <c r="L471" t="s">
        <v>42</v>
      </c>
      <c r="M471" t="s">
        <v>50</v>
      </c>
      <c r="N471" t="s">
        <v>51</v>
      </c>
    </row>
    <row r="472" spans="4:14" x14ac:dyDescent="0.3">
      <c r="D472">
        <v>105</v>
      </c>
      <c r="E472">
        <v>1059</v>
      </c>
      <c r="F472">
        <v>123.73699999999999</v>
      </c>
      <c r="G472">
        <v>14.010999999999999</v>
      </c>
      <c r="H472">
        <v>227.46</v>
      </c>
      <c r="I472">
        <v>8.0380000000000003</v>
      </c>
      <c r="J472">
        <v>1058.3989999999999</v>
      </c>
      <c r="K472">
        <f t="shared" si="30"/>
        <v>12.165505747126435</v>
      </c>
      <c r="L472" t="s">
        <v>42</v>
      </c>
      <c r="M472" t="s">
        <v>50</v>
      </c>
      <c r="N472" t="s">
        <v>51</v>
      </c>
    </row>
    <row r="473" spans="4:14" x14ac:dyDescent="0.3">
      <c r="D473">
        <v>106</v>
      </c>
      <c r="E473">
        <v>1059</v>
      </c>
      <c r="F473">
        <v>170.55500000000001</v>
      </c>
      <c r="G473">
        <v>25.532</v>
      </c>
      <c r="H473">
        <v>250.98500000000001</v>
      </c>
      <c r="I473">
        <v>-3.6840000000000002</v>
      </c>
      <c r="J473">
        <v>1058.1869999999999</v>
      </c>
      <c r="K473">
        <f t="shared" si="30"/>
        <v>12.16306896551724</v>
      </c>
      <c r="L473" t="s">
        <v>42</v>
      </c>
      <c r="M473" t="s">
        <v>50</v>
      </c>
      <c r="N473" t="s">
        <v>51</v>
      </c>
    </row>
    <row r="474" spans="4:14" x14ac:dyDescent="0.3">
      <c r="D474">
        <v>107</v>
      </c>
      <c r="E474">
        <v>799</v>
      </c>
      <c r="F474">
        <v>142.50800000000001</v>
      </c>
      <c r="G474">
        <v>19.925000000000001</v>
      </c>
      <c r="H474">
        <v>243.637</v>
      </c>
      <c r="I474">
        <v>9.2260000000000009</v>
      </c>
      <c r="J474">
        <v>798.32799999999997</v>
      </c>
      <c r="K474">
        <f t="shared" si="30"/>
        <v>9.1761839080459762</v>
      </c>
      <c r="L474" t="s">
        <v>42</v>
      </c>
      <c r="M474" t="s">
        <v>50</v>
      </c>
      <c r="N474" t="s">
        <v>51</v>
      </c>
    </row>
    <row r="475" spans="4:14" x14ac:dyDescent="0.3">
      <c r="D475">
        <v>108</v>
      </c>
      <c r="E475">
        <v>1125</v>
      </c>
      <c r="F475">
        <v>162.81800000000001</v>
      </c>
      <c r="G475">
        <v>13.007999999999999</v>
      </c>
      <c r="H475">
        <v>253.71100000000001</v>
      </c>
      <c r="I475">
        <v>0.81599999999999995</v>
      </c>
      <c r="J475">
        <v>1124.114</v>
      </c>
      <c r="K475">
        <f t="shared" si="30"/>
        <v>12.920850574712643</v>
      </c>
      <c r="L475" t="s">
        <v>42</v>
      </c>
      <c r="M475" t="s">
        <v>50</v>
      </c>
      <c r="N475" t="s">
        <v>51</v>
      </c>
    </row>
    <row r="476" spans="4:14" x14ac:dyDescent="0.3">
      <c r="D476">
        <v>109</v>
      </c>
      <c r="E476">
        <v>745</v>
      </c>
      <c r="F476">
        <v>158.44800000000001</v>
      </c>
      <c r="G476">
        <v>25.225999999999999</v>
      </c>
      <c r="H476">
        <v>252.40100000000001</v>
      </c>
      <c r="I476">
        <v>-0.308</v>
      </c>
      <c r="J476">
        <v>744.01099999999997</v>
      </c>
      <c r="K476">
        <f t="shared" si="30"/>
        <v>8.5518505747126436</v>
      </c>
      <c r="L476" t="s">
        <v>42</v>
      </c>
      <c r="M476" t="s">
        <v>50</v>
      </c>
      <c r="N476" t="s">
        <v>51</v>
      </c>
    </row>
    <row r="477" spans="4:14" x14ac:dyDescent="0.3">
      <c r="D477">
        <v>110</v>
      </c>
      <c r="E477">
        <v>729</v>
      </c>
      <c r="F477">
        <v>154.232</v>
      </c>
      <c r="G477">
        <v>20.256</v>
      </c>
      <c r="H477">
        <v>248.04400000000001</v>
      </c>
      <c r="I477">
        <v>1.8879999999999999</v>
      </c>
      <c r="J477">
        <v>728.39499999999998</v>
      </c>
      <c r="K477">
        <f t="shared" si="30"/>
        <v>8.3723563218390797</v>
      </c>
      <c r="L477" t="s">
        <v>42</v>
      </c>
      <c r="M477" t="s">
        <v>50</v>
      </c>
      <c r="N477" t="s">
        <v>51</v>
      </c>
    </row>
    <row r="478" spans="4:14" x14ac:dyDescent="0.3">
      <c r="D478">
        <v>111</v>
      </c>
      <c r="E478">
        <v>633</v>
      </c>
      <c r="F478">
        <v>133.32499999999999</v>
      </c>
      <c r="G478">
        <v>53</v>
      </c>
      <c r="H478">
        <v>229.65</v>
      </c>
      <c r="I478">
        <v>-0.36299999999999999</v>
      </c>
      <c r="J478">
        <v>632.01300000000003</v>
      </c>
      <c r="K478">
        <f t="shared" si="30"/>
        <v>7.2645172413793109</v>
      </c>
      <c r="L478" t="s">
        <v>42</v>
      </c>
      <c r="M478" t="s">
        <v>50</v>
      </c>
      <c r="N478" t="s">
        <v>51</v>
      </c>
    </row>
    <row r="479" spans="4:14" x14ac:dyDescent="0.3">
      <c r="D479">
        <v>112</v>
      </c>
      <c r="E479">
        <v>721</v>
      </c>
      <c r="F479">
        <v>170.43600000000001</v>
      </c>
      <c r="G479">
        <v>16.667000000000002</v>
      </c>
      <c r="H479">
        <v>251.333</v>
      </c>
      <c r="I479">
        <v>1.909</v>
      </c>
      <c r="J479">
        <v>720.4</v>
      </c>
      <c r="K479">
        <f t="shared" si="30"/>
        <v>8.2804597701149429</v>
      </c>
      <c r="L479" t="s">
        <v>42</v>
      </c>
      <c r="M479" t="s">
        <v>50</v>
      </c>
      <c r="N479" t="s">
        <v>51</v>
      </c>
    </row>
    <row r="480" spans="4:14" x14ac:dyDescent="0.3">
      <c r="D480">
        <v>113</v>
      </c>
      <c r="E480">
        <v>754</v>
      </c>
      <c r="F480">
        <v>180.02</v>
      </c>
      <c r="G480">
        <v>49.476999999999997</v>
      </c>
      <c r="H480">
        <v>251.71700000000001</v>
      </c>
      <c r="I480">
        <v>-2.7410000000000001</v>
      </c>
      <c r="J480">
        <v>752.86099999999999</v>
      </c>
      <c r="K480">
        <f t="shared" si="30"/>
        <v>8.6535747126436782</v>
      </c>
      <c r="L480" t="s">
        <v>42</v>
      </c>
      <c r="M480" t="s">
        <v>50</v>
      </c>
      <c r="N480" t="s">
        <v>51</v>
      </c>
    </row>
    <row r="481" spans="4:14" x14ac:dyDescent="0.3">
      <c r="D481">
        <v>114</v>
      </c>
      <c r="E481">
        <v>893</v>
      </c>
      <c r="F481">
        <v>178.869</v>
      </c>
      <c r="G481">
        <v>48.280999999999999</v>
      </c>
      <c r="H481">
        <v>249.63499999999999</v>
      </c>
      <c r="I481">
        <v>-1.284</v>
      </c>
      <c r="J481">
        <v>892.22400000000005</v>
      </c>
      <c r="K481">
        <f t="shared" si="30"/>
        <v>10.255448275862069</v>
      </c>
      <c r="L481" t="s">
        <v>42</v>
      </c>
      <c r="M481" t="s">
        <v>50</v>
      </c>
      <c r="N481" t="s">
        <v>51</v>
      </c>
    </row>
    <row r="482" spans="4:14" x14ac:dyDescent="0.3">
      <c r="D482">
        <v>115</v>
      </c>
      <c r="E482">
        <v>873</v>
      </c>
      <c r="F482">
        <v>145.19999999999999</v>
      </c>
      <c r="G482">
        <v>33.158999999999999</v>
      </c>
      <c r="H482">
        <v>222.70500000000001</v>
      </c>
      <c r="I482">
        <v>-0.78800000000000003</v>
      </c>
      <c r="J482">
        <v>872.08299999999997</v>
      </c>
      <c r="K482">
        <f t="shared" si="30"/>
        <v>10.023942528735631</v>
      </c>
      <c r="L482" t="s">
        <v>42</v>
      </c>
      <c r="M482" t="s">
        <v>50</v>
      </c>
      <c r="N482" t="s">
        <v>51</v>
      </c>
    </row>
    <row r="483" spans="4:14" x14ac:dyDescent="0.3">
      <c r="D483">
        <v>116</v>
      </c>
      <c r="E483">
        <v>957</v>
      </c>
      <c r="F483">
        <v>168.69300000000001</v>
      </c>
      <c r="G483">
        <v>39.991999999999997</v>
      </c>
      <c r="H483">
        <v>247.547</v>
      </c>
      <c r="I483">
        <v>-0.47899999999999998</v>
      </c>
      <c r="J483">
        <v>956.03300000000002</v>
      </c>
      <c r="K483">
        <f t="shared" si="30"/>
        <v>10.988885057471265</v>
      </c>
      <c r="L483" t="s">
        <v>42</v>
      </c>
      <c r="M483" t="s">
        <v>50</v>
      </c>
      <c r="N483" t="s">
        <v>51</v>
      </c>
    </row>
    <row r="484" spans="4:14" x14ac:dyDescent="0.3">
      <c r="D484">
        <v>117</v>
      </c>
      <c r="E484">
        <v>861</v>
      </c>
      <c r="F484">
        <v>185.89599999999999</v>
      </c>
      <c r="G484">
        <v>41.604999999999997</v>
      </c>
      <c r="H484">
        <v>254</v>
      </c>
      <c r="I484">
        <v>-0.53300000000000003</v>
      </c>
      <c r="J484">
        <v>860.03700000000003</v>
      </c>
      <c r="K484">
        <f t="shared" si="30"/>
        <v>9.8854827586206895</v>
      </c>
      <c r="L484" t="s">
        <v>42</v>
      </c>
      <c r="M484" t="s">
        <v>50</v>
      </c>
      <c r="N484" t="s">
        <v>51</v>
      </c>
    </row>
    <row r="485" spans="4:14" x14ac:dyDescent="0.3">
      <c r="D485">
        <v>118</v>
      </c>
      <c r="E485">
        <v>882</v>
      </c>
      <c r="F485">
        <v>185.203</v>
      </c>
      <c r="G485">
        <v>41.112000000000002</v>
      </c>
      <c r="H485">
        <v>253.667</v>
      </c>
      <c r="I485">
        <v>-2.8620000000000001</v>
      </c>
      <c r="J485">
        <v>881.09900000000005</v>
      </c>
      <c r="K485">
        <f t="shared" si="30"/>
        <v>10.127574712643678</v>
      </c>
      <c r="L485" t="s">
        <v>42</v>
      </c>
      <c r="M485" t="s">
        <v>50</v>
      </c>
      <c r="N485" t="s">
        <v>51</v>
      </c>
    </row>
    <row r="486" spans="4:14" x14ac:dyDescent="0.3">
      <c r="D486">
        <v>119</v>
      </c>
      <c r="E486">
        <v>834</v>
      </c>
      <c r="F486">
        <v>139.399</v>
      </c>
      <c r="G486">
        <v>43.344999999999999</v>
      </c>
      <c r="H486">
        <v>235.91300000000001</v>
      </c>
      <c r="I486">
        <v>-2.7519999999999998</v>
      </c>
      <c r="J486">
        <v>832.96100000000001</v>
      </c>
      <c r="K486">
        <f t="shared" si="30"/>
        <v>9.5742643678160917</v>
      </c>
      <c r="L486" t="s">
        <v>42</v>
      </c>
      <c r="M486" t="s">
        <v>50</v>
      </c>
      <c r="N486" t="s">
        <v>51</v>
      </c>
    </row>
    <row r="487" spans="4:14" x14ac:dyDescent="0.3">
      <c r="D487">
        <v>120</v>
      </c>
      <c r="E487">
        <v>912</v>
      </c>
      <c r="F487">
        <v>181.755</v>
      </c>
      <c r="G487">
        <v>25.484000000000002</v>
      </c>
      <c r="H487">
        <v>254.96299999999999</v>
      </c>
      <c r="I487">
        <v>7.0629999999999997</v>
      </c>
      <c r="J487">
        <v>910.91200000000003</v>
      </c>
      <c r="K487">
        <f t="shared" si="30"/>
        <v>10.470252873563219</v>
      </c>
      <c r="L487" t="s">
        <v>42</v>
      </c>
      <c r="M487" t="s">
        <v>50</v>
      </c>
      <c r="N487" t="s">
        <v>51</v>
      </c>
    </row>
    <row r="488" spans="4:14" x14ac:dyDescent="0.3">
      <c r="D488">
        <v>121</v>
      </c>
      <c r="E488">
        <v>1006</v>
      </c>
      <c r="F488">
        <v>167.072</v>
      </c>
      <c r="G488">
        <v>9.516</v>
      </c>
      <c r="H488">
        <v>251.83500000000001</v>
      </c>
      <c r="I488">
        <v>2.0539999999999998</v>
      </c>
      <c r="J488">
        <v>1004.645</v>
      </c>
      <c r="K488">
        <f t="shared" si="30"/>
        <v>11.54764367816092</v>
      </c>
      <c r="L488" t="s">
        <v>42</v>
      </c>
      <c r="M488" t="s">
        <v>50</v>
      </c>
      <c r="N488" t="s">
        <v>51</v>
      </c>
    </row>
    <row r="489" spans="4:14" x14ac:dyDescent="0.3">
      <c r="D489">
        <v>122</v>
      </c>
      <c r="E489">
        <v>805</v>
      </c>
      <c r="F489">
        <v>165.99100000000001</v>
      </c>
      <c r="G489">
        <v>33.765999999999998</v>
      </c>
      <c r="H489">
        <v>254.333</v>
      </c>
      <c r="I489">
        <v>-1.425</v>
      </c>
      <c r="J489">
        <v>804.24900000000002</v>
      </c>
      <c r="K489">
        <f t="shared" si="30"/>
        <v>9.2442413793103455</v>
      </c>
      <c r="L489" t="s">
        <v>42</v>
      </c>
      <c r="M489" t="s">
        <v>50</v>
      </c>
      <c r="N489" t="s">
        <v>51</v>
      </c>
    </row>
    <row r="490" spans="4:14" x14ac:dyDescent="0.3">
      <c r="D490">
        <v>123</v>
      </c>
      <c r="E490">
        <v>689</v>
      </c>
      <c r="F490">
        <v>159.64599999999999</v>
      </c>
      <c r="G490">
        <v>13.707000000000001</v>
      </c>
      <c r="H490">
        <v>254.64099999999999</v>
      </c>
      <c r="I490">
        <v>6.34</v>
      </c>
      <c r="J490">
        <v>688.20899999999995</v>
      </c>
      <c r="K490">
        <f t="shared" si="30"/>
        <v>7.910448275862068</v>
      </c>
      <c r="L490" t="s">
        <v>42</v>
      </c>
      <c r="M490" t="s">
        <v>50</v>
      </c>
      <c r="N490" t="s">
        <v>51</v>
      </c>
    </row>
    <row r="491" spans="4:14" x14ac:dyDescent="0.3">
      <c r="D491">
        <v>124</v>
      </c>
      <c r="E491">
        <v>1073</v>
      </c>
      <c r="F491">
        <v>202.15600000000001</v>
      </c>
      <c r="G491">
        <v>21.73</v>
      </c>
      <c r="H491">
        <v>255</v>
      </c>
      <c r="I491">
        <v>-1.069</v>
      </c>
      <c r="J491">
        <v>1072.1869999999999</v>
      </c>
      <c r="K491">
        <f t="shared" si="30"/>
        <v>12.323988505747126</v>
      </c>
      <c r="L491" t="s">
        <v>42</v>
      </c>
      <c r="M491" t="s">
        <v>50</v>
      </c>
      <c r="N491" t="s">
        <v>51</v>
      </c>
    </row>
    <row r="492" spans="4:14" x14ac:dyDescent="0.3">
      <c r="D492">
        <v>125</v>
      </c>
      <c r="E492">
        <v>1006</v>
      </c>
      <c r="F492">
        <v>190.64400000000001</v>
      </c>
      <c r="G492">
        <v>25.777999999999999</v>
      </c>
      <c r="H492">
        <v>255</v>
      </c>
      <c r="I492">
        <v>-2.5089999999999999</v>
      </c>
      <c r="J492">
        <v>1004.9640000000001</v>
      </c>
      <c r="K492">
        <f t="shared" si="30"/>
        <v>11.551310344827586</v>
      </c>
      <c r="L492" t="s">
        <v>42</v>
      </c>
      <c r="M492" t="s">
        <v>50</v>
      </c>
      <c r="N492" t="s">
        <v>51</v>
      </c>
    </row>
    <row r="493" spans="4:14" x14ac:dyDescent="0.3">
      <c r="D493">
        <v>126</v>
      </c>
      <c r="E493">
        <v>1017</v>
      </c>
      <c r="F493">
        <v>179.76300000000001</v>
      </c>
      <c r="G493">
        <v>20.837</v>
      </c>
      <c r="H493">
        <v>254</v>
      </c>
      <c r="I493">
        <v>-0.22600000000000001</v>
      </c>
      <c r="J493">
        <v>1016.008</v>
      </c>
      <c r="K493">
        <f t="shared" si="30"/>
        <v>11.678252873563219</v>
      </c>
      <c r="L493" t="s">
        <v>42</v>
      </c>
      <c r="M493" t="s">
        <v>50</v>
      </c>
      <c r="N493" t="s">
        <v>51</v>
      </c>
    </row>
    <row r="494" spans="4:14" x14ac:dyDescent="0.3">
      <c r="D494">
        <v>127</v>
      </c>
      <c r="E494">
        <v>1089</v>
      </c>
      <c r="F494">
        <v>187.822</v>
      </c>
      <c r="G494">
        <v>31.9</v>
      </c>
      <c r="H494">
        <v>254.667</v>
      </c>
      <c r="I494">
        <v>0.42099999999999999</v>
      </c>
      <c r="J494">
        <v>1088.029</v>
      </c>
      <c r="K494">
        <f t="shared" si="30"/>
        <v>12.506080459770114</v>
      </c>
      <c r="L494" t="s">
        <v>42</v>
      </c>
      <c r="M494" t="s">
        <v>50</v>
      </c>
      <c r="N494" t="s">
        <v>51</v>
      </c>
    </row>
    <row r="495" spans="4:14" x14ac:dyDescent="0.3">
      <c r="D495">
        <v>128</v>
      </c>
      <c r="E495">
        <v>1073</v>
      </c>
      <c r="F495">
        <v>174.935</v>
      </c>
      <c r="G495">
        <v>20.876000000000001</v>
      </c>
      <c r="H495">
        <v>253.667</v>
      </c>
      <c r="I495">
        <v>-0.214</v>
      </c>
      <c r="J495">
        <v>1072.0070000000001</v>
      </c>
      <c r="K495">
        <f t="shared" si="30"/>
        <v>12.321919540229885</v>
      </c>
      <c r="L495" t="s">
        <v>42</v>
      </c>
      <c r="M495" t="s">
        <v>50</v>
      </c>
      <c r="N495" t="s">
        <v>51</v>
      </c>
    </row>
    <row r="496" spans="4:14" x14ac:dyDescent="0.3">
      <c r="D496">
        <v>129</v>
      </c>
      <c r="E496">
        <v>1029</v>
      </c>
      <c r="F496">
        <v>176.768</v>
      </c>
      <c r="G496">
        <v>39.279000000000003</v>
      </c>
      <c r="H496">
        <v>246.00800000000001</v>
      </c>
      <c r="I496">
        <v>0.66900000000000004</v>
      </c>
      <c r="J496">
        <v>1028.07</v>
      </c>
      <c r="K496">
        <f t="shared" si="30"/>
        <v>11.816896551724136</v>
      </c>
      <c r="L496" t="s">
        <v>42</v>
      </c>
      <c r="M496" t="s">
        <v>50</v>
      </c>
      <c r="N496" t="s">
        <v>51</v>
      </c>
    </row>
    <row r="497" spans="4:14" x14ac:dyDescent="0.3">
      <c r="D497">
        <v>130</v>
      </c>
      <c r="E497">
        <v>973</v>
      </c>
      <c r="F497">
        <v>180.404</v>
      </c>
      <c r="G497">
        <v>38.567999999999998</v>
      </c>
      <c r="H497">
        <v>254.667</v>
      </c>
      <c r="I497">
        <v>0.70699999999999996</v>
      </c>
      <c r="J497">
        <v>972.07399999999996</v>
      </c>
      <c r="K497">
        <f t="shared" si="30"/>
        <v>11.173264367816092</v>
      </c>
      <c r="L497" t="s">
        <v>42</v>
      </c>
      <c r="M497" t="s">
        <v>50</v>
      </c>
      <c r="N497" t="s">
        <v>51</v>
      </c>
    </row>
    <row r="498" spans="4:14" x14ac:dyDescent="0.3">
      <c r="D498">
        <v>131</v>
      </c>
      <c r="E498">
        <v>85</v>
      </c>
      <c r="F498">
        <v>74.748999999999995</v>
      </c>
      <c r="G498">
        <v>62.332999999999998</v>
      </c>
      <c r="H498">
        <v>155.667</v>
      </c>
      <c r="I498">
        <v>0</v>
      </c>
      <c r="J498">
        <v>84</v>
      </c>
      <c r="L498" t="s">
        <v>42</v>
      </c>
      <c r="M498" t="s">
        <v>50</v>
      </c>
      <c r="N498" t="s">
        <v>51</v>
      </c>
    </row>
    <row r="499" spans="4:14" x14ac:dyDescent="0.3">
      <c r="D499">
        <v>132</v>
      </c>
      <c r="E499">
        <v>1033</v>
      </c>
      <c r="F499">
        <v>123.473</v>
      </c>
      <c r="G499">
        <v>28.713999999999999</v>
      </c>
      <c r="H499">
        <v>199.40100000000001</v>
      </c>
      <c r="I499">
        <v>5.1139999999999999</v>
      </c>
      <c r="J499">
        <v>1032.1089999999999</v>
      </c>
      <c r="K499">
        <f>J499/84</f>
        <v>12.287011904761904</v>
      </c>
      <c r="L499" t="s">
        <v>42</v>
      </c>
      <c r="M499" t="s">
        <v>50</v>
      </c>
      <c r="N499" t="s">
        <v>51</v>
      </c>
    </row>
    <row r="500" spans="4:14" x14ac:dyDescent="0.3">
      <c r="D500">
        <v>133</v>
      </c>
      <c r="E500">
        <v>1058</v>
      </c>
      <c r="F500">
        <v>156.99600000000001</v>
      </c>
      <c r="G500">
        <v>28.102</v>
      </c>
      <c r="H500">
        <v>235.06800000000001</v>
      </c>
      <c r="I500">
        <v>2.3860000000000001</v>
      </c>
      <c r="J500">
        <v>1056.9159999999999</v>
      </c>
      <c r="K500">
        <f t="shared" ref="K500:K515" si="31">J500/84</f>
        <v>12.582333333333333</v>
      </c>
      <c r="L500" t="s">
        <v>42</v>
      </c>
      <c r="M500" t="s">
        <v>50</v>
      </c>
      <c r="N500" t="s">
        <v>51</v>
      </c>
    </row>
    <row r="501" spans="4:14" x14ac:dyDescent="0.3">
      <c r="D501">
        <v>134</v>
      </c>
      <c r="E501">
        <v>1117</v>
      </c>
      <c r="F501">
        <v>127.226</v>
      </c>
      <c r="G501">
        <v>16.692</v>
      </c>
      <c r="H501">
        <v>209.65600000000001</v>
      </c>
      <c r="I501">
        <v>-1.4370000000000001</v>
      </c>
      <c r="J501">
        <v>1116.3510000000001</v>
      </c>
      <c r="K501">
        <f t="shared" si="31"/>
        <v>13.289892857142858</v>
      </c>
      <c r="L501" t="s">
        <v>42</v>
      </c>
      <c r="M501" t="s">
        <v>50</v>
      </c>
      <c r="N501" t="s">
        <v>51</v>
      </c>
    </row>
    <row r="502" spans="4:14" x14ac:dyDescent="0.3">
      <c r="D502">
        <v>135</v>
      </c>
      <c r="E502">
        <v>1130</v>
      </c>
      <c r="F502">
        <v>148.857</v>
      </c>
      <c r="G502">
        <v>24.033999999999999</v>
      </c>
      <c r="H502">
        <v>227.22</v>
      </c>
      <c r="I502">
        <v>2.8420000000000001</v>
      </c>
      <c r="J502">
        <v>1129.3889999999999</v>
      </c>
      <c r="K502">
        <f t="shared" si="31"/>
        <v>13.445107142857141</v>
      </c>
      <c r="L502" t="s">
        <v>42</v>
      </c>
      <c r="M502" t="s">
        <v>50</v>
      </c>
      <c r="N502" t="s">
        <v>51</v>
      </c>
    </row>
    <row r="503" spans="4:14" x14ac:dyDescent="0.3">
      <c r="D503">
        <v>136</v>
      </c>
      <c r="E503">
        <v>1150</v>
      </c>
      <c r="F503">
        <v>132.55699999999999</v>
      </c>
      <c r="G503">
        <v>23.888999999999999</v>
      </c>
      <c r="H503">
        <v>224.673</v>
      </c>
      <c r="I503">
        <v>2.1949999999999998</v>
      </c>
      <c r="J503">
        <v>1148.8430000000001</v>
      </c>
      <c r="K503">
        <f t="shared" si="31"/>
        <v>13.676702380952381</v>
      </c>
      <c r="L503" t="s">
        <v>42</v>
      </c>
      <c r="M503" t="s">
        <v>50</v>
      </c>
      <c r="N503" t="s">
        <v>51</v>
      </c>
    </row>
    <row r="504" spans="4:14" x14ac:dyDescent="0.3">
      <c r="D504">
        <v>137</v>
      </c>
      <c r="E504">
        <v>1329</v>
      </c>
      <c r="F504">
        <v>167.66800000000001</v>
      </c>
      <c r="G504">
        <v>23.631</v>
      </c>
      <c r="H504">
        <v>253.333</v>
      </c>
      <c r="I504">
        <v>1.38</v>
      </c>
      <c r="J504">
        <v>1328.385</v>
      </c>
      <c r="K504">
        <f t="shared" si="31"/>
        <v>15.814107142857143</v>
      </c>
      <c r="L504" t="s">
        <v>42</v>
      </c>
      <c r="M504" t="s">
        <v>50</v>
      </c>
      <c r="N504" t="s">
        <v>51</v>
      </c>
    </row>
    <row r="505" spans="4:14" x14ac:dyDescent="0.3">
      <c r="D505">
        <v>138</v>
      </c>
      <c r="E505">
        <v>1333</v>
      </c>
      <c r="F505">
        <v>140.53700000000001</v>
      </c>
      <c r="G505">
        <v>27.48</v>
      </c>
      <c r="H505">
        <v>225.93700000000001</v>
      </c>
      <c r="I505">
        <v>1.3759999999999999</v>
      </c>
      <c r="J505">
        <v>1332.384</v>
      </c>
      <c r="K505">
        <f t="shared" si="31"/>
        <v>15.861714285714285</v>
      </c>
      <c r="L505" t="s">
        <v>42</v>
      </c>
      <c r="M505" t="s">
        <v>50</v>
      </c>
      <c r="N505" t="s">
        <v>51</v>
      </c>
    </row>
    <row r="506" spans="4:14" x14ac:dyDescent="0.3">
      <c r="D506">
        <v>139</v>
      </c>
      <c r="E506">
        <v>1237</v>
      </c>
      <c r="F506">
        <v>151.58600000000001</v>
      </c>
      <c r="G506">
        <v>19.285</v>
      </c>
      <c r="H506">
        <v>244.83600000000001</v>
      </c>
      <c r="I506">
        <v>0.74199999999999999</v>
      </c>
      <c r="J506">
        <v>1236.104</v>
      </c>
      <c r="K506">
        <f t="shared" si="31"/>
        <v>14.715523809523811</v>
      </c>
      <c r="L506" t="s">
        <v>42</v>
      </c>
      <c r="M506" t="s">
        <v>50</v>
      </c>
      <c r="N506" t="s">
        <v>51</v>
      </c>
    </row>
    <row r="507" spans="4:14" x14ac:dyDescent="0.3">
      <c r="D507">
        <v>140</v>
      </c>
      <c r="E507">
        <v>1228</v>
      </c>
      <c r="F507">
        <v>150.00200000000001</v>
      </c>
      <c r="G507">
        <v>10.941000000000001</v>
      </c>
      <c r="H507">
        <v>249.66800000000001</v>
      </c>
      <c r="I507">
        <v>3.9260000000000002</v>
      </c>
      <c r="J507">
        <v>1226.8789999999999</v>
      </c>
      <c r="K507">
        <f t="shared" si="31"/>
        <v>14.60570238095238</v>
      </c>
      <c r="L507" t="s">
        <v>42</v>
      </c>
      <c r="M507" t="s">
        <v>50</v>
      </c>
      <c r="N507" t="s">
        <v>51</v>
      </c>
    </row>
    <row r="508" spans="4:14" x14ac:dyDescent="0.3">
      <c r="D508">
        <v>141</v>
      </c>
      <c r="E508">
        <v>1293</v>
      </c>
      <c r="F508">
        <v>168.477</v>
      </c>
      <c r="G508">
        <v>18.876999999999999</v>
      </c>
      <c r="H508">
        <v>254.667</v>
      </c>
      <c r="I508">
        <v>0.53200000000000003</v>
      </c>
      <c r="J508">
        <v>1292.056</v>
      </c>
      <c r="K508">
        <f t="shared" si="31"/>
        <v>15.381619047619049</v>
      </c>
      <c r="L508" t="s">
        <v>42</v>
      </c>
      <c r="M508" t="s">
        <v>50</v>
      </c>
      <c r="N508" t="s">
        <v>51</v>
      </c>
    </row>
    <row r="509" spans="4:14" x14ac:dyDescent="0.3">
      <c r="D509">
        <v>142</v>
      </c>
      <c r="E509">
        <v>1069</v>
      </c>
      <c r="F509">
        <v>144.68</v>
      </c>
      <c r="G509">
        <v>17.295999999999999</v>
      </c>
      <c r="H509">
        <v>223.03700000000001</v>
      </c>
      <c r="I509">
        <v>1.073</v>
      </c>
      <c r="J509">
        <v>1068.1869999999999</v>
      </c>
      <c r="K509">
        <f t="shared" si="31"/>
        <v>12.716511904761903</v>
      </c>
      <c r="L509" t="s">
        <v>42</v>
      </c>
      <c r="M509" t="s">
        <v>50</v>
      </c>
      <c r="N509" t="s">
        <v>51</v>
      </c>
    </row>
    <row r="510" spans="4:14" x14ac:dyDescent="0.3">
      <c r="D510">
        <v>143</v>
      </c>
      <c r="E510">
        <v>1077</v>
      </c>
      <c r="F510">
        <v>155.268</v>
      </c>
      <c r="G510">
        <v>13.515000000000001</v>
      </c>
      <c r="H510">
        <v>238.072</v>
      </c>
      <c r="I510">
        <v>-0.42599999999999999</v>
      </c>
      <c r="J510">
        <v>1076.03</v>
      </c>
      <c r="K510">
        <f t="shared" si="31"/>
        <v>12.809880952380952</v>
      </c>
      <c r="L510" t="s">
        <v>42</v>
      </c>
      <c r="M510" t="s">
        <v>50</v>
      </c>
      <c r="N510" t="s">
        <v>51</v>
      </c>
    </row>
    <row r="511" spans="4:14" x14ac:dyDescent="0.3">
      <c r="D511">
        <v>144</v>
      </c>
      <c r="E511">
        <v>957</v>
      </c>
      <c r="F511">
        <v>140.60300000000001</v>
      </c>
      <c r="G511">
        <v>15.545</v>
      </c>
      <c r="H511">
        <v>232.79499999999999</v>
      </c>
      <c r="I511">
        <v>1.198</v>
      </c>
      <c r="J511">
        <v>956.20899999999995</v>
      </c>
      <c r="K511">
        <f t="shared" si="31"/>
        <v>11.383440476190476</v>
      </c>
      <c r="L511" t="s">
        <v>42</v>
      </c>
      <c r="M511" t="s">
        <v>50</v>
      </c>
      <c r="N511" t="s">
        <v>51</v>
      </c>
    </row>
    <row r="512" spans="4:14" x14ac:dyDescent="0.3">
      <c r="D512">
        <v>145</v>
      </c>
      <c r="E512">
        <v>1097</v>
      </c>
      <c r="F512">
        <v>137.77699999999999</v>
      </c>
      <c r="G512">
        <v>29.890999999999998</v>
      </c>
      <c r="H512">
        <v>236.22900000000001</v>
      </c>
      <c r="I512">
        <v>0.627</v>
      </c>
      <c r="J512">
        <v>1096.066</v>
      </c>
      <c r="K512">
        <f t="shared" si="31"/>
        <v>13.048404761904763</v>
      </c>
      <c r="L512" t="s">
        <v>42</v>
      </c>
      <c r="M512" t="s">
        <v>50</v>
      </c>
      <c r="N512" t="s">
        <v>51</v>
      </c>
    </row>
    <row r="513" spans="4:14" x14ac:dyDescent="0.3">
      <c r="D513">
        <v>146</v>
      </c>
      <c r="E513">
        <v>857</v>
      </c>
      <c r="F513">
        <v>183.23400000000001</v>
      </c>
      <c r="G513">
        <v>38.24</v>
      </c>
      <c r="H513">
        <v>254</v>
      </c>
      <c r="I513">
        <v>-1.3380000000000001</v>
      </c>
      <c r="J513">
        <v>856.23400000000004</v>
      </c>
      <c r="K513">
        <f t="shared" si="31"/>
        <v>10.193261904761906</v>
      </c>
      <c r="L513" t="s">
        <v>42</v>
      </c>
      <c r="M513" t="s">
        <v>50</v>
      </c>
      <c r="N513" t="s">
        <v>51</v>
      </c>
    </row>
    <row r="514" spans="4:14" x14ac:dyDescent="0.3">
      <c r="D514">
        <v>147</v>
      </c>
      <c r="E514">
        <v>957</v>
      </c>
      <c r="F514">
        <v>187.25299999999999</v>
      </c>
      <c r="G514">
        <v>36.734000000000002</v>
      </c>
      <c r="H514">
        <v>255</v>
      </c>
      <c r="I514">
        <v>0.24</v>
      </c>
      <c r="J514">
        <v>956.00800000000004</v>
      </c>
      <c r="K514">
        <f t="shared" si="31"/>
        <v>11.381047619047619</v>
      </c>
      <c r="L514" t="s">
        <v>42</v>
      </c>
      <c r="M514" t="s">
        <v>50</v>
      </c>
      <c r="N514" t="s">
        <v>51</v>
      </c>
    </row>
    <row r="515" spans="4:14" x14ac:dyDescent="0.3">
      <c r="D515">
        <v>148</v>
      </c>
      <c r="E515">
        <v>809</v>
      </c>
      <c r="F515">
        <v>169.02199999999999</v>
      </c>
      <c r="G515">
        <v>31.972000000000001</v>
      </c>
      <c r="H515">
        <v>254.667</v>
      </c>
      <c r="I515">
        <v>0.28399999999999997</v>
      </c>
      <c r="J515">
        <v>808.01</v>
      </c>
      <c r="K515">
        <f t="shared" si="31"/>
        <v>9.6191666666666666</v>
      </c>
      <c r="L515" t="s">
        <v>42</v>
      </c>
      <c r="M515" t="s">
        <v>50</v>
      </c>
      <c r="N515" t="s">
        <v>51</v>
      </c>
    </row>
    <row r="516" spans="4:14" x14ac:dyDescent="0.3">
      <c r="D516">
        <v>149</v>
      </c>
      <c r="E516">
        <v>95</v>
      </c>
      <c r="F516">
        <v>87.611000000000004</v>
      </c>
      <c r="G516">
        <v>70.667000000000002</v>
      </c>
      <c r="H516">
        <v>173</v>
      </c>
      <c r="I516">
        <v>0</v>
      </c>
      <c r="J516">
        <v>94</v>
      </c>
      <c r="L516" t="s">
        <v>42</v>
      </c>
      <c r="M516" t="s">
        <v>50</v>
      </c>
    </row>
    <row r="517" spans="4:14" x14ac:dyDescent="0.3">
      <c r="D517">
        <v>150</v>
      </c>
      <c r="E517">
        <v>785</v>
      </c>
      <c r="F517">
        <v>88.834000000000003</v>
      </c>
      <c r="G517">
        <v>13.333</v>
      </c>
      <c r="H517">
        <v>196</v>
      </c>
      <c r="I517">
        <v>0</v>
      </c>
      <c r="J517">
        <v>784</v>
      </c>
      <c r="K517">
        <f>J517/94</f>
        <v>8.3404255319148941</v>
      </c>
      <c r="L517" t="s">
        <v>42</v>
      </c>
      <c r="M517" t="s">
        <v>50</v>
      </c>
      <c r="N517" t="s">
        <v>47</v>
      </c>
    </row>
    <row r="518" spans="4:14" x14ac:dyDescent="0.3">
      <c r="D518">
        <v>151</v>
      </c>
      <c r="E518">
        <v>689</v>
      </c>
      <c r="F518">
        <v>139.60499999999999</v>
      </c>
      <c r="G518">
        <v>18.504000000000001</v>
      </c>
      <c r="H518">
        <v>212.69800000000001</v>
      </c>
      <c r="I518">
        <v>1.998</v>
      </c>
      <c r="J518">
        <v>688.41800000000001</v>
      </c>
      <c r="K518">
        <f t="shared" ref="K518:K581" si="32">J518/94</f>
        <v>7.3235957446808513</v>
      </c>
      <c r="L518" t="s">
        <v>42</v>
      </c>
      <c r="M518" t="s">
        <v>50</v>
      </c>
      <c r="N518" t="s">
        <v>47</v>
      </c>
    </row>
    <row r="519" spans="4:14" x14ac:dyDescent="0.3">
      <c r="D519">
        <v>152</v>
      </c>
      <c r="E519">
        <v>569</v>
      </c>
      <c r="F519">
        <v>138.89599999999999</v>
      </c>
      <c r="G519">
        <v>30.808</v>
      </c>
      <c r="H519">
        <v>217.58199999999999</v>
      </c>
      <c r="I519">
        <v>-0.80700000000000005</v>
      </c>
      <c r="J519">
        <v>568.05600000000004</v>
      </c>
      <c r="K519">
        <f t="shared" si="32"/>
        <v>6.0431489361702129</v>
      </c>
      <c r="L519" t="s">
        <v>42</v>
      </c>
      <c r="M519" t="s">
        <v>50</v>
      </c>
      <c r="N519" t="s">
        <v>47</v>
      </c>
    </row>
    <row r="520" spans="4:14" x14ac:dyDescent="0.3">
      <c r="D520">
        <v>153</v>
      </c>
      <c r="E520">
        <v>562</v>
      </c>
      <c r="F520">
        <v>131.32400000000001</v>
      </c>
      <c r="G520">
        <v>36.747</v>
      </c>
      <c r="H520">
        <v>211.589</v>
      </c>
      <c r="I520">
        <v>2.4540000000000002</v>
      </c>
      <c r="J520">
        <v>560.51400000000001</v>
      </c>
      <c r="K520">
        <f t="shared" si="32"/>
        <v>5.9629148936170218</v>
      </c>
      <c r="L520" t="s">
        <v>42</v>
      </c>
      <c r="M520" t="s">
        <v>50</v>
      </c>
      <c r="N520" t="s">
        <v>47</v>
      </c>
    </row>
    <row r="521" spans="4:14" x14ac:dyDescent="0.3">
      <c r="D521">
        <v>154</v>
      </c>
      <c r="E521">
        <v>666</v>
      </c>
      <c r="F521">
        <v>149.02000000000001</v>
      </c>
      <c r="G521">
        <v>36.042000000000002</v>
      </c>
      <c r="H521">
        <v>213.518</v>
      </c>
      <c r="I521">
        <v>-9.6890000000000001</v>
      </c>
      <c r="J521">
        <v>665.49199999999996</v>
      </c>
      <c r="K521">
        <f t="shared" si="32"/>
        <v>7.0797021276595737</v>
      </c>
      <c r="L521" t="s">
        <v>42</v>
      </c>
      <c r="M521" t="s">
        <v>50</v>
      </c>
      <c r="N521" t="s">
        <v>47</v>
      </c>
    </row>
    <row r="522" spans="4:14" x14ac:dyDescent="0.3">
      <c r="D522">
        <v>155</v>
      </c>
      <c r="E522">
        <v>514</v>
      </c>
      <c r="F522">
        <v>138.762</v>
      </c>
      <c r="G522">
        <v>26.68</v>
      </c>
      <c r="H522">
        <v>234.131</v>
      </c>
      <c r="I522">
        <v>2.6840000000000002</v>
      </c>
      <c r="J522">
        <v>512.56200000000001</v>
      </c>
      <c r="K522">
        <f t="shared" si="32"/>
        <v>5.4527872340425532</v>
      </c>
      <c r="L522" t="s">
        <v>42</v>
      </c>
      <c r="M522" t="s">
        <v>50</v>
      </c>
      <c r="N522" t="s">
        <v>47</v>
      </c>
    </row>
    <row r="523" spans="4:14" x14ac:dyDescent="0.3">
      <c r="D523">
        <v>156</v>
      </c>
      <c r="E523">
        <v>649</v>
      </c>
      <c r="F523">
        <v>111.07</v>
      </c>
      <c r="G523">
        <v>25.111000000000001</v>
      </c>
      <c r="H523">
        <v>185.012</v>
      </c>
      <c r="I523">
        <v>1.4139999999999999</v>
      </c>
      <c r="J523">
        <v>648.19799999999998</v>
      </c>
      <c r="K523">
        <f t="shared" si="32"/>
        <v>6.8957234042553193</v>
      </c>
      <c r="L523" t="s">
        <v>42</v>
      </c>
      <c r="M523" t="s">
        <v>50</v>
      </c>
      <c r="N523" t="s">
        <v>47</v>
      </c>
    </row>
    <row r="524" spans="4:14" x14ac:dyDescent="0.3">
      <c r="D524">
        <v>157</v>
      </c>
      <c r="E524">
        <v>674</v>
      </c>
      <c r="F524">
        <v>155.65</v>
      </c>
      <c r="G524">
        <v>29.209</v>
      </c>
      <c r="H524">
        <v>241.601</v>
      </c>
      <c r="I524">
        <v>2.3860000000000001</v>
      </c>
      <c r="J524">
        <v>672.58299999999997</v>
      </c>
      <c r="K524">
        <f t="shared" si="32"/>
        <v>7.1551382978723401</v>
      </c>
      <c r="L524" t="s">
        <v>42</v>
      </c>
      <c r="M524" t="s">
        <v>50</v>
      </c>
      <c r="N524" t="s">
        <v>47</v>
      </c>
    </row>
    <row r="525" spans="4:14" x14ac:dyDescent="0.3">
      <c r="D525">
        <v>158</v>
      </c>
      <c r="E525">
        <v>674</v>
      </c>
      <c r="F525">
        <v>91.405000000000001</v>
      </c>
      <c r="G525">
        <v>31.838000000000001</v>
      </c>
      <c r="H525">
        <v>196.845</v>
      </c>
      <c r="I525">
        <v>3.746</v>
      </c>
      <c r="J525">
        <v>673.43899999999996</v>
      </c>
      <c r="K525">
        <f t="shared" si="32"/>
        <v>7.1642446808510636</v>
      </c>
      <c r="L525" t="s">
        <v>42</v>
      </c>
      <c r="M525" t="s">
        <v>50</v>
      </c>
      <c r="N525" t="s">
        <v>47</v>
      </c>
    </row>
    <row r="526" spans="4:14" x14ac:dyDescent="0.3">
      <c r="D526">
        <v>159</v>
      </c>
      <c r="E526">
        <v>600</v>
      </c>
      <c r="F526">
        <v>123.098</v>
      </c>
      <c r="G526">
        <v>49.662999999999997</v>
      </c>
      <c r="H526">
        <v>198.1</v>
      </c>
      <c r="I526">
        <v>5.7489999999999997</v>
      </c>
      <c r="J526">
        <v>599.01300000000003</v>
      </c>
      <c r="K526">
        <f t="shared" si="32"/>
        <v>6.3724787234042557</v>
      </c>
      <c r="L526" t="s">
        <v>42</v>
      </c>
      <c r="M526" t="s">
        <v>50</v>
      </c>
      <c r="N526" t="s">
        <v>47</v>
      </c>
    </row>
    <row r="527" spans="4:14" x14ac:dyDescent="0.3">
      <c r="D527">
        <v>160</v>
      </c>
      <c r="E527">
        <v>499</v>
      </c>
      <c r="F527">
        <v>131.23599999999999</v>
      </c>
      <c r="G527">
        <v>22.064</v>
      </c>
      <c r="H527">
        <v>225.42099999999999</v>
      </c>
      <c r="I527">
        <v>4.6109999999999998</v>
      </c>
      <c r="J527">
        <v>497.61</v>
      </c>
      <c r="K527">
        <f t="shared" si="32"/>
        <v>5.293723404255319</v>
      </c>
      <c r="L527" t="s">
        <v>42</v>
      </c>
      <c r="M527" t="s">
        <v>50</v>
      </c>
      <c r="N527" t="s">
        <v>47</v>
      </c>
    </row>
    <row r="528" spans="4:14" x14ac:dyDescent="0.3">
      <c r="D528">
        <v>161</v>
      </c>
      <c r="E528">
        <v>558</v>
      </c>
      <c r="F528">
        <v>142.91900000000001</v>
      </c>
      <c r="G528">
        <v>20.866</v>
      </c>
      <c r="H528">
        <v>227.88200000000001</v>
      </c>
      <c r="I528">
        <v>3.294</v>
      </c>
      <c r="J528">
        <v>556.91999999999996</v>
      </c>
      <c r="K528">
        <f t="shared" si="32"/>
        <v>5.9246808510638296</v>
      </c>
      <c r="L528" t="s">
        <v>42</v>
      </c>
      <c r="M528" t="s">
        <v>50</v>
      </c>
      <c r="N528" t="s">
        <v>47</v>
      </c>
    </row>
    <row r="529" spans="4:14" x14ac:dyDescent="0.3">
      <c r="D529">
        <v>162</v>
      </c>
      <c r="E529">
        <v>578</v>
      </c>
      <c r="F529">
        <v>134.77699999999999</v>
      </c>
      <c r="G529">
        <v>30.547999999999998</v>
      </c>
      <c r="H529">
        <v>219.75</v>
      </c>
      <c r="I529">
        <v>-2.7829999999999999</v>
      </c>
      <c r="J529">
        <v>576.67999999999995</v>
      </c>
      <c r="K529">
        <f t="shared" si="32"/>
        <v>6.1348936170212758</v>
      </c>
      <c r="L529" t="s">
        <v>42</v>
      </c>
      <c r="M529" t="s">
        <v>50</v>
      </c>
      <c r="N529" t="s">
        <v>47</v>
      </c>
    </row>
    <row r="530" spans="4:14" x14ac:dyDescent="0.3">
      <c r="D530">
        <v>163</v>
      </c>
      <c r="E530">
        <v>553</v>
      </c>
      <c r="F530">
        <v>144.88900000000001</v>
      </c>
      <c r="G530">
        <v>24.071999999999999</v>
      </c>
      <c r="H530">
        <v>220.55799999999999</v>
      </c>
      <c r="I530">
        <v>0.41499999999999998</v>
      </c>
      <c r="J530">
        <v>552.01400000000001</v>
      </c>
      <c r="K530">
        <f t="shared" si="32"/>
        <v>5.8724893617021277</v>
      </c>
      <c r="L530" t="s">
        <v>42</v>
      </c>
      <c r="M530" t="s">
        <v>50</v>
      </c>
      <c r="N530" t="s">
        <v>47</v>
      </c>
    </row>
    <row r="531" spans="4:14" x14ac:dyDescent="0.3">
      <c r="D531">
        <v>164</v>
      </c>
      <c r="E531">
        <v>517</v>
      </c>
      <c r="F531">
        <v>127.319</v>
      </c>
      <c r="G531">
        <v>16.661000000000001</v>
      </c>
      <c r="H531">
        <v>206.667</v>
      </c>
      <c r="I531">
        <v>1.776</v>
      </c>
      <c r="J531">
        <v>516.24800000000005</v>
      </c>
      <c r="K531">
        <f t="shared" si="32"/>
        <v>5.4920000000000009</v>
      </c>
      <c r="L531" t="s">
        <v>42</v>
      </c>
      <c r="M531" t="s">
        <v>50</v>
      </c>
      <c r="N531" t="s">
        <v>47</v>
      </c>
    </row>
    <row r="532" spans="4:14" x14ac:dyDescent="0.3">
      <c r="D532">
        <v>165</v>
      </c>
      <c r="E532">
        <v>608</v>
      </c>
      <c r="F532">
        <v>126.76300000000001</v>
      </c>
      <c r="G532">
        <v>5.4329999999999998</v>
      </c>
      <c r="H532">
        <v>214.7</v>
      </c>
      <c r="I532">
        <v>5.673</v>
      </c>
      <c r="J532">
        <v>606.97299999999996</v>
      </c>
      <c r="K532">
        <f t="shared" si="32"/>
        <v>6.4571595744680845</v>
      </c>
      <c r="L532" t="s">
        <v>42</v>
      </c>
      <c r="M532" t="s">
        <v>50</v>
      </c>
      <c r="N532" t="s">
        <v>47</v>
      </c>
    </row>
    <row r="533" spans="4:14" x14ac:dyDescent="0.3">
      <c r="D533">
        <v>166</v>
      </c>
      <c r="E533">
        <v>538</v>
      </c>
      <c r="F533">
        <v>143.95400000000001</v>
      </c>
      <c r="G533">
        <v>12.287000000000001</v>
      </c>
      <c r="H533">
        <v>227.38200000000001</v>
      </c>
      <c r="I533">
        <v>3.4169999999999998</v>
      </c>
      <c r="J533">
        <v>536.95399999999995</v>
      </c>
      <c r="K533">
        <f t="shared" si="32"/>
        <v>5.7122765957446804</v>
      </c>
      <c r="L533" t="s">
        <v>42</v>
      </c>
      <c r="M533" t="s">
        <v>50</v>
      </c>
      <c r="N533" t="s">
        <v>47</v>
      </c>
    </row>
    <row r="534" spans="4:14" x14ac:dyDescent="0.3">
      <c r="D534">
        <v>167</v>
      </c>
      <c r="E534">
        <v>668</v>
      </c>
      <c r="F534">
        <v>139.71</v>
      </c>
      <c r="G534">
        <v>37.241</v>
      </c>
      <c r="H534">
        <v>241.03100000000001</v>
      </c>
      <c r="I534">
        <v>-5.8470000000000004</v>
      </c>
      <c r="J534">
        <v>667.47299999999996</v>
      </c>
      <c r="K534">
        <f t="shared" si="32"/>
        <v>7.10077659574468</v>
      </c>
      <c r="L534" t="s">
        <v>42</v>
      </c>
      <c r="M534" t="s">
        <v>50</v>
      </c>
      <c r="N534" t="s">
        <v>47</v>
      </c>
    </row>
    <row r="535" spans="4:14" x14ac:dyDescent="0.3">
      <c r="D535">
        <v>168</v>
      </c>
      <c r="E535">
        <v>447</v>
      </c>
      <c r="F535">
        <v>162.44999999999999</v>
      </c>
      <c r="G535">
        <v>41.368000000000002</v>
      </c>
      <c r="H535">
        <v>240.72399999999999</v>
      </c>
      <c r="I535">
        <v>5.1479999999999997</v>
      </c>
      <c r="J535">
        <v>445.798</v>
      </c>
      <c r="K535">
        <f t="shared" si="32"/>
        <v>4.7425319148936174</v>
      </c>
      <c r="L535" t="s">
        <v>42</v>
      </c>
      <c r="M535" t="s">
        <v>50</v>
      </c>
      <c r="N535" t="s">
        <v>47</v>
      </c>
    </row>
    <row r="536" spans="4:14" x14ac:dyDescent="0.3">
      <c r="D536">
        <v>169</v>
      </c>
      <c r="E536">
        <v>497</v>
      </c>
      <c r="F536">
        <v>141.65899999999999</v>
      </c>
      <c r="G536">
        <v>21.984000000000002</v>
      </c>
      <c r="H536">
        <v>230.96</v>
      </c>
      <c r="I536">
        <v>-0.46200000000000002</v>
      </c>
      <c r="J536">
        <v>496.01600000000002</v>
      </c>
      <c r="K536">
        <f t="shared" si="32"/>
        <v>5.2767659574468091</v>
      </c>
      <c r="L536" t="s">
        <v>42</v>
      </c>
      <c r="M536" t="s">
        <v>50</v>
      </c>
      <c r="N536" t="s">
        <v>47</v>
      </c>
    </row>
    <row r="537" spans="4:14" x14ac:dyDescent="0.3">
      <c r="D537">
        <v>170</v>
      </c>
      <c r="E537">
        <v>459</v>
      </c>
      <c r="F537">
        <v>124.211</v>
      </c>
      <c r="G537">
        <v>25.655999999999999</v>
      </c>
      <c r="H537">
        <v>215.11699999999999</v>
      </c>
      <c r="I537">
        <v>-9.0510000000000002</v>
      </c>
      <c r="J537">
        <v>457.69900000000001</v>
      </c>
      <c r="K537">
        <f t="shared" si="32"/>
        <v>4.8691382978723405</v>
      </c>
      <c r="L537" t="s">
        <v>42</v>
      </c>
      <c r="M537" t="s">
        <v>50</v>
      </c>
      <c r="N537" t="s">
        <v>47</v>
      </c>
    </row>
    <row r="538" spans="4:14" x14ac:dyDescent="0.3">
      <c r="D538">
        <v>171</v>
      </c>
      <c r="E538">
        <v>592</v>
      </c>
      <c r="F538">
        <v>147.86099999999999</v>
      </c>
      <c r="G538">
        <v>37.601999999999997</v>
      </c>
      <c r="H538">
        <v>226.14699999999999</v>
      </c>
      <c r="I538">
        <v>-5.8259999999999996</v>
      </c>
      <c r="J538">
        <v>591.053</v>
      </c>
      <c r="K538">
        <f t="shared" si="32"/>
        <v>6.2877978723404251</v>
      </c>
      <c r="L538" t="s">
        <v>42</v>
      </c>
      <c r="M538" t="s">
        <v>50</v>
      </c>
      <c r="N538" t="s">
        <v>47</v>
      </c>
    </row>
    <row r="539" spans="4:14" x14ac:dyDescent="0.3">
      <c r="D539">
        <v>172</v>
      </c>
      <c r="E539">
        <v>572</v>
      </c>
      <c r="F539">
        <v>143.08199999999999</v>
      </c>
      <c r="G539">
        <v>38.134999999999998</v>
      </c>
      <c r="H539">
        <v>232.405</v>
      </c>
      <c r="I539">
        <v>-8.8680000000000003</v>
      </c>
      <c r="J539">
        <v>570.82399999999996</v>
      </c>
      <c r="K539">
        <f t="shared" si="32"/>
        <v>6.0725957446808509</v>
      </c>
      <c r="L539" t="s">
        <v>42</v>
      </c>
      <c r="M539" t="s">
        <v>50</v>
      </c>
      <c r="N539" t="s">
        <v>47</v>
      </c>
    </row>
    <row r="540" spans="4:14" x14ac:dyDescent="0.3">
      <c r="D540">
        <v>173</v>
      </c>
      <c r="E540">
        <v>681</v>
      </c>
      <c r="F540">
        <v>141.84100000000001</v>
      </c>
      <c r="G540">
        <v>32.627000000000002</v>
      </c>
      <c r="H540">
        <v>230.81399999999999</v>
      </c>
      <c r="I540">
        <v>-1.6850000000000001</v>
      </c>
      <c r="J540">
        <v>680.29399999999998</v>
      </c>
      <c r="K540">
        <f t="shared" si="32"/>
        <v>7.2371702127659576</v>
      </c>
      <c r="L540" t="s">
        <v>42</v>
      </c>
      <c r="M540" t="s">
        <v>50</v>
      </c>
      <c r="N540" t="s">
        <v>47</v>
      </c>
    </row>
    <row r="541" spans="4:14" x14ac:dyDescent="0.3">
      <c r="D541">
        <v>174</v>
      </c>
      <c r="E541">
        <v>503</v>
      </c>
      <c r="F541">
        <v>160.9</v>
      </c>
      <c r="G541">
        <v>58.667000000000002</v>
      </c>
      <c r="H541">
        <v>233.53899999999999</v>
      </c>
      <c r="I541">
        <v>5.0289999999999999</v>
      </c>
      <c r="J541">
        <v>501.93200000000002</v>
      </c>
      <c r="K541">
        <f t="shared" si="32"/>
        <v>5.3397021276595744</v>
      </c>
      <c r="L541" t="s">
        <v>42</v>
      </c>
      <c r="M541" t="s">
        <v>50</v>
      </c>
      <c r="N541" t="s">
        <v>47</v>
      </c>
    </row>
    <row r="542" spans="4:14" x14ac:dyDescent="0.3">
      <c r="D542">
        <v>175</v>
      </c>
      <c r="E542">
        <v>566</v>
      </c>
      <c r="F542">
        <v>163.239</v>
      </c>
      <c r="G542">
        <v>30.942</v>
      </c>
      <c r="H542">
        <v>238.18199999999999</v>
      </c>
      <c r="I542">
        <v>3.2469999999999999</v>
      </c>
      <c r="J542">
        <v>564.90700000000004</v>
      </c>
      <c r="K542">
        <f t="shared" si="32"/>
        <v>6.0096489361702128</v>
      </c>
      <c r="L542" t="s">
        <v>42</v>
      </c>
      <c r="M542" t="s">
        <v>50</v>
      </c>
      <c r="N542" t="s">
        <v>47</v>
      </c>
    </row>
    <row r="543" spans="4:14" x14ac:dyDescent="0.3">
      <c r="D543">
        <v>176</v>
      </c>
      <c r="E543">
        <v>515</v>
      </c>
      <c r="F543">
        <v>152.55699999999999</v>
      </c>
      <c r="G543">
        <v>37.935000000000002</v>
      </c>
      <c r="H543">
        <v>243.19200000000001</v>
      </c>
      <c r="I543">
        <v>-8.5090000000000003</v>
      </c>
      <c r="J543">
        <v>513.654</v>
      </c>
      <c r="K543">
        <f t="shared" si="32"/>
        <v>5.464404255319149</v>
      </c>
      <c r="L543" t="s">
        <v>42</v>
      </c>
      <c r="M543" t="s">
        <v>50</v>
      </c>
      <c r="N543" t="s">
        <v>47</v>
      </c>
    </row>
    <row r="544" spans="4:14" x14ac:dyDescent="0.3">
      <c r="D544">
        <v>177</v>
      </c>
      <c r="E544">
        <v>485</v>
      </c>
      <c r="F544">
        <v>140.47499999999999</v>
      </c>
      <c r="G544">
        <v>31.082999999999998</v>
      </c>
      <c r="H544">
        <v>237.39099999999999</v>
      </c>
      <c r="I544">
        <v>0.47399999999999998</v>
      </c>
      <c r="J544">
        <v>484.017</v>
      </c>
      <c r="K544">
        <f t="shared" si="32"/>
        <v>5.149117021276596</v>
      </c>
      <c r="L544" t="s">
        <v>42</v>
      </c>
      <c r="M544" t="s">
        <v>50</v>
      </c>
      <c r="N544" t="s">
        <v>47</v>
      </c>
    </row>
    <row r="545" spans="4:14" x14ac:dyDescent="0.3">
      <c r="D545">
        <v>178</v>
      </c>
      <c r="E545">
        <v>493</v>
      </c>
      <c r="F545">
        <v>135.339</v>
      </c>
      <c r="G545">
        <v>23.957000000000001</v>
      </c>
      <c r="H545">
        <v>251.74799999999999</v>
      </c>
      <c r="I545">
        <v>-0.46600000000000003</v>
      </c>
      <c r="J545">
        <v>492.01600000000002</v>
      </c>
      <c r="K545">
        <f t="shared" si="32"/>
        <v>5.2342127659574471</v>
      </c>
      <c r="L545" t="s">
        <v>42</v>
      </c>
      <c r="M545" t="s">
        <v>50</v>
      </c>
      <c r="N545" t="s">
        <v>47</v>
      </c>
    </row>
    <row r="546" spans="4:14" x14ac:dyDescent="0.3">
      <c r="D546">
        <v>179</v>
      </c>
      <c r="E546">
        <v>489</v>
      </c>
      <c r="F546">
        <v>159.00800000000001</v>
      </c>
      <c r="G546">
        <v>16.672000000000001</v>
      </c>
      <c r="H546">
        <v>243.227</v>
      </c>
      <c r="I546">
        <v>-0.47</v>
      </c>
      <c r="J546">
        <v>488.01600000000002</v>
      </c>
      <c r="K546">
        <f t="shared" si="32"/>
        <v>5.1916595744680851</v>
      </c>
      <c r="L546" t="s">
        <v>42</v>
      </c>
      <c r="M546" t="s">
        <v>50</v>
      </c>
      <c r="N546" t="s">
        <v>47</v>
      </c>
    </row>
    <row r="547" spans="4:14" x14ac:dyDescent="0.3">
      <c r="D547">
        <v>180</v>
      </c>
      <c r="E547">
        <v>470</v>
      </c>
      <c r="F547">
        <v>162.85300000000001</v>
      </c>
      <c r="G547">
        <v>24.986999999999998</v>
      </c>
      <c r="H547">
        <v>238.81299999999999</v>
      </c>
      <c r="I547">
        <v>-3.4239999999999999</v>
      </c>
      <c r="J547">
        <v>468.83699999999999</v>
      </c>
      <c r="K547">
        <f t="shared" si="32"/>
        <v>4.9876276595744677</v>
      </c>
      <c r="L547" t="s">
        <v>42</v>
      </c>
      <c r="M547" t="s">
        <v>50</v>
      </c>
      <c r="N547" t="s">
        <v>47</v>
      </c>
    </row>
    <row r="548" spans="4:14" x14ac:dyDescent="0.3">
      <c r="D548">
        <v>181</v>
      </c>
      <c r="E548">
        <v>577</v>
      </c>
      <c r="F548">
        <v>154.899</v>
      </c>
      <c r="G548">
        <v>19.332999999999998</v>
      </c>
      <c r="H548">
        <v>253.46299999999999</v>
      </c>
      <c r="I548">
        <v>-1.9890000000000001</v>
      </c>
      <c r="J548">
        <v>576.34699999999998</v>
      </c>
      <c r="K548">
        <f t="shared" si="32"/>
        <v>6.1313510638297872</v>
      </c>
      <c r="L548" t="s">
        <v>42</v>
      </c>
      <c r="M548" t="s">
        <v>50</v>
      </c>
      <c r="N548" t="s">
        <v>47</v>
      </c>
    </row>
    <row r="549" spans="4:14" x14ac:dyDescent="0.3">
      <c r="D549">
        <v>182</v>
      </c>
      <c r="E549">
        <v>531</v>
      </c>
      <c r="F549">
        <v>142.255</v>
      </c>
      <c r="G549">
        <v>16.824000000000002</v>
      </c>
      <c r="H549">
        <v>223.90600000000001</v>
      </c>
      <c r="I549">
        <v>-4.3319999999999999</v>
      </c>
      <c r="J549">
        <v>529.51300000000003</v>
      </c>
      <c r="K549">
        <f t="shared" si="32"/>
        <v>5.633117021276596</v>
      </c>
      <c r="L549" t="s">
        <v>42</v>
      </c>
      <c r="M549" t="s">
        <v>50</v>
      </c>
      <c r="N549" t="s">
        <v>47</v>
      </c>
    </row>
    <row r="550" spans="4:14" x14ac:dyDescent="0.3">
      <c r="D550">
        <v>183</v>
      </c>
      <c r="E550">
        <v>461</v>
      </c>
      <c r="F550">
        <v>150.76400000000001</v>
      </c>
      <c r="G550">
        <v>25.190999999999999</v>
      </c>
      <c r="H550">
        <v>239.83199999999999</v>
      </c>
      <c r="I550">
        <v>0.498</v>
      </c>
      <c r="J550">
        <v>460.017</v>
      </c>
      <c r="K550">
        <f t="shared" si="32"/>
        <v>4.8937978723404258</v>
      </c>
      <c r="L550" t="s">
        <v>42</v>
      </c>
      <c r="M550" t="s">
        <v>50</v>
      </c>
      <c r="N550" t="s">
        <v>47</v>
      </c>
    </row>
    <row r="551" spans="4:14" x14ac:dyDescent="0.3">
      <c r="D551">
        <v>184</v>
      </c>
      <c r="E551">
        <v>529</v>
      </c>
      <c r="F551">
        <v>142.13200000000001</v>
      </c>
      <c r="G551">
        <v>10.611000000000001</v>
      </c>
      <c r="H551">
        <v>238.899</v>
      </c>
      <c r="I551">
        <v>2.169</v>
      </c>
      <c r="J551">
        <v>528.37900000000002</v>
      </c>
      <c r="K551">
        <f t="shared" si="32"/>
        <v>5.621053191489362</v>
      </c>
      <c r="L551" t="s">
        <v>42</v>
      </c>
      <c r="M551" t="s">
        <v>50</v>
      </c>
      <c r="N551" t="s">
        <v>47</v>
      </c>
    </row>
    <row r="552" spans="4:14" x14ac:dyDescent="0.3">
      <c r="D552">
        <v>185</v>
      </c>
      <c r="E552">
        <v>526</v>
      </c>
      <c r="F552">
        <v>103.063</v>
      </c>
      <c r="G552">
        <v>19.469000000000001</v>
      </c>
      <c r="H552">
        <v>205.44200000000001</v>
      </c>
      <c r="I552">
        <v>3.4950000000000001</v>
      </c>
      <c r="J552">
        <v>524.976</v>
      </c>
      <c r="K552">
        <f t="shared" si="32"/>
        <v>5.5848510638297872</v>
      </c>
      <c r="L552" t="s">
        <v>42</v>
      </c>
      <c r="M552" t="s">
        <v>50</v>
      </c>
      <c r="N552" t="s">
        <v>47</v>
      </c>
    </row>
    <row r="553" spans="4:14" x14ac:dyDescent="0.3">
      <c r="D553">
        <v>186</v>
      </c>
      <c r="E553">
        <v>414</v>
      </c>
      <c r="F553">
        <v>159.636</v>
      </c>
      <c r="G553">
        <v>21.864000000000001</v>
      </c>
      <c r="H553">
        <v>253.989</v>
      </c>
      <c r="I553">
        <v>3.3340000000000001</v>
      </c>
      <c r="J553">
        <v>412.69799999999998</v>
      </c>
      <c r="K553">
        <f t="shared" si="32"/>
        <v>4.3904042553191491</v>
      </c>
      <c r="L553" t="s">
        <v>42</v>
      </c>
      <c r="M553" t="s">
        <v>50</v>
      </c>
      <c r="N553" t="s">
        <v>47</v>
      </c>
    </row>
    <row r="554" spans="4:14" x14ac:dyDescent="0.3">
      <c r="D554">
        <v>187</v>
      </c>
      <c r="E554">
        <v>581</v>
      </c>
      <c r="F554">
        <v>127.797</v>
      </c>
      <c r="G554">
        <v>26.667000000000002</v>
      </c>
      <c r="H554">
        <v>222.333</v>
      </c>
      <c r="I554">
        <v>0</v>
      </c>
      <c r="J554">
        <v>580</v>
      </c>
      <c r="K554">
        <f t="shared" si="32"/>
        <v>6.1702127659574471</v>
      </c>
      <c r="L554" t="s">
        <v>42</v>
      </c>
      <c r="M554" t="s">
        <v>50</v>
      </c>
      <c r="N554" t="s">
        <v>47</v>
      </c>
    </row>
    <row r="555" spans="4:14" x14ac:dyDescent="0.3">
      <c r="D555">
        <v>188</v>
      </c>
      <c r="E555">
        <v>604</v>
      </c>
      <c r="F555">
        <v>113.708</v>
      </c>
      <c r="G555">
        <v>24.065000000000001</v>
      </c>
      <c r="H555">
        <v>205.83600000000001</v>
      </c>
      <c r="I555">
        <v>5.3319999999999999</v>
      </c>
      <c r="J555">
        <v>602.60799999999995</v>
      </c>
      <c r="K555">
        <f t="shared" si="32"/>
        <v>6.4107234042553189</v>
      </c>
      <c r="L555" t="s">
        <v>42</v>
      </c>
      <c r="M555" t="s">
        <v>50</v>
      </c>
      <c r="N555" t="s">
        <v>47</v>
      </c>
    </row>
    <row r="556" spans="4:14" x14ac:dyDescent="0.3">
      <c r="D556">
        <v>189</v>
      </c>
      <c r="E556">
        <v>589</v>
      </c>
      <c r="F556">
        <v>175.94200000000001</v>
      </c>
      <c r="G556">
        <v>21.414999999999999</v>
      </c>
      <c r="H556">
        <v>254.667</v>
      </c>
      <c r="I556">
        <v>2.3370000000000002</v>
      </c>
      <c r="J556">
        <v>588.49</v>
      </c>
      <c r="K556">
        <f t="shared" si="32"/>
        <v>6.2605319148936172</v>
      </c>
      <c r="L556" t="s">
        <v>42</v>
      </c>
      <c r="M556" t="s">
        <v>50</v>
      </c>
      <c r="N556" t="s">
        <v>47</v>
      </c>
    </row>
    <row r="557" spans="4:14" x14ac:dyDescent="0.3">
      <c r="D557">
        <v>190</v>
      </c>
      <c r="E557">
        <v>634</v>
      </c>
      <c r="F557">
        <v>174.96700000000001</v>
      </c>
      <c r="G557">
        <v>14.324999999999999</v>
      </c>
      <c r="H557">
        <v>253.73699999999999</v>
      </c>
      <c r="I557">
        <v>2.5369999999999999</v>
      </c>
      <c r="J557">
        <v>632.62</v>
      </c>
      <c r="K557">
        <f t="shared" si="32"/>
        <v>6.73</v>
      </c>
      <c r="L557" t="s">
        <v>42</v>
      </c>
      <c r="M557" t="s">
        <v>50</v>
      </c>
      <c r="N557" t="s">
        <v>47</v>
      </c>
    </row>
    <row r="558" spans="4:14" x14ac:dyDescent="0.3">
      <c r="D558">
        <v>191</v>
      </c>
      <c r="E558">
        <v>553</v>
      </c>
      <c r="F558">
        <v>153.05000000000001</v>
      </c>
      <c r="G558">
        <v>34.521999999999998</v>
      </c>
      <c r="H558">
        <v>238.739</v>
      </c>
      <c r="I558">
        <v>0.41499999999999998</v>
      </c>
      <c r="J558">
        <v>552.01400000000001</v>
      </c>
      <c r="K558">
        <f t="shared" si="32"/>
        <v>5.8724893617021277</v>
      </c>
      <c r="L558" t="s">
        <v>42</v>
      </c>
      <c r="M558" t="s">
        <v>50</v>
      </c>
      <c r="N558" t="s">
        <v>47</v>
      </c>
    </row>
    <row r="559" spans="4:14" x14ac:dyDescent="0.3">
      <c r="D559">
        <v>192</v>
      </c>
      <c r="E559">
        <v>487</v>
      </c>
      <c r="F559">
        <v>167.821</v>
      </c>
      <c r="G559">
        <v>46.018999999999998</v>
      </c>
      <c r="H559">
        <v>240.09800000000001</v>
      </c>
      <c r="I559">
        <v>5.6639999999999997</v>
      </c>
      <c r="J559">
        <v>486.37400000000002</v>
      </c>
      <c r="K559">
        <f t="shared" si="32"/>
        <v>5.1741914893617027</v>
      </c>
      <c r="L559" t="s">
        <v>42</v>
      </c>
      <c r="M559" t="s">
        <v>50</v>
      </c>
      <c r="N559" t="s">
        <v>47</v>
      </c>
    </row>
    <row r="560" spans="4:14" x14ac:dyDescent="0.3">
      <c r="D560">
        <v>193</v>
      </c>
      <c r="E560">
        <v>537</v>
      </c>
      <c r="F560">
        <v>171.09200000000001</v>
      </c>
      <c r="G560">
        <v>22.271000000000001</v>
      </c>
      <c r="H560">
        <v>254.58199999999999</v>
      </c>
      <c r="I560">
        <v>2.137</v>
      </c>
      <c r="J560">
        <v>536.37300000000005</v>
      </c>
      <c r="K560">
        <f t="shared" si="32"/>
        <v>5.7060957446808516</v>
      </c>
      <c r="L560" t="s">
        <v>42</v>
      </c>
      <c r="M560" t="s">
        <v>50</v>
      </c>
      <c r="N560" t="s">
        <v>47</v>
      </c>
    </row>
    <row r="561" spans="4:14" x14ac:dyDescent="0.3">
      <c r="D561">
        <v>194</v>
      </c>
      <c r="E561">
        <v>573</v>
      </c>
      <c r="F561">
        <v>146.55500000000001</v>
      </c>
      <c r="G561">
        <v>10.587</v>
      </c>
      <c r="H561">
        <v>241.75800000000001</v>
      </c>
      <c r="I561">
        <v>0.80100000000000005</v>
      </c>
      <c r="J561">
        <v>572.05600000000004</v>
      </c>
      <c r="K561">
        <f t="shared" si="32"/>
        <v>6.0857021276595749</v>
      </c>
      <c r="L561" t="s">
        <v>42</v>
      </c>
      <c r="M561" t="s">
        <v>50</v>
      </c>
      <c r="N561" t="s">
        <v>47</v>
      </c>
    </row>
    <row r="562" spans="4:14" x14ac:dyDescent="0.3">
      <c r="D562">
        <v>195</v>
      </c>
      <c r="E562">
        <v>597</v>
      </c>
      <c r="F562">
        <v>164.154</v>
      </c>
      <c r="G562">
        <v>13.973000000000001</v>
      </c>
      <c r="H562">
        <v>245.31100000000001</v>
      </c>
      <c r="I562">
        <v>1.538</v>
      </c>
      <c r="J562">
        <v>596.21500000000003</v>
      </c>
      <c r="K562">
        <f t="shared" si="32"/>
        <v>6.3427127659574474</v>
      </c>
      <c r="L562" t="s">
        <v>42</v>
      </c>
      <c r="M562" t="s">
        <v>50</v>
      </c>
      <c r="N562" t="s">
        <v>47</v>
      </c>
    </row>
    <row r="563" spans="4:14" x14ac:dyDescent="0.3">
      <c r="D563">
        <v>196</v>
      </c>
      <c r="E563">
        <v>417</v>
      </c>
      <c r="F563">
        <v>162.19999999999999</v>
      </c>
      <c r="G563">
        <v>34.026000000000003</v>
      </c>
      <c r="H563">
        <v>241.48699999999999</v>
      </c>
      <c r="I563">
        <v>-1.1020000000000001</v>
      </c>
      <c r="J563">
        <v>416.077</v>
      </c>
      <c r="K563">
        <f t="shared" si="32"/>
        <v>4.4263510638297872</v>
      </c>
      <c r="L563" t="s">
        <v>42</v>
      </c>
      <c r="M563" t="s">
        <v>50</v>
      </c>
      <c r="N563" t="s">
        <v>47</v>
      </c>
    </row>
    <row r="564" spans="4:14" x14ac:dyDescent="0.3">
      <c r="D564">
        <v>197</v>
      </c>
      <c r="E564">
        <v>407</v>
      </c>
      <c r="F564">
        <v>124.751</v>
      </c>
      <c r="G564">
        <v>36.975999999999999</v>
      </c>
      <c r="H564">
        <v>247.89400000000001</v>
      </c>
      <c r="I564">
        <v>12.529</v>
      </c>
      <c r="J564">
        <v>405.66</v>
      </c>
      <c r="K564">
        <f t="shared" si="32"/>
        <v>4.3155319148936169</v>
      </c>
      <c r="L564" t="s">
        <v>42</v>
      </c>
      <c r="M564" t="s">
        <v>50</v>
      </c>
      <c r="N564" t="s">
        <v>47</v>
      </c>
    </row>
    <row r="565" spans="4:14" x14ac:dyDescent="0.3">
      <c r="D565">
        <v>198</v>
      </c>
      <c r="E565">
        <v>371</v>
      </c>
      <c r="F565">
        <v>146.803</v>
      </c>
      <c r="G565">
        <v>54.893000000000001</v>
      </c>
      <c r="H565">
        <v>254.572</v>
      </c>
      <c r="I565">
        <v>9.9719999999999995</v>
      </c>
      <c r="J565">
        <v>369.584</v>
      </c>
      <c r="K565">
        <f t="shared" si="32"/>
        <v>3.9317446808510637</v>
      </c>
      <c r="L565" t="s">
        <v>42</v>
      </c>
      <c r="M565" t="s">
        <v>50</v>
      </c>
      <c r="N565" t="s">
        <v>47</v>
      </c>
    </row>
    <row r="566" spans="4:14" x14ac:dyDescent="0.3">
      <c r="D566">
        <v>199</v>
      </c>
      <c r="E566">
        <v>388</v>
      </c>
      <c r="F566">
        <v>180.1</v>
      </c>
      <c r="G566">
        <v>52.933</v>
      </c>
      <c r="H566">
        <v>244.636</v>
      </c>
      <c r="I566">
        <v>7.125</v>
      </c>
      <c r="J566">
        <v>386.988</v>
      </c>
      <c r="K566">
        <f t="shared" si="32"/>
        <v>4.1168936170212769</v>
      </c>
      <c r="L566" t="s">
        <v>42</v>
      </c>
      <c r="M566" t="s">
        <v>50</v>
      </c>
      <c r="N566" t="s">
        <v>47</v>
      </c>
    </row>
    <row r="567" spans="4:14" x14ac:dyDescent="0.3">
      <c r="D567">
        <v>200</v>
      </c>
      <c r="E567">
        <v>373</v>
      </c>
      <c r="F567">
        <v>155.441</v>
      </c>
      <c r="G567">
        <v>51.393999999999998</v>
      </c>
      <c r="H567">
        <v>249.31200000000001</v>
      </c>
      <c r="I567">
        <v>-0.61599999999999999</v>
      </c>
      <c r="J567">
        <v>372.02199999999999</v>
      </c>
      <c r="K567">
        <f t="shared" si="32"/>
        <v>3.9576808510638295</v>
      </c>
      <c r="L567" t="s">
        <v>42</v>
      </c>
      <c r="M567" t="s">
        <v>50</v>
      </c>
      <c r="N567" t="s">
        <v>47</v>
      </c>
    </row>
    <row r="568" spans="4:14" x14ac:dyDescent="0.3">
      <c r="D568">
        <v>201</v>
      </c>
      <c r="E568">
        <v>379</v>
      </c>
      <c r="F568">
        <v>183.52500000000001</v>
      </c>
      <c r="G568">
        <v>42.716000000000001</v>
      </c>
      <c r="H568">
        <v>250.39099999999999</v>
      </c>
      <c r="I568">
        <v>17.86</v>
      </c>
      <c r="J568">
        <v>378.22699999999998</v>
      </c>
      <c r="K568">
        <f t="shared" si="32"/>
        <v>4.0236914893617017</v>
      </c>
      <c r="L568" t="s">
        <v>42</v>
      </c>
      <c r="M568" t="s">
        <v>50</v>
      </c>
      <c r="N568" t="s">
        <v>47</v>
      </c>
    </row>
    <row r="569" spans="4:14" x14ac:dyDescent="0.3">
      <c r="D569">
        <v>202</v>
      </c>
      <c r="E569">
        <v>458</v>
      </c>
      <c r="F569">
        <v>143.578</v>
      </c>
      <c r="G569">
        <v>54.755000000000003</v>
      </c>
      <c r="H569">
        <v>252.33199999999999</v>
      </c>
      <c r="I569">
        <v>8.0589999999999993</v>
      </c>
      <c r="J569">
        <v>456.50799999999998</v>
      </c>
      <c r="K569">
        <f t="shared" si="32"/>
        <v>4.8564680851063828</v>
      </c>
      <c r="L569" t="s">
        <v>42</v>
      </c>
      <c r="M569" t="s">
        <v>50</v>
      </c>
      <c r="N569" t="s">
        <v>47</v>
      </c>
    </row>
    <row r="570" spans="4:14" x14ac:dyDescent="0.3">
      <c r="D570">
        <v>203</v>
      </c>
      <c r="E570">
        <v>427</v>
      </c>
      <c r="F570">
        <v>169.34399999999999</v>
      </c>
      <c r="G570">
        <v>21.484000000000002</v>
      </c>
      <c r="H570">
        <v>253.667</v>
      </c>
      <c r="I570">
        <v>-5.3890000000000002</v>
      </c>
      <c r="J570">
        <v>425.88299999999998</v>
      </c>
      <c r="K570">
        <f t="shared" si="32"/>
        <v>4.5306702127659575</v>
      </c>
      <c r="L570" t="s">
        <v>42</v>
      </c>
      <c r="M570" t="s">
        <v>50</v>
      </c>
      <c r="N570" t="s">
        <v>47</v>
      </c>
    </row>
    <row r="571" spans="4:14" x14ac:dyDescent="0.3">
      <c r="D571">
        <v>204</v>
      </c>
      <c r="E571">
        <v>359</v>
      </c>
      <c r="F571">
        <v>178.83699999999999</v>
      </c>
      <c r="G571">
        <v>41.423999999999999</v>
      </c>
      <c r="H571">
        <v>253.959</v>
      </c>
      <c r="I571">
        <v>6.4109999999999996</v>
      </c>
      <c r="J571">
        <v>358.24</v>
      </c>
      <c r="K571">
        <f t="shared" si="32"/>
        <v>3.8110638297872343</v>
      </c>
      <c r="L571" t="s">
        <v>42</v>
      </c>
      <c r="M571" t="s">
        <v>50</v>
      </c>
      <c r="N571" t="s">
        <v>47</v>
      </c>
    </row>
    <row r="572" spans="4:14" x14ac:dyDescent="0.3">
      <c r="D572">
        <v>205</v>
      </c>
      <c r="E572">
        <v>511</v>
      </c>
      <c r="F572">
        <v>162.941</v>
      </c>
      <c r="G572">
        <v>34.411000000000001</v>
      </c>
      <c r="H572">
        <v>252.94499999999999</v>
      </c>
      <c r="I572">
        <v>4.5019999999999998</v>
      </c>
      <c r="J572">
        <v>509.572</v>
      </c>
      <c r="K572">
        <f t="shared" si="32"/>
        <v>5.4209787234042555</v>
      </c>
      <c r="L572" t="s">
        <v>42</v>
      </c>
      <c r="M572" t="s">
        <v>50</v>
      </c>
      <c r="N572" t="s">
        <v>47</v>
      </c>
    </row>
    <row r="573" spans="4:14" x14ac:dyDescent="0.3">
      <c r="D573">
        <v>206</v>
      </c>
      <c r="E573">
        <v>586</v>
      </c>
      <c r="F573">
        <v>148.542</v>
      </c>
      <c r="G573">
        <v>43.22</v>
      </c>
      <c r="H573">
        <v>254.393</v>
      </c>
      <c r="I573">
        <v>-7.4649999999999999</v>
      </c>
      <c r="J573">
        <v>584.95799999999997</v>
      </c>
      <c r="K573">
        <f t="shared" si="32"/>
        <v>6.2229574468085103</v>
      </c>
      <c r="L573" t="s">
        <v>42</v>
      </c>
      <c r="M573" t="s">
        <v>50</v>
      </c>
      <c r="N573" t="s">
        <v>47</v>
      </c>
    </row>
    <row r="574" spans="4:14" x14ac:dyDescent="0.3">
      <c r="D574">
        <v>207</v>
      </c>
      <c r="E574">
        <v>513</v>
      </c>
      <c r="F574">
        <v>151.74</v>
      </c>
      <c r="G574">
        <v>17</v>
      </c>
      <c r="H574">
        <v>253.667</v>
      </c>
      <c r="I574">
        <v>-0.44800000000000001</v>
      </c>
      <c r="J574">
        <v>512.01599999999996</v>
      </c>
      <c r="K574">
        <f t="shared" si="32"/>
        <v>5.4469787234042553</v>
      </c>
      <c r="L574" t="s">
        <v>42</v>
      </c>
      <c r="M574" t="s">
        <v>50</v>
      </c>
      <c r="N574" t="s">
        <v>47</v>
      </c>
    </row>
    <row r="575" spans="4:14" x14ac:dyDescent="0.3">
      <c r="D575">
        <v>208</v>
      </c>
      <c r="E575">
        <v>494</v>
      </c>
      <c r="F575">
        <v>163.73500000000001</v>
      </c>
      <c r="G575">
        <v>19.937999999999999</v>
      </c>
      <c r="H575">
        <v>252.61799999999999</v>
      </c>
      <c r="I575">
        <v>3.7210000000000001</v>
      </c>
      <c r="J575">
        <v>493.04</v>
      </c>
      <c r="K575">
        <f t="shared" si="32"/>
        <v>5.2451063829787232</v>
      </c>
      <c r="L575" t="s">
        <v>42</v>
      </c>
      <c r="M575" t="s">
        <v>50</v>
      </c>
      <c r="N575" t="s">
        <v>47</v>
      </c>
    </row>
    <row r="576" spans="4:14" x14ac:dyDescent="0.3">
      <c r="D576">
        <v>209</v>
      </c>
      <c r="E576">
        <v>435</v>
      </c>
      <c r="F576">
        <v>163.54300000000001</v>
      </c>
      <c r="G576">
        <v>9.2810000000000006</v>
      </c>
      <c r="H576">
        <v>244.30500000000001</v>
      </c>
      <c r="I576">
        <v>5.8159999999999998</v>
      </c>
      <c r="J576">
        <v>434.23500000000001</v>
      </c>
      <c r="K576">
        <f t="shared" si="32"/>
        <v>4.6195212765957452</v>
      </c>
      <c r="L576" t="s">
        <v>42</v>
      </c>
      <c r="M576" t="s">
        <v>50</v>
      </c>
      <c r="N576" t="s">
        <v>47</v>
      </c>
    </row>
    <row r="577" spans="4:14" x14ac:dyDescent="0.3">
      <c r="D577">
        <v>210</v>
      </c>
      <c r="E577">
        <v>465</v>
      </c>
      <c r="F577">
        <v>169.923</v>
      </c>
      <c r="G577">
        <v>46.316000000000003</v>
      </c>
      <c r="H577">
        <v>246.90799999999999</v>
      </c>
      <c r="I577">
        <v>-0.98799999999999999</v>
      </c>
      <c r="J577">
        <v>464.06900000000002</v>
      </c>
      <c r="K577">
        <f t="shared" si="32"/>
        <v>4.9369042553191491</v>
      </c>
      <c r="L577" t="s">
        <v>42</v>
      </c>
      <c r="M577" t="s">
        <v>50</v>
      </c>
      <c r="N577" t="s">
        <v>47</v>
      </c>
    </row>
    <row r="578" spans="4:14" x14ac:dyDescent="0.3">
      <c r="D578">
        <v>211</v>
      </c>
      <c r="E578">
        <v>653</v>
      </c>
      <c r="F578">
        <v>189.22200000000001</v>
      </c>
      <c r="G578">
        <v>39.332999999999998</v>
      </c>
      <c r="H578">
        <v>255</v>
      </c>
      <c r="I578">
        <v>0</v>
      </c>
      <c r="J578">
        <v>652</v>
      </c>
      <c r="K578">
        <f t="shared" si="32"/>
        <v>6.9361702127659575</v>
      </c>
      <c r="L578" t="s">
        <v>42</v>
      </c>
      <c r="M578" t="s">
        <v>50</v>
      </c>
      <c r="N578" t="s">
        <v>47</v>
      </c>
    </row>
    <row r="579" spans="4:14" x14ac:dyDescent="0.3">
      <c r="D579">
        <v>212</v>
      </c>
      <c r="E579">
        <v>491</v>
      </c>
      <c r="F579">
        <v>163.81</v>
      </c>
      <c r="G579">
        <v>45.112000000000002</v>
      </c>
      <c r="H579">
        <v>252.60599999999999</v>
      </c>
      <c r="I579">
        <v>5.6180000000000003</v>
      </c>
      <c r="J579">
        <v>490.35500000000002</v>
      </c>
      <c r="K579">
        <f t="shared" si="32"/>
        <v>5.2165425531914895</v>
      </c>
      <c r="L579" t="s">
        <v>42</v>
      </c>
      <c r="M579" t="s">
        <v>50</v>
      </c>
      <c r="N579" t="s">
        <v>47</v>
      </c>
    </row>
    <row r="580" spans="4:14" x14ac:dyDescent="0.3">
      <c r="D580">
        <v>213</v>
      </c>
      <c r="E580">
        <v>458</v>
      </c>
      <c r="F580">
        <v>178.958</v>
      </c>
      <c r="G580">
        <v>26.332999999999998</v>
      </c>
      <c r="H580">
        <v>253.333</v>
      </c>
      <c r="I580">
        <v>3.0129999999999999</v>
      </c>
      <c r="J580">
        <v>456.63099999999997</v>
      </c>
      <c r="K580">
        <f t="shared" si="32"/>
        <v>4.8577765957446806</v>
      </c>
      <c r="L580" t="s">
        <v>42</v>
      </c>
      <c r="M580" t="s">
        <v>50</v>
      </c>
      <c r="N580" t="s">
        <v>47</v>
      </c>
    </row>
    <row r="581" spans="4:14" x14ac:dyDescent="0.3">
      <c r="D581">
        <v>214</v>
      </c>
      <c r="E581">
        <v>485</v>
      </c>
      <c r="F581">
        <v>156.17599999999999</v>
      </c>
      <c r="G581">
        <v>24.696999999999999</v>
      </c>
      <c r="H581">
        <v>254.42400000000001</v>
      </c>
      <c r="I581">
        <v>-1.893</v>
      </c>
      <c r="J581">
        <v>484.26400000000001</v>
      </c>
      <c r="K581">
        <f t="shared" si="32"/>
        <v>5.1517446808510643</v>
      </c>
      <c r="L581" t="s">
        <v>42</v>
      </c>
      <c r="M581" t="s">
        <v>50</v>
      </c>
      <c r="N581" t="s">
        <v>47</v>
      </c>
    </row>
    <row r="582" spans="4:14" x14ac:dyDescent="0.3">
      <c r="D582">
        <v>215</v>
      </c>
      <c r="E582">
        <v>428</v>
      </c>
      <c r="F582">
        <v>138.745</v>
      </c>
      <c r="G582">
        <v>7.4610000000000003</v>
      </c>
      <c r="H582">
        <v>246.67699999999999</v>
      </c>
      <c r="I582">
        <v>6.4589999999999996</v>
      </c>
      <c r="J582">
        <v>426.70800000000003</v>
      </c>
      <c r="K582">
        <f t="shared" ref="K582:K645" si="33">J582/94</f>
        <v>4.5394468085106388</v>
      </c>
      <c r="L582" t="s">
        <v>42</v>
      </c>
      <c r="M582" t="s">
        <v>50</v>
      </c>
      <c r="N582" t="s">
        <v>47</v>
      </c>
    </row>
    <row r="583" spans="4:14" x14ac:dyDescent="0.3">
      <c r="D583">
        <v>216</v>
      </c>
      <c r="E583">
        <v>494</v>
      </c>
      <c r="F583">
        <v>136.29</v>
      </c>
      <c r="G583">
        <v>10.333</v>
      </c>
      <c r="H583">
        <v>241.072</v>
      </c>
      <c r="I583">
        <v>8.3930000000000007</v>
      </c>
      <c r="J583">
        <v>493.28300000000002</v>
      </c>
      <c r="K583">
        <f t="shared" si="33"/>
        <v>5.2476914893617019</v>
      </c>
      <c r="L583" t="s">
        <v>42</v>
      </c>
      <c r="M583" t="s">
        <v>50</v>
      </c>
      <c r="N583" t="s">
        <v>47</v>
      </c>
    </row>
    <row r="584" spans="4:14" x14ac:dyDescent="0.3">
      <c r="D584">
        <v>217</v>
      </c>
      <c r="E584">
        <v>459</v>
      </c>
      <c r="F584">
        <v>123.226</v>
      </c>
      <c r="G584">
        <v>2.3660000000000001</v>
      </c>
      <c r="H584">
        <v>227.001</v>
      </c>
      <c r="I584">
        <v>5.5110000000000001</v>
      </c>
      <c r="J584">
        <v>458.11799999999999</v>
      </c>
      <c r="K584">
        <f t="shared" si="33"/>
        <v>4.8735957446808511</v>
      </c>
      <c r="L584" t="s">
        <v>42</v>
      </c>
      <c r="M584" t="s">
        <v>50</v>
      </c>
      <c r="N584" t="s">
        <v>47</v>
      </c>
    </row>
    <row r="585" spans="4:14" x14ac:dyDescent="0.3">
      <c r="D585">
        <v>218</v>
      </c>
      <c r="E585">
        <v>474</v>
      </c>
      <c r="F585">
        <v>179.767</v>
      </c>
      <c r="G585">
        <v>52.378999999999998</v>
      </c>
      <c r="H585">
        <v>254.667</v>
      </c>
      <c r="I585">
        <v>8.2669999999999995</v>
      </c>
      <c r="J585">
        <v>472.91399999999999</v>
      </c>
      <c r="K585">
        <f t="shared" si="33"/>
        <v>5.0309999999999997</v>
      </c>
      <c r="L585" t="s">
        <v>42</v>
      </c>
      <c r="M585" t="s">
        <v>50</v>
      </c>
      <c r="N585" t="s">
        <v>47</v>
      </c>
    </row>
    <row r="586" spans="4:14" x14ac:dyDescent="0.3">
      <c r="D586">
        <v>219</v>
      </c>
      <c r="E586">
        <v>442</v>
      </c>
      <c r="F586">
        <v>164.93299999999999</v>
      </c>
      <c r="G586">
        <v>4.4800000000000004</v>
      </c>
      <c r="H586">
        <v>254</v>
      </c>
      <c r="I586">
        <v>-3.641</v>
      </c>
      <c r="J586">
        <v>440.89</v>
      </c>
      <c r="K586">
        <f t="shared" si="33"/>
        <v>4.6903191489361697</v>
      </c>
      <c r="L586" t="s">
        <v>42</v>
      </c>
      <c r="M586" t="s">
        <v>50</v>
      </c>
      <c r="N586" t="s">
        <v>47</v>
      </c>
    </row>
    <row r="587" spans="4:14" x14ac:dyDescent="0.3">
      <c r="D587">
        <v>220</v>
      </c>
      <c r="E587">
        <v>413</v>
      </c>
      <c r="F587">
        <v>185.74700000000001</v>
      </c>
      <c r="G587">
        <v>67.667000000000002</v>
      </c>
      <c r="H587">
        <v>254</v>
      </c>
      <c r="I587">
        <v>0</v>
      </c>
      <c r="J587">
        <v>412</v>
      </c>
      <c r="K587">
        <f t="shared" si="33"/>
        <v>4.3829787234042552</v>
      </c>
      <c r="L587" t="s">
        <v>42</v>
      </c>
      <c r="M587" t="s">
        <v>50</v>
      </c>
      <c r="N587" t="s">
        <v>47</v>
      </c>
    </row>
    <row r="588" spans="4:14" x14ac:dyDescent="0.3">
      <c r="D588">
        <v>221</v>
      </c>
      <c r="E588">
        <v>523</v>
      </c>
      <c r="F588">
        <v>161.113</v>
      </c>
      <c r="G588">
        <v>27.484999999999999</v>
      </c>
      <c r="H588">
        <v>253.03399999999999</v>
      </c>
      <c r="I588">
        <v>8.3789999999999996</v>
      </c>
      <c r="J588">
        <v>521.56700000000001</v>
      </c>
      <c r="K588">
        <f t="shared" si="33"/>
        <v>5.548585106382979</v>
      </c>
      <c r="L588" t="s">
        <v>42</v>
      </c>
      <c r="M588" t="s">
        <v>50</v>
      </c>
      <c r="N588" t="s">
        <v>47</v>
      </c>
    </row>
    <row r="589" spans="4:14" x14ac:dyDescent="0.3">
      <c r="D589">
        <v>222</v>
      </c>
      <c r="E589">
        <v>538</v>
      </c>
      <c r="F589">
        <v>159.72800000000001</v>
      </c>
      <c r="G589">
        <v>30.931999999999999</v>
      </c>
      <c r="H589">
        <v>244.96199999999999</v>
      </c>
      <c r="I589">
        <v>3.4169999999999998</v>
      </c>
      <c r="J589">
        <v>536.95399999999995</v>
      </c>
      <c r="K589">
        <f t="shared" si="33"/>
        <v>5.7122765957446804</v>
      </c>
      <c r="L589" t="s">
        <v>42</v>
      </c>
      <c r="M589" t="s">
        <v>50</v>
      </c>
      <c r="N589" t="s">
        <v>47</v>
      </c>
    </row>
    <row r="590" spans="4:14" x14ac:dyDescent="0.3">
      <c r="D590">
        <v>223</v>
      </c>
      <c r="E590">
        <v>510</v>
      </c>
      <c r="F590">
        <v>150.95400000000001</v>
      </c>
      <c r="G590">
        <v>33.32</v>
      </c>
      <c r="H590">
        <v>251.601</v>
      </c>
      <c r="I590">
        <v>3.6040000000000001</v>
      </c>
      <c r="J590">
        <v>509.00700000000001</v>
      </c>
      <c r="K590">
        <f t="shared" si="33"/>
        <v>5.4149680851063833</v>
      </c>
      <c r="L590" t="s">
        <v>42</v>
      </c>
      <c r="M590" t="s">
        <v>50</v>
      </c>
      <c r="N590" t="s">
        <v>47</v>
      </c>
    </row>
    <row r="591" spans="4:14" x14ac:dyDescent="0.3">
      <c r="D591">
        <v>224</v>
      </c>
      <c r="E591">
        <v>482</v>
      </c>
      <c r="F591">
        <v>161.81399999999999</v>
      </c>
      <c r="G591">
        <v>14.765000000000001</v>
      </c>
      <c r="H591">
        <v>254.35300000000001</v>
      </c>
      <c r="I591">
        <v>-8.1300000000000008</v>
      </c>
      <c r="J591">
        <v>480.83300000000003</v>
      </c>
      <c r="K591">
        <f t="shared" si="33"/>
        <v>5.1152446808510641</v>
      </c>
      <c r="L591" t="s">
        <v>42</v>
      </c>
      <c r="M591" t="s">
        <v>50</v>
      </c>
      <c r="N591" t="s">
        <v>47</v>
      </c>
    </row>
    <row r="592" spans="4:14" x14ac:dyDescent="0.3">
      <c r="D592">
        <v>225</v>
      </c>
      <c r="E592">
        <v>487</v>
      </c>
      <c r="F592">
        <v>130.07400000000001</v>
      </c>
      <c r="G592">
        <v>25.125</v>
      </c>
      <c r="H592">
        <v>234.04</v>
      </c>
      <c r="I592">
        <v>-4.7240000000000002</v>
      </c>
      <c r="J592">
        <v>485.65</v>
      </c>
      <c r="K592">
        <f t="shared" si="33"/>
        <v>5.1664893617021272</v>
      </c>
      <c r="L592" t="s">
        <v>42</v>
      </c>
      <c r="M592" t="s">
        <v>50</v>
      </c>
      <c r="N592" t="s">
        <v>47</v>
      </c>
    </row>
    <row r="593" spans="4:14" x14ac:dyDescent="0.3">
      <c r="D593">
        <v>226</v>
      </c>
      <c r="E593">
        <v>441</v>
      </c>
      <c r="F593">
        <v>202.85300000000001</v>
      </c>
      <c r="G593">
        <v>48.332999999999998</v>
      </c>
      <c r="H593">
        <v>254.333</v>
      </c>
      <c r="I593">
        <v>1.5620000000000001</v>
      </c>
      <c r="J593">
        <v>440.16399999999999</v>
      </c>
      <c r="K593">
        <f t="shared" si="33"/>
        <v>4.6825957446808513</v>
      </c>
      <c r="L593" t="s">
        <v>42</v>
      </c>
      <c r="M593" t="s">
        <v>50</v>
      </c>
      <c r="N593" t="s">
        <v>47</v>
      </c>
    </row>
    <row r="594" spans="4:14" x14ac:dyDescent="0.3">
      <c r="D594">
        <v>227</v>
      </c>
      <c r="E594">
        <v>421</v>
      </c>
      <c r="F594">
        <v>163.161</v>
      </c>
      <c r="G594">
        <v>28.332999999999998</v>
      </c>
      <c r="H594">
        <v>254.667</v>
      </c>
      <c r="I594">
        <v>0</v>
      </c>
      <c r="J594">
        <v>420</v>
      </c>
      <c r="K594">
        <f t="shared" si="33"/>
        <v>4.4680851063829783</v>
      </c>
      <c r="L594" t="s">
        <v>42</v>
      </c>
      <c r="M594" t="s">
        <v>50</v>
      </c>
      <c r="N594" t="s">
        <v>47</v>
      </c>
    </row>
    <row r="595" spans="4:14" x14ac:dyDescent="0.3">
      <c r="D595">
        <v>228</v>
      </c>
      <c r="E595">
        <v>477</v>
      </c>
      <c r="F595">
        <v>191.22900000000001</v>
      </c>
      <c r="G595">
        <v>39.979999999999997</v>
      </c>
      <c r="H595">
        <v>254.40100000000001</v>
      </c>
      <c r="I595">
        <v>1.925</v>
      </c>
      <c r="J595">
        <v>476.26900000000001</v>
      </c>
      <c r="K595">
        <f t="shared" si="33"/>
        <v>5.0666914893617019</v>
      </c>
      <c r="L595" t="s">
        <v>42</v>
      </c>
      <c r="M595" t="s">
        <v>50</v>
      </c>
      <c r="N595" t="s">
        <v>47</v>
      </c>
    </row>
    <row r="596" spans="4:14" x14ac:dyDescent="0.3">
      <c r="D596">
        <v>229</v>
      </c>
      <c r="E596">
        <v>451</v>
      </c>
      <c r="F596">
        <v>166.69499999999999</v>
      </c>
      <c r="G596">
        <v>37.734000000000002</v>
      </c>
      <c r="H596">
        <v>254.179</v>
      </c>
      <c r="I596">
        <v>5.1020000000000003</v>
      </c>
      <c r="J596">
        <v>449.78199999999998</v>
      </c>
      <c r="K596">
        <f t="shared" si="33"/>
        <v>4.7849148936170209</v>
      </c>
      <c r="L596" t="s">
        <v>42</v>
      </c>
      <c r="M596" t="s">
        <v>50</v>
      </c>
      <c r="N596" t="s">
        <v>47</v>
      </c>
    </row>
    <row r="597" spans="4:14" x14ac:dyDescent="0.3">
      <c r="D597">
        <v>230</v>
      </c>
      <c r="E597">
        <v>358</v>
      </c>
      <c r="F597">
        <v>143.797</v>
      </c>
      <c r="G597">
        <v>38.667000000000002</v>
      </c>
      <c r="H597">
        <v>229.41399999999999</v>
      </c>
      <c r="I597">
        <v>3.2149999999999999</v>
      </c>
      <c r="J597">
        <v>356.56099999999998</v>
      </c>
      <c r="K597">
        <f t="shared" si="33"/>
        <v>3.7932021276595744</v>
      </c>
      <c r="L597" t="s">
        <v>42</v>
      </c>
      <c r="M597" t="s">
        <v>50</v>
      </c>
      <c r="N597" t="s">
        <v>47</v>
      </c>
    </row>
    <row r="598" spans="4:14" x14ac:dyDescent="0.3">
      <c r="D598">
        <v>231</v>
      </c>
      <c r="E598">
        <v>473</v>
      </c>
      <c r="F598">
        <v>170.82499999999999</v>
      </c>
      <c r="G598">
        <v>18.553999999999998</v>
      </c>
      <c r="H598">
        <v>254.667</v>
      </c>
      <c r="I598">
        <v>-0.97099999999999997</v>
      </c>
      <c r="J598">
        <v>472.06799999999998</v>
      </c>
      <c r="K598">
        <f t="shared" si="33"/>
        <v>5.0220000000000002</v>
      </c>
      <c r="L598" t="s">
        <v>42</v>
      </c>
      <c r="M598" t="s">
        <v>50</v>
      </c>
      <c r="N598" t="s">
        <v>47</v>
      </c>
    </row>
    <row r="599" spans="4:14" x14ac:dyDescent="0.3">
      <c r="D599">
        <v>232</v>
      </c>
      <c r="E599">
        <v>437</v>
      </c>
      <c r="F599">
        <v>160.036</v>
      </c>
      <c r="G599">
        <v>31.315000000000001</v>
      </c>
      <c r="H599">
        <v>255</v>
      </c>
      <c r="I599">
        <v>1.0509999999999999</v>
      </c>
      <c r="J599">
        <v>436.07299999999998</v>
      </c>
      <c r="K599">
        <f t="shared" si="33"/>
        <v>4.6390744680851066</v>
      </c>
      <c r="L599" t="s">
        <v>42</v>
      </c>
      <c r="M599" t="s">
        <v>50</v>
      </c>
      <c r="N599" t="s">
        <v>47</v>
      </c>
    </row>
    <row r="600" spans="4:14" x14ac:dyDescent="0.3">
      <c r="D600">
        <v>233</v>
      </c>
      <c r="E600">
        <v>453</v>
      </c>
      <c r="F600">
        <v>165.36500000000001</v>
      </c>
      <c r="G600">
        <v>39.72</v>
      </c>
      <c r="H600">
        <v>254.46</v>
      </c>
      <c r="I600">
        <v>-2.5339999999999998</v>
      </c>
      <c r="J600">
        <v>452.44200000000001</v>
      </c>
      <c r="K600">
        <f t="shared" si="33"/>
        <v>4.8132127659574468</v>
      </c>
      <c r="L600" t="s">
        <v>42</v>
      </c>
      <c r="M600" t="s">
        <v>50</v>
      </c>
      <c r="N600" t="s">
        <v>47</v>
      </c>
    </row>
    <row r="601" spans="4:14" x14ac:dyDescent="0.3">
      <c r="D601">
        <v>234</v>
      </c>
      <c r="E601">
        <v>545</v>
      </c>
      <c r="F601">
        <v>128.87299999999999</v>
      </c>
      <c r="G601">
        <v>22.794</v>
      </c>
      <c r="H601">
        <v>240.03899999999999</v>
      </c>
      <c r="I601">
        <v>7.1769999999999996</v>
      </c>
      <c r="J601">
        <v>544.26499999999999</v>
      </c>
      <c r="K601">
        <f t="shared" si="33"/>
        <v>5.7900531914893616</v>
      </c>
      <c r="L601" t="s">
        <v>42</v>
      </c>
      <c r="M601" t="s">
        <v>50</v>
      </c>
      <c r="N601" t="s">
        <v>47</v>
      </c>
    </row>
    <row r="602" spans="4:14" x14ac:dyDescent="0.3">
      <c r="D602">
        <v>235</v>
      </c>
      <c r="E602">
        <v>581</v>
      </c>
      <c r="F602">
        <v>127.51300000000001</v>
      </c>
      <c r="G602">
        <v>25.443999999999999</v>
      </c>
      <c r="H602">
        <v>243.376</v>
      </c>
      <c r="I602">
        <v>6.34</v>
      </c>
      <c r="J602">
        <v>579.54499999999996</v>
      </c>
      <c r="K602">
        <f t="shared" si="33"/>
        <v>6.1653723404255318</v>
      </c>
      <c r="L602" t="s">
        <v>42</v>
      </c>
      <c r="M602" t="s">
        <v>50</v>
      </c>
      <c r="N602" t="s">
        <v>47</v>
      </c>
    </row>
    <row r="603" spans="4:14" x14ac:dyDescent="0.3">
      <c r="D603">
        <v>236</v>
      </c>
      <c r="E603">
        <v>359</v>
      </c>
      <c r="F603">
        <v>145.06200000000001</v>
      </c>
      <c r="G603">
        <v>30.581</v>
      </c>
      <c r="H603">
        <v>246.28</v>
      </c>
      <c r="I603">
        <v>6.4109999999999996</v>
      </c>
      <c r="J603">
        <v>358.24</v>
      </c>
      <c r="K603">
        <f t="shared" si="33"/>
        <v>3.8110638297872343</v>
      </c>
      <c r="L603" t="s">
        <v>42</v>
      </c>
      <c r="M603" t="s">
        <v>50</v>
      </c>
      <c r="N603" t="s">
        <v>47</v>
      </c>
    </row>
    <row r="604" spans="4:14" x14ac:dyDescent="0.3">
      <c r="D604">
        <v>237</v>
      </c>
      <c r="E604">
        <v>393</v>
      </c>
      <c r="F604">
        <v>158.98099999999999</v>
      </c>
      <c r="G604">
        <v>36.807000000000002</v>
      </c>
      <c r="H604">
        <v>254.667</v>
      </c>
      <c r="I604">
        <v>11.768000000000001</v>
      </c>
      <c r="J604">
        <v>392.245</v>
      </c>
      <c r="K604">
        <f t="shared" si="33"/>
        <v>4.1728191489361706</v>
      </c>
      <c r="L604" t="s">
        <v>42</v>
      </c>
      <c r="M604" t="s">
        <v>50</v>
      </c>
      <c r="N604" t="s">
        <v>47</v>
      </c>
    </row>
    <row r="605" spans="4:14" x14ac:dyDescent="0.3">
      <c r="D605">
        <v>238</v>
      </c>
      <c r="E605">
        <v>372</v>
      </c>
      <c r="F605">
        <v>168.833</v>
      </c>
      <c r="G605">
        <v>45.628</v>
      </c>
      <c r="H605">
        <v>254</v>
      </c>
      <c r="I605">
        <v>7.431</v>
      </c>
      <c r="J605">
        <v>371.11700000000002</v>
      </c>
      <c r="K605">
        <f t="shared" si="33"/>
        <v>3.948053191489362</v>
      </c>
      <c r="L605" t="s">
        <v>42</v>
      </c>
      <c r="M605" t="s">
        <v>50</v>
      </c>
      <c r="N605" t="s">
        <v>47</v>
      </c>
    </row>
    <row r="606" spans="4:14" x14ac:dyDescent="0.3">
      <c r="D606">
        <v>239</v>
      </c>
      <c r="E606">
        <v>468</v>
      </c>
      <c r="F606">
        <v>142.49100000000001</v>
      </c>
      <c r="G606">
        <v>31.524999999999999</v>
      </c>
      <c r="H606">
        <v>254</v>
      </c>
      <c r="I606">
        <v>12.369</v>
      </c>
      <c r="J606">
        <v>466.83600000000001</v>
      </c>
      <c r="K606">
        <f t="shared" si="33"/>
        <v>4.9663404255319152</v>
      </c>
      <c r="L606" t="s">
        <v>42</v>
      </c>
      <c r="M606" t="s">
        <v>50</v>
      </c>
      <c r="N606" t="s">
        <v>47</v>
      </c>
    </row>
    <row r="607" spans="4:14" x14ac:dyDescent="0.3">
      <c r="D607">
        <v>240</v>
      </c>
      <c r="E607">
        <v>441</v>
      </c>
      <c r="F607">
        <v>117.685</v>
      </c>
      <c r="G607">
        <v>22</v>
      </c>
      <c r="H607">
        <v>202.636</v>
      </c>
      <c r="I607">
        <v>-0.52100000000000002</v>
      </c>
      <c r="J607">
        <v>440.01799999999997</v>
      </c>
      <c r="K607">
        <f t="shared" si="33"/>
        <v>4.6810425531914888</v>
      </c>
      <c r="L607" t="s">
        <v>42</v>
      </c>
      <c r="M607" t="s">
        <v>50</v>
      </c>
      <c r="N607" t="s">
        <v>47</v>
      </c>
    </row>
    <row r="608" spans="4:14" x14ac:dyDescent="0.3">
      <c r="D608">
        <v>241</v>
      </c>
      <c r="E608">
        <v>553</v>
      </c>
      <c r="F608">
        <v>186.95400000000001</v>
      </c>
      <c r="G608">
        <v>42.753999999999998</v>
      </c>
      <c r="H608">
        <v>254.667</v>
      </c>
      <c r="I608">
        <v>-6.6609999999999996</v>
      </c>
      <c r="J608">
        <v>551.72500000000002</v>
      </c>
      <c r="K608">
        <f t="shared" si="33"/>
        <v>5.8694148936170212</v>
      </c>
      <c r="L608" t="s">
        <v>42</v>
      </c>
      <c r="M608" t="s">
        <v>50</v>
      </c>
      <c r="N608" t="s">
        <v>47</v>
      </c>
    </row>
    <row r="609" spans="4:14" x14ac:dyDescent="0.3">
      <c r="D609">
        <v>242</v>
      </c>
      <c r="E609">
        <v>490</v>
      </c>
      <c r="F609">
        <v>171.65299999999999</v>
      </c>
      <c r="G609">
        <v>75.575000000000003</v>
      </c>
      <c r="H609">
        <v>254</v>
      </c>
      <c r="I609">
        <v>-4.2190000000000003</v>
      </c>
      <c r="J609">
        <v>489.32600000000002</v>
      </c>
      <c r="K609">
        <f t="shared" si="33"/>
        <v>5.205595744680851</v>
      </c>
      <c r="L609" t="s">
        <v>42</v>
      </c>
      <c r="M609" t="s">
        <v>50</v>
      </c>
      <c r="N609" t="s">
        <v>47</v>
      </c>
    </row>
    <row r="610" spans="4:14" x14ac:dyDescent="0.3">
      <c r="D610">
        <v>243</v>
      </c>
      <c r="E610">
        <v>540</v>
      </c>
      <c r="F610">
        <v>169.381</v>
      </c>
      <c r="G610">
        <v>52.667000000000002</v>
      </c>
      <c r="H610">
        <v>251.66399999999999</v>
      </c>
      <c r="I610">
        <v>-5.5410000000000004</v>
      </c>
      <c r="J610">
        <v>538.51599999999996</v>
      </c>
      <c r="K610">
        <f t="shared" si="33"/>
        <v>5.7288936170212761</v>
      </c>
      <c r="L610" t="s">
        <v>42</v>
      </c>
      <c r="M610" t="s">
        <v>50</v>
      </c>
      <c r="N610" t="s">
        <v>47</v>
      </c>
    </row>
    <row r="611" spans="4:14" x14ac:dyDescent="0.3">
      <c r="D611">
        <v>244</v>
      </c>
      <c r="E611">
        <v>472</v>
      </c>
      <c r="F611">
        <v>192.077</v>
      </c>
      <c r="G611">
        <v>60.381999999999998</v>
      </c>
      <c r="H611">
        <v>252.779</v>
      </c>
      <c r="I611">
        <v>-6.34</v>
      </c>
      <c r="J611">
        <v>470.88</v>
      </c>
      <c r="K611">
        <f t="shared" si="33"/>
        <v>5.0093617021276593</v>
      </c>
      <c r="L611" t="s">
        <v>42</v>
      </c>
      <c r="M611" t="s">
        <v>50</v>
      </c>
      <c r="N611" t="s">
        <v>47</v>
      </c>
    </row>
    <row r="612" spans="4:14" x14ac:dyDescent="0.3">
      <c r="D612">
        <v>245</v>
      </c>
      <c r="E612">
        <v>451</v>
      </c>
      <c r="F612">
        <v>189.45099999999999</v>
      </c>
      <c r="G612">
        <v>48.008000000000003</v>
      </c>
      <c r="H612">
        <v>254.667</v>
      </c>
      <c r="I612">
        <v>-5.609</v>
      </c>
      <c r="J612">
        <v>450.15600000000001</v>
      </c>
      <c r="K612">
        <f t="shared" si="33"/>
        <v>4.7888936170212766</v>
      </c>
      <c r="L612" t="s">
        <v>42</v>
      </c>
      <c r="M612" t="s">
        <v>50</v>
      </c>
      <c r="N612" t="s">
        <v>47</v>
      </c>
    </row>
    <row r="613" spans="4:14" x14ac:dyDescent="0.3">
      <c r="D613">
        <v>246</v>
      </c>
      <c r="E613">
        <v>415</v>
      </c>
      <c r="F613">
        <v>164.60499999999999</v>
      </c>
      <c r="G613">
        <v>67</v>
      </c>
      <c r="H613">
        <v>234.05199999999999</v>
      </c>
      <c r="I613">
        <v>4.9939999999999998</v>
      </c>
      <c r="J613">
        <v>413.57</v>
      </c>
      <c r="K613">
        <f t="shared" si="33"/>
        <v>4.3996808510638301</v>
      </c>
      <c r="L613" t="s">
        <v>42</v>
      </c>
      <c r="M613" t="s">
        <v>50</v>
      </c>
      <c r="N613" t="s">
        <v>47</v>
      </c>
    </row>
    <row r="614" spans="4:14" x14ac:dyDescent="0.3">
      <c r="D614">
        <v>247</v>
      </c>
      <c r="E614">
        <v>88</v>
      </c>
      <c r="F614">
        <v>158.05199999999999</v>
      </c>
      <c r="G614">
        <v>127.782</v>
      </c>
      <c r="H614">
        <v>171.95400000000001</v>
      </c>
      <c r="I614">
        <v>0.65900000000000003</v>
      </c>
      <c r="J614">
        <v>87.006</v>
      </c>
      <c r="K614">
        <f t="shared" si="33"/>
        <v>0.92559574468085104</v>
      </c>
      <c r="L614" t="s">
        <v>42</v>
      </c>
      <c r="M614" t="s">
        <v>50</v>
      </c>
      <c r="N614" t="s">
        <v>47</v>
      </c>
    </row>
    <row r="615" spans="4:14" x14ac:dyDescent="0.3">
      <c r="D615">
        <v>248</v>
      </c>
      <c r="E615">
        <v>715</v>
      </c>
      <c r="F615">
        <v>115.172</v>
      </c>
      <c r="G615">
        <v>31.170999999999999</v>
      </c>
      <c r="H615">
        <v>251.73099999999999</v>
      </c>
      <c r="I615">
        <v>-1.444</v>
      </c>
      <c r="J615">
        <v>714.22699999999998</v>
      </c>
      <c r="K615">
        <f t="shared" si="33"/>
        <v>7.5981595744680845</v>
      </c>
      <c r="L615" t="s">
        <v>42</v>
      </c>
      <c r="M615" t="s">
        <v>50</v>
      </c>
      <c r="N615" t="s">
        <v>47</v>
      </c>
    </row>
    <row r="616" spans="4:14" x14ac:dyDescent="0.3">
      <c r="D616">
        <v>249</v>
      </c>
      <c r="E616">
        <v>536</v>
      </c>
      <c r="F616">
        <v>85.997</v>
      </c>
      <c r="G616">
        <v>13.736000000000001</v>
      </c>
      <c r="H616">
        <v>205.518</v>
      </c>
      <c r="I616">
        <v>9.0389999999999997</v>
      </c>
      <c r="J616">
        <v>534.64</v>
      </c>
      <c r="K616">
        <f t="shared" si="33"/>
        <v>5.6876595744680847</v>
      </c>
      <c r="L616" t="s">
        <v>42</v>
      </c>
      <c r="M616" t="s">
        <v>50</v>
      </c>
      <c r="N616" t="s">
        <v>47</v>
      </c>
    </row>
    <row r="617" spans="4:14" x14ac:dyDescent="0.3">
      <c r="D617">
        <v>250</v>
      </c>
      <c r="E617">
        <v>511</v>
      </c>
      <c r="F617">
        <v>83.87</v>
      </c>
      <c r="G617">
        <v>10.824</v>
      </c>
      <c r="H617">
        <v>223.2</v>
      </c>
      <c r="I617">
        <v>1.3480000000000001</v>
      </c>
      <c r="J617">
        <v>510.14100000000002</v>
      </c>
      <c r="K617">
        <f t="shared" si="33"/>
        <v>5.4270319148936172</v>
      </c>
      <c r="L617" t="s">
        <v>42</v>
      </c>
      <c r="M617" t="s">
        <v>50</v>
      </c>
      <c r="N617" t="s">
        <v>47</v>
      </c>
    </row>
    <row r="618" spans="4:14" x14ac:dyDescent="0.3">
      <c r="D618">
        <v>251</v>
      </c>
      <c r="E618">
        <v>439</v>
      </c>
      <c r="F618">
        <v>94.194999999999993</v>
      </c>
      <c r="G618">
        <v>23.620999999999999</v>
      </c>
      <c r="H618">
        <v>216.89</v>
      </c>
      <c r="I618">
        <v>-0.78500000000000003</v>
      </c>
      <c r="J618">
        <v>438.041</v>
      </c>
      <c r="K618">
        <f t="shared" si="33"/>
        <v>4.6600106382978721</v>
      </c>
      <c r="L618" t="s">
        <v>42</v>
      </c>
      <c r="M618" t="s">
        <v>50</v>
      </c>
      <c r="N618" t="s">
        <v>47</v>
      </c>
    </row>
    <row r="619" spans="4:14" x14ac:dyDescent="0.3">
      <c r="D619">
        <v>252</v>
      </c>
      <c r="E619">
        <v>524</v>
      </c>
      <c r="F619">
        <v>119.578</v>
      </c>
      <c r="G619">
        <v>18.254000000000001</v>
      </c>
      <c r="H619">
        <v>243.41</v>
      </c>
      <c r="I619">
        <v>-3.2890000000000001</v>
      </c>
      <c r="J619">
        <v>522.86099999999999</v>
      </c>
      <c r="K619">
        <f t="shared" si="33"/>
        <v>5.5623510638297873</v>
      </c>
      <c r="L619" t="s">
        <v>42</v>
      </c>
      <c r="M619" t="s">
        <v>50</v>
      </c>
      <c r="N619" t="s">
        <v>47</v>
      </c>
    </row>
    <row r="620" spans="4:14" x14ac:dyDescent="0.3">
      <c r="D620">
        <v>253</v>
      </c>
      <c r="E620">
        <v>477</v>
      </c>
      <c r="F620">
        <v>143.297</v>
      </c>
      <c r="G620">
        <v>24.667000000000002</v>
      </c>
      <c r="H620">
        <v>254</v>
      </c>
      <c r="I620">
        <v>0</v>
      </c>
      <c r="J620">
        <v>476</v>
      </c>
      <c r="K620">
        <f t="shared" si="33"/>
        <v>5.0638297872340425</v>
      </c>
      <c r="L620" t="s">
        <v>42</v>
      </c>
      <c r="M620" t="s">
        <v>50</v>
      </c>
      <c r="N620" t="s">
        <v>47</v>
      </c>
    </row>
    <row r="621" spans="4:14" x14ac:dyDescent="0.3">
      <c r="D621">
        <v>254</v>
      </c>
      <c r="E621">
        <v>423</v>
      </c>
      <c r="F621">
        <v>89.367999999999995</v>
      </c>
      <c r="G621">
        <v>26.876000000000001</v>
      </c>
      <c r="H621">
        <v>189.761</v>
      </c>
      <c r="I621">
        <v>-5.44</v>
      </c>
      <c r="J621">
        <v>421.9</v>
      </c>
      <c r="K621">
        <f t="shared" si="33"/>
        <v>4.488297872340425</v>
      </c>
      <c r="L621" t="s">
        <v>42</v>
      </c>
      <c r="M621" t="s">
        <v>50</v>
      </c>
      <c r="N621" t="s">
        <v>47</v>
      </c>
    </row>
    <row r="622" spans="4:14" x14ac:dyDescent="0.3">
      <c r="D622">
        <v>255</v>
      </c>
      <c r="E622">
        <v>349</v>
      </c>
      <c r="F622">
        <v>88.649000000000001</v>
      </c>
      <c r="G622">
        <v>25</v>
      </c>
      <c r="H622">
        <v>209.23</v>
      </c>
      <c r="I622">
        <v>0.65900000000000003</v>
      </c>
      <c r="J622">
        <v>348.02300000000002</v>
      </c>
      <c r="K622">
        <f t="shared" si="33"/>
        <v>3.7023723404255322</v>
      </c>
      <c r="L622" t="s">
        <v>42</v>
      </c>
      <c r="M622" t="s">
        <v>50</v>
      </c>
      <c r="N622" t="s">
        <v>47</v>
      </c>
    </row>
    <row r="623" spans="4:14" x14ac:dyDescent="0.3">
      <c r="D623">
        <v>256</v>
      </c>
      <c r="E623">
        <v>436</v>
      </c>
      <c r="F623">
        <v>139.756</v>
      </c>
      <c r="G623">
        <v>25.975000000000001</v>
      </c>
      <c r="H623">
        <v>254.333</v>
      </c>
      <c r="I623">
        <v>-10.587</v>
      </c>
      <c r="J623">
        <v>435.41199999999998</v>
      </c>
      <c r="K623">
        <f t="shared" si="33"/>
        <v>4.6320425531914893</v>
      </c>
      <c r="L623" t="s">
        <v>42</v>
      </c>
      <c r="M623" t="s">
        <v>50</v>
      </c>
      <c r="N623" t="s">
        <v>47</v>
      </c>
    </row>
    <row r="624" spans="4:14" x14ac:dyDescent="0.3">
      <c r="D624">
        <v>257</v>
      </c>
      <c r="E624">
        <v>309</v>
      </c>
      <c r="F624">
        <v>134.982</v>
      </c>
      <c r="G624">
        <v>24.152000000000001</v>
      </c>
      <c r="H624">
        <v>250.78399999999999</v>
      </c>
      <c r="I624">
        <v>-1.488</v>
      </c>
      <c r="J624">
        <v>308.10399999999998</v>
      </c>
      <c r="K624">
        <f t="shared" si="33"/>
        <v>3.2777021276595741</v>
      </c>
      <c r="L624" t="s">
        <v>42</v>
      </c>
      <c r="M624" t="s">
        <v>50</v>
      </c>
      <c r="N624" t="s">
        <v>47</v>
      </c>
    </row>
    <row r="625" spans="4:14" x14ac:dyDescent="0.3">
      <c r="D625">
        <v>258</v>
      </c>
      <c r="E625">
        <v>539</v>
      </c>
      <c r="F625">
        <v>133.12299999999999</v>
      </c>
      <c r="G625">
        <v>19.52</v>
      </c>
      <c r="H625">
        <v>252.667</v>
      </c>
      <c r="I625">
        <v>-11.143000000000001</v>
      </c>
      <c r="J625">
        <v>538.14499999999998</v>
      </c>
      <c r="K625">
        <f t="shared" si="33"/>
        <v>5.7249468085106381</v>
      </c>
      <c r="L625" t="s">
        <v>42</v>
      </c>
      <c r="M625" t="s">
        <v>50</v>
      </c>
      <c r="N625" t="s">
        <v>47</v>
      </c>
    </row>
    <row r="626" spans="4:14" x14ac:dyDescent="0.3">
      <c r="D626">
        <v>259</v>
      </c>
      <c r="E626">
        <v>473</v>
      </c>
      <c r="F626">
        <v>108.866</v>
      </c>
      <c r="G626">
        <v>32.249000000000002</v>
      </c>
      <c r="H626">
        <v>222.39500000000001</v>
      </c>
      <c r="I626">
        <v>0.97099999999999997</v>
      </c>
      <c r="J626">
        <v>472.06799999999998</v>
      </c>
      <c r="K626">
        <f t="shared" si="33"/>
        <v>5.0220000000000002</v>
      </c>
      <c r="L626" t="s">
        <v>42</v>
      </c>
      <c r="M626" t="s">
        <v>50</v>
      </c>
      <c r="N626" t="s">
        <v>47</v>
      </c>
    </row>
    <row r="627" spans="4:14" x14ac:dyDescent="0.3">
      <c r="D627">
        <v>260</v>
      </c>
      <c r="E627">
        <v>397</v>
      </c>
      <c r="F627">
        <v>138.94399999999999</v>
      </c>
      <c r="G627">
        <v>35.915999999999997</v>
      </c>
      <c r="H627">
        <v>253</v>
      </c>
      <c r="I627">
        <v>1.157</v>
      </c>
      <c r="J627">
        <v>396.08100000000002</v>
      </c>
      <c r="K627">
        <f t="shared" si="33"/>
        <v>4.2136276595744686</v>
      </c>
      <c r="L627" t="s">
        <v>42</v>
      </c>
      <c r="M627" t="s">
        <v>50</v>
      </c>
      <c r="N627" t="s">
        <v>47</v>
      </c>
    </row>
    <row r="628" spans="4:14" x14ac:dyDescent="0.3">
      <c r="D628">
        <v>261</v>
      </c>
      <c r="E628">
        <v>438</v>
      </c>
      <c r="F628">
        <v>128.779</v>
      </c>
      <c r="G628">
        <v>25.15</v>
      </c>
      <c r="H628">
        <v>253.99199999999999</v>
      </c>
      <c r="I628">
        <v>-4.1980000000000004</v>
      </c>
      <c r="J628">
        <v>437.173</v>
      </c>
      <c r="K628">
        <f t="shared" si="33"/>
        <v>4.6507765957446807</v>
      </c>
      <c r="L628" t="s">
        <v>42</v>
      </c>
      <c r="M628" t="s">
        <v>50</v>
      </c>
      <c r="N628" t="s">
        <v>47</v>
      </c>
    </row>
    <row r="629" spans="4:14" x14ac:dyDescent="0.3">
      <c r="D629">
        <v>262</v>
      </c>
      <c r="E629">
        <v>493</v>
      </c>
      <c r="F629">
        <v>110.806</v>
      </c>
      <c r="G629">
        <v>29.966999999999999</v>
      </c>
      <c r="H629">
        <v>228.667</v>
      </c>
      <c r="I629">
        <v>-1.863</v>
      </c>
      <c r="J629">
        <v>492.26</v>
      </c>
      <c r="K629">
        <f t="shared" si="33"/>
        <v>5.2368085106382978</v>
      </c>
      <c r="L629" t="s">
        <v>42</v>
      </c>
      <c r="M629" t="s">
        <v>50</v>
      </c>
      <c r="N629" t="s">
        <v>47</v>
      </c>
    </row>
    <row r="630" spans="4:14" x14ac:dyDescent="0.3">
      <c r="D630">
        <v>263</v>
      </c>
      <c r="E630">
        <v>470</v>
      </c>
      <c r="F630">
        <v>127.279</v>
      </c>
      <c r="G630">
        <v>25.739000000000001</v>
      </c>
      <c r="H630">
        <v>254.82300000000001</v>
      </c>
      <c r="I630">
        <v>-2.9359999999999999</v>
      </c>
      <c r="J630">
        <v>468.61500000000001</v>
      </c>
      <c r="K630">
        <f t="shared" si="33"/>
        <v>4.985265957446809</v>
      </c>
      <c r="L630" t="s">
        <v>42</v>
      </c>
      <c r="M630" t="s">
        <v>50</v>
      </c>
      <c r="N630" t="s">
        <v>47</v>
      </c>
    </row>
    <row r="631" spans="4:14" x14ac:dyDescent="0.3">
      <c r="D631">
        <v>264</v>
      </c>
      <c r="E631">
        <v>442</v>
      </c>
      <c r="F631">
        <v>147.08600000000001</v>
      </c>
      <c r="G631">
        <v>49.81</v>
      </c>
      <c r="H631">
        <v>254</v>
      </c>
      <c r="I631">
        <v>-4.16</v>
      </c>
      <c r="J631">
        <v>441.16199999999998</v>
      </c>
      <c r="K631">
        <f t="shared" si="33"/>
        <v>4.6932127659574467</v>
      </c>
      <c r="L631" t="s">
        <v>42</v>
      </c>
      <c r="M631" t="s">
        <v>50</v>
      </c>
      <c r="N631" t="s">
        <v>47</v>
      </c>
    </row>
    <row r="632" spans="4:14" x14ac:dyDescent="0.3">
      <c r="D632">
        <v>265</v>
      </c>
      <c r="E632">
        <v>410</v>
      </c>
      <c r="F632">
        <v>127.042</v>
      </c>
      <c r="G632">
        <v>33.722000000000001</v>
      </c>
      <c r="H632">
        <v>245.56800000000001</v>
      </c>
      <c r="I632">
        <v>-4.4850000000000003</v>
      </c>
      <c r="J632">
        <v>409.25299999999999</v>
      </c>
      <c r="K632">
        <f t="shared" si="33"/>
        <v>4.3537553191489362</v>
      </c>
      <c r="L632" t="s">
        <v>42</v>
      </c>
      <c r="M632" t="s">
        <v>50</v>
      </c>
      <c r="N632" t="s">
        <v>47</v>
      </c>
    </row>
    <row r="633" spans="4:14" x14ac:dyDescent="0.3">
      <c r="D633">
        <v>266</v>
      </c>
      <c r="E633">
        <v>448</v>
      </c>
      <c r="F633">
        <v>136.62299999999999</v>
      </c>
      <c r="G633">
        <v>20.65</v>
      </c>
      <c r="H633">
        <v>253.333</v>
      </c>
      <c r="I633">
        <v>-6.68</v>
      </c>
      <c r="J633">
        <v>447.03500000000003</v>
      </c>
      <c r="K633">
        <f t="shared" si="33"/>
        <v>4.7556914893617028</v>
      </c>
      <c r="L633" t="s">
        <v>42</v>
      </c>
      <c r="M633" t="s">
        <v>50</v>
      </c>
      <c r="N633" t="s">
        <v>47</v>
      </c>
    </row>
    <row r="634" spans="4:14" x14ac:dyDescent="0.3">
      <c r="D634">
        <v>267</v>
      </c>
      <c r="E634">
        <v>498</v>
      </c>
      <c r="F634">
        <v>105.285</v>
      </c>
      <c r="G634">
        <v>16.722999999999999</v>
      </c>
      <c r="H634">
        <v>254.48099999999999</v>
      </c>
      <c r="I634">
        <v>-4.1509999999999998</v>
      </c>
      <c r="J634">
        <v>497.30500000000001</v>
      </c>
      <c r="K634">
        <f t="shared" si="33"/>
        <v>5.290478723404255</v>
      </c>
      <c r="L634" t="s">
        <v>42</v>
      </c>
      <c r="M634" t="s">
        <v>50</v>
      </c>
      <c r="N634" t="s">
        <v>47</v>
      </c>
    </row>
    <row r="635" spans="4:14" x14ac:dyDescent="0.3">
      <c r="D635">
        <v>268</v>
      </c>
      <c r="E635">
        <v>483</v>
      </c>
      <c r="F635">
        <v>108.631</v>
      </c>
      <c r="G635">
        <v>11.361000000000001</v>
      </c>
      <c r="H635">
        <v>225.97499999999999</v>
      </c>
      <c r="I635">
        <v>-4.7640000000000002</v>
      </c>
      <c r="J635">
        <v>481.66399999999999</v>
      </c>
      <c r="K635">
        <f t="shared" si="33"/>
        <v>5.1240851063829789</v>
      </c>
      <c r="L635" t="s">
        <v>42</v>
      </c>
      <c r="M635" t="s">
        <v>50</v>
      </c>
      <c r="N635" t="s">
        <v>47</v>
      </c>
    </row>
    <row r="636" spans="4:14" x14ac:dyDescent="0.3">
      <c r="D636">
        <v>269</v>
      </c>
      <c r="E636">
        <v>579</v>
      </c>
      <c r="F636">
        <v>123.32599999999999</v>
      </c>
      <c r="G636">
        <v>23.335000000000001</v>
      </c>
      <c r="H636">
        <v>250.30699999999999</v>
      </c>
      <c r="I636">
        <v>-4.3680000000000003</v>
      </c>
      <c r="J636">
        <v>577.678</v>
      </c>
      <c r="K636">
        <f t="shared" si="33"/>
        <v>6.1455106382978721</v>
      </c>
      <c r="L636" t="s">
        <v>42</v>
      </c>
      <c r="M636" t="s">
        <v>50</v>
      </c>
      <c r="N636" t="s">
        <v>47</v>
      </c>
    </row>
    <row r="637" spans="4:14" x14ac:dyDescent="0.3">
      <c r="D637">
        <v>270</v>
      </c>
      <c r="E637">
        <v>567</v>
      </c>
      <c r="F637">
        <v>122.205</v>
      </c>
      <c r="G637">
        <v>58.746000000000002</v>
      </c>
      <c r="H637">
        <v>251.28100000000001</v>
      </c>
      <c r="I637">
        <v>4.4610000000000003</v>
      </c>
      <c r="J637">
        <v>565.71400000000006</v>
      </c>
      <c r="K637">
        <f t="shared" si="33"/>
        <v>6.0182340425531917</v>
      </c>
      <c r="L637" t="s">
        <v>42</v>
      </c>
      <c r="M637" t="s">
        <v>50</v>
      </c>
      <c r="N637" t="s">
        <v>47</v>
      </c>
    </row>
    <row r="638" spans="4:14" x14ac:dyDescent="0.3">
      <c r="D638">
        <v>271</v>
      </c>
      <c r="E638">
        <v>497</v>
      </c>
      <c r="F638">
        <v>131.86099999999999</v>
      </c>
      <c r="G638">
        <v>20.038</v>
      </c>
      <c r="H638">
        <v>254</v>
      </c>
      <c r="I638">
        <v>-0.92400000000000004</v>
      </c>
      <c r="J638">
        <v>496.065</v>
      </c>
      <c r="K638">
        <f t="shared" si="33"/>
        <v>5.2772872340425527</v>
      </c>
      <c r="L638" t="s">
        <v>42</v>
      </c>
      <c r="M638" t="s">
        <v>50</v>
      </c>
      <c r="N638" t="s">
        <v>47</v>
      </c>
    </row>
    <row r="639" spans="4:14" x14ac:dyDescent="0.3">
      <c r="D639">
        <v>272</v>
      </c>
      <c r="E639">
        <v>582</v>
      </c>
      <c r="F639">
        <v>89.301000000000002</v>
      </c>
      <c r="G639">
        <v>16.917000000000002</v>
      </c>
      <c r="H639">
        <v>218.04300000000001</v>
      </c>
      <c r="I639">
        <v>-2.7639999999999998</v>
      </c>
      <c r="J639">
        <v>580.67499999999995</v>
      </c>
      <c r="K639">
        <f t="shared" si="33"/>
        <v>6.1773936170212762</v>
      </c>
      <c r="L639" t="s">
        <v>42</v>
      </c>
      <c r="M639" t="s">
        <v>50</v>
      </c>
      <c r="N639" t="s">
        <v>47</v>
      </c>
    </row>
    <row r="640" spans="4:14" x14ac:dyDescent="0.3">
      <c r="D640">
        <v>273</v>
      </c>
      <c r="E640">
        <v>501</v>
      </c>
      <c r="F640">
        <v>82.438999999999993</v>
      </c>
      <c r="G640">
        <v>15.16</v>
      </c>
      <c r="H640">
        <v>222</v>
      </c>
      <c r="I640">
        <v>2.2909999999999999</v>
      </c>
      <c r="J640">
        <v>500.4</v>
      </c>
      <c r="K640">
        <f t="shared" si="33"/>
        <v>5.323404255319149</v>
      </c>
      <c r="L640" t="s">
        <v>42</v>
      </c>
      <c r="M640" t="s">
        <v>50</v>
      </c>
      <c r="N640" t="s">
        <v>47</v>
      </c>
    </row>
    <row r="641" spans="4:14" x14ac:dyDescent="0.3">
      <c r="D641">
        <v>274</v>
      </c>
      <c r="E641">
        <v>378</v>
      </c>
      <c r="F641">
        <v>128.82900000000001</v>
      </c>
      <c r="G641">
        <v>46.08</v>
      </c>
      <c r="H641">
        <v>215.298</v>
      </c>
      <c r="I641">
        <v>9.1620000000000008</v>
      </c>
      <c r="J641">
        <v>376.80799999999999</v>
      </c>
      <c r="K641">
        <f t="shared" si="33"/>
        <v>4.0085957446808509</v>
      </c>
      <c r="L641" t="s">
        <v>42</v>
      </c>
      <c r="M641" t="s">
        <v>50</v>
      </c>
      <c r="N641" t="s">
        <v>47</v>
      </c>
    </row>
    <row r="642" spans="4:14" x14ac:dyDescent="0.3">
      <c r="D642">
        <v>275</v>
      </c>
      <c r="E642">
        <v>506</v>
      </c>
      <c r="F642">
        <v>84.268000000000001</v>
      </c>
      <c r="G642">
        <v>6.202</v>
      </c>
      <c r="H642">
        <v>214.25800000000001</v>
      </c>
      <c r="I642">
        <v>7.7450000000000001</v>
      </c>
      <c r="J642">
        <v>504.60300000000001</v>
      </c>
      <c r="K642">
        <f t="shared" si="33"/>
        <v>5.3681170212765954</v>
      </c>
      <c r="L642" t="s">
        <v>42</v>
      </c>
      <c r="M642" t="s">
        <v>50</v>
      </c>
      <c r="N642" t="s">
        <v>47</v>
      </c>
    </row>
    <row r="643" spans="4:14" x14ac:dyDescent="0.3">
      <c r="D643">
        <v>276</v>
      </c>
      <c r="E643">
        <v>433</v>
      </c>
      <c r="F643">
        <v>98.03</v>
      </c>
      <c r="G643">
        <v>11.802</v>
      </c>
      <c r="H643">
        <v>250.702</v>
      </c>
      <c r="I643">
        <v>7.4539999999999997</v>
      </c>
      <c r="J643">
        <v>431.64800000000002</v>
      </c>
      <c r="K643">
        <f t="shared" si="33"/>
        <v>4.5920000000000005</v>
      </c>
      <c r="L643" t="s">
        <v>42</v>
      </c>
      <c r="M643" t="s">
        <v>50</v>
      </c>
      <c r="N643" t="s">
        <v>47</v>
      </c>
    </row>
    <row r="644" spans="4:14" x14ac:dyDescent="0.3">
      <c r="D644">
        <v>277</v>
      </c>
      <c r="E644">
        <v>422</v>
      </c>
      <c r="F644">
        <v>124.35599999999999</v>
      </c>
      <c r="G644">
        <v>24.439</v>
      </c>
      <c r="H644">
        <v>248.76900000000001</v>
      </c>
      <c r="I644">
        <v>-8.7460000000000004</v>
      </c>
      <c r="J644">
        <v>420.89400000000001</v>
      </c>
      <c r="K644">
        <f t="shared" si="33"/>
        <v>4.4775957446808512</v>
      </c>
      <c r="L644" t="s">
        <v>42</v>
      </c>
      <c r="M644" t="s">
        <v>50</v>
      </c>
      <c r="N644" t="s">
        <v>47</v>
      </c>
    </row>
    <row r="645" spans="4:14" x14ac:dyDescent="0.3">
      <c r="D645">
        <v>278</v>
      </c>
      <c r="E645">
        <v>506</v>
      </c>
      <c r="F645">
        <v>118.065</v>
      </c>
      <c r="G645">
        <v>20.774000000000001</v>
      </c>
      <c r="H645">
        <v>250.566</v>
      </c>
      <c r="I645">
        <v>3.633</v>
      </c>
      <c r="J645">
        <v>505.01499999999999</v>
      </c>
      <c r="K645">
        <f t="shared" si="33"/>
        <v>5.3724999999999996</v>
      </c>
      <c r="L645" t="s">
        <v>42</v>
      </c>
      <c r="M645" t="s">
        <v>50</v>
      </c>
      <c r="N645" t="s">
        <v>47</v>
      </c>
    </row>
    <row r="646" spans="4:14" x14ac:dyDescent="0.3">
      <c r="D646">
        <v>279</v>
      </c>
      <c r="E646">
        <v>475</v>
      </c>
      <c r="F646">
        <v>107.26900000000001</v>
      </c>
      <c r="G646">
        <v>23.684000000000001</v>
      </c>
      <c r="H646">
        <v>254.24700000000001</v>
      </c>
      <c r="I646">
        <v>4.8440000000000003</v>
      </c>
      <c r="J646">
        <v>473.69200000000001</v>
      </c>
      <c r="K646">
        <f t="shared" ref="K646:K709" si="34">J646/94</f>
        <v>5.0392765957446812</v>
      </c>
      <c r="L646" t="s">
        <v>42</v>
      </c>
      <c r="M646" t="s">
        <v>50</v>
      </c>
      <c r="N646" t="s">
        <v>47</v>
      </c>
    </row>
    <row r="647" spans="4:14" x14ac:dyDescent="0.3">
      <c r="D647">
        <v>280</v>
      </c>
      <c r="E647">
        <v>574</v>
      </c>
      <c r="F647">
        <v>140.179</v>
      </c>
      <c r="G647">
        <v>31.103999999999999</v>
      </c>
      <c r="H647">
        <v>252.82</v>
      </c>
      <c r="I647">
        <v>-2.403</v>
      </c>
      <c r="J647">
        <v>572.50300000000004</v>
      </c>
      <c r="K647">
        <f t="shared" si="34"/>
        <v>6.0904574468085109</v>
      </c>
      <c r="L647" t="s">
        <v>42</v>
      </c>
      <c r="M647" t="s">
        <v>50</v>
      </c>
      <c r="N647" t="s">
        <v>47</v>
      </c>
    </row>
    <row r="648" spans="4:14" x14ac:dyDescent="0.3">
      <c r="D648">
        <v>281</v>
      </c>
      <c r="E648">
        <v>395</v>
      </c>
      <c r="F648">
        <v>102.054</v>
      </c>
      <c r="G648">
        <v>23.914999999999999</v>
      </c>
      <c r="H648">
        <v>251.667</v>
      </c>
      <c r="I648">
        <v>5.8259999999999996</v>
      </c>
      <c r="J648">
        <v>394.036</v>
      </c>
      <c r="K648">
        <f t="shared" si="34"/>
        <v>4.1918723404255323</v>
      </c>
      <c r="L648" t="s">
        <v>42</v>
      </c>
      <c r="M648" t="s">
        <v>50</v>
      </c>
      <c r="N648" t="s">
        <v>47</v>
      </c>
    </row>
    <row r="649" spans="4:14" x14ac:dyDescent="0.3">
      <c r="D649">
        <v>282</v>
      </c>
      <c r="E649">
        <v>500</v>
      </c>
      <c r="F649">
        <v>110.803</v>
      </c>
      <c r="G649">
        <v>32.898000000000003</v>
      </c>
      <c r="H649">
        <v>248.667</v>
      </c>
      <c r="I649">
        <v>-5.9850000000000003</v>
      </c>
      <c r="J649">
        <v>498.71800000000002</v>
      </c>
      <c r="K649">
        <f t="shared" si="34"/>
        <v>5.3055106382978723</v>
      </c>
      <c r="L649" t="s">
        <v>42</v>
      </c>
      <c r="M649" t="s">
        <v>50</v>
      </c>
      <c r="N649" t="s">
        <v>47</v>
      </c>
    </row>
    <row r="650" spans="4:14" x14ac:dyDescent="0.3">
      <c r="D650">
        <v>283</v>
      </c>
      <c r="E650">
        <v>441</v>
      </c>
      <c r="F650">
        <v>144.44200000000001</v>
      </c>
      <c r="G650">
        <v>41.023000000000003</v>
      </c>
      <c r="H650">
        <v>249.98</v>
      </c>
      <c r="I650">
        <v>-13.151</v>
      </c>
      <c r="J650">
        <v>439.52699999999999</v>
      </c>
      <c r="K650">
        <f t="shared" si="34"/>
        <v>4.6758191489361698</v>
      </c>
      <c r="L650" t="s">
        <v>42</v>
      </c>
      <c r="M650" t="s">
        <v>50</v>
      </c>
      <c r="N650" t="s">
        <v>47</v>
      </c>
    </row>
    <row r="651" spans="4:14" x14ac:dyDescent="0.3">
      <c r="D651">
        <v>284</v>
      </c>
      <c r="E651">
        <v>474</v>
      </c>
      <c r="F651">
        <v>147.75399999999999</v>
      </c>
      <c r="G651">
        <v>13.287000000000001</v>
      </c>
      <c r="H651">
        <v>253.333</v>
      </c>
      <c r="I651">
        <v>-3.879</v>
      </c>
      <c r="J651">
        <v>473.084</v>
      </c>
      <c r="K651">
        <f t="shared" si="34"/>
        <v>5.032808510638298</v>
      </c>
      <c r="L651" t="s">
        <v>42</v>
      </c>
      <c r="M651" t="s">
        <v>50</v>
      </c>
      <c r="N651" t="s">
        <v>47</v>
      </c>
    </row>
    <row r="652" spans="4:14" x14ac:dyDescent="0.3">
      <c r="D652">
        <v>285</v>
      </c>
      <c r="E652">
        <v>433</v>
      </c>
      <c r="F652">
        <v>134.35499999999999</v>
      </c>
      <c r="G652">
        <v>24.023</v>
      </c>
      <c r="H652">
        <v>253.47200000000001</v>
      </c>
      <c r="I652">
        <v>-7.98</v>
      </c>
      <c r="J652">
        <v>432.185</v>
      </c>
      <c r="K652">
        <f t="shared" si="34"/>
        <v>4.5977127659574473</v>
      </c>
      <c r="L652" t="s">
        <v>42</v>
      </c>
      <c r="M652" t="s">
        <v>50</v>
      </c>
      <c r="N652" t="s">
        <v>47</v>
      </c>
    </row>
    <row r="653" spans="4:14" x14ac:dyDescent="0.3">
      <c r="D653">
        <v>286</v>
      </c>
      <c r="E653">
        <v>455</v>
      </c>
      <c r="F653">
        <v>137.63300000000001</v>
      </c>
      <c r="G653">
        <v>29.707999999999998</v>
      </c>
      <c r="H653">
        <v>240.48599999999999</v>
      </c>
      <c r="I653">
        <v>-9.1300000000000008</v>
      </c>
      <c r="J653">
        <v>453.74900000000002</v>
      </c>
      <c r="K653">
        <f t="shared" si="34"/>
        <v>4.8271170212765959</v>
      </c>
      <c r="L653" t="s">
        <v>42</v>
      </c>
      <c r="M653" t="s">
        <v>50</v>
      </c>
      <c r="N653" t="s">
        <v>47</v>
      </c>
    </row>
    <row r="654" spans="4:14" x14ac:dyDescent="0.3">
      <c r="D654">
        <v>287</v>
      </c>
      <c r="E654">
        <v>446</v>
      </c>
      <c r="F654">
        <v>96.731999999999999</v>
      </c>
      <c r="G654">
        <v>18.018999999999998</v>
      </c>
      <c r="H654">
        <v>235.24799999999999</v>
      </c>
      <c r="I654">
        <v>4.1219999999999999</v>
      </c>
      <c r="J654">
        <v>445.15199999999999</v>
      </c>
      <c r="K654">
        <f t="shared" si="34"/>
        <v>4.7356595744680847</v>
      </c>
      <c r="L654" t="s">
        <v>42</v>
      </c>
      <c r="M654" t="s">
        <v>50</v>
      </c>
      <c r="N654" t="s">
        <v>47</v>
      </c>
    </row>
    <row r="655" spans="4:14" x14ac:dyDescent="0.3">
      <c r="D655">
        <v>288</v>
      </c>
      <c r="E655">
        <v>379</v>
      </c>
      <c r="F655">
        <v>123.848</v>
      </c>
      <c r="G655">
        <v>23.757999999999999</v>
      </c>
      <c r="H655">
        <v>250.70400000000001</v>
      </c>
      <c r="I655">
        <v>5.4690000000000003</v>
      </c>
      <c r="J655">
        <v>377.71899999999999</v>
      </c>
      <c r="K655">
        <f t="shared" si="34"/>
        <v>4.0182872340425533</v>
      </c>
      <c r="L655" t="s">
        <v>42</v>
      </c>
      <c r="M655" t="s">
        <v>50</v>
      </c>
      <c r="N655" t="s">
        <v>47</v>
      </c>
    </row>
    <row r="656" spans="4:14" x14ac:dyDescent="0.3">
      <c r="D656">
        <v>289</v>
      </c>
      <c r="E656">
        <v>437</v>
      </c>
      <c r="F656">
        <v>108.746</v>
      </c>
      <c r="G656">
        <v>14.401</v>
      </c>
      <c r="H656">
        <v>252.26900000000001</v>
      </c>
      <c r="I656">
        <v>1.577</v>
      </c>
      <c r="J656">
        <v>436.16500000000002</v>
      </c>
      <c r="K656">
        <f t="shared" si="34"/>
        <v>4.6400531914893621</v>
      </c>
      <c r="L656" t="s">
        <v>42</v>
      </c>
      <c r="M656" t="s">
        <v>50</v>
      </c>
      <c r="N656" t="s">
        <v>47</v>
      </c>
    </row>
    <row r="657" spans="4:14" x14ac:dyDescent="0.3">
      <c r="D657">
        <v>290</v>
      </c>
      <c r="E657">
        <v>659</v>
      </c>
      <c r="F657">
        <v>128.69800000000001</v>
      </c>
      <c r="G657">
        <v>31.657</v>
      </c>
      <c r="H657">
        <v>249.102</v>
      </c>
      <c r="I657">
        <v>-4.532</v>
      </c>
      <c r="J657">
        <v>658.05799999999999</v>
      </c>
      <c r="K657">
        <f t="shared" si="34"/>
        <v>7.0006170212765957</v>
      </c>
      <c r="L657" t="s">
        <v>42</v>
      </c>
      <c r="M657" t="s">
        <v>50</v>
      </c>
      <c r="N657" t="s">
        <v>47</v>
      </c>
    </row>
    <row r="658" spans="4:14" x14ac:dyDescent="0.3">
      <c r="D658">
        <v>291</v>
      </c>
      <c r="E658">
        <v>528</v>
      </c>
      <c r="F658">
        <v>158.03700000000001</v>
      </c>
      <c r="G658">
        <v>38.555999999999997</v>
      </c>
      <c r="H658">
        <v>254.982</v>
      </c>
      <c r="I658">
        <v>-9.1760000000000002</v>
      </c>
      <c r="J658">
        <v>526.74099999999999</v>
      </c>
      <c r="K658">
        <f t="shared" si="34"/>
        <v>5.6036276595744683</v>
      </c>
      <c r="L658" t="s">
        <v>42</v>
      </c>
      <c r="M658" t="s">
        <v>50</v>
      </c>
      <c r="N658" t="s">
        <v>47</v>
      </c>
    </row>
    <row r="659" spans="4:14" x14ac:dyDescent="0.3">
      <c r="D659">
        <v>292</v>
      </c>
      <c r="E659">
        <v>485</v>
      </c>
      <c r="F659">
        <v>137.672</v>
      </c>
      <c r="G659">
        <v>19.484999999999999</v>
      </c>
      <c r="H659">
        <v>254.755</v>
      </c>
      <c r="I659">
        <v>-0.47399999999999998</v>
      </c>
      <c r="J659">
        <v>484.017</v>
      </c>
      <c r="K659">
        <f t="shared" si="34"/>
        <v>5.149117021276596</v>
      </c>
      <c r="L659" t="s">
        <v>42</v>
      </c>
      <c r="M659" t="s">
        <v>50</v>
      </c>
      <c r="N659" t="s">
        <v>47</v>
      </c>
    </row>
    <row r="660" spans="4:14" x14ac:dyDescent="0.3">
      <c r="D660">
        <v>293</v>
      </c>
      <c r="E660">
        <v>478</v>
      </c>
      <c r="F660">
        <v>144.30699999999999</v>
      </c>
      <c r="G660">
        <v>28.666</v>
      </c>
      <c r="H660">
        <v>252.93299999999999</v>
      </c>
      <c r="I660">
        <v>-3.8460000000000001</v>
      </c>
      <c r="J660">
        <v>477.07400000000001</v>
      </c>
      <c r="K660">
        <f t="shared" si="34"/>
        <v>5.075255319148936</v>
      </c>
      <c r="L660" t="s">
        <v>42</v>
      </c>
      <c r="M660" t="s">
        <v>50</v>
      </c>
      <c r="N660" t="s">
        <v>47</v>
      </c>
    </row>
    <row r="661" spans="4:14" x14ac:dyDescent="0.3">
      <c r="D661">
        <v>294</v>
      </c>
      <c r="E661">
        <v>490</v>
      </c>
      <c r="F661">
        <v>124.33199999999999</v>
      </c>
      <c r="G661">
        <v>30.852</v>
      </c>
      <c r="H661">
        <v>249.58699999999999</v>
      </c>
      <c r="I661">
        <v>-3.2839999999999998</v>
      </c>
      <c r="J661">
        <v>488.803</v>
      </c>
      <c r="K661">
        <f t="shared" si="34"/>
        <v>5.2000319148936169</v>
      </c>
      <c r="L661" t="s">
        <v>42</v>
      </c>
      <c r="M661" t="s">
        <v>50</v>
      </c>
      <c r="N661" t="s">
        <v>47</v>
      </c>
    </row>
    <row r="662" spans="4:14" x14ac:dyDescent="0.3">
      <c r="D662">
        <v>295</v>
      </c>
      <c r="E662">
        <v>445</v>
      </c>
      <c r="F662">
        <v>150.51900000000001</v>
      </c>
      <c r="G662">
        <v>28</v>
      </c>
      <c r="H662">
        <v>252.90899999999999</v>
      </c>
      <c r="I662">
        <v>-7.2530000000000001</v>
      </c>
      <c r="J662">
        <v>443.54899999999998</v>
      </c>
      <c r="K662">
        <f t="shared" si="34"/>
        <v>4.7186063829787228</v>
      </c>
      <c r="L662" t="s">
        <v>42</v>
      </c>
      <c r="M662" t="s">
        <v>50</v>
      </c>
      <c r="N662" t="s">
        <v>47</v>
      </c>
    </row>
    <row r="663" spans="4:14" x14ac:dyDescent="0.3">
      <c r="D663">
        <v>296</v>
      </c>
      <c r="E663">
        <v>429</v>
      </c>
      <c r="F663">
        <v>115.578</v>
      </c>
      <c r="G663">
        <v>22.231000000000002</v>
      </c>
      <c r="H663">
        <v>252.44200000000001</v>
      </c>
      <c r="I663">
        <v>2.6749999999999998</v>
      </c>
      <c r="J663">
        <v>428.46699999999998</v>
      </c>
      <c r="K663">
        <f t="shared" si="34"/>
        <v>4.5581595744680845</v>
      </c>
      <c r="L663" t="s">
        <v>42</v>
      </c>
      <c r="M663" t="s">
        <v>50</v>
      </c>
      <c r="N663" t="s">
        <v>47</v>
      </c>
    </row>
    <row r="664" spans="4:14" x14ac:dyDescent="0.3">
      <c r="D664">
        <v>297</v>
      </c>
      <c r="E664">
        <v>449</v>
      </c>
      <c r="F664">
        <v>136.846</v>
      </c>
      <c r="G664">
        <v>27.256</v>
      </c>
      <c r="H664">
        <v>252.982</v>
      </c>
      <c r="I664">
        <v>-2.556</v>
      </c>
      <c r="J664">
        <v>448.44600000000003</v>
      </c>
      <c r="K664">
        <f t="shared" si="34"/>
        <v>4.7707021276595745</v>
      </c>
      <c r="L664" t="s">
        <v>42</v>
      </c>
      <c r="M664" t="s">
        <v>50</v>
      </c>
      <c r="N664" t="s">
        <v>47</v>
      </c>
    </row>
    <row r="665" spans="4:14" x14ac:dyDescent="0.3">
      <c r="D665">
        <v>298</v>
      </c>
      <c r="E665">
        <v>474</v>
      </c>
      <c r="F665">
        <v>137.49600000000001</v>
      </c>
      <c r="G665">
        <v>22.672999999999998</v>
      </c>
      <c r="H665">
        <v>253.208</v>
      </c>
      <c r="I665">
        <v>-3.879</v>
      </c>
      <c r="J665">
        <v>473.084</v>
      </c>
      <c r="K665">
        <f t="shared" si="34"/>
        <v>5.032808510638298</v>
      </c>
      <c r="L665" t="s">
        <v>42</v>
      </c>
      <c r="M665" t="s">
        <v>50</v>
      </c>
      <c r="N665" t="s">
        <v>47</v>
      </c>
    </row>
    <row r="666" spans="4:14" x14ac:dyDescent="0.3">
      <c r="D666">
        <v>299</v>
      </c>
      <c r="E666">
        <v>585</v>
      </c>
      <c r="F666">
        <v>113.489</v>
      </c>
      <c r="G666">
        <v>18.457000000000001</v>
      </c>
      <c r="H666">
        <v>253</v>
      </c>
      <c r="I666">
        <v>0.78500000000000003</v>
      </c>
      <c r="J666">
        <v>584.05499999999995</v>
      </c>
      <c r="K666">
        <f t="shared" si="34"/>
        <v>6.2133510638297871</v>
      </c>
      <c r="L666" t="s">
        <v>42</v>
      </c>
      <c r="M666" t="s">
        <v>50</v>
      </c>
      <c r="N666" t="s">
        <v>47</v>
      </c>
    </row>
    <row r="667" spans="4:14" x14ac:dyDescent="0.3">
      <c r="D667">
        <v>300</v>
      </c>
      <c r="E667">
        <v>530</v>
      </c>
      <c r="F667">
        <v>113.896</v>
      </c>
      <c r="G667">
        <v>20.908999999999999</v>
      </c>
      <c r="H667">
        <v>253.61</v>
      </c>
      <c r="I667">
        <v>3.036</v>
      </c>
      <c r="J667">
        <v>528.74199999999996</v>
      </c>
      <c r="K667">
        <f t="shared" si="34"/>
        <v>5.6249148936170208</v>
      </c>
      <c r="L667" t="s">
        <v>42</v>
      </c>
      <c r="M667" t="s">
        <v>50</v>
      </c>
      <c r="N667" t="s">
        <v>47</v>
      </c>
    </row>
    <row r="668" spans="4:14" x14ac:dyDescent="0.3">
      <c r="D668">
        <v>301</v>
      </c>
      <c r="E668">
        <v>534</v>
      </c>
      <c r="F668">
        <v>139.928</v>
      </c>
      <c r="G668">
        <v>23.902000000000001</v>
      </c>
      <c r="H668">
        <v>251.97200000000001</v>
      </c>
      <c r="I668">
        <v>-2.5830000000000002</v>
      </c>
      <c r="J668">
        <v>532.54100000000005</v>
      </c>
      <c r="K668">
        <f t="shared" si="34"/>
        <v>5.6653297872340431</v>
      </c>
      <c r="L668" t="s">
        <v>42</v>
      </c>
      <c r="M668" t="s">
        <v>50</v>
      </c>
      <c r="N668" t="s">
        <v>47</v>
      </c>
    </row>
    <row r="669" spans="4:14" x14ac:dyDescent="0.3">
      <c r="D669">
        <v>302</v>
      </c>
      <c r="E669">
        <v>580</v>
      </c>
      <c r="F669">
        <v>136.691</v>
      </c>
      <c r="G669">
        <v>33.643999999999998</v>
      </c>
      <c r="H669">
        <v>252.90100000000001</v>
      </c>
      <c r="I669">
        <v>-5.5529999999999999</v>
      </c>
      <c r="J669">
        <v>578.71600000000001</v>
      </c>
      <c r="K669">
        <f t="shared" si="34"/>
        <v>6.1565531914893619</v>
      </c>
      <c r="L669" t="s">
        <v>42</v>
      </c>
      <c r="M669" t="s">
        <v>50</v>
      </c>
      <c r="N669" t="s">
        <v>47</v>
      </c>
    </row>
    <row r="670" spans="4:14" x14ac:dyDescent="0.3">
      <c r="D670">
        <v>303</v>
      </c>
      <c r="E670">
        <v>531</v>
      </c>
      <c r="F670">
        <v>148.536</v>
      </c>
      <c r="G670">
        <v>42.435000000000002</v>
      </c>
      <c r="H670">
        <v>254.65199999999999</v>
      </c>
      <c r="I670">
        <v>5.194</v>
      </c>
      <c r="J670">
        <v>530.17700000000002</v>
      </c>
      <c r="K670">
        <f t="shared" si="34"/>
        <v>5.64018085106383</v>
      </c>
      <c r="L670" t="s">
        <v>42</v>
      </c>
      <c r="M670" t="s">
        <v>50</v>
      </c>
      <c r="N670" t="s">
        <v>47</v>
      </c>
    </row>
    <row r="671" spans="4:14" x14ac:dyDescent="0.3">
      <c r="D671">
        <v>304</v>
      </c>
      <c r="E671">
        <v>535</v>
      </c>
      <c r="F671">
        <v>111.041</v>
      </c>
      <c r="G671">
        <v>15.068</v>
      </c>
      <c r="H671">
        <v>249.88900000000001</v>
      </c>
      <c r="I671">
        <v>8.6159999999999997</v>
      </c>
      <c r="J671">
        <v>534.02599999999995</v>
      </c>
      <c r="K671">
        <f t="shared" si="34"/>
        <v>5.681127659574468</v>
      </c>
      <c r="L671" t="s">
        <v>42</v>
      </c>
      <c r="M671" t="s">
        <v>50</v>
      </c>
      <c r="N671" t="s">
        <v>47</v>
      </c>
    </row>
    <row r="672" spans="4:14" x14ac:dyDescent="0.3">
      <c r="D672">
        <v>305</v>
      </c>
      <c r="E672">
        <v>473</v>
      </c>
      <c r="F672">
        <v>163.43700000000001</v>
      </c>
      <c r="G672">
        <v>35.762999999999998</v>
      </c>
      <c r="H672">
        <v>254.667</v>
      </c>
      <c r="I672">
        <v>-0.97099999999999997</v>
      </c>
      <c r="J672">
        <v>472.06799999999998</v>
      </c>
      <c r="K672">
        <f t="shared" si="34"/>
        <v>5.0220000000000002</v>
      </c>
      <c r="L672" t="s">
        <v>42</v>
      </c>
      <c r="M672" t="s">
        <v>50</v>
      </c>
      <c r="N672" t="s">
        <v>47</v>
      </c>
    </row>
    <row r="673" spans="4:14" x14ac:dyDescent="0.3">
      <c r="D673">
        <v>306</v>
      </c>
      <c r="E673">
        <v>495</v>
      </c>
      <c r="F673">
        <v>120.18300000000001</v>
      </c>
      <c r="G673">
        <v>19.065999999999999</v>
      </c>
      <c r="H673">
        <v>248.14400000000001</v>
      </c>
      <c r="I673">
        <v>5.1100000000000003</v>
      </c>
      <c r="J673">
        <v>493.964</v>
      </c>
      <c r="K673">
        <f t="shared" si="34"/>
        <v>5.2549361702127664</v>
      </c>
      <c r="L673" t="s">
        <v>42</v>
      </c>
      <c r="M673" t="s">
        <v>50</v>
      </c>
      <c r="N673" t="s">
        <v>47</v>
      </c>
    </row>
    <row r="674" spans="4:14" x14ac:dyDescent="0.3">
      <c r="D674">
        <v>307</v>
      </c>
      <c r="E674">
        <v>462</v>
      </c>
      <c r="F674">
        <v>120.26</v>
      </c>
      <c r="G674">
        <v>19.792000000000002</v>
      </c>
      <c r="H674">
        <v>250.32599999999999</v>
      </c>
      <c r="I674">
        <v>-2.9870000000000001</v>
      </c>
      <c r="J674">
        <v>460.62599999999998</v>
      </c>
      <c r="K674">
        <f t="shared" si="34"/>
        <v>4.900276595744681</v>
      </c>
      <c r="L674" t="s">
        <v>42</v>
      </c>
      <c r="M674" t="s">
        <v>50</v>
      </c>
      <c r="N674" t="s">
        <v>47</v>
      </c>
    </row>
    <row r="675" spans="4:14" x14ac:dyDescent="0.3">
      <c r="D675">
        <v>308</v>
      </c>
      <c r="E675">
        <v>461</v>
      </c>
      <c r="F675">
        <v>137.11699999999999</v>
      </c>
      <c r="G675">
        <v>24.667000000000002</v>
      </c>
      <c r="H675">
        <v>253.667</v>
      </c>
      <c r="I675">
        <v>0</v>
      </c>
      <c r="J675">
        <v>460</v>
      </c>
      <c r="K675">
        <f t="shared" si="34"/>
        <v>4.8936170212765955</v>
      </c>
      <c r="L675" t="s">
        <v>42</v>
      </c>
      <c r="M675" t="s">
        <v>50</v>
      </c>
      <c r="N675" t="s">
        <v>47</v>
      </c>
    </row>
    <row r="676" spans="4:14" x14ac:dyDescent="0.3">
      <c r="D676">
        <v>309</v>
      </c>
      <c r="E676">
        <v>618</v>
      </c>
      <c r="F676">
        <v>130.50899999999999</v>
      </c>
      <c r="G676">
        <v>23.131</v>
      </c>
      <c r="H676">
        <v>254.27099999999999</v>
      </c>
      <c r="I676">
        <v>-3.7149999999999999</v>
      </c>
      <c r="J676">
        <v>617.29700000000003</v>
      </c>
      <c r="K676">
        <f t="shared" si="34"/>
        <v>6.5669893617021282</v>
      </c>
      <c r="L676" t="s">
        <v>42</v>
      </c>
      <c r="M676" t="s">
        <v>50</v>
      </c>
      <c r="N676" t="s">
        <v>47</v>
      </c>
    </row>
    <row r="677" spans="4:14" x14ac:dyDescent="0.3">
      <c r="D677">
        <v>310</v>
      </c>
      <c r="E677">
        <v>519</v>
      </c>
      <c r="F677">
        <v>94.950999999999993</v>
      </c>
      <c r="G677">
        <v>27.47</v>
      </c>
      <c r="H677">
        <v>219.23599999999999</v>
      </c>
      <c r="I677">
        <v>5.3150000000000004</v>
      </c>
      <c r="J677">
        <v>518.22799999999995</v>
      </c>
      <c r="K677">
        <f t="shared" si="34"/>
        <v>5.5130638297872334</v>
      </c>
      <c r="L677" t="s">
        <v>42</v>
      </c>
      <c r="M677" t="s">
        <v>50</v>
      </c>
      <c r="N677" t="s">
        <v>47</v>
      </c>
    </row>
    <row r="678" spans="4:14" x14ac:dyDescent="0.3">
      <c r="D678">
        <v>311</v>
      </c>
      <c r="E678">
        <v>474</v>
      </c>
      <c r="F678">
        <v>121.944</v>
      </c>
      <c r="G678">
        <v>18.361000000000001</v>
      </c>
      <c r="H678">
        <v>254.6</v>
      </c>
      <c r="I678">
        <v>2.911</v>
      </c>
      <c r="J678">
        <v>472.61</v>
      </c>
      <c r="K678">
        <f t="shared" si="34"/>
        <v>5.0277659574468085</v>
      </c>
      <c r="L678" t="s">
        <v>42</v>
      </c>
      <c r="M678" t="s">
        <v>50</v>
      </c>
      <c r="N678" t="s">
        <v>47</v>
      </c>
    </row>
    <row r="679" spans="4:14" x14ac:dyDescent="0.3">
      <c r="D679">
        <v>312</v>
      </c>
      <c r="E679">
        <v>473</v>
      </c>
      <c r="F679">
        <v>139.78800000000001</v>
      </c>
      <c r="G679">
        <v>24.536999999999999</v>
      </c>
      <c r="H679">
        <v>254.5</v>
      </c>
      <c r="I679">
        <v>0.48599999999999999</v>
      </c>
      <c r="J679">
        <v>472.017</v>
      </c>
      <c r="K679">
        <f t="shared" si="34"/>
        <v>5.0214574468085109</v>
      </c>
      <c r="L679" t="s">
        <v>42</v>
      </c>
      <c r="M679" t="s">
        <v>50</v>
      </c>
      <c r="N679" t="s">
        <v>47</v>
      </c>
    </row>
    <row r="680" spans="4:14" x14ac:dyDescent="0.3">
      <c r="D680">
        <v>313</v>
      </c>
      <c r="E680">
        <v>488</v>
      </c>
      <c r="F680">
        <v>156.71700000000001</v>
      </c>
      <c r="G680">
        <v>36.847999999999999</v>
      </c>
      <c r="H680">
        <v>254.00700000000001</v>
      </c>
      <c r="I680">
        <v>-6.1319999999999997</v>
      </c>
      <c r="J680">
        <v>486.78500000000003</v>
      </c>
      <c r="K680">
        <f t="shared" si="34"/>
        <v>5.1785638297872341</v>
      </c>
      <c r="L680" t="s">
        <v>42</v>
      </c>
      <c r="M680" t="s">
        <v>50</v>
      </c>
      <c r="N680" t="s">
        <v>47</v>
      </c>
    </row>
    <row r="681" spans="4:14" x14ac:dyDescent="0.3">
      <c r="D681">
        <v>314</v>
      </c>
      <c r="E681">
        <v>466</v>
      </c>
      <c r="F681">
        <v>125.40600000000001</v>
      </c>
      <c r="G681">
        <v>31.265000000000001</v>
      </c>
      <c r="H681">
        <v>253.30699999999999</v>
      </c>
      <c r="I681">
        <v>3.4529999999999998</v>
      </c>
      <c r="J681">
        <v>464.84399999999999</v>
      </c>
      <c r="K681">
        <f t="shared" si="34"/>
        <v>4.945148936170213</v>
      </c>
      <c r="L681" t="s">
        <v>42</v>
      </c>
      <c r="M681" t="s">
        <v>50</v>
      </c>
      <c r="N681" t="s">
        <v>47</v>
      </c>
    </row>
    <row r="682" spans="4:14" x14ac:dyDescent="0.3">
      <c r="D682">
        <v>315</v>
      </c>
      <c r="E682">
        <v>512</v>
      </c>
      <c r="F682">
        <v>159.20099999999999</v>
      </c>
      <c r="G682">
        <v>25.024000000000001</v>
      </c>
      <c r="H682">
        <v>255</v>
      </c>
      <c r="I682">
        <v>-5.8449999999999998</v>
      </c>
      <c r="J682">
        <v>510.654</v>
      </c>
      <c r="K682">
        <f t="shared" si="34"/>
        <v>5.4324893617021273</v>
      </c>
      <c r="L682" t="s">
        <v>42</v>
      </c>
      <c r="M682" t="s">
        <v>50</v>
      </c>
      <c r="N682" t="s">
        <v>47</v>
      </c>
    </row>
    <row r="683" spans="4:14" x14ac:dyDescent="0.3">
      <c r="D683">
        <v>316</v>
      </c>
      <c r="E683">
        <v>579</v>
      </c>
      <c r="F683">
        <v>167.084</v>
      </c>
      <c r="G683">
        <v>34.759</v>
      </c>
      <c r="H683">
        <v>255</v>
      </c>
      <c r="I683">
        <v>-8.3539999999999992</v>
      </c>
      <c r="J683">
        <v>578.13499999999999</v>
      </c>
      <c r="K683">
        <f t="shared" si="34"/>
        <v>6.1503723404255322</v>
      </c>
      <c r="L683" t="s">
        <v>42</v>
      </c>
      <c r="M683" t="s">
        <v>50</v>
      </c>
      <c r="N683" t="s">
        <v>47</v>
      </c>
    </row>
    <row r="684" spans="4:14" x14ac:dyDescent="0.3">
      <c r="D684">
        <v>317</v>
      </c>
      <c r="E684">
        <v>661</v>
      </c>
      <c r="F684">
        <v>161.423</v>
      </c>
      <c r="G684">
        <v>32.691000000000003</v>
      </c>
      <c r="H684">
        <v>254</v>
      </c>
      <c r="I684">
        <v>0.69399999999999995</v>
      </c>
      <c r="J684">
        <v>660.048</v>
      </c>
      <c r="K684">
        <f t="shared" si="34"/>
        <v>7.0217872340425531</v>
      </c>
      <c r="L684" t="s">
        <v>42</v>
      </c>
      <c r="M684" t="s">
        <v>50</v>
      </c>
      <c r="N684" t="s">
        <v>47</v>
      </c>
    </row>
    <row r="685" spans="4:14" x14ac:dyDescent="0.3">
      <c r="D685">
        <v>318</v>
      </c>
      <c r="E685">
        <v>649</v>
      </c>
      <c r="F685">
        <v>116.434</v>
      </c>
      <c r="G685">
        <v>31.047000000000001</v>
      </c>
      <c r="H685">
        <v>249.84399999999999</v>
      </c>
      <c r="I685">
        <v>0.35399999999999998</v>
      </c>
      <c r="J685">
        <v>648.01199999999994</v>
      </c>
      <c r="K685">
        <f t="shared" si="34"/>
        <v>6.8937446808510634</v>
      </c>
      <c r="L685" t="s">
        <v>42</v>
      </c>
      <c r="M685" t="s">
        <v>50</v>
      </c>
      <c r="N685" t="s">
        <v>47</v>
      </c>
    </row>
    <row r="686" spans="4:14" x14ac:dyDescent="0.3">
      <c r="D686">
        <v>319</v>
      </c>
      <c r="E686">
        <v>571</v>
      </c>
      <c r="F686">
        <v>179.94300000000001</v>
      </c>
      <c r="G686">
        <v>25.047999999999998</v>
      </c>
      <c r="H686">
        <v>254.17</v>
      </c>
      <c r="I686">
        <v>-4.83</v>
      </c>
      <c r="J686">
        <v>570.02499999999998</v>
      </c>
      <c r="K686">
        <f t="shared" si="34"/>
        <v>6.0640957446808512</v>
      </c>
      <c r="L686" t="s">
        <v>42</v>
      </c>
      <c r="M686" t="s">
        <v>50</v>
      </c>
      <c r="N686" t="s">
        <v>47</v>
      </c>
    </row>
    <row r="687" spans="4:14" x14ac:dyDescent="0.3">
      <c r="D687">
        <v>320</v>
      </c>
      <c r="E687">
        <v>509</v>
      </c>
      <c r="F687">
        <v>136.71199999999999</v>
      </c>
      <c r="G687">
        <v>26.332999999999998</v>
      </c>
      <c r="H687">
        <v>254.667</v>
      </c>
      <c r="I687">
        <v>0</v>
      </c>
      <c r="J687">
        <v>508</v>
      </c>
      <c r="K687">
        <f t="shared" si="34"/>
        <v>5.4042553191489358</v>
      </c>
      <c r="L687" t="s">
        <v>42</v>
      </c>
      <c r="M687" t="s">
        <v>50</v>
      </c>
      <c r="N687" t="s">
        <v>47</v>
      </c>
    </row>
    <row r="688" spans="4:14" x14ac:dyDescent="0.3">
      <c r="D688">
        <v>321</v>
      </c>
      <c r="E688">
        <v>669</v>
      </c>
      <c r="F688">
        <v>110.23099999999999</v>
      </c>
      <c r="G688">
        <v>9.5530000000000008</v>
      </c>
      <c r="H688">
        <v>249.38499999999999</v>
      </c>
      <c r="I688">
        <v>1.7150000000000001</v>
      </c>
      <c r="J688">
        <v>668.29899999999998</v>
      </c>
      <c r="K688">
        <f t="shared" si="34"/>
        <v>7.1095638297872341</v>
      </c>
      <c r="L688" t="s">
        <v>42</v>
      </c>
      <c r="M688" t="s">
        <v>50</v>
      </c>
      <c r="N688" t="s">
        <v>47</v>
      </c>
    </row>
    <row r="689" spans="4:14" x14ac:dyDescent="0.3">
      <c r="D689">
        <v>322</v>
      </c>
      <c r="E689">
        <v>521</v>
      </c>
      <c r="F689">
        <v>142.39099999999999</v>
      </c>
      <c r="G689">
        <v>57.051000000000002</v>
      </c>
      <c r="H689">
        <v>250.999</v>
      </c>
      <c r="I689">
        <v>-7.07</v>
      </c>
      <c r="J689">
        <v>519.95399999999995</v>
      </c>
      <c r="K689">
        <f t="shared" si="34"/>
        <v>5.5314255319148931</v>
      </c>
      <c r="L689" t="s">
        <v>42</v>
      </c>
      <c r="M689" t="s">
        <v>50</v>
      </c>
      <c r="N689" t="s">
        <v>47</v>
      </c>
    </row>
    <row r="690" spans="4:14" x14ac:dyDescent="0.3">
      <c r="D690">
        <v>323</v>
      </c>
      <c r="E690">
        <v>694</v>
      </c>
      <c r="F690">
        <v>164.71199999999999</v>
      </c>
      <c r="G690">
        <v>43.076999999999998</v>
      </c>
      <c r="H690">
        <v>255</v>
      </c>
      <c r="I690">
        <v>-6.9610000000000003</v>
      </c>
      <c r="J690">
        <v>693.10900000000004</v>
      </c>
      <c r="K690">
        <f t="shared" si="34"/>
        <v>7.3735000000000008</v>
      </c>
      <c r="L690" t="s">
        <v>42</v>
      </c>
      <c r="M690" t="s">
        <v>50</v>
      </c>
      <c r="N690" t="s">
        <v>47</v>
      </c>
    </row>
    <row r="691" spans="4:14" x14ac:dyDescent="0.3">
      <c r="D691">
        <v>324</v>
      </c>
      <c r="E691">
        <v>598</v>
      </c>
      <c r="F691">
        <v>138.28899999999999</v>
      </c>
      <c r="G691">
        <v>64.570999999999998</v>
      </c>
      <c r="H691">
        <v>254</v>
      </c>
      <c r="I691">
        <v>-10.029999999999999</v>
      </c>
      <c r="J691">
        <v>597.12599999999998</v>
      </c>
      <c r="K691">
        <f t="shared" si="34"/>
        <v>6.3524042553191489</v>
      </c>
      <c r="L691" t="s">
        <v>42</v>
      </c>
      <c r="M691" t="s">
        <v>50</v>
      </c>
      <c r="N691" t="s">
        <v>47</v>
      </c>
    </row>
    <row r="692" spans="4:14" x14ac:dyDescent="0.3">
      <c r="D692">
        <v>325</v>
      </c>
      <c r="E692">
        <v>633</v>
      </c>
      <c r="F692">
        <v>152.11099999999999</v>
      </c>
      <c r="G692">
        <v>19.198</v>
      </c>
      <c r="H692">
        <v>254.215</v>
      </c>
      <c r="I692">
        <v>-1.8129999999999999</v>
      </c>
      <c r="J692">
        <v>632.31600000000003</v>
      </c>
      <c r="K692">
        <f t="shared" si="34"/>
        <v>6.7267659574468093</v>
      </c>
      <c r="L692" t="s">
        <v>42</v>
      </c>
      <c r="M692" t="s">
        <v>50</v>
      </c>
      <c r="N692" t="s">
        <v>47</v>
      </c>
    </row>
    <row r="693" spans="4:14" x14ac:dyDescent="0.3">
      <c r="D693">
        <v>326</v>
      </c>
      <c r="E693">
        <v>613</v>
      </c>
      <c r="F693">
        <v>158.30000000000001</v>
      </c>
      <c r="G693">
        <v>27.510999999999999</v>
      </c>
      <c r="H693">
        <v>254.922</v>
      </c>
      <c r="I693">
        <v>-6.7539999999999996</v>
      </c>
      <c r="J693">
        <v>612.24800000000005</v>
      </c>
      <c r="K693">
        <f t="shared" si="34"/>
        <v>6.5132765957446814</v>
      </c>
      <c r="L693" t="s">
        <v>42</v>
      </c>
      <c r="M693" t="s">
        <v>50</v>
      </c>
      <c r="N693" t="s">
        <v>47</v>
      </c>
    </row>
    <row r="694" spans="4:14" x14ac:dyDescent="0.3">
      <c r="D694">
        <v>327</v>
      </c>
      <c r="E694">
        <v>434</v>
      </c>
      <c r="F694">
        <v>122.206</v>
      </c>
      <c r="G694">
        <v>33.957000000000001</v>
      </c>
      <c r="H694">
        <v>253.827</v>
      </c>
      <c r="I694">
        <v>-4.7640000000000002</v>
      </c>
      <c r="J694">
        <v>433.49700000000001</v>
      </c>
      <c r="K694">
        <f t="shared" si="34"/>
        <v>4.6116702127659579</v>
      </c>
      <c r="L694" t="s">
        <v>42</v>
      </c>
      <c r="M694" t="s">
        <v>50</v>
      </c>
      <c r="N694" t="s">
        <v>47</v>
      </c>
    </row>
    <row r="695" spans="4:14" x14ac:dyDescent="0.3">
      <c r="D695">
        <v>328</v>
      </c>
      <c r="E695">
        <v>450</v>
      </c>
      <c r="F695">
        <v>145.70699999999999</v>
      </c>
      <c r="G695">
        <v>27.027999999999999</v>
      </c>
      <c r="H695">
        <v>254.667</v>
      </c>
      <c r="I695">
        <v>-3.0659999999999998</v>
      </c>
      <c r="J695">
        <v>448.642</v>
      </c>
      <c r="K695">
        <f t="shared" si="34"/>
        <v>4.7727872340425535</v>
      </c>
      <c r="L695" t="s">
        <v>42</v>
      </c>
      <c r="M695" t="s">
        <v>50</v>
      </c>
      <c r="N695" t="s">
        <v>47</v>
      </c>
    </row>
    <row r="696" spans="4:14" x14ac:dyDescent="0.3">
      <c r="D696">
        <v>329</v>
      </c>
      <c r="E696">
        <v>655</v>
      </c>
      <c r="F696">
        <v>124.08499999999999</v>
      </c>
      <c r="G696">
        <v>36.137</v>
      </c>
      <c r="H696">
        <v>255</v>
      </c>
      <c r="I696">
        <v>-4.9089999999999998</v>
      </c>
      <c r="J696">
        <v>654.4</v>
      </c>
      <c r="K696">
        <f t="shared" si="34"/>
        <v>6.9617021276595743</v>
      </c>
      <c r="L696" t="s">
        <v>42</v>
      </c>
      <c r="M696" t="s">
        <v>50</v>
      </c>
      <c r="N696" t="s">
        <v>47</v>
      </c>
    </row>
    <row r="697" spans="4:14" x14ac:dyDescent="0.3">
      <c r="D697">
        <v>330</v>
      </c>
      <c r="E697">
        <v>542</v>
      </c>
      <c r="F697">
        <v>158.33500000000001</v>
      </c>
      <c r="G697">
        <v>49.302999999999997</v>
      </c>
      <c r="H697">
        <v>254</v>
      </c>
      <c r="I697">
        <v>3.391</v>
      </c>
      <c r="J697">
        <v>540.947</v>
      </c>
      <c r="K697">
        <f t="shared" si="34"/>
        <v>5.754755319148936</v>
      </c>
      <c r="L697" t="s">
        <v>42</v>
      </c>
      <c r="M697" t="s">
        <v>50</v>
      </c>
      <c r="N697" t="s">
        <v>47</v>
      </c>
    </row>
    <row r="698" spans="4:14" x14ac:dyDescent="0.3">
      <c r="D698">
        <v>331</v>
      </c>
      <c r="E698">
        <v>697</v>
      </c>
      <c r="F698">
        <v>146.81200000000001</v>
      </c>
      <c r="G698">
        <v>42.563000000000002</v>
      </c>
      <c r="H698">
        <v>255</v>
      </c>
      <c r="I698">
        <v>-0.65900000000000003</v>
      </c>
      <c r="J698">
        <v>696.04600000000005</v>
      </c>
      <c r="K698">
        <f t="shared" si="34"/>
        <v>7.4047446808510644</v>
      </c>
      <c r="L698" t="s">
        <v>42</v>
      </c>
      <c r="M698" t="s">
        <v>50</v>
      </c>
      <c r="N698" t="s">
        <v>47</v>
      </c>
    </row>
    <row r="699" spans="4:14" x14ac:dyDescent="0.3">
      <c r="D699">
        <v>332</v>
      </c>
      <c r="E699">
        <v>727</v>
      </c>
      <c r="F699">
        <v>98.373999999999995</v>
      </c>
      <c r="G699">
        <v>8.6440000000000001</v>
      </c>
      <c r="H699">
        <v>252.31399999999999</v>
      </c>
      <c r="I699">
        <v>4.423</v>
      </c>
      <c r="J699">
        <v>726.16300000000001</v>
      </c>
      <c r="K699">
        <f t="shared" si="34"/>
        <v>7.7251382978723404</v>
      </c>
      <c r="L699" t="s">
        <v>42</v>
      </c>
      <c r="M699" t="s">
        <v>50</v>
      </c>
      <c r="N699" t="s">
        <v>47</v>
      </c>
    </row>
    <row r="700" spans="4:14" x14ac:dyDescent="0.3">
      <c r="D700">
        <v>333</v>
      </c>
      <c r="E700">
        <v>642</v>
      </c>
      <c r="F700">
        <v>114.113</v>
      </c>
      <c r="G700">
        <v>0</v>
      </c>
      <c r="H700">
        <v>240.42</v>
      </c>
      <c r="I700">
        <v>3.5760000000000001</v>
      </c>
      <c r="J700">
        <v>641.24900000000002</v>
      </c>
      <c r="K700">
        <f t="shared" si="34"/>
        <v>6.8217978723404258</v>
      </c>
      <c r="L700" t="s">
        <v>42</v>
      </c>
      <c r="M700" t="s">
        <v>50</v>
      </c>
      <c r="N700" t="s">
        <v>47</v>
      </c>
    </row>
    <row r="701" spans="4:14" x14ac:dyDescent="0.3">
      <c r="D701">
        <v>334</v>
      </c>
      <c r="E701">
        <v>674</v>
      </c>
      <c r="F701">
        <v>124.18</v>
      </c>
      <c r="G701">
        <v>41.046999999999997</v>
      </c>
      <c r="H701">
        <v>250.636</v>
      </c>
      <c r="I701">
        <v>2.726</v>
      </c>
      <c r="J701">
        <v>672.76099999999997</v>
      </c>
      <c r="K701">
        <f t="shared" si="34"/>
        <v>7.1570319148936168</v>
      </c>
      <c r="L701" t="s">
        <v>42</v>
      </c>
      <c r="M701" t="s">
        <v>50</v>
      </c>
      <c r="N701" t="s">
        <v>47</v>
      </c>
    </row>
    <row r="702" spans="4:14" x14ac:dyDescent="0.3">
      <c r="D702">
        <v>335</v>
      </c>
      <c r="E702">
        <v>813</v>
      </c>
      <c r="F702">
        <v>98.594999999999999</v>
      </c>
      <c r="G702">
        <v>8.0150000000000006</v>
      </c>
      <c r="H702">
        <v>233.565</v>
      </c>
      <c r="I702">
        <v>1.6930000000000001</v>
      </c>
      <c r="J702">
        <v>812.35500000000002</v>
      </c>
      <c r="K702">
        <f t="shared" si="34"/>
        <v>8.6420744680851058</v>
      </c>
      <c r="L702" t="s">
        <v>42</v>
      </c>
      <c r="M702" t="s">
        <v>50</v>
      </c>
      <c r="N702" t="s">
        <v>47</v>
      </c>
    </row>
    <row r="703" spans="4:14" x14ac:dyDescent="0.3">
      <c r="D703">
        <v>336</v>
      </c>
      <c r="E703">
        <v>641</v>
      </c>
      <c r="F703">
        <v>133.81200000000001</v>
      </c>
      <c r="G703">
        <v>43.642000000000003</v>
      </c>
      <c r="H703">
        <v>248.642</v>
      </c>
      <c r="I703">
        <v>2.1480000000000001</v>
      </c>
      <c r="J703">
        <v>640.45000000000005</v>
      </c>
      <c r="K703">
        <f t="shared" si="34"/>
        <v>6.8132978723404261</v>
      </c>
      <c r="L703" t="s">
        <v>42</v>
      </c>
      <c r="M703" t="s">
        <v>50</v>
      </c>
      <c r="N703" t="s">
        <v>47</v>
      </c>
    </row>
    <row r="704" spans="4:14" x14ac:dyDescent="0.3">
      <c r="D704">
        <v>337</v>
      </c>
      <c r="E704">
        <v>717</v>
      </c>
      <c r="F704">
        <v>91.606999999999999</v>
      </c>
      <c r="G704">
        <v>18.13</v>
      </c>
      <c r="H704">
        <v>234.529</v>
      </c>
      <c r="I704">
        <v>1.6</v>
      </c>
      <c r="J704">
        <v>716.279</v>
      </c>
      <c r="K704">
        <f t="shared" si="34"/>
        <v>7.6199893617021273</v>
      </c>
      <c r="L704" t="s">
        <v>42</v>
      </c>
      <c r="M704" t="s">
        <v>50</v>
      </c>
      <c r="N704" t="s">
        <v>47</v>
      </c>
    </row>
    <row r="705" spans="4:14" x14ac:dyDescent="0.3">
      <c r="D705">
        <v>338</v>
      </c>
      <c r="E705">
        <v>633</v>
      </c>
      <c r="F705">
        <v>124.624</v>
      </c>
      <c r="G705">
        <v>39.207000000000001</v>
      </c>
      <c r="H705">
        <v>249.333</v>
      </c>
      <c r="I705">
        <v>-2.1749999999999998</v>
      </c>
      <c r="J705">
        <v>632.45600000000002</v>
      </c>
      <c r="K705">
        <f t="shared" si="34"/>
        <v>6.7282553191489365</v>
      </c>
      <c r="L705" t="s">
        <v>42</v>
      </c>
      <c r="M705" t="s">
        <v>50</v>
      </c>
      <c r="N705" t="s">
        <v>47</v>
      </c>
    </row>
    <row r="706" spans="4:14" x14ac:dyDescent="0.3">
      <c r="D706">
        <v>339</v>
      </c>
      <c r="E706">
        <v>753</v>
      </c>
      <c r="F706">
        <v>142.63300000000001</v>
      </c>
      <c r="G706">
        <v>46.034999999999997</v>
      </c>
      <c r="H706">
        <v>232.34</v>
      </c>
      <c r="I706">
        <v>1.8280000000000001</v>
      </c>
      <c r="J706">
        <v>752.38300000000004</v>
      </c>
      <c r="K706">
        <f t="shared" si="34"/>
        <v>8.0040744680851059</v>
      </c>
      <c r="L706" t="s">
        <v>42</v>
      </c>
      <c r="M706" t="s">
        <v>50</v>
      </c>
      <c r="N706" t="s">
        <v>47</v>
      </c>
    </row>
    <row r="707" spans="4:14" x14ac:dyDescent="0.3">
      <c r="D707">
        <v>340</v>
      </c>
      <c r="E707">
        <v>405</v>
      </c>
      <c r="F707">
        <v>92</v>
      </c>
      <c r="G707">
        <v>64.667000000000002</v>
      </c>
      <c r="H707">
        <v>158.49199999999999</v>
      </c>
      <c r="I707">
        <v>0.56699999999999995</v>
      </c>
      <c r="J707">
        <v>404.02</v>
      </c>
      <c r="K707">
        <f t="shared" si="34"/>
        <v>4.2980851063829784</v>
      </c>
      <c r="L707" t="s">
        <v>42</v>
      </c>
      <c r="M707" t="s">
        <v>50</v>
      </c>
      <c r="N707" t="s">
        <v>47</v>
      </c>
    </row>
    <row r="708" spans="4:14" x14ac:dyDescent="0.3">
      <c r="D708">
        <v>341</v>
      </c>
      <c r="E708">
        <v>3218</v>
      </c>
      <c r="F708">
        <v>153.69200000000001</v>
      </c>
      <c r="G708">
        <v>28.390999999999998</v>
      </c>
      <c r="H708">
        <v>248.232</v>
      </c>
      <c r="I708">
        <v>1.639</v>
      </c>
      <c r="J708">
        <v>3217.3159999999998</v>
      </c>
      <c r="K708">
        <f t="shared" si="34"/>
        <v>34.226765957446808</v>
      </c>
      <c r="L708" t="s">
        <v>42</v>
      </c>
      <c r="M708" t="s">
        <v>50</v>
      </c>
      <c r="N708" t="s">
        <v>47</v>
      </c>
    </row>
    <row r="709" spans="4:14" x14ac:dyDescent="0.3">
      <c r="D709">
        <v>342</v>
      </c>
      <c r="E709">
        <v>385</v>
      </c>
      <c r="F709">
        <v>71.525000000000006</v>
      </c>
      <c r="G709">
        <v>39.485999999999997</v>
      </c>
      <c r="H709">
        <v>152.875</v>
      </c>
      <c r="I709">
        <v>0.59699999999999998</v>
      </c>
      <c r="J709">
        <v>384.02100000000002</v>
      </c>
      <c r="K709">
        <f t="shared" si="34"/>
        <v>4.0853297872340431</v>
      </c>
      <c r="L709" t="s">
        <v>42</v>
      </c>
      <c r="M709" t="s">
        <v>50</v>
      </c>
      <c r="N709" t="s">
        <v>47</v>
      </c>
    </row>
    <row r="710" spans="4:14" x14ac:dyDescent="0.3">
      <c r="D710">
        <v>343</v>
      </c>
      <c r="E710">
        <v>3092</v>
      </c>
      <c r="F710">
        <v>150.84100000000001</v>
      </c>
      <c r="G710">
        <v>3.3330000000000002</v>
      </c>
      <c r="H710">
        <v>245.86099999999999</v>
      </c>
      <c r="I710">
        <v>3.7839999999999998</v>
      </c>
      <c r="J710">
        <v>3090.74</v>
      </c>
      <c r="K710">
        <f t="shared" ref="K710:K773" si="35">J710/94</f>
        <v>32.880212765957445</v>
      </c>
      <c r="L710" t="s">
        <v>42</v>
      </c>
      <c r="M710" t="s">
        <v>50</v>
      </c>
      <c r="N710" t="s">
        <v>47</v>
      </c>
    </row>
    <row r="711" spans="4:14" x14ac:dyDescent="0.3">
      <c r="D711">
        <v>344</v>
      </c>
      <c r="E711">
        <v>333</v>
      </c>
      <c r="F711">
        <v>91.575999999999993</v>
      </c>
      <c r="G711">
        <v>77.667000000000002</v>
      </c>
      <c r="H711">
        <v>156.667</v>
      </c>
      <c r="I711">
        <v>0.69</v>
      </c>
      <c r="J711">
        <v>332.024</v>
      </c>
      <c r="K711">
        <f t="shared" si="35"/>
        <v>3.5321702127659576</v>
      </c>
      <c r="L711" t="s">
        <v>42</v>
      </c>
      <c r="M711" t="s">
        <v>50</v>
      </c>
      <c r="N711" t="s">
        <v>47</v>
      </c>
    </row>
    <row r="712" spans="4:14" x14ac:dyDescent="0.3">
      <c r="D712">
        <v>345</v>
      </c>
      <c r="E712">
        <v>3262</v>
      </c>
      <c r="F712">
        <v>119.717</v>
      </c>
      <c r="G712">
        <v>8.2479999999999993</v>
      </c>
      <c r="H712">
        <v>252.667</v>
      </c>
      <c r="I712">
        <v>1.2649999999999999</v>
      </c>
      <c r="J712">
        <v>3260.7950000000001</v>
      </c>
      <c r="K712">
        <f t="shared" si="35"/>
        <v>34.689308510638298</v>
      </c>
      <c r="L712" t="s">
        <v>42</v>
      </c>
      <c r="M712" t="s">
        <v>50</v>
      </c>
      <c r="N712" t="s">
        <v>47</v>
      </c>
    </row>
    <row r="713" spans="4:14" x14ac:dyDescent="0.3">
      <c r="D713">
        <v>346</v>
      </c>
      <c r="E713">
        <v>325</v>
      </c>
      <c r="F713">
        <v>84.899000000000001</v>
      </c>
      <c r="G713">
        <v>65.406999999999996</v>
      </c>
      <c r="H713">
        <v>166.333</v>
      </c>
      <c r="I713">
        <v>0.70699999999999996</v>
      </c>
      <c r="J713">
        <v>324.02499999999998</v>
      </c>
      <c r="K713">
        <f t="shared" si="35"/>
        <v>3.447074468085106</v>
      </c>
      <c r="L713" t="s">
        <v>42</v>
      </c>
      <c r="M713" t="s">
        <v>50</v>
      </c>
      <c r="N713" t="s">
        <v>47</v>
      </c>
    </row>
    <row r="714" spans="4:14" x14ac:dyDescent="0.3">
      <c r="D714">
        <v>347</v>
      </c>
      <c r="E714">
        <v>3073</v>
      </c>
      <c r="F714">
        <v>121.726</v>
      </c>
      <c r="G714">
        <v>11.353</v>
      </c>
      <c r="H714">
        <v>250.62</v>
      </c>
      <c r="I714">
        <v>0.97</v>
      </c>
      <c r="J714">
        <v>3072.44</v>
      </c>
      <c r="K714">
        <f t="shared" si="35"/>
        <v>32.685531914893616</v>
      </c>
      <c r="L714" t="s">
        <v>42</v>
      </c>
      <c r="M714" t="s">
        <v>50</v>
      </c>
      <c r="N714" t="s">
        <v>47</v>
      </c>
    </row>
    <row r="715" spans="4:14" x14ac:dyDescent="0.3">
      <c r="D715">
        <v>348</v>
      </c>
      <c r="E715">
        <v>95</v>
      </c>
      <c r="F715">
        <v>83.495000000000005</v>
      </c>
      <c r="G715">
        <v>71.667000000000002</v>
      </c>
      <c r="H715">
        <v>163</v>
      </c>
      <c r="I715">
        <v>0</v>
      </c>
      <c r="J715">
        <v>94</v>
      </c>
      <c r="K715">
        <f t="shared" si="35"/>
        <v>1</v>
      </c>
      <c r="L715" t="s">
        <v>42</v>
      </c>
      <c r="M715" t="s">
        <v>50</v>
      </c>
      <c r="N715" t="s">
        <v>47</v>
      </c>
    </row>
    <row r="716" spans="4:14" x14ac:dyDescent="0.3">
      <c r="D716">
        <v>349</v>
      </c>
      <c r="E716">
        <v>393</v>
      </c>
      <c r="F716">
        <v>142.05699999999999</v>
      </c>
      <c r="G716">
        <v>27.701000000000001</v>
      </c>
      <c r="H716">
        <v>228.405</v>
      </c>
      <c r="I716">
        <v>-1.7529999999999999</v>
      </c>
      <c r="J716">
        <v>392.18400000000003</v>
      </c>
      <c r="K716">
        <f t="shared" si="35"/>
        <v>4.1721702127659581</v>
      </c>
      <c r="L716" t="s">
        <v>42</v>
      </c>
      <c r="M716" t="s">
        <v>50</v>
      </c>
      <c r="N716" t="s">
        <v>47</v>
      </c>
    </row>
    <row r="717" spans="4:14" x14ac:dyDescent="0.3">
      <c r="D717">
        <v>350</v>
      </c>
      <c r="E717">
        <v>350</v>
      </c>
      <c r="F717">
        <v>104.673</v>
      </c>
      <c r="G717">
        <v>12.813000000000001</v>
      </c>
      <c r="H717">
        <v>251.417</v>
      </c>
      <c r="I717">
        <v>-9.2460000000000004</v>
      </c>
      <c r="J717">
        <v>348.52800000000002</v>
      </c>
      <c r="K717">
        <f t="shared" si="35"/>
        <v>3.7077446808510639</v>
      </c>
      <c r="L717" t="s">
        <v>42</v>
      </c>
      <c r="M717" t="s">
        <v>50</v>
      </c>
      <c r="N717" t="s">
        <v>47</v>
      </c>
    </row>
    <row r="718" spans="4:14" x14ac:dyDescent="0.3">
      <c r="D718">
        <v>351</v>
      </c>
      <c r="E718">
        <v>429</v>
      </c>
      <c r="F718">
        <v>126.259</v>
      </c>
      <c r="G718">
        <v>19.821999999999999</v>
      </c>
      <c r="H718">
        <v>251.63900000000001</v>
      </c>
      <c r="I718">
        <v>-1.6060000000000001</v>
      </c>
      <c r="J718">
        <v>428.16800000000001</v>
      </c>
      <c r="K718">
        <f t="shared" si="35"/>
        <v>4.5549787234042558</v>
      </c>
      <c r="L718" t="s">
        <v>42</v>
      </c>
      <c r="M718" t="s">
        <v>50</v>
      </c>
      <c r="N718" t="s">
        <v>47</v>
      </c>
    </row>
    <row r="719" spans="4:14" x14ac:dyDescent="0.3">
      <c r="D719">
        <v>352</v>
      </c>
      <c r="E719">
        <v>417</v>
      </c>
      <c r="F719">
        <v>83.388999999999996</v>
      </c>
      <c r="G719">
        <v>10.683</v>
      </c>
      <c r="H719">
        <v>197.43899999999999</v>
      </c>
      <c r="I719">
        <v>2.7519999999999998</v>
      </c>
      <c r="J719">
        <v>416.48</v>
      </c>
      <c r="K719">
        <f t="shared" si="35"/>
        <v>4.4306382978723402</v>
      </c>
      <c r="L719" t="s">
        <v>42</v>
      </c>
      <c r="M719" t="s">
        <v>50</v>
      </c>
      <c r="N719" t="s">
        <v>47</v>
      </c>
    </row>
    <row r="720" spans="4:14" x14ac:dyDescent="0.3">
      <c r="D720">
        <v>353</v>
      </c>
      <c r="E720">
        <v>505</v>
      </c>
      <c r="F720">
        <v>92.766999999999996</v>
      </c>
      <c r="G720">
        <v>15.286</v>
      </c>
      <c r="H720">
        <v>202.762</v>
      </c>
      <c r="I720">
        <v>-2.2719999999999998</v>
      </c>
      <c r="J720">
        <v>504.39699999999999</v>
      </c>
      <c r="K720">
        <f t="shared" si="35"/>
        <v>5.3659255319148933</v>
      </c>
      <c r="L720" t="s">
        <v>42</v>
      </c>
      <c r="M720" t="s">
        <v>50</v>
      </c>
      <c r="N720" t="s">
        <v>47</v>
      </c>
    </row>
    <row r="721" spans="4:14" x14ac:dyDescent="0.3">
      <c r="D721">
        <v>354</v>
      </c>
      <c r="E721">
        <v>473</v>
      </c>
      <c r="F721">
        <v>137.33600000000001</v>
      </c>
      <c r="G721">
        <v>15.356</v>
      </c>
      <c r="H721">
        <v>250.345</v>
      </c>
      <c r="I721">
        <v>-2.4260000000000002</v>
      </c>
      <c r="J721">
        <v>472.42399999999998</v>
      </c>
      <c r="K721">
        <f t="shared" si="35"/>
        <v>5.0257872340425527</v>
      </c>
      <c r="L721" t="s">
        <v>42</v>
      </c>
      <c r="M721" t="s">
        <v>50</v>
      </c>
      <c r="N721" t="s">
        <v>47</v>
      </c>
    </row>
    <row r="722" spans="4:14" x14ac:dyDescent="0.3">
      <c r="D722">
        <v>355</v>
      </c>
      <c r="E722">
        <v>579</v>
      </c>
      <c r="F722">
        <v>116.358</v>
      </c>
      <c r="G722">
        <v>30.765000000000001</v>
      </c>
      <c r="H722">
        <v>251.33199999999999</v>
      </c>
      <c r="I722">
        <v>-4.7640000000000002</v>
      </c>
      <c r="J722">
        <v>577.99699999999996</v>
      </c>
      <c r="K722">
        <f t="shared" si="35"/>
        <v>6.1489042553191489</v>
      </c>
      <c r="L722" t="s">
        <v>42</v>
      </c>
      <c r="M722" t="s">
        <v>50</v>
      </c>
      <c r="N722" t="s">
        <v>47</v>
      </c>
    </row>
    <row r="723" spans="4:14" x14ac:dyDescent="0.3">
      <c r="D723">
        <v>356</v>
      </c>
      <c r="E723">
        <v>573</v>
      </c>
      <c r="F723">
        <v>100.982</v>
      </c>
      <c r="G723">
        <v>27.332999999999998</v>
      </c>
      <c r="H723">
        <v>247.333</v>
      </c>
      <c r="I723">
        <v>0</v>
      </c>
      <c r="J723">
        <v>572</v>
      </c>
      <c r="K723">
        <f t="shared" si="35"/>
        <v>6.0851063829787231</v>
      </c>
      <c r="L723" t="s">
        <v>42</v>
      </c>
      <c r="M723" t="s">
        <v>50</v>
      </c>
      <c r="N723" t="s">
        <v>47</v>
      </c>
    </row>
    <row r="724" spans="4:14" x14ac:dyDescent="0.3">
      <c r="D724">
        <v>357</v>
      </c>
      <c r="E724">
        <v>483</v>
      </c>
      <c r="F724">
        <v>71.117999999999995</v>
      </c>
      <c r="G724">
        <v>11.753</v>
      </c>
      <c r="H724">
        <v>193.06200000000001</v>
      </c>
      <c r="I724">
        <v>-4.7640000000000002</v>
      </c>
      <c r="J724">
        <v>481.66399999999999</v>
      </c>
      <c r="K724">
        <f t="shared" si="35"/>
        <v>5.1240851063829789</v>
      </c>
      <c r="L724" t="s">
        <v>42</v>
      </c>
      <c r="M724" t="s">
        <v>50</v>
      </c>
      <c r="N724" t="s">
        <v>47</v>
      </c>
    </row>
    <row r="725" spans="4:14" x14ac:dyDescent="0.3">
      <c r="D725">
        <v>358</v>
      </c>
      <c r="E725">
        <v>501</v>
      </c>
      <c r="F725">
        <v>71.406999999999996</v>
      </c>
      <c r="G725">
        <v>4.3330000000000002</v>
      </c>
      <c r="H725">
        <v>167.667</v>
      </c>
      <c r="I725">
        <v>0</v>
      </c>
      <c r="J725">
        <v>500</v>
      </c>
      <c r="K725">
        <f t="shared" si="35"/>
        <v>5.3191489361702127</v>
      </c>
      <c r="L725" t="s">
        <v>42</v>
      </c>
      <c r="M725" t="s">
        <v>50</v>
      </c>
      <c r="N725" t="s">
        <v>47</v>
      </c>
    </row>
    <row r="726" spans="4:14" x14ac:dyDescent="0.3">
      <c r="D726">
        <v>359</v>
      </c>
      <c r="E726">
        <v>666</v>
      </c>
      <c r="F726">
        <v>101.377</v>
      </c>
      <c r="G726">
        <v>12.709</v>
      </c>
      <c r="H726">
        <v>250.072</v>
      </c>
      <c r="I726">
        <v>-3.4470000000000001</v>
      </c>
      <c r="J726">
        <v>665.20399999999995</v>
      </c>
      <c r="K726">
        <f t="shared" si="35"/>
        <v>7.0766382978723401</v>
      </c>
      <c r="L726" t="s">
        <v>42</v>
      </c>
      <c r="M726" t="s">
        <v>50</v>
      </c>
      <c r="N726" t="s">
        <v>47</v>
      </c>
    </row>
    <row r="727" spans="4:14" x14ac:dyDescent="0.3">
      <c r="D727">
        <v>360</v>
      </c>
      <c r="E727">
        <v>501</v>
      </c>
      <c r="F727">
        <v>115.779</v>
      </c>
      <c r="G727">
        <v>16.672000000000001</v>
      </c>
      <c r="H727">
        <v>221.62700000000001</v>
      </c>
      <c r="I727">
        <v>0.45800000000000002</v>
      </c>
      <c r="J727">
        <v>500.01600000000002</v>
      </c>
      <c r="K727">
        <f t="shared" si="35"/>
        <v>5.3193191489361702</v>
      </c>
      <c r="L727" t="s">
        <v>42</v>
      </c>
      <c r="M727" t="s">
        <v>50</v>
      </c>
      <c r="N727" t="s">
        <v>47</v>
      </c>
    </row>
    <row r="728" spans="4:14" x14ac:dyDescent="0.3">
      <c r="D728">
        <v>361</v>
      </c>
      <c r="E728">
        <v>535</v>
      </c>
      <c r="F728">
        <v>135.02099999999999</v>
      </c>
      <c r="G728">
        <v>12.933</v>
      </c>
      <c r="H728">
        <v>239.18199999999999</v>
      </c>
      <c r="I728">
        <v>-14.765000000000001</v>
      </c>
      <c r="J728">
        <v>533.62199999999996</v>
      </c>
      <c r="K728">
        <f t="shared" si="35"/>
        <v>5.6768297872340421</v>
      </c>
      <c r="L728" t="s">
        <v>42</v>
      </c>
      <c r="M728" t="s">
        <v>50</v>
      </c>
      <c r="N728" t="s">
        <v>47</v>
      </c>
    </row>
    <row r="729" spans="4:14" x14ac:dyDescent="0.3">
      <c r="D729">
        <v>362</v>
      </c>
      <c r="E729">
        <v>529</v>
      </c>
      <c r="F729">
        <v>127.605</v>
      </c>
      <c r="G729">
        <v>41.47</v>
      </c>
      <c r="H729">
        <v>217.56800000000001</v>
      </c>
      <c r="I729">
        <v>-1.302</v>
      </c>
      <c r="J729">
        <v>528.13599999999997</v>
      </c>
      <c r="K729">
        <f t="shared" si="35"/>
        <v>5.6184680851063824</v>
      </c>
      <c r="L729" t="s">
        <v>42</v>
      </c>
      <c r="M729" t="s">
        <v>50</v>
      </c>
      <c r="N729" t="s">
        <v>47</v>
      </c>
    </row>
    <row r="730" spans="4:14" x14ac:dyDescent="0.3">
      <c r="D730">
        <v>363</v>
      </c>
      <c r="E730">
        <v>597</v>
      </c>
      <c r="F730">
        <v>109.97</v>
      </c>
      <c r="G730">
        <v>19.535</v>
      </c>
      <c r="H730">
        <v>250.85</v>
      </c>
      <c r="I730">
        <v>-1.538</v>
      </c>
      <c r="J730">
        <v>596.21500000000003</v>
      </c>
      <c r="K730">
        <f t="shared" si="35"/>
        <v>6.3427127659574474</v>
      </c>
      <c r="L730" t="s">
        <v>42</v>
      </c>
      <c r="M730" t="s">
        <v>50</v>
      </c>
      <c r="N730" t="s">
        <v>47</v>
      </c>
    </row>
    <row r="731" spans="4:14" x14ac:dyDescent="0.3">
      <c r="D731">
        <v>364</v>
      </c>
      <c r="E731">
        <v>389</v>
      </c>
      <c r="F731">
        <v>113.517</v>
      </c>
      <c r="G731">
        <v>21.667000000000002</v>
      </c>
      <c r="H731">
        <v>235.333</v>
      </c>
      <c r="I731">
        <v>0</v>
      </c>
      <c r="J731">
        <v>388</v>
      </c>
      <c r="K731">
        <f t="shared" si="35"/>
        <v>4.1276595744680851</v>
      </c>
      <c r="L731" t="s">
        <v>42</v>
      </c>
      <c r="M731" t="s">
        <v>50</v>
      </c>
      <c r="N731" t="s">
        <v>47</v>
      </c>
    </row>
    <row r="732" spans="4:14" x14ac:dyDescent="0.3">
      <c r="D732">
        <v>365</v>
      </c>
      <c r="E732">
        <v>537</v>
      </c>
      <c r="F732">
        <v>113.986</v>
      </c>
      <c r="G732">
        <v>18.448</v>
      </c>
      <c r="H732">
        <v>227.65700000000001</v>
      </c>
      <c r="I732">
        <v>1.2829999999999999</v>
      </c>
      <c r="J732">
        <v>536.13400000000001</v>
      </c>
      <c r="K732">
        <f t="shared" si="35"/>
        <v>5.7035531914893616</v>
      </c>
      <c r="L732" t="s">
        <v>42</v>
      </c>
      <c r="M732" t="s">
        <v>50</v>
      </c>
      <c r="N732" t="s">
        <v>47</v>
      </c>
    </row>
    <row r="733" spans="4:14" x14ac:dyDescent="0.3">
      <c r="D733">
        <v>366</v>
      </c>
      <c r="E733">
        <v>574</v>
      </c>
      <c r="F733">
        <v>90.132000000000005</v>
      </c>
      <c r="G733">
        <v>25.306000000000001</v>
      </c>
      <c r="H733">
        <v>251.16399999999999</v>
      </c>
      <c r="I733">
        <v>-4</v>
      </c>
      <c r="J733">
        <v>573.39700000000005</v>
      </c>
      <c r="K733">
        <f t="shared" si="35"/>
        <v>6.0999680851063838</v>
      </c>
      <c r="L733" t="s">
        <v>42</v>
      </c>
      <c r="M733" t="s">
        <v>50</v>
      </c>
      <c r="N733" t="s">
        <v>47</v>
      </c>
    </row>
    <row r="734" spans="4:14" x14ac:dyDescent="0.3">
      <c r="D734">
        <v>367</v>
      </c>
      <c r="E734">
        <v>729</v>
      </c>
      <c r="F734">
        <v>80.054000000000002</v>
      </c>
      <c r="G734">
        <v>20.154</v>
      </c>
      <c r="H734">
        <v>212.20099999999999</v>
      </c>
      <c r="I734">
        <v>1.8879999999999999</v>
      </c>
      <c r="J734">
        <v>728.39499999999998</v>
      </c>
      <c r="K734">
        <f t="shared" si="35"/>
        <v>7.7488829787234037</v>
      </c>
      <c r="L734" t="s">
        <v>42</v>
      </c>
      <c r="M734" t="s">
        <v>50</v>
      </c>
      <c r="N734" t="s">
        <v>47</v>
      </c>
    </row>
    <row r="735" spans="4:14" x14ac:dyDescent="0.3">
      <c r="D735">
        <v>368</v>
      </c>
      <c r="E735">
        <v>547</v>
      </c>
      <c r="F735">
        <v>110.176</v>
      </c>
      <c r="G735">
        <v>24.603000000000002</v>
      </c>
      <c r="H735">
        <v>253.26900000000001</v>
      </c>
      <c r="I735">
        <v>4.6239999999999997</v>
      </c>
      <c r="J735">
        <v>545.77700000000004</v>
      </c>
      <c r="K735">
        <f t="shared" si="35"/>
        <v>5.8061382978723408</v>
      </c>
      <c r="L735" t="s">
        <v>42</v>
      </c>
      <c r="M735" t="s">
        <v>50</v>
      </c>
      <c r="N735" t="s">
        <v>47</v>
      </c>
    </row>
    <row r="736" spans="4:14" x14ac:dyDescent="0.3">
      <c r="D736">
        <v>369</v>
      </c>
      <c r="E736">
        <v>542</v>
      </c>
      <c r="F736">
        <v>70.763000000000005</v>
      </c>
      <c r="G736">
        <v>11.195</v>
      </c>
      <c r="H736">
        <v>242.995</v>
      </c>
      <c r="I736">
        <v>15.887</v>
      </c>
      <c r="J736">
        <v>540.65099999999995</v>
      </c>
      <c r="K736">
        <f t="shared" si="35"/>
        <v>5.7516063829787232</v>
      </c>
      <c r="L736" t="s">
        <v>42</v>
      </c>
      <c r="M736" t="s">
        <v>50</v>
      </c>
      <c r="N736" t="s">
        <v>47</v>
      </c>
    </row>
    <row r="737" spans="4:14" x14ac:dyDescent="0.3">
      <c r="D737">
        <v>370</v>
      </c>
      <c r="E737">
        <v>451</v>
      </c>
      <c r="F737">
        <v>95.097999999999999</v>
      </c>
      <c r="G737">
        <v>13.552</v>
      </c>
      <c r="H737">
        <v>254.309</v>
      </c>
      <c r="I737">
        <v>5.609</v>
      </c>
      <c r="J737">
        <v>450.15600000000001</v>
      </c>
      <c r="K737">
        <f t="shared" si="35"/>
        <v>4.7888936170212766</v>
      </c>
      <c r="L737" t="s">
        <v>42</v>
      </c>
      <c r="M737" t="s">
        <v>50</v>
      </c>
      <c r="N737" t="s">
        <v>47</v>
      </c>
    </row>
    <row r="738" spans="4:14" x14ac:dyDescent="0.3">
      <c r="D738">
        <v>371</v>
      </c>
      <c r="E738">
        <v>438</v>
      </c>
      <c r="F738">
        <v>139.773</v>
      </c>
      <c r="G738">
        <v>22.457000000000001</v>
      </c>
      <c r="H738">
        <v>253.898</v>
      </c>
      <c r="I738">
        <v>3.1509999999999998</v>
      </c>
      <c r="J738">
        <v>436.66</v>
      </c>
      <c r="K738">
        <f t="shared" si="35"/>
        <v>4.6453191489361707</v>
      </c>
      <c r="L738" t="s">
        <v>42</v>
      </c>
      <c r="M738" t="s">
        <v>50</v>
      </c>
      <c r="N738" t="s">
        <v>47</v>
      </c>
    </row>
    <row r="739" spans="4:14" x14ac:dyDescent="0.3">
      <c r="D739">
        <v>372</v>
      </c>
      <c r="E739">
        <v>414</v>
      </c>
      <c r="F739">
        <v>104.352</v>
      </c>
      <c r="G739">
        <v>29.236000000000001</v>
      </c>
      <c r="H739">
        <v>251.328</v>
      </c>
      <c r="I739">
        <v>12.288</v>
      </c>
      <c r="J739">
        <v>413.47300000000001</v>
      </c>
      <c r="K739">
        <f t="shared" si="35"/>
        <v>4.398648936170213</v>
      </c>
      <c r="L739" t="s">
        <v>42</v>
      </c>
      <c r="M739" t="s">
        <v>50</v>
      </c>
      <c r="N739" t="s">
        <v>47</v>
      </c>
    </row>
    <row r="740" spans="4:14" x14ac:dyDescent="0.3">
      <c r="D740">
        <v>373</v>
      </c>
      <c r="E740">
        <v>543</v>
      </c>
      <c r="F740">
        <v>86.516999999999996</v>
      </c>
      <c r="G740">
        <v>28.712</v>
      </c>
      <c r="H740">
        <v>245.19499999999999</v>
      </c>
      <c r="I740">
        <v>5.5</v>
      </c>
      <c r="J740">
        <v>542.49800000000005</v>
      </c>
      <c r="K740">
        <f t="shared" si="35"/>
        <v>5.7712553191489366</v>
      </c>
      <c r="L740" t="s">
        <v>42</v>
      </c>
      <c r="M740" t="s">
        <v>50</v>
      </c>
      <c r="N740" t="s">
        <v>47</v>
      </c>
    </row>
    <row r="741" spans="4:14" x14ac:dyDescent="0.3">
      <c r="D741">
        <v>374</v>
      </c>
      <c r="E741">
        <v>416</v>
      </c>
      <c r="F741">
        <v>133.73099999999999</v>
      </c>
      <c r="G741">
        <v>31.638000000000002</v>
      </c>
      <c r="H741">
        <v>241.893</v>
      </c>
      <c r="I741">
        <v>6.6449999999999996</v>
      </c>
      <c r="J741">
        <v>414.78699999999998</v>
      </c>
      <c r="K741">
        <f t="shared" si="35"/>
        <v>4.4126276595744676</v>
      </c>
      <c r="L741" t="s">
        <v>42</v>
      </c>
      <c r="M741" t="s">
        <v>50</v>
      </c>
      <c r="N741" t="s">
        <v>47</v>
      </c>
    </row>
    <row r="742" spans="4:14" x14ac:dyDescent="0.3">
      <c r="D742">
        <v>375</v>
      </c>
      <c r="E742">
        <v>568</v>
      </c>
      <c r="F742">
        <v>87.602999999999994</v>
      </c>
      <c r="G742">
        <v>10.803000000000001</v>
      </c>
      <c r="H742">
        <v>249.92400000000001</v>
      </c>
      <c r="I742">
        <v>5.67</v>
      </c>
      <c r="J742">
        <v>566.77300000000002</v>
      </c>
      <c r="K742">
        <f t="shared" si="35"/>
        <v>6.0295000000000005</v>
      </c>
      <c r="L742" t="s">
        <v>42</v>
      </c>
      <c r="M742" t="s">
        <v>50</v>
      </c>
      <c r="N742" t="s">
        <v>47</v>
      </c>
    </row>
    <row r="743" spans="4:14" x14ac:dyDescent="0.3">
      <c r="D743">
        <v>376</v>
      </c>
      <c r="E743">
        <v>484</v>
      </c>
      <c r="F743">
        <v>70.447999999999993</v>
      </c>
      <c r="G743">
        <v>8.6910000000000007</v>
      </c>
      <c r="H743">
        <v>253.60599999999999</v>
      </c>
      <c r="I743">
        <v>10.007999999999999</v>
      </c>
      <c r="J743">
        <v>483.35500000000002</v>
      </c>
      <c r="K743">
        <f t="shared" si="35"/>
        <v>5.1420744680851067</v>
      </c>
      <c r="L743" t="s">
        <v>42</v>
      </c>
      <c r="M743" t="s">
        <v>50</v>
      </c>
      <c r="N743" t="s">
        <v>47</v>
      </c>
    </row>
    <row r="744" spans="4:14" x14ac:dyDescent="0.3">
      <c r="D744">
        <v>377</v>
      </c>
      <c r="E744">
        <v>501</v>
      </c>
      <c r="F744">
        <v>89.11</v>
      </c>
      <c r="G744">
        <v>11.837</v>
      </c>
      <c r="H744">
        <v>254</v>
      </c>
      <c r="I744">
        <v>1.833</v>
      </c>
      <c r="J744">
        <v>500.25599999999997</v>
      </c>
      <c r="K744">
        <f t="shared" si="35"/>
        <v>5.3218723404255313</v>
      </c>
      <c r="L744" t="s">
        <v>42</v>
      </c>
      <c r="M744" t="s">
        <v>50</v>
      </c>
      <c r="N744" t="s">
        <v>47</v>
      </c>
    </row>
    <row r="745" spans="4:14" x14ac:dyDescent="0.3">
      <c r="D745">
        <v>378</v>
      </c>
      <c r="E745">
        <v>543</v>
      </c>
      <c r="F745">
        <v>74.221000000000004</v>
      </c>
      <c r="G745">
        <v>19.367000000000001</v>
      </c>
      <c r="H745">
        <v>203.322</v>
      </c>
      <c r="I745">
        <v>8.4890000000000008</v>
      </c>
      <c r="J745">
        <v>541.93700000000001</v>
      </c>
      <c r="K745">
        <f t="shared" si="35"/>
        <v>5.7652872340425532</v>
      </c>
      <c r="L745" t="s">
        <v>42</v>
      </c>
      <c r="M745" t="s">
        <v>50</v>
      </c>
      <c r="N745" t="s">
        <v>47</v>
      </c>
    </row>
    <row r="746" spans="4:14" x14ac:dyDescent="0.3">
      <c r="D746">
        <v>379</v>
      </c>
      <c r="E746">
        <v>589</v>
      </c>
      <c r="F746">
        <v>94.777000000000001</v>
      </c>
      <c r="G746">
        <v>24.225999999999999</v>
      </c>
      <c r="H746">
        <v>252.89699999999999</v>
      </c>
      <c r="I746">
        <v>6.6420000000000003</v>
      </c>
      <c r="J746">
        <v>587.94600000000003</v>
      </c>
      <c r="K746">
        <f t="shared" si="35"/>
        <v>6.2547446808510641</v>
      </c>
      <c r="L746" t="s">
        <v>42</v>
      </c>
      <c r="M746" t="s">
        <v>50</v>
      </c>
      <c r="N746" t="s">
        <v>47</v>
      </c>
    </row>
    <row r="747" spans="4:14" x14ac:dyDescent="0.3">
      <c r="D747">
        <v>380</v>
      </c>
      <c r="E747">
        <v>542</v>
      </c>
      <c r="F747">
        <v>107.328</v>
      </c>
      <c r="G747">
        <v>20.63</v>
      </c>
      <c r="H747">
        <v>253.59399999999999</v>
      </c>
      <c r="I747">
        <v>3.391</v>
      </c>
      <c r="J747">
        <v>540.947</v>
      </c>
      <c r="K747">
        <f t="shared" si="35"/>
        <v>5.754755319148936</v>
      </c>
      <c r="L747" t="s">
        <v>42</v>
      </c>
      <c r="M747" t="s">
        <v>50</v>
      </c>
      <c r="N747" t="s">
        <v>47</v>
      </c>
    </row>
    <row r="748" spans="4:14" x14ac:dyDescent="0.3">
      <c r="D748">
        <v>381</v>
      </c>
      <c r="E748">
        <v>522</v>
      </c>
      <c r="F748">
        <v>98.759</v>
      </c>
      <c r="G748">
        <v>23.521999999999998</v>
      </c>
      <c r="H748">
        <v>223.36699999999999</v>
      </c>
      <c r="I748">
        <v>3.0819999999999999</v>
      </c>
      <c r="J748">
        <v>520.75300000000004</v>
      </c>
      <c r="K748">
        <f t="shared" si="35"/>
        <v>5.5399255319148937</v>
      </c>
      <c r="L748" t="s">
        <v>42</v>
      </c>
      <c r="M748" t="s">
        <v>50</v>
      </c>
      <c r="N748" t="s">
        <v>47</v>
      </c>
    </row>
    <row r="749" spans="4:14" x14ac:dyDescent="0.3">
      <c r="D749">
        <v>382</v>
      </c>
      <c r="E749">
        <v>525</v>
      </c>
      <c r="F749">
        <v>138.38300000000001</v>
      </c>
      <c r="G749">
        <v>15.667</v>
      </c>
      <c r="H749">
        <v>248.667</v>
      </c>
      <c r="I749">
        <v>0</v>
      </c>
      <c r="J749">
        <v>524</v>
      </c>
      <c r="K749">
        <f t="shared" si="35"/>
        <v>5.5744680851063828</v>
      </c>
      <c r="L749" t="s">
        <v>42</v>
      </c>
      <c r="M749" t="s">
        <v>50</v>
      </c>
      <c r="N749" t="s">
        <v>47</v>
      </c>
    </row>
    <row r="750" spans="4:14" x14ac:dyDescent="0.3">
      <c r="D750">
        <v>383</v>
      </c>
      <c r="E750">
        <v>441</v>
      </c>
      <c r="F750">
        <v>145.99199999999999</v>
      </c>
      <c r="G750">
        <v>25.449000000000002</v>
      </c>
      <c r="H750">
        <v>253.32499999999999</v>
      </c>
      <c r="I750">
        <v>-7.319</v>
      </c>
      <c r="J750">
        <v>439.58199999999999</v>
      </c>
      <c r="K750">
        <f t="shared" si="35"/>
        <v>4.6764042553191487</v>
      </c>
      <c r="L750" t="s">
        <v>42</v>
      </c>
      <c r="M750" t="s">
        <v>50</v>
      </c>
      <c r="N750" t="s">
        <v>47</v>
      </c>
    </row>
    <row r="751" spans="4:14" x14ac:dyDescent="0.3">
      <c r="D751">
        <v>384</v>
      </c>
      <c r="E751">
        <v>489</v>
      </c>
      <c r="F751">
        <v>93.983999999999995</v>
      </c>
      <c r="G751">
        <v>7.7539999999999996</v>
      </c>
      <c r="H751">
        <v>225.38800000000001</v>
      </c>
      <c r="I751">
        <v>-0.47</v>
      </c>
      <c r="J751">
        <v>488.01600000000002</v>
      </c>
      <c r="K751">
        <f t="shared" si="35"/>
        <v>5.1916595744680851</v>
      </c>
      <c r="L751" t="s">
        <v>42</v>
      </c>
      <c r="M751" t="s">
        <v>50</v>
      </c>
      <c r="N751" t="s">
        <v>47</v>
      </c>
    </row>
    <row r="752" spans="4:14" x14ac:dyDescent="0.3">
      <c r="D752">
        <v>385</v>
      </c>
      <c r="E752">
        <v>559</v>
      </c>
      <c r="F752">
        <v>78.784000000000006</v>
      </c>
      <c r="G752">
        <v>9.4740000000000002</v>
      </c>
      <c r="H752">
        <v>205</v>
      </c>
      <c r="I752">
        <v>-5.343</v>
      </c>
      <c r="J752">
        <v>558.42600000000004</v>
      </c>
      <c r="K752">
        <f t="shared" si="35"/>
        <v>5.9407021276595753</v>
      </c>
      <c r="L752" t="s">
        <v>42</v>
      </c>
      <c r="M752" t="s">
        <v>50</v>
      </c>
      <c r="N752" t="s">
        <v>47</v>
      </c>
    </row>
    <row r="753" spans="4:14" x14ac:dyDescent="0.3">
      <c r="D753">
        <v>386</v>
      </c>
      <c r="E753">
        <v>589</v>
      </c>
      <c r="F753">
        <v>112.94199999999999</v>
      </c>
      <c r="G753">
        <v>26.634</v>
      </c>
      <c r="H753">
        <v>249.89</v>
      </c>
      <c r="I753">
        <v>6.6420000000000003</v>
      </c>
      <c r="J753">
        <v>587.94600000000003</v>
      </c>
      <c r="K753">
        <f t="shared" si="35"/>
        <v>6.2547446808510641</v>
      </c>
      <c r="L753" t="s">
        <v>42</v>
      </c>
      <c r="M753" t="s">
        <v>50</v>
      </c>
      <c r="N753" t="s">
        <v>47</v>
      </c>
    </row>
    <row r="754" spans="4:14" x14ac:dyDescent="0.3">
      <c r="D754">
        <v>387</v>
      </c>
      <c r="E754">
        <v>506</v>
      </c>
      <c r="F754">
        <v>124.678</v>
      </c>
      <c r="G754">
        <v>20.622</v>
      </c>
      <c r="H754">
        <v>250.33500000000001</v>
      </c>
      <c r="I754">
        <v>-4.0860000000000003</v>
      </c>
      <c r="J754">
        <v>505.28399999999999</v>
      </c>
      <c r="K754">
        <f t="shared" si="35"/>
        <v>5.3753617021276598</v>
      </c>
      <c r="L754" t="s">
        <v>42</v>
      </c>
      <c r="M754" t="s">
        <v>50</v>
      </c>
      <c r="N754" t="s">
        <v>47</v>
      </c>
    </row>
    <row r="755" spans="4:14" x14ac:dyDescent="0.3">
      <c r="D755">
        <v>388</v>
      </c>
      <c r="E755">
        <v>557</v>
      </c>
      <c r="F755">
        <v>114.70399999999999</v>
      </c>
      <c r="G755">
        <v>24.95</v>
      </c>
      <c r="H755">
        <v>247.07400000000001</v>
      </c>
      <c r="I755">
        <v>0.41199999999999998</v>
      </c>
      <c r="J755">
        <v>556.01400000000001</v>
      </c>
      <c r="K755">
        <f t="shared" si="35"/>
        <v>5.9150425531914896</v>
      </c>
      <c r="L755" t="s">
        <v>42</v>
      </c>
      <c r="M755" t="s">
        <v>50</v>
      </c>
      <c r="N755" t="s">
        <v>47</v>
      </c>
    </row>
    <row r="756" spans="4:14" x14ac:dyDescent="0.3">
      <c r="D756">
        <v>389</v>
      </c>
      <c r="E756">
        <v>541</v>
      </c>
      <c r="F756">
        <v>116.021</v>
      </c>
      <c r="G756">
        <v>26.148</v>
      </c>
      <c r="H756">
        <v>246.785</v>
      </c>
      <c r="I756">
        <v>-1.6970000000000001</v>
      </c>
      <c r="J756">
        <v>540.23699999999997</v>
      </c>
      <c r="K756">
        <f t="shared" si="35"/>
        <v>5.7472021276595742</v>
      </c>
      <c r="L756" t="s">
        <v>42</v>
      </c>
      <c r="M756" t="s">
        <v>50</v>
      </c>
      <c r="N756" t="s">
        <v>47</v>
      </c>
    </row>
    <row r="757" spans="4:14" x14ac:dyDescent="0.3">
      <c r="D757">
        <v>390</v>
      </c>
      <c r="E757">
        <v>501</v>
      </c>
      <c r="F757">
        <v>109.229</v>
      </c>
      <c r="G757">
        <v>16.420999999999999</v>
      </c>
      <c r="H757">
        <v>207.309</v>
      </c>
      <c r="I757">
        <v>10.141</v>
      </c>
      <c r="J757">
        <v>499.80799999999999</v>
      </c>
      <c r="K757">
        <f t="shared" si="35"/>
        <v>5.3171063829787233</v>
      </c>
      <c r="L757" t="s">
        <v>42</v>
      </c>
      <c r="M757" t="s">
        <v>50</v>
      </c>
      <c r="N757" t="s">
        <v>47</v>
      </c>
    </row>
    <row r="758" spans="4:14" x14ac:dyDescent="0.3">
      <c r="D758">
        <v>391</v>
      </c>
      <c r="E758">
        <v>545</v>
      </c>
      <c r="F758">
        <v>97.016000000000005</v>
      </c>
      <c r="G758">
        <v>20.73</v>
      </c>
      <c r="H758">
        <v>250.971</v>
      </c>
      <c r="I758">
        <v>1.264</v>
      </c>
      <c r="J758">
        <v>544.13199999999995</v>
      </c>
      <c r="K758">
        <f t="shared" si="35"/>
        <v>5.7886382978723399</v>
      </c>
      <c r="L758" t="s">
        <v>42</v>
      </c>
      <c r="M758" t="s">
        <v>50</v>
      </c>
      <c r="N758" t="s">
        <v>47</v>
      </c>
    </row>
    <row r="759" spans="4:14" x14ac:dyDescent="0.3">
      <c r="D759">
        <v>392</v>
      </c>
      <c r="E759">
        <v>673</v>
      </c>
      <c r="F759">
        <v>125.925</v>
      </c>
      <c r="G759">
        <v>13.667</v>
      </c>
      <c r="H759">
        <v>253.333</v>
      </c>
      <c r="I759">
        <v>0</v>
      </c>
      <c r="J759">
        <v>672</v>
      </c>
      <c r="K759">
        <f t="shared" si="35"/>
        <v>7.1489361702127656</v>
      </c>
      <c r="L759" t="s">
        <v>42</v>
      </c>
      <c r="M759" t="s">
        <v>50</v>
      </c>
      <c r="N759" t="s">
        <v>47</v>
      </c>
    </row>
    <row r="760" spans="4:14" x14ac:dyDescent="0.3">
      <c r="D760">
        <v>393</v>
      </c>
      <c r="E760">
        <v>557</v>
      </c>
      <c r="F760">
        <v>144.148</v>
      </c>
      <c r="G760">
        <v>22.484000000000002</v>
      </c>
      <c r="H760">
        <v>251.76300000000001</v>
      </c>
      <c r="I760">
        <v>-1.236</v>
      </c>
      <c r="J760">
        <v>556.12900000000002</v>
      </c>
      <c r="K760">
        <f t="shared" si="35"/>
        <v>5.9162659574468091</v>
      </c>
      <c r="L760" t="s">
        <v>42</v>
      </c>
      <c r="M760" t="s">
        <v>50</v>
      </c>
      <c r="N760" t="s">
        <v>47</v>
      </c>
    </row>
    <row r="761" spans="4:14" x14ac:dyDescent="0.3">
      <c r="D761">
        <v>394</v>
      </c>
      <c r="E761">
        <v>526</v>
      </c>
      <c r="F761">
        <v>132.184</v>
      </c>
      <c r="G761">
        <v>34.271000000000001</v>
      </c>
      <c r="H761">
        <v>254</v>
      </c>
      <c r="I761">
        <v>3.93</v>
      </c>
      <c r="J761">
        <v>525.23500000000001</v>
      </c>
      <c r="K761">
        <f t="shared" si="35"/>
        <v>5.5876063829787235</v>
      </c>
      <c r="L761" t="s">
        <v>42</v>
      </c>
      <c r="M761" t="s">
        <v>50</v>
      </c>
      <c r="N761" t="s">
        <v>47</v>
      </c>
    </row>
    <row r="762" spans="4:14" x14ac:dyDescent="0.3">
      <c r="D762">
        <v>395</v>
      </c>
      <c r="E762">
        <v>426</v>
      </c>
      <c r="F762">
        <v>140.608</v>
      </c>
      <c r="G762">
        <v>20.413</v>
      </c>
      <c r="H762">
        <v>254.06899999999999</v>
      </c>
      <c r="I762">
        <v>-4.3159999999999998</v>
      </c>
      <c r="J762">
        <v>425.20600000000002</v>
      </c>
      <c r="K762">
        <f t="shared" si="35"/>
        <v>4.5234680851063835</v>
      </c>
      <c r="L762" t="s">
        <v>42</v>
      </c>
      <c r="M762" t="s">
        <v>50</v>
      </c>
      <c r="N762" t="s">
        <v>47</v>
      </c>
    </row>
    <row r="763" spans="4:14" x14ac:dyDescent="0.3">
      <c r="D763">
        <v>396</v>
      </c>
      <c r="E763">
        <v>402</v>
      </c>
      <c r="F763">
        <v>131.10300000000001</v>
      </c>
      <c r="G763">
        <v>29.265000000000001</v>
      </c>
      <c r="H763">
        <v>250.251</v>
      </c>
      <c r="I763">
        <v>-4.5739999999999998</v>
      </c>
      <c r="J763">
        <v>401.27800000000002</v>
      </c>
      <c r="K763">
        <f t="shared" si="35"/>
        <v>4.2689148936170218</v>
      </c>
      <c r="L763" t="s">
        <v>42</v>
      </c>
      <c r="M763" t="s">
        <v>50</v>
      </c>
      <c r="N763" t="s">
        <v>47</v>
      </c>
    </row>
    <row r="764" spans="4:14" x14ac:dyDescent="0.3">
      <c r="D764">
        <v>397</v>
      </c>
      <c r="E764">
        <v>337</v>
      </c>
      <c r="F764">
        <v>116.241</v>
      </c>
      <c r="G764">
        <v>44.667000000000002</v>
      </c>
      <c r="H764">
        <v>251.11099999999999</v>
      </c>
      <c r="I764">
        <v>1.3640000000000001</v>
      </c>
      <c r="J764">
        <v>336.09500000000003</v>
      </c>
      <c r="K764">
        <f t="shared" si="35"/>
        <v>3.5754787234042555</v>
      </c>
      <c r="L764" t="s">
        <v>42</v>
      </c>
      <c r="M764" t="s">
        <v>50</v>
      </c>
      <c r="N764" t="s">
        <v>47</v>
      </c>
    </row>
    <row r="765" spans="4:14" x14ac:dyDescent="0.3">
      <c r="D765">
        <v>398</v>
      </c>
      <c r="E765">
        <v>415</v>
      </c>
      <c r="F765">
        <v>136.59200000000001</v>
      </c>
      <c r="G765">
        <v>17.079999999999998</v>
      </c>
      <c r="H765">
        <v>249.62899999999999</v>
      </c>
      <c r="I765">
        <v>-6.0960000000000001</v>
      </c>
      <c r="J765">
        <v>414.34300000000002</v>
      </c>
      <c r="K765">
        <f t="shared" si="35"/>
        <v>4.4079042553191492</v>
      </c>
      <c r="L765" t="s">
        <v>42</v>
      </c>
      <c r="M765" t="s">
        <v>50</v>
      </c>
      <c r="N765" t="s">
        <v>47</v>
      </c>
    </row>
    <row r="766" spans="4:14" x14ac:dyDescent="0.3">
      <c r="D766">
        <v>399</v>
      </c>
      <c r="E766">
        <v>609</v>
      </c>
      <c r="F766">
        <v>95.509</v>
      </c>
      <c r="G766">
        <v>22.456</v>
      </c>
      <c r="H766">
        <v>236</v>
      </c>
      <c r="I766">
        <v>-1.131</v>
      </c>
      <c r="J766">
        <v>608.11800000000005</v>
      </c>
      <c r="K766">
        <f t="shared" si="35"/>
        <v>6.4693404255319154</v>
      </c>
      <c r="L766" t="s">
        <v>42</v>
      </c>
      <c r="M766" t="s">
        <v>50</v>
      </c>
      <c r="N766" t="s">
        <v>47</v>
      </c>
    </row>
    <row r="767" spans="4:14" x14ac:dyDescent="0.3">
      <c r="D767">
        <v>400</v>
      </c>
      <c r="E767">
        <v>663</v>
      </c>
      <c r="F767">
        <v>142.05799999999999</v>
      </c>
      <c r="G767">
        <v>19.41</v>
      </c>
      <c r="H767">
        <v>252.04</v>
      </c>
      <c r="I767">
        <v>-4.16</v>
      </c>
      <c r="J767">
        <v>661.74300000000005</v>
      </c>
      <c r="K767">
        <f t="shared" si="35"/>
        <v>7.0398191489361706</v>
      </c>
      <c r="L767" t="s">
        <v>42</v>
      </c>
      <c r="M767" t="s">
        <v>50</v>
      </c>
      <c r="N767" t="s">
        <v>47</v>
      </c>
    </row>
    <row r="768" spans="4:14" x14ac:dyDescent="0.3">
      <c r="D768">
        <v>401</v>
      </c>
      <c r="E768">
        <v>569</v>
      </c>
      <c r="F768">
        <v>160.90100000000001</v>
      </c>
      <c r="G768">
        <v>35.21</v>
      </c>
      <c r="H768">
        <v>253.464</v>
      </c>
      <c r="I768">
        <v>-9.7279999999999998</v>
      </c>
      <c r="J768">
        <v>568.16899999999998</v>
      </c>
      <c r="K768">
        <f t="shared" si="35"/>
        <v>6.0443510638297875</v>
      </c>
      <c r="L768" t="s">
        <v>42</v>
      </c>
      <c r="M768" t="s">
        <v>50</v>
      </c>
      <c r="N768" t="s">
        <v>47</v>
      </c>
    </row>
    <row r="769" spans="4:14" x14ac:dyDescent="0.3">
      <c r="D769">
        <v>402</v>
      </c>
      <c r="E769">
        <v>537</v>
      </c>
      <c r="F769">
        <v>125.03</v>
      </c>
      <c r="G769">
        <v>10.209</v>
      </c>
      <c r="H769">
        <v>253.65199999999999</v>
      </c>
      <c r="I769">
        <v>0.42799999999999999</v>
      </c>
      <c r="J769">
        <v>536.01499999999999</v>
      </c>
      <c r="K769">
        <f t="shared" si="35"/>
        <v>5.7022872340425534</v>
      </c>
      <c r="L769" t="s">
        <v>42</v>
      </c>
      <c r="M769" t="s">
        <v>50</v>
      </c>
      <c r="N769" t="s">
        <v>47</v>
      </c>
    </row>
    <row r="770" spans="4:14" x14ac:dyDescent="0.3">
      <c r="D770">
        <v>403</v>
      </c>
      <c r="E770">
        <v>574</v>
      </c>
      <c r="F770">
        <v>98.295000000000002</v>
      </c>
      <c r="G770">
        <v>29.338000000000001</v>
      </c>
      <c r="H770">
        <v>251.96299999999999</v>
      </c>
      <c r="I770">
        <v>-2.403</v>
      </c>
      <c r="J770">
        <v>572.50300000000004</v>
      </c>
      <c r="K770">
        <f t="shared" si="35"/>
        <v>6.0904574468085109</v>
      </c>
      <c r="L770" t="s">
        <v>42</v>
      </c>
      <c r="M770" t="s">
        <v>50</v>
      </c>
      <c r="N770" t="s">
        <v>47</v>
      </c>
    </row>
    <row r="771" spans="4:14" x14ac:dyDescent="0.3">
      <c r="D771">
        <v>404</v>
      </c>
      <c r="E771">
        <v>533</v>
      </c>
      <c r="F771">
        <v>133.488</v>
      </c>
      <c r="G771">
        <v>30.972000000000001</v>
      </c>
      <c r="H771">
        <v>252.71899999999999</v>
      </c>
      <c r="I771">
        <v>-2.153</v>
      </c>
      <c r="J771">
        <v>532.37599999999998</v>
      </c>
      <c r="K771">
        <f t="shared" si="35"/>
        <v>5.6635744680851063</v>
      </c>
      <c r="L771" t="s">
        <v>42</v>
      </c>
      <c r="M771" t="s">
        <v>50</v>
      </c>
      <c r="N771" t="s">
        <v>47</v>
      </c>
    </row>
    <row r="772" spans="4:14" x14ac:dyDescent="0.3">
      <c r="D772">
        <v>405</v>
      </c>
      <c r="E772">
        <v>560</v>
      </c>
      <c r="F772">
        <v>107.11</v>
      </c>
      <c r="G772">
        <v>11.09</v>
      </c>
      <c r="H772">
        <v>243.57400000000001</v>
      </c>
      <c r="I772">
        <v>11.148999999999999</v>
      </c>
      <c r="J772">
        <v>558.54100000000005</v>
      </c>
      <c r="K772">
        <f t="shared" si="35"/>
        <v>5.9419255319148938</v>
      </c>
      <c r="L772" t="s">
        <v>42</v>
      </c>
      <c r="M772" t="s">
        <v>50</v>
      </c>
      <c r="N772" t="s">
        <v>47</v>
      </c>
    </row>
    <row r="773" spans="4:14" x14ac:dyDescent="0.3">
      <c r="D773">
        <v>406</v>
      </c>
      <c r="E773">
        <v>369</v>
      </c>
      <c r="F773">
        <v>93.332999999999998</v>
      </c>
      <c r="G773">
        <v>1.7749999999999999</v>
      </c>
      <c r="H773">
        <v>210.21700000000001</v>
      </c>
      <c r="I773">
        <v>1.2450000000000001</v>
      </c>
      <c r="J773">
        <v>368.08699999999999</v>
      </c>
      <c r="K773">
        <f t="shared" si="35"/>
        <v>3.91581914893617</v>
      </c>
      <c r="L773" t="s">
        <v>42</v>
      </c>
      <c r="M773" t="s">
        <v>50</v>
      </c>
      <c r="N773" t="s">
        <v>47</v>
      </c>
    </row>
    <row r="774" spans="4:14" x14ac:dyDescent="0.3">
      <c r="D774">
        <v>407</v>
      </c>
      <c r="E774">
        <v>549</v>
      </c>
      <c r="F774">
        <v>128.096</v>
      </c>
      <c r="G774">
        <v>24.960999999999999</v>
      </c>
      <c r="H774">
        <v>253.333</v>
      </c>
      <c r="I774">
        <v>-1.6719999999999999</v>
      </c>
      <c r="J774">
        <v>548.23400000000004</v>
      </c>
      <c r="K774">
        <f t="shared" ref="K774:K837" si="36">J774/94</f>
        <v>5.8322765957446814</v>
      </c>
      <c r="L774" t="s">
        <v>42</v>
      </c>
      <c r="M774" t="s">
        <v>50</v>
      </c>
      <c r="N774" t="s">
        <v>47</v>
      </c>
    </row>
    <row r="775" spans="4:14" x14ac:dyDescent="0.3">
      <c r="D775">
        <v>408</v>
      </c>
      <c r="E775">
        <v>582</v>
      </c>
      <c r="F775">
        <v>137.035</v>
      </c>
      <c r="G775">
        <v>44.427999999999997</v>
      </c>
      <c r="H775">
        <v>251.93600000000001</v>
      </c>
      <c r="I775">
        <v>-2.7639999999999998</v>
      </c>
      <c r="J775">
        <v>580.67499999999995</v>
      </c>
      <c r="K775">
        <f t="shared" si="36"/>
        <v>6.1773936170212762</v>
      </c>
      <c r="L775" t="s">
        <v>42</v>
      </c>
      <c r="M775" t="s">
        <v>50</v>
      </c>
      <c r="N775" t="s">
        <v>47</v>
      </c>
    </row>
    <row r="776" spans="4:14" x14ac:dyDescent="0.3">
      <c r="D776">
        <v>409</v>
      </c>
      <c r="E776">
        <v>510</v>
      </c>
      <c r="F776">
        <v>88.804000000000002</v>
      </c>
      <c r="G776">
        <v>14.457000000000001</v>
      </c>
      <c r="H776">
        <v>238.631</v>
      </c>
      <c r="I776">
        <v>3.1549999999999998</v>
      </c>
      <c r="J776">
        <v>508.77100000000002</v>
      </c>
      <c r="K776">
        <f t="shared" si="36"/>
        <v>5.4124574468085109</v>
      </c>
      <c r="L776" t="s">
        <v>42</v>
      </c>
      <c r="M776" t="s">
        <v>50</v>
      </c>
      <c r="N776" t="s">
        <v>47</v>
      </c>
    </row>
    <row r="777" spans="4:14" x14ac:dyDescent="0.3">
      <c r="D777">
        <v>410</v>
      </c>
      <c r="E777">
        <v>461</v>
      </c>
      <c r="F777">
        <v>108.995</v>
      </c>
      <c r="G777">
        <v>4.6669999999999998</v>
      </c>
      <c r="H777">
        <v>253</v>
      </c>
      <c r="I777">
        <v>0</v>
      </c>
      <c r="J777">
        <v>460</v>
      </c>
      <c r="K777">
        <f t="shared" si="36"/>
        <v>4.8936170212765955</v>
      </c>
      <c r="L777" t="s">
        <v>42</v>
      </c>
      <c r="M777" t="s">
        <v>50</v>
      </c>
      <c r="N777" t="s">
        <v>47</v>
      </c>
    </row>
    <row r="778" spans="4:14" x14ac:dyDescent="0.3">
      <c r="D778">
        <v>411</v>
      </c>
      <c r="E778">
        <v>458</v>
      </c>
      <c r="F778">
        <v>120.366</v>
      </c>
      <c r="G778">
        <v>29.882000000000001</v>
      </c>
      <c r="H778">
        <v>253.274</v>
      </c>
      <c r="I778">
        <v>4.0140000000000002</v>
      </c>
      <c r="J778">
        <v>457.12099999999998</v>
      </c>
      <c r="K778">
        <f t="shared" si="36"/>
        <v>4.8629893617021276</v>
      </c>
      <c r="L778" t="s">
        <v>42</v>
      </c>
      <c r="M778" t="s">
        <v>50</v>
      </c>
      <c r="N778" t="s">
        <v>47</v>
      </c>
    </row>
    <row r="779" spans="4:14" x14ac:dyDescent="0.3">
      <c r="D779">
        <v>412</v>
      </c>
      <c r="E779">
        <v>513</v>
      </c>
      <c r="F779">
        <v>124.664</v>
      </c>
      <c r="G779">
        <v>29.667000000000002</v>
      </c>
      <c r="H779">
        <v>253.333</v>
      </c>
      <c r="I779">
        <v>0</v>
      </c>
      <c r="J779">
        <v>512</v>
      </c>
      <c r="K779">
        <f t="shared" si="36"/>
        <v>5.4468085106382977</v>
      </c>
      <c r="L779" t="s">
        <v>42</v>
      </c>
      <c r="M779" t="s">
        <v>50</v>
      </c>
      <c r="N779" t="s">
        <v>47</v>
      </c>
    </row>
    <row r="780" spans="4:14" x14ac:dyDescent="0.3">
      <c r="D780">
        <v>413</v>
      </c>
      <c r="E780">
        <v>475</v>
      </c>
      <c r="F780">
        <v>126.568</v>
      </c>
      <c r="G780">
        <v>35.49</v>
      </c>
      <c r="H780">
        <v>253.459</v>
      </c>
      <c r="I780">
        <v>5.3259999999999996</v>
      </c>
      <c r="J780">
        <v>474.04599999999999</v>
      </c>
      <c r="K780">
        <f t="shared" si="36"/>
        <v>5.0430425531914889</v>
      </c>
      <c r="L780" t="s">
        <v>42</v>
      </c>
      <c r="M780" t="s">
        <v>50</v>
      </c>
      <c r="N780" t="s">
        <v>47</v>
      </c>
    </row>
    <row r="781" spans="4:14" x14ac:dyDescent="0.3">
      <c r="D781">
        <v>414</v>
      </c>
      <c r="E781">
        <v>522</v>
      </c>
      <c r="F781">
        <v>141.797</v>
      </c>
      <c r="G781">
        <v>28.981000000000002</v>
      </c>
      <c r="H781">
        <v>253.06899999999999</v>
      </c>
      <c r="I781">
        <v>-3.96</v>
      </c>
      <c r="J781">
        <v>521.245</v>
      </c>
      <c r="K781">
        <f t="shared" si="36"/>
        <v>5.5451595744680855</v>
      </c>
      <c r="L781" t="s">
        <v>42</v>
      </c>
      <c r="M781" t="s">
        <v>50</v>
      </c>
      <c r="N781" t="s">
        <v>47</v>
      </c>
    </row>
    <row r="782" spans="4:14" x14ac:dyDescent="0.3">
      <c r="D782">
        <v>415</v>
      </c>
      <c r="E782">
        <v>473</v>
      </c>
      <c r="F782">
        <v>116.492</v>
      </c>
      <c r="G782">
        <v>21.706</v>
      </c>
      <c r="H782">
        <v>253.333</v>
      </c>
      <c r="I782">
        <v>1.9410000000000001</v>
      </c>
      <c r="J782">
        <v>472.27100000000002</v>
      </c>
      <c r="K782">
        <f t="shared" si="36"/>
        <v>5.0241595744680856</v>
      </c>
      <c r="L782" t="s">
        <v>42</v>
      </c>
      <c r="M782" t="s">
        <v>50</v>
      </c>
      <c r="N782" t="s">
        <v>47</v>
      </c>
    </row>
    <row r="783" spans="4:14" x14ac:dyDescent="0.3">
      <c r="D783">
        <v>416</v>
      </c>
      <c r="E783">
        <v>458</v>
      </c>
      <c r="F783">
        <v>127.387</v>
      </c>
      <c r="G783">
        <v>23.736999999999998</v>
      </c>
      <c r="H783">
        <v>252.197</v>
      </c>
      <c r="I783">
        <v>4.0140000000000002</v>
      </c>
      <c r="J783">
        <v>457.12099999999998</v>
      </c>
      <c r="K783">
        <f t="shared" si="36"/>
        <v>4.8629893617021276</v>
      </c>
      <c r="L783" t="s">
        <v>42</v>
      </c>
      <c r="M783" t="s">
        <v>50</v>
      </c>
      <c r="N783" t="s">
        <v>47</v>
      </c>
    </row>
    <row r="784" spans="4:14" x14ac:dyDescent="0.3">
      <c r="D784">
        <v>417</v>
      </c>
      <c r="E784">
        <v>522</v>
      </c>
      <c r="F784">
        <v>138.74799999999999</v>
      </c>
      <c r="G784">
        <v>54.518000000000001</v>
      </c>
      <c r="H784">
        <v>253.333</v>
      </c>
      <c r="I784">
        <v>-3.96</v>
      </c>
      <c r="J784">
        <v>521.245</v>
      </c>
      <c r="K784">
        <f t="shared" si="36"/>
        <v>5.5451595744680855</v>
      </c>
      <c r="L784" t="s">
        <v>42</v>
      </c>
      <c r="M784" t="s">
        <v>50</v>
      </c>
      <c r="N784" t="s">
        <v>47</v>
      </c>
    </row>
    <row r="785" spans="4:14" x14ac:dyDescent="0.3">
      <c r="D785">
        <v>418</v>
      </c>
      <c r="E785">
        <v>442</v>
      </c>
      <c r="F785">
        <v>111.917</v>
      </c>
      <c r="G785">
        <v>24.605</v>
      </c>
      <c r="H785">
        <v>253.69300000000001</v>
      </c>
      <c r="I785">
        <v>-4.6769999999999996</v>
      </c>
      <c r="J785">
        <v>441.47</v>
      </c>
      <c r="K785">
        <f t="shared" si="36"/>
        <v>4.6964893617021284</v>
      </c>
      <c r="L785" t="s">
        <v>42</v>
      </c>
      <c r="M785" t="s">
        <v>50</v>
      </c>
      <c r="N785" t="s">
        <v>47</v>
      </c>
    </row>
    <row r="786" spans="4:14" x14ac:dyDescent="0.3">
      <c r="D786">
        <v>419</v>
      </c>
      <c r="E786">
        <v>433</v>
      </c>
      <c r="F786">
        <v>156.798</v>
      </c>
      <c r="G786">
        <v>46</v>
      </c>
      <c r="H786">
        <v>252.21</v>
      </c>
      <c r="I786">
        <v>-1.0609999999999999</v>
      </c>
      <c r="J786">
        <v>432.07400000000001</v>
      </c>
      <c r="K786">
        <f t="shared" si="36"/>
        <v>4.5965319148936175</v>
      </c>
      <c r="L786" t="s">
        <v>42</v>
      </c>
      <c r="M786" t="s">
        <v>50</v>
      </c>
      <c r="N786" t="s">
        <v>47</v>
      </c>
    </row>
    <row r="787" spans="4:14" x14ac:dyDescent="0.3">
      <c r="D787">
        <v>420</v>
      </c>
      <c r="E787">
        <v>677</v>
      </c>
      <c r="F787">
        <v>107.123</v>
      </c>
      <c r="G787">
        <v>15.536</v>
      </c>
      <c r="H787">
        <v>252.92699999999999</v>
      </c>
      <c r="I787">
        <v>0.67800000000000005</v>
      </c>
      <c r="J787">
        <v>676.04700000000003</v>
      </c>
      <c r="K787">
        <f t="shared" si="36"/>
        <v>7.1919893617021282</v>
      </c>
      <c r="L787" t="s">
        <v>42</v>
      </c>
      <c r="M787" t="s">
        <v>50</v>
      </c>
      <c r="N787" t="s">
        <v>47</v>
      </c>
    </row>
    <row r="788" spans="4:14" x14ac:dyDescent="0.3">
      <c r="D788">
        <v>421</v>
      </c>
      <c r="E788">
        <v>673</v>
      </c>
      <c r="F788">
        <v>96.727999999999994</v>
      </c>
      <c r="G788">
        <v>16.683</v>
      </c>
      <c r="H788">
        <v>253</v>
      </c>
      <c r="I788">
        <v>-1.3640000000000001</v>
      </c>
      <c r="J788">
        <v>672.19</v>
      </c>
      <c r="K788">
        <f t="shared" si="36"/>
        <v>7.1509574468085111</v>
      </c>
      <c r="L788" t="s">
        <v>42</v>
      </c>
      <c r="M788" t="s">
        <v>50</v>
      </c>
      <c r="N788" t="s">
        <v>47</v>
      </c>
    </row>
    <row r="789" spans="4:14" x14ac:dyDescent="0.3">
      <c r="D789">
        <v>422</v>
      </c>
      <c r="E789">
        <v>554</v>
      </c>
      <c r="F789">
        <v>152.63200000000001</v>
      </c>
      <c r="G789">
        <v>10.548999999999999</v>
      </c>
      <c r="H789">
        <v>254.53700000000001</v>
      </c>
      <c r="I789">
        <v>-3.7309999999999999</v>
      </c>
      <c r="J789">
        <v>553.173</v>
      </c>
      <c r="K789">
        <f t="shared" si="36"/>
        <v>5.8848191489361703</v>
      </c>
      <c r="L789" t="s">
        <v>42</v>
      </c>
      <c r="M789" t="s">
        <v>50</v>
      </c>
      <c r="N789" t="s">
        <v>47</v>
      </c>
    </row>
    <row r="790" spans="4:14" x14ac:dyDescent="0.3">
      <c r="D790">
        <v>423</v>
      </c>
      <c r="E790">
        <v>621</v>
      </c>
      <c r="F790">
        <v>93.444000000000003</v>
      </c>
      <c r="G790">
        <v>24.151</v>
      </c>
      <c r="H790">
        <v>249.67699999999999</v>
      </c>
      <c r="I790">
        <v>-1.478</v>
      </c>
      <c r="J790">
        <v>620.20600000000002</v>
      </c>
      <c r="K790">
        <f t="shared" si="36"/>
        <v>6.5979361702127663</v>
      </c>
      <c r="L790" t="s">
        <v>42</v>
      </c>
      <c r="M790" t="s">
        <v>50</v>
      </c>
      <c r="N790" t="s">
        <v>47</v>
      </c>
    </row>
    <row r="791" spans="4:14" x14ac:dyDescent="0.3">
      <c r="D791">
        <v>424</v>
      </c>
      <c r="E791">
        <v>406</v>
      </c>
      <c r="F791">
        <v>124.867</v>
      </c>
      <c r="G791">
        <v>27.856000000000002</v>
      </c>
      <c r="H791">
        <v>254.90700000000001</v>
      </c>
      <c r="I791">
        <v>9.09</v>
      </c>
      <c r="J791">
        <v>405.08800000000002</v>
      </c>
      <c r="K791">
        <f t="shared" si="36"/>
        <v>4.3094468085106383</v>
      </c>
      <c r="L791" t="s">
        <v>42</v>
      </c>
      <c r="M791" t="s">
        <v>50</v>
      </c>
      <c r="N791" t="s">
        <v>47</v>
      </c>
    </row>
    <row r="792" spans="4:14" x14ac:dyDescent="0.3">
      <c r="D792">
        <v>425</v>
      </c>
      <c r="E792">
        <v>460</v>
      </c>
      <c r="F792">
        <v>165.47300000000001</v>
      </c>
      <c r="G792">
        <v>71.585999999999999</v>
      </c>
      <c r="H792">
        <v>254.66</v>
      </c>
      <c r="I792">
        <v>-12.583</v>
      </c>
      <c r="J792">
        <v>459.02499999999998</v>
      </c>
      <c r="K792">
        <f t="shared" si="36"/>
        <v>4.8832446808510639</v>
      </c>
      <c r="L792" t="s">
        <v>42</v>
      </c>
      <c r="M792" t="s">
        <v>50</v>
      </c>
      <c r="N792" t="s">
        <v>47</v>
      </c>
    </row>
    <row r="793" spans="4:14" x14ac:dyDescent="0.3">
      <c r="D793">
        <v>426</v>
      </c>
      <c r="E793">
        <v>487</v>
      </c>
      <c r="F793">
        <v>151.57499999999999</v>
      </c>
      <c r="G793">
        <v>55.695</v>
      </c>
      <c r="H793">
        <v>255</v>
      </c>
      <c r="I793">
        <v>-4.7240000000000002</v>
      </c>
      <c r="J793">
        <v>485.65</v>
      </c>
      <c r="K793">
        <f t="shared" si="36"/>
        <v>5.1664893617021272</v>
      </c>
      <c r="L793" t="s">
        <v>42</v>
      </c>
      <c r="M793" t="s">
        <v>50</v>
      </c>
      <c r="N793" t="s">
        <v>47</v>
      </c>
    </row>
    <row r="794" spans="4:14" x14ac:dyDescent="0.3">
      <c r="D794">
        <v>427</v>
      </c>
      <c r="E794">
        <v>457</v>
      </c>
      <c r="F794">
        <v>121.337</v>
      </c>
      <c r="G794">
        <v>23.332999999999998</v>
      </c>
      <c r="H794">
        <v>255</v>
      </c>
      <c r="I794">
        <v>0</v>
      </c>
      <c r="J794">
        <v>456</v>
      </c>
      <c r="K794">
        <f t="shared" si="36"/>
        <v>4.8510638297872344</v>
      </c>
      <c r="L794" t="s">
        <v>42</v>
      </c>
      <c r="M794" t="s">
        <v>50</v>
      </c>
      <c r="N794" t="s">
        <v>47</v>
      </c>
    </row>
    <row r="795" spans="4:14" x14ac:dyDescent="0.3">
      <c r="D795">
        <v>428</v>
      </c>
      <c r="E795">
        <v>518</v>
      </c>
      <c r="F795">
        <v>170.56200000000001</v>
      </c>
      <c r="G795">
        <v>58.884999999999998</v>
      </c>
      <c r="H795">
        <v>253.90299999999999</v>
      </c>
      <c r="I795">
        <v>-10.701000000000001</v>
      </c>
      <c r="J795">
        <v>516.99099999999999</v>
      </c>
      <c r="K795">
        <f t="shared" si="36"/>
        <v>5.4999042553191488</v>
      </c>
      <c r="L795" t="s">
        <v>42</v>
      </c>
      <c r="M795" t="s">
        <v>50</v>
      </c>
      <c r="N795" t="s">
        <v>47</v>
      </c>
    </row>
    <row r="796" spans="4:14" x14ac:dyDescent="0.3">
      <c r="D796">
        <v>429</v>
      </c>
      <c r="E796">
        <v>541</v>
      </c>
      <c r="F796">
        <v>126.226</v>
      </c>
      <c r="G796">
        <v>25</v>
      </c>
      <c r="H796">
        <v>254.733</v>
      </c>
      <c r="I796">
        <v>1.2729999999999999</v>
      </c>
      <c r="J796">
        <v>540.13300000000004</v>
      </c>
      <c r="K796">
        <f t="shared" si="36"/>
        <v>5.7460957446808516</v>
      </c>
      <c r="L796" t="s">
        <v>42</v>
      </c>
      <c r="M796" t="s">
        <v>50</v>
      </c>
      <c r="N796" t="s">
        <v>47</v>
      </c>
    </row>
    <row r="797" spans="4:14" x14ac:dyDescent="0.3">
      <c r="D797">
        <v>430</v>
      </c>
      <c r="E797">
        <v>585</v>
      </c>
      <c r="F797">
        <v>123.71599999999999</v>
      </c>
      <c r="G797">
        <v>19.940999999999999</v>
      </c>
      <c r="H797">
        <v>255</v>
      </c>
      <c r="I797">
        <v>1.9610000000000001</v>
      </c>
      <c r="J797">
        <v>584.34199999999998</v>
      </c>
      <c r="K797">
        <f t="shared" si="36"/>
        <v>6.2164042553191488</v>
      </c>
      <c r="L797" t="s">
        <v>42</v>
      </c>
      <c r="M797" t="s">
        <v>50</v>
      </c>
      <c r="N797" t="s">
        <v>47</v>
      </c>
    </row>
    <row r="798" spans="4:14" x14ac:dyDescent="0.3">
      <c r="D798">
        <v>431</v>
      </c>
      <c r="E798">
        <v>569</v>
      </c>
      <c r="F798">
        <v>156.20599999999999</v>
      </c>
      <c r="G798">
        <v>35.332999999999998</v>
      </c>
      <c r="H798">
        <v>255</v>
      </c>
      <c r="I798">
        <v>-0.80700000000000005</v>
      </c>
      <c r="J798">
        <v>568.05600000000004</v>
      </c>
      <c r="K798">
        <f t="shared" si="36"/>
        <v>6.0431489361702129</v>
      </c>
      <c r="L798" t="s">
        <v>42</v>
      </c>
      <c r="M798" t="s">
        <v>50</v>
      </c>
      <c r="N798" t="s">
        <v>47</v>
      </c>
    </row>
    <row r="799" spans="4:14" x14ac:dyDescent="0.3">
      <c r="D799">
        <v>432</v>
      </c>
      <c r="E799">
        <v>558</v>
      </c>
      <c r="F799">
        <v>115.316</v>
      </c>
      <c r="G799">
        <v>21.541</v>
      </c>
      <c r="H799">
        <v>254.333</v>
      </c>
      <c r="I799">
        <v>-2.472</v>
      </c>
      <c r="J799">
        <v>556.51800000000003</v>
      </c>
      <c r="K799">
        <f t="shared" si="36"/>
        <v>5.9204042553191494</v>
      </c>
      <c r="L799" t="s">
        <v>42</v>
      </c>
      <c r="M799" t="s">
        <v>50</v>
      </c>
      <c r="N799" t="s">
        <v>47</v>
      </c>
    </row>
    <row r="800" spans="4:14" x14ac:dyDescent="0.3">
      <c r="D800">
        <v>433</v>
      </c>
      <c r="E800">
        <v>545</v>
      </c>
      <c r="F800">
        <v>142.44499999999999</v>
      </c>
      <c r="G800">
        <v>19.332999999999998</v>
      </c>
      <c r="H800">
        <v>253.333</v>
      </c>
      <c r="I800">
        <v>0</v>
      </c>
      <c r="J800">
        <v>544</v>
      </c>
      <c r="K800">
        <f t="shared" si="36"/>
        <v>5.7872340425531918</v>
      </c>
      <c r="L800" t="s">
        <v>42</v>
      </c>
      <c r="M800" t="s">
        <v>50</v>
      </c>
      <c r="N800" t="s">
        <v>47</v>
      </c>
    </row>
    <row r="801" spans="4:14" x14ac:dyDescent="0.3">
      <c r="D801">
        <v>434</v>
      </c>
      <c r="E801">
        <v>577</v>
      </c>
      <c r="F801">
        <v>96.766000000000005</v>
      </c>
      <c r="G801">
        <v>5.6669999999999998</v>
      </c>
      <c r="H801">
        <v>248.667</v>
      </c>
      <c r="I801">
        <v>0</v>
      </c>
      <c r="J801">
        <v>576</v>
      </c>
      <c r="K801">
        <f t="shared" si="36"/>
        <v>6.1276595744680851</v>
      </c>
      <c r="L801" t="s">
        <v>42</v>
      </c>
      <c r="M801" t="s">
        <v>50</v>
      </c>
      <c r="N801" t="s">
        <v>47</v>
      </c>
    </row>
    <row r="802" spans="4:14" x14ac:dyDescent="0.3">
      <c r="D802">
        <v>435</v>
      </c>
      <c r="E802">
        <v>561</v>
      </c>
      <c r="F802">
        <v>102.15600000000001</v>
      </c>
      <c r="G802">
        <v>6.49</v>
      </c>
      <c r="H802">
        <v>230.667</v>
      </c>
      <c r="I802">
        <v>1.228</v>
      </c>
      <c r="J802">
        <v>560.12900000000002</v>
      </c>
      <c r="K802">
        <f t="shared" si="36"/>
        <v>5.9588191489361702</v>
      </c>
      <c r="L802" t="s">
        <v>42</v>
      </c>
      <c r="M802" t="s">
        <v>50</v>
      </c>
      <c r="N802" t="s">
        <v>47</v>
      </c>
    </row>
    <row r="803" spans="4:14" x14ac:dyDescent="0.3">
      <c r="D803">
        <v>436</v>
      </c>
      <c r="E803">
        <v>574</v>
      </c>
      <c r="F803">
        <v>151.91800000000001</v>
      </c>
      <c r="G803">
        <v>41.777000000000001</v>
      </c>
      <c r="H803">
        <v>254.839</v>
      </c>
      <c r="I803">
        <v>-2.403</v>
      </c>
      <c r="J803">
        <v>572.50300000000004</v>
      </c>
      <c r="K803">
        <f t="shared" si="36"/>
        <v>6.0904574468085109</v>
      </c>
      <c r="L803" t="s">
        <v>42</v>
      </c>
      <c r="M803" t="s">
        <v>50</v>
      </c>
      <c r="N803" t="s">
        <v>47</v>
      </c>
    </row>
    <row r="804" spans="4:14" x14ac:dyDescent="0.3">
      <c r="D804">
        <v>437</v>
      </c>
      <c r="E804">
        <v>586</v>
      </c>
      <c r="F804">
        <v>176.001</v>
      </c>
      <c r="G804">
        <v>32.954000000000001</v>
      </c>
      <c r="H804">
        <v>255</v>
      </c>
      <c r="I804">
        <v>-3.9180000000000001</v>
      </c>
      <c r="J804">
        <v>585.36800000000005</v>
      </c>
      <c r="K804">
        <f t="shared" si="36"/>
        <v>6.2273191489361706</v>
      </c>
      <c r="L804" t="s">
        <v>42</v>
      </c>
      <c r="M804" t="s">
        <v>50</v>
      </c>
      <c r="N804" t="s">
        <v>47</v>
      </c>
    </row>
    <row r="805" spans="4:14" x14ac:dyDescent="0.3">
      <c r="D805">
        <v>438</v>
      </c>
      <c r="E805">
        <v>538</v>
      </c>
      <c r="F805">
        <v>125.824</v>
      </c>
      <c r="G805">
        <v>40.293999999999997</v>
      </c>
      <c r="H805">
        <v>252.255</v>
      </c>
      <c r="I805">
        <v>-2.5640000000000001</v>
      </c>
      <c r="J805">
        <v>536.53700000000003</v>
      </c>
      <c r="K805">
        <f t="shared" si="36"/>
        <v>5.7078404255319155</v>
      </c>
      <c r="L805" t="s">
        <v>42</v>
      </c>
      <c r="M805" t="s">
        <v>50</v>
      </c>
      <c r="N805" t="s">
        <v>47</v>
      </c>
    </row>
    <row r="806" spans="4:14" x14ac:dyDescent="0.3">
      <c r="D806">
        <v>439</v>
      </c>
      <c r="E806">
        <v>563</v>
      </c>
      <c r="F806">
        <v>167.041</v>
      </c>
      <c r="G806">
        <v>25.085000000000001</v>
      </c>
      <c r="H806">
        <v>253.667</v>
      </c>
      <c r="I806">
        <v>-8.5909999999999993</v>
      </c>
      <c r="J806">
        <v>562.30999999999995</v>
      </c>
      <c r="K806">
        <f t="shared" si="36"/>
        <v>5.9820212765957441</v>
      </c>
      <c r="L806" t="s">
        <v>42</v>
      </c>
      <c r="M806" t="s">
        <v>50</v>
      </c>
      <c r="N806" t="s">
        <v>47</v>
      </c>
    </row>
    <row r="807" spans="4:14" x14ac:dyDescent="0.3">
      <c r="D807">
        <v>440</v>
      </c>
      <c r="E807">
        <v>562</v>
      </c>
      <c r="F807">
        <v>181.06399999999999</v>
      </c>
      <c r="G807">
        <v>39.432000000000002</v>
      </c>
      <c r="H807">
        <v>254.57</v>
      </c>
      <c r="I807">
        <v>-3.6779999999999999</v>
      </c>
      <c r="J807">
        <v>561.15599999999995</v>
      </c>
      <c r="K807">
        <f t="shared" si="36"/>
        <v>5.969744680851063</v>
      </c>
      <c r="L807" t="s">
        <v>42</v>
      </c>
      <c r="M807" t="s">
        <v>50</v>
      </c>
      <c r="N807" t="s">
        <v>47</v>
      </c>
    </row>
    <row r="808" spans="4:14" x14ac:dyDescent="0.3">
      <c r="D808">
        <v>441</v>
      </c>
      <c r="E808">
        <v>433</v>
      </c>
      <c r="F808">
        <v>187.18199999999999</v>
      </c>
      <c r="G808">
        <v>78.917000000000002</v>
      </c>
      <c r="H808">
        <v>254.667</v>
      </c>
      <c r="I808">
        <v>-0.53100000000000003</v>
      </c>
      <c r="J808">
        <v>432.01900000000001</v>
      </c>
      <c r="K808">
        <f t="shared" si="36"/>
        <v>4.5959468085106385</v>
      </c>
      <c r="L808" t="s">
        <v>42</v>
      </c>
      <c r="M808" t="s">
        <v>50</v>
      </c>
      <c r="N808" t="s">
        <v>47</v>
      </c>
    </row>
    <row r="809" spans="4:14" x14ac:dyDescent="0.3">
      <c r="D809">
        <v>442</v>
      </c>
      <c r="E809">
        <v>520</v>
      </c>
      <c r="F809">
        <v>87.241</v>
      </c>
      <c r="G809">
        <v>18.494</v>
      </c>
      <c r="H809">
        <v>201.33199999999999</v>
      </c>
      <c r="I809">
        <v>5.7549999999999999</v>
      </c>
      <c r="J809">
        <v>518.61400000000003</v>
      </c>
      <c r="K809">
        <f t="shared" si="36"/>
        <v>5.5171702127659579</v>
      </c>
      <c r="L809" t="s">
        <v>42</v>
      </c>
      <c r="M809" t="s">
        <v>50</v>
      </c>
      <c r="N809" t="s">
        <v>47</v>
      </c>
    </row>
    <row r="810" spans="4:14" x14ac:dyDescent="0.3">
      <c r="D810">
        <v>443</v>
      </c>
      <c r="E810">
        <v>598</v>
      </c>
      <c r="F810">
        <v>124.883</v>
      </c>
      <c r="G810">
        <v>21.672000000000001</v>
      </c>
      <c r="H810">
        <v>252.66399999999999</v>
      </c>
      <c r="I810">
        <v>3.84</v>
      </c>
      <c r="J810">
        <v>597.34100000000001</v>
      </c>
      <c r="K810">
        <f t="shared" si="36"/>
        <v>6.3546914893617021</v>
      </c>
      <c r="L810" t="s">
        <v>42</v>
      </c>
      <c r="M810" t="s">
        <v>50</v>
      </c>
      <c r="N810" t="s">
        <v>47</v>
      </c>
    </row>
    <row r="811" spans="4:14" x14ac:dyDescent="0.3">
      <c r="D811">
        <v>444</v>
      </c>
      <c r="E811">
        <v>574</v>
      </c>
      <c r="F811">
        <v>131.77799999999999</v>
      </c>
      <c r="G811">
        <v>31.841999999999999</v>
      </c>
      <c r="H811">
        <v>253.506</v>
      </c>
      <c r="I811">
        <v>-3.601</v>
      </c>
      <c r="J811">
        <v>573.13199999999995</v>
      </c>
      <c r="K811">
        <f t="shared" si="36"/>
        <v>6.0971489361702123</v>
      </c>
      <c r="L811" t="s">
        <v>42</v>
      </c>
      <c r="M811" t="s">
        <v>50</v>
      </c>
      <c r="N811" t="s">
        <v>47</v>
      </c>
    </row>
    <row r="812" spans="4:14" x14ac:dyDescent="0.3">
      <c r="D812">
        <v>445</v>
      </c>
      <c r="E812">
        <v>661</v>
      </c>
      <c r="F812">
        <v>158.803</v>
      </c>
      <c r="G812">
        <v>29.771999999999998</v>
      </c>
      <c r="H812">
        <v>254</v>
      </c>
      <c r="I812">
        <v>-6.6079999999999997</v>
      </c>
      <c r="J812">
        <v>660.38800000000003</v>
      </c>
      <c r="K812">
        <f t="shared" si="36"/>
        <v>7.0254042553191489</v>
      </c>
      <c r="L812" t="s">
        <v>42</v>
      </c>
      <c r="M812" t="s">
        <v>50</v>
      </c>
      <c r="N812" t="s">
        <v>47</v>
      </c>
    </row>
    <row r="813" spans="4:14" x14ac:dyDescent="0.3">
      <c r="D813">
        <v>446</v>
      </c>
      <c r="E813">
        <v>841</v>
      </c>
      <c r="F813">
        <v>142.702</v>
      </c>
      <c r="G813">
        <v>38.667000000000002</v>
      </c>
      <c r="H813">
        <v>250.06299999999999</v>
      </c>
      <c r="I813">
        <v>-1.3640000000000001</v>
      </c>
      <c r="J813">
        <v>840.23800000000006</v>
      </c>
      <c r="K813">
        <f t="shared" si="36"/>
        <v>8.9387021276595746</v>
      </c>
      <c r="L813" t="s">
        <v>42</v>
      </c>
      <c r="M813" t="s">
        <v>50</v>
      </c>
      <c r="N813" t="s">
        <v>47</v>
      </c>
    </row>
    <row r="814" spans="4:14" x14ac:dyDescent="0.3">
      <c r="D814">
        <v>447</v>
      </c>
      <c r="E814">
        <v>97</v>
      </c>
      <c r="F814">
        <v>77.024000000000001</v>
      </c>
      <c r="G814">
        <v>61.332999999999998</v>
      </c>
      <c r="H814">
        <v>155.667</v>
      </c>
      <c r="I814">
        <v>0</v>
      </c>
      <c r="J814">
        <v>96</v>
      </c>
      <c r="K814">
        <f t="shared" si="36"/>
        <v>1.0212765957446808</v>
      </c>
      <c r="L814" t="s">
        <v>42</v>
      </c>
      <c r="M814" t="s">
        <v>50</v>
      </c>
      <c r="N814" t="s">
        <v>47</v>
      </c>
    </row>
    <row r="815" spans="4:14" x14ac:dyDescent="0.3">
      <c r="D815">
        <v>448</v>
      </c>
      <c r="E815">
        <v>511</v>
      </c>
      <c r="F815">
        <v>80.582999999999998</v>
      </c>
      <c r="G815">
        <v>16.088000000000001</v>
      </c>
      <c r="H815">
        <v>171.42699999999999</v>
      </c>
      <c r="I815">
        <v>-5.3979999999999997</v>
      </c>
      <c r="J815">
        <v>510.26299999999998</v>
      </c>
      <c r="K815">
        <f t="shared" si="36"/>
        <v>5.4283297872340421</v>
      </c>
      <c r="L815" t="s">
        <v>42</v>
      </c>
      <c r="M815" t="s">
        <v>50</v>
      </c>
      <c r="N815" t="s">
        <v>47</v>
      </c>
    </row>
    <row r="816" spans="4:14" x14ac:dyDescent="0.3">
      <c r="D816">
        <v>449</v>
      </c>
      <c r="E816">
        <v>434</v>
      </c>
      <c r="F816">
        <v>68.625</v>
      </c>
      <c r="G816">
        <v>20.713999999999999</v>
      </c>
      <c r="H816">
        <v>162.45400000000001</v>
      </c>
      <c r="I816">
        <v>-3.18</v>
      </c>
      <c r="J816">
        <v>432.666</v>
      </c>
      <c r="K816">
        <f t="shared" si="36"/>
        <v>4.6028297872340422</v>
      </c>
      <c r="L816" t="s">
        <v>42</v>
      </c>
      <c r="M816" t="s">
        <v>50</v>
      </c>
      <c r="N816" t="s">
        <v>47</v>
      </c>
    </row>
    <row r="817" spans="4:14" x14ac:dyDescent="0.3">
      <c r="D817">
        <v>450</v>
      </c>
      <c r="E817">
        <v>421</v>
      </c>
      <c r="F817">
        <v>99.045000000000002</v>
      </c>
      <c r="G817">
        <v>12.714</v>
      </c>
      <c r="H817">
        <v>181.143</v>
      </c>
      <c r="I817">
        <v>2.726</v>
      </c>
      <c r="J817">
        <v>420.476</v>
      </c>
      <c r="K817">
        <f t="shared" si="36"/>
        <v>4.4731489361702126</v>
      </c>
      <c r="L817" t="s">
        <v>42</v>
      </c>
      <c r="M817" t="s">
        <v>50</v>
      </c>
      <c r="N817" t="s">
        <v>47</v>
      </c>
    </row>
    <row r="818" spans="4:14" x14ac:dyDescent="0.3">
      <c r="D818">
        <v>451</v>
      </c>
      <c r="E818">
        <v>458</v>
      </c>
      <c r="F818">
        <v>87.972999999999999</v>
      </c>
      <c r="G818">
        <v>16.582999999999998</v>
      </c>
      <c r="H818">
        <v>179.14400000000001</v>
      </c>
      <c r="I818">
        <v>-3.5139999999999998</v>
      </c>
      <c r="J818">
        <v>456.85899999999998</v>
      </c>
      <c r="K818">
        <f t="shared" si="36"/>
        <v>4.8602021276595746</v>
      </c>
      <c r="L818" t="s">
        <v>42</v>
      </c>
      <c r="M818" t="s">
        <v>50</v>
      </c>
      <c r="N818" t="s">
        <v>47</v>
      </c>
    </row>
    <row r="819" spans="4:14" x14ac:dyDescent="0.3">
      <c r="D819">
        <v>452</v>
      </c>
      <c r="E819">
        <v>474</v>
      </c>
      <c r="F819">
        <v>101.116</v>
      </c>
      <c r="G819">
        <v>10.528</v>
      </c>
      <c r="H819">
        <v>191.88300000000001</v>
      </c>
      <c r="I819">
        <v>-3.395</v>
      </c>
      <c r="J819">
        <v>472.83</v>
      </c>
      <c r="K819">
        <f t="shared" si="36"/>
        <v>5.0301063829787234</v>
      </c>
      <c r="L819" t="s">
        <v>42</v>
      </c>
      <c r="M819" t="s">
        <v>50</v>
      </c>
      <c r="N819" t="s">
        <v>47</v>
      </c>
    </row>
    <row r="820" spans="4:14" x14ac:dyDescent="0.3">
      <c r="D820">
        <v>453</v>
      </c>
      <c r="E820">
        <v>405</v>
      </c>
      <c r="F820">
        <v>123.009</v>
      </c>
      <c r="G820">
        <v>33.725999999999999</v>
      </c>
      <c r="H820">
        <v>215.24799999999999</v>
      </c>
      <c r="I820">
        <v>-2.2679999999999998</v>
      </c>
      <c r="J820">
        <v>404.31700000000001</v>
      </c>
      <c r="K820">
        <f t="shared" si="36"/>
        <v>4.301244680851064</v>
      </c>
      <c r="L820" t="s">
        <v>42</v>
      </c>
      <c r="M820" t="s">
        <v>50</v>
      </c>
      <c r="N820" t="s">
        <v>47</v>
      </c>
    </row>
    <row r="821" spans="4:14" x14ac:dyDescent="0.3">
      <c r="D821">
        <v>454</v>
      </c>
      <c r="E821">
        <v>437</v>
      </c>
      <c r="F821">
        <v>93.784000000000006</v>
      </c>
      <c r="G821">
        <v>8.0459999999999994</v>
      </c>
      <c r="H821">
        <v>179.107</v>
      </c>
      <c r="I821">
        <v>-2.6259999999999999</v>
      </c>
      <c r="J821">
        <v>436.45800000000003</v>
      </c>
      <c r="K821">
        <f t="shared" si="36"/>
        <v>4.6431702127659573</v>
      </c>
      <c r="L821" t="s">
        <v>42</v>
      </c>
      <c r="M821" t="s">
        <v>50</v>
      </c>
      <c r="N821" t="s">
        <v>47</v>
      </c>
    </row>
    <row r="822" spans="4:14" x14ac:dyDescent="0.3">
      <c r="D822">
        <v>455</v>
      </c>
      <c r="E822">
        <v>437</v>
      </c>
      <c r="F822">
        <v>94.084999999999994</v>
      </c>
      <c r="G822">
        <v>31.483000000000001</v>
      </c>
      <c r="H822">
        <v>207.245</v>
      </c>
      <c r="I822">
        <v>-1.0509999999999999</v>
      </c>
      <c r="J822">
        <v>436.07299999999998</v>
      </c>
      <c r="K822">
        <f t="shared" si="36"/>
        <v>4.6390744680851066</v>
      </c>
      <c r="L822" t="s">
        <v>42</v>
      </c>
      <c r="M822" t="s">
        <v>50</v>
      </c>
      <c r="N822" t="s">
        <v>47</v>
      </c>
    </row>
    <row r="823" spans="4:14" x14ac:dyDescent="0.3">
      <c r="D823">
        <v>456</v>
      </c>
      <c r="E823">
        <v>546</v>
      </c>
      <c r="F823">
        <v>94.466999999999999</v>
      </c>
      <c r="G823">
        <v>21.713000000000001</v>
      </c>
      <c r="H823">
        <v>189.00700000000001</v>
      </c>
      <c r="I823">
        <v>-2.9460000000000002</v>
      </c>
      <c r="J823">
        <v>544.72</v>
      </c>
      <c r="K823">
        <f t="shared" si="36"/>
        <v>5.7948936170212768</v>
      </c>
      <c r="L823" t="s">
        <v>42</v>
      </c>
      <c r="M823" t="s">
        <v>50</v>
      </c>
      <c r="N823" t="s">
        <v>47</v>
      </c>
    </row>
    <row r="824" spans="4:14" x14ac:dyDescent="0.3">
      <c r="D824">
        <v>457</v>
      </c>
      <c r="E824">
        <v>527</v>
      </c>
      <c r="F824">
        <v>116.58199999999999</v>
      </c>
      <c r="G824">
        <v>36.646999999999998</v>
      </c>
      <c r="H824">
        <v>205.48699999999999</v>
      </c>
      <c r="I824">
        <v>-4.8</v>
      </c>
      <c r="J824">
        <v>525.84400000000005</v>
      </c>
      <c r="K824">
        <f t="shared" si="36"/>
        <v>5.5940851063829795</v>
      </c>
      <c r="L824" t="s">
        <v>42</v>
      </c>
      <c r="M824" t="s">
        <v>50</v>
      </c>
      <c r="N824" t="s">
        <v>47</v>
      </c>
    </row>
    <row r="825" spans="4:14" x14ac:dyDescent="0.3">
      <c r="D825">
        <v>458</v>
      </c>
      <c r="E825">
        <v>401</v>
      </c>
      <c r="F825">
        <v>140.41999999999999</v>
      </c>
      <c r="G825">
        <v>40.767000000000003</v>
      </c>
      <c r="H825">
        <v>218.53299999999999</v>
      </c>
      <c r="I825">
        <v>-2.8620000000000001</v>
      </c>
      <c r="J825">
        <v>400.5</v>
      </c>
      <c r="K825">
        <f t="shared" si="36"/>
        <v>4.2606382978723403</v>
      </c>
      <c r="L825" t="s">
        <v>42</v>
      </c>
      <c r="M825" t="s">
        <v>50</v>
      </c>
      <c r="N825" t="s">
        <v>47</v>
      </c>
    </row>
    <row r="826" spans="4:14" x14ac:dyDescent="0.3">
      <c r="D826">
        <v>459</v>
      </c>
      <c r="E826">
        <v>498</v>
      </c>
      <c r="F826">
        <v>116.914</v>
      </c>
      <c r="G826">
        <v>26.725000000000001</v>
      </c>
      <c r="H826">
        <v>202.327</v>
      </c>
      <c r="I826">
        <v>-4.1509999999999998</v>
      </c>
      <c r="J826">
        <v>497.30500000000001</v>
      </c>
      <c r="K826">
        <f t="shared" si="36"/>
        <v>5.290478723404255</v>
      </c>
      <c r="L826" t="s">
        <v>42</v>
      </c>
      <c r="M826" t="s">
        <v>50</v>
      </c>
      <c r="N826" t="s">
        <v>47</v>
      </c>
    </row>
    <row r="827" spans="4:14" x14ac:dyDescent="0.3">
      <c r="D827">
        <v>460</v>
      </c>
      <c r="E827">
        <v>489</v>
      </c>
      <c r="F827">
        <v>128.328</v>
      </c>
      <c r="G827">
        <v>22.414999999999999</v>
      </c>
      <c r="H827">
        <v>200.28399999999999</v>
      </c>
      <c r="I827">
        <v>-0.93899999999999995</v>
      </c>
      <c r="J827">
        <v>488.06599999999997</v>
      </c>
      <c r="K827">
        <f t="shared" si="36"/>
        <v>5.1921914893617016</v>
      </c>
      <c r="L827" t="s">
        <v>42</v>
      </c>
      <c r="M827" t="s">
        <v>50</v>
      </c>
      <c r="N827" t="s">
        <v>47</v>
      </c>
    </row>
    <row r="828" spans="4:14" x14ac:dyDescent="0.3">
      <c r="D828">
        <v>461</v>
      </c>
      <c r="E828">
        <v>843</v>
      </c>
      <c r="F828">
        <v>122.38500000000001</v>
      </c>
      <c r="G828">
        <v>22.231000000000002</v>
      </c>
      <c r="H828">
        <v>251.661</v>
      </c>
      <c r="I828">
        <v>-4.0860000000000003</v>
      </c>
      <c r="J828">
        <v>842.14</v>
      </c>
      <c r="K828">
        <f t="shared" si="36"/>
        <v>8.9589361702127661</v>
      </c>
      <c r="L828" t="s">
        <v>42</v>
      </c>
      <c r="M828" t="s">
        <v>50</v>
      </c>
      <c r="N828" t="s">
        <v>47</v>
      </c>
    </row>
    <row r="829" spans="4:14" x14ac:dyDescent="0.3">
      <c r="D829">
        <v>462</v>
      </c>
      <c r="E829">
        <v>554</v>
      </c>
      <c r="F829">
        <v>145.565</v>
      </c>
      <c r="G829">
        <v>33.386000000000003</v>
      </c>
      <c r="H829">
        <v>254.69800000000001</v>
      </c>
      <c r="I829">
        <v>3.3180000000000001</v>
      </c>
      <c r="J829">
        <v>552.92700000000002</v>
      </c>
      <c r="K829">
        <f t="shared" si="36"/>
        <v>5.8822021276595748</v>
      </c>
      <c r="L829" t="s">
        <v>42</v>
      </c>
      <c r="M829" t="s">
        <v>50</v>
      </c>
      <c r="N829" t="s">
        <v>47</v>
      </c>
    </row>
    <row r="830" spans="4:14" x14ac:dyDescent="0.3">
      <c r="D830">
        <v>463</v>
      </c>
      <c r="E830">
        <v>489</v>
      </c>
      <c r="F830">
        <v>121.16</v>
      </c>
      <c r="G830">
        <v>53.084000000000003</v>
      </c>
      <c r="H830">
        <v>253.333</v>
      </c>
      <c r="I830">
        <v>7.0670000000000002</v>
      </c>
      <c r="J830">
        <v>487.70499999999998</v>
      </c>
      <c r="K830">
        <f t="shared" si="36"/>
        <v>5.1883510638297867</v>
      </c>
      <c r="L830" t="s">
        <v>42</v>
      </c>
      <c r="M830" t="s">
        <v>50</v>
      </c>
      <c r="N830" t="s">
        <v>47</v>
      </c>
    </row>
    <row r="831" spans="4:14" x14ac:dyDescent="0.3">
      <c r="D831">
        <v>464</v>
      </c>
      <c r="E831">
        <v>423</v>
      </c>
      <c r="F831">
        <v>98.29</v>
      </c>
      <c r="G831">
        <v>28.11</v>
      </c>
      <c r="H831">
        <v>226.404</v>
      </c>
      <c r="I831">
        <v>-4.899</v>
      </c>
      <c r="J831">
        <v>421.54</v>
      </c>
      <c r="K831">
        <f t="shared" si="36"/>
        <v>4.484468085106383</v>
      </c>
      <c r="L831" t="s">
        <v>42</v>
      </c>
      <c r="M831" t="s">
        <v>50</v>
      </c>
      <c r="N831" t="s">
        <v>47</v>
      </c>
    </row>
    <row r="832" spans="4:14" x14ac:dyDescent="0.3">
      <c r="D832">
        <v>465</v>
      </c>
      <c r="E832">
        <v>670</v>
      </c>
      <c r="F832">
        <v>142.73099999999999</v>
      </c>
      <c r="G832">
        <v>22.309000000000001</v>
      </c>
      <c r="H832">
        <v>253.15</v>
      </c>
      <c r="I832">
        <v>-3.7690000000000001</v>
      </c>
      <c r="J832">
        <v>669.44799999999998</v>
      </c>
      <c r="K832">
        <f t="shared" si="36"/>
        <v>7.1217872340425528</v>
      </c>
      <c r="L832" t="s">
        <v>42</v>
      </c>
      <c r="M832" t="s">
        <v>50</v>
      </c>
      <c r="N832" t="s">
        <v>47</v>
      </c>
    </row>
    <row r="833" spans="4:14" x14ac:dyDescent="0.3">
      <c r="D833">
        <v>466</v>
      </c>
      <c r="E833">
        <v>575</v>
      </c>
      <c r="F833">
        <v>113.158</v>
      </c>
      <c r="G833">
        <v>6.218</v>
      </c>
      <c r="H833">
        <v>245.03399999999999</v>
      </c>
      <c r="I833">
        <v>-4.399</v>
      </c>
      <c r="J833">
        <v>573.69000000000005</v>
      </c>
      <c r="K833">
        <f t="shared" si="36"/>
        <v>6.103085106382979</v>
      </c>
      <c r="L833" t="s">
        <v>42</v>
      </c>
      <c r="M833" t="s">
        <v>50</v>
      </c>
      <c r="N833" t="s">
        <v>47</v>
      </c>
    </row>
    <row r="834" spans="4:14" x14ac:dyDescent="0.3">
      <c r="D834">
        <v>467</v>
      </c>
      <c r="E834">
        <v>763</v>
      </c>
      <c r="F834">
        <v>101.94799999999999</v>
      </c>
      <c r="G834">
        <v>11.516</v>
      </c>
      <c r="H834">
        <v>232.70400000000001</v>
      </c>
      <c r="I834">
        <v>3.6139999999999999</v>
      </c>
      <c r="J834">
        <v>761.51400000000001</v>
      </c>
      <c r="K834">
        <f t="shared" si="36"/>
        <v>8.1012127659574471</v>
      </c>
      <c r="L834" t="s">
        <v>42</v>
      </c>
      <c r="M834" t="s">
        <v>50</v>
      </c>
      <c r="N834" t="s">
        <v>47</v>
      </c>
    </row>
    <row r="835" spans="4:14" x14ac:dyDescent="0.3">
      <c r="D835">
        <v>468</v>
      </c>
      <c r="E835">
        <v>654</v>
      </c>
      <c r="F835">
        <v>121.931</v>
      </c>
      <c r="G835">
        <v>20.882999999999999</v>
      </c>
      <c r="H835">
        <v>249.61699999999999</v>
      </c>
      <c r="I835">
        <v>-7.0380000000000003</v>
      </c>
      <c r="J835">
        <v>652.91999999999996</v>
      </c>
      <c r="K835">
        <f t="shared" si="36"/>
        <v>6.9459574468085101</v>
      </c>
      <c r="L835" t="s">
        <v>42</v>
      </c>
      <c r="M835" t="s">
        <v>50</v>
      </c>
      <c r="N835" t="s">
        <v>47</v>
      </c>
    </row>
    <row r="836" spans="4:14" x14ac:dyDescent="0.3">
      <c r="D836">
        <v>469</v>
      </c>
      <c r="E836">
        <v>544</v>
      </c>
      <c r="F836">
        <v>90.534000000000006</v>
      </c>
      <c r="G836">
        <v>18.936</v>
      </c>
      <c r="H836">
        <v>235.559</v>
      </c>
      <c r="I836">
        <v>-8.907</v>
      </c>
      <c r="J836">
        <v>542.54200000000003</v>
      </c>
      <c r="K836">
        <f t="shared" si="36"/>
        <v>5.7717234042553196</v>
      </c>
      <c r="L836" t="s">
        <v>42</v>
      </c>
      <c r="M836" t="s">
        <v>50</v>
      </c>
      <c r="N836" t="s">
        <v>47</v>
      </c>
    </row>
    <row r="837" spans="4:14" x14ac:dyDescent="0.3">
      <c r="D837">
        <v>470</v>
      </c>
      <c r="E837">
        <v>617</v>
      </c>
      <c r="F837">
        <v>93.644999999999996</v>
      </c>
      <c r="G837">
        <v>15.459</v>
      </c>
      <c r="H837">
        <v>250.03</v>
      </c>
      <c r="I837">
        <v>-2.2309999999999999</v>
      </c>
      <c r="J837">
        <v>616.46699999999998</v>
      </c>
      <c r="K837">
        <f t="shared" si="36"/>
        <v>6.5581595744680845</v>
      </c>
      <c r="L837" t="s">
        <v>42</v>
      </c>
      <c r="M837" t="s">
        <v>50</v>
      </c>
      <c r="N837" t="s">
        <v>47</v>
      </c>
    </row>
    <row r="838" spans="4:14" x14ac:dyDescent="0.3">
      <c r="D838">
        <v>471</v>
      </c>
      <c r="E838">
        <v>470</v>
      </c>
      <c r="F838">
        <v>101.633</v>
      </c>
      <c r="G838">
        <v>24.922999999999998</v>
      </c>
      <c r="H838">
        <v>224.745</v>
      </c>
      <c r="I838">
        <v>2.9359999999999999</v>
      </c>
      <c r="J838">
        <v>468.61500000000001</v>
      </c>
      <c r="K838">
        <f t="shared" ref="K838:K901" si="37">J838/94</f>
        <v>4.985265957446809</v>
      </c>
      <c r="L838" t="s">
        <v>42</v>
      </c>
      <c r="M838" t="s">
        <v>50</v>
      </c>
      <c r="N838" t="s">
        <v>47</v>
      </c>
    </row>
    <row r="839" spans="4:14" x14ac:dyDescent="0.3">
      <c r="D839">
        <v>472</v>
      </c>
      <c r="E839">
        <v>540</v>
      </c>
      <c r="F839">
        <v>89.796000000000006</v>
      </c>
      <c r="G839">
        <v>22.975000000000001</v>
      </c>
      <c r="H839">
        <v>216.77699999999999</v>
      </c>
      <c r="I839">
        <v>-5.5410000000000004</v>
      </c>
      <c r="J839">
        <v>538.51599999999996</v>
      </c>
      <c r="K839">
        <f t="shared" si="37"/>
        <v>5.7288936170212761</v>
      </c>
      <c r="L839" t="s">
        <v>42</v>
      </c>
      <c r="M839" t="s">
        <v>50</v>
      </c>
      <c r="N839" t="s">
        <v>47</v>
      </c>
    </row>
    <row r="840" spans="4:14" x14ac:dyDescent="0.3">
      <c r="D840">
        <v>473</v>
      </c>
      <c r="E840">
        <v>498</v>
      </c>
      <c r="F840">
        <v>136.084</v>
      </c>
      <c r="G840">
        <v>20.792999999999999</v>
      </c>
      <c r="H840">
        <v>236.46299999999999</v>
      </c>
      <c r="I840">
        <v>-3.2309999999999999</v>
      </c>
      <c r="J840">
        <v>496.79</v>
      </c>
      <c r="K840">
        <f t="shared" si="37"/>
        <v>5.2850000000000001</v>
      </c>
      <c r="L840" t="s">
        <v>42</v>
      </c>
      <c r="M840" t="s">
        <v>50</v>
      </c>
      <c r="N840" t="s">
        <v>47</v>
      </c>
    </row>
    <row r="841" spans="4:14" x14ac:dyDescent="0.3">
      <c r="D841">
        <v>474</v>
      </c>
      <c r="E841">
        <v>497</v>
      </c>
      <c r="F841">
        <v>126.351</v>
      </c>
      <c r="G841">
        <v>26.559000000000001</v>
      </c>
      <c r="H841">
        <v>249.30099999999999</v>
      </c>
      <c r="I841">
        <v>-1.8480000000000001</v>
      </c>
      <c r="J841">
        <v>496.25799999999998</v>
      </c>
      <c r="K841">
        <f t="shared" si="37"/>
        <v>5.279340425531915</v>
      </c>
      <c r="L841" t="s">
        <v>42</v>
      </c>
      <c r="M841" t="s">
        <v>50</v>
      </c>
      <c r="N841" t="s">
        <v>47</v>
      </c>
    </row>
    <row r="842" spans="4:14" x14ac:dyDescent="0.3">
      <c r="D842">
        <v>475</v>
      </c>
      <c r="E842">
        <v>539</v>
      </c>
      <c r="F842">
        <v>118.977</v>
      </c>
      <c r="G842">
        <v>16.507999999999999</v>
      </c>
      <c r="H842">
        <v>252.31</v>
      </c>
      <c r="I842">
        <v>5.117</v>
      </c>
      <c r="J842">
        <v>538.14499999999998</v>
      </c>
      <c r="K842">
        <f t="shared" si="37"/>
        <v>5.7249468085106381</v>
      </c>
      <c r="L842" t="s">
        <v>42</v>
      </c>
      <c r="M842" t="s">
        <v>50</v>
      </c>
      <c r="N842" t="s">
        <v>47</v>
      </c>
    </row>
    <row r="843" spans="4:14" x14ac:dyDescent="0.3">
      <c r="D843">
        <v>476</v>
      </c>
      <c r="E843">
        <v>642</v>
      </c>
      <c r="F843">
        <v>112.438</v>
      </c>
      <c r="G843">
        <v>21.302</v>
      </c>
      <c r="H843">
        <v>249.798</v>
      </c>
      <c r="I843">
        <v>-3.5760000000000001</v>
      </c>
      <c r="J843">
        <v>641.24900000000002</v>
      </c>
      <c r="K843">
        <f t="shared" si="37"/>
        <v>6.8217978723404258</v>
      </c>
      <c r="L843" t="s">
        <v>42</v>
      </c>
      <c r="M843" t="s">
        <v>50</v>
      </c>
      <c r="N843" t="s">
        <v>47</v>
      </c>
    </row>
    <row r="844" spans="4:14" x14ac:dyDescent="0.3">
      <c r="D844">
        <v>477</v>
      </c>
      <c r="E844">
        <v>841</v>
      </c>
      <c r="F844">
        <v>82.465000000000003</v>
      </c>
      <c r="G844">
        <v>9.9429999999999996</v>
      </c>
      <c r="H844">
        <v>226.381</v>
      </c>
      <c r="I844">
        <v>0.54600000000000004</v>
      </c>
      <c r="J844">
        <v>840.03800000000001</v>
      </c>
      <c r="K844">
        <f t="shared" si="37"/>
        <v>8.9365744680851069</v>
      </c>
      <c r="L844" t="s">
        <v>42</v>
      </c>
      <c r="M844" t="s">
        <v>50</v>
      </c>
      <c r="N844" t="s">
        <v>47</v>
      </c>
    </row>
    <row r="845" spans="4:14" x14ac:dyDescent="0.3">
      <c r="D845">
        <v>478</v>
      </c>
      <c r="E845">
        <v>585</v>
      </c>
      <c r="F845">
        <v>144.089</v>
      </c>
      <c r="G845">
        <v>23.667000000000002</v>
      </c>
      <c r="H845">
        <v>253.333</v>
      </c>
      <c r="I845">
        <v>-1.9610000000000001</v>
      </c>
      <c r="J845">
        <v>584.34199999999998</v>
      </c>
      <c r="K845">
        <f t="shared" si="37"/>
        <v>6.2164042553191488</v>
      </c>
      <c r="L845" t="s">
        <v>42</v>
      </c>
      <c r="M845" t="s">
        <v>50</v>
      </c>
      <c r="N845" t="s">
        <v>47</v>
      </c>
    </row>
    <row r="846" spans="4:14" x14ac:dyDescent="0.3">
      <c r="D846">
        <v>479</v>
      </c>
      <c r="E846">
        <v>590</v>
      </c>
      <c r="F846">
        <v>148.119</v>
      </c>
      <c r="G846">
        <v>17.234999999999999</v>
      </c>
      <c r="H846">
        <v>252.221</v>
      </c>
      <c r="I846">
        <v>-7.8</v>
      </c>
      <c r="J846">
        <v>589.45399999999995</v>
      </c>
      <c r="K846">
        <f t="shared" si="37"/>
        <v>6.2707872340425528</v>
      </c>
      <c r="L846" t="s">
        <v>42</v>
      </c>
      <c r="M846" t="s">
        <v>50</v>
      </c>
      <c r="N846" t="s">
        <v>47</v>
      </c>
    </row>
    <row r="847" spans="4:14" x14ac:dyDescent="0.3">
      <c r="D847">
        <v>480</v>
      </c>
      <c r="E847">
        <v>534</v>
      </c>
      <c r="F847">
        <v>168.47499999999999</v>
      </c>
      <c r="G847">
        <v>44.466999999999999</v>
      </c>
      <c r="H847">
        <v>245.47200000000001</v>
      </c>
      <c r="I847">
        <v>-3.4420000000000002</v>
      </c>
      <c r="J847">
        <v>532.96199999999999</v>
      </c>
      <c r="K847">
        <f t="shared" si="37"/>
        <v>5.6698085106382976</v>
      </c>
      <c r="L847" t="s">
        <v>42</v>
      </c>
      <c r="M847" t="s">
        <v>50</v>
      </c>
      <c r="N847" t="s">
        <v>47</v>
      </c>
    </row>
    <row r="848" spans="4:14" x14ac:dyDescent="0.3">
      <c r="D848">
        <v>481</v>
      </c>
      <c r="E848">
        <v>709</v>
      </c>
      <c r="F848">
        <v>132.52500000000001</v>
      </c>
      <c r="G848">
        <v>20.068000000000001</v>
      </c>
      <c r="H848">
        <v>253.333</v>
      </c>
      <c r="I848">
        <v>0.64700000000000002</v>
      </c>
      <c r="J848">
        <v>708.04499999999996</v>
      </c>
      <c r="K848">
        <f t="shared" si="37"/>
        <v>7.5323936170212757</v>
      </c>
      <c r="L848" t="s">
        <v>42</v>
      </c>
      <c r="M848" t="s">
        <v>50</v>
      </c>
      <c r="N848" t="s">
        <v>47</v>
      </c>
    </row>
    <row r="849" spans="4:14" x14ac:dyDescent="0.3">
      <c r="D849">
        <v>482</v>
      </c>
      <c r="E849">
        <v>512</v>
      </c>
      <c r="F849">
        <v>129.65700000000001</v>
      </c>
      <c r="G849">
        <v>5.44</v>
      </c>
      <c r="H849">
        <v>244.97399999999999</v>
      </c>
      <c r="I849">
        <v>-5.8449999999999998</v>
      </c>
      <c r="J849">
        <v>510.654</v>
      </c>
      <c r="K849">
        <f t="shared" si="37"/>
        <v>5.4324893617021273</v>
      </c>
      <c r="L849" t="s">
        <v>42</v>
      </c>
      <c r="M849" t="s">
        <v>50</v>
      </c>
      <c r="N849" t="s">
        <v>47</v>
      </c>
    </row>
    <row r="850" spans="4:14" x14ac:dyDescent="0.3">
      <c r="D850">
        <v>483</v>
      </c>
      <c r="E850">
        <v>621</v>
      </c>
      <c r="F850">
        <v>150.52000000000001</v>
      </c>
      <c r="G850">
        <v>51.314</v>
      </c>
      <c r="H850">
        <v>254.333</v>
      </c>
      <c r="I850">
        <v>-0.37</v>
      </c>
      <c r="J850">
        <v>620.01300000000003</v>
      </c>
      <c r="K850">
        <f t="shared" si="37"/>
        <v>6.595882978723405</v>
      </c>
      <c r="L850" t="s">
        <v>42</v>
      </c>
      <c r="M850" t="s">
        <v>50</v>
      </c>
      <c r="N850" t="s">
        <v>47</v>
      </c>
    </row>
    <row r="851" spans="4:14" x14ac:dyDescent="0.3">
      <c r="D851">
        <v>484</v>
      </c>
      <c r="E851">
        <v>561</v>
      </c>
      <c r="F851">
        <v>136.47499999999999</v>
      </c>
      <c r="G851">
        <v>34.81</v>
      </c>
      <c r="H851">
        <v>253.08699999999999</v>
      </c>
      <c r="I851">
        <v>-6.9729999999999999</v>
      </c>
      <c r="J851">
        <v>560.14300000000003</v>
      </c>
      <c r="K851">
        <f t="shared" si="37"/>
        <v>5.9589680851063829</v>
      </c>
      <c r="L851" t="s">
        <v>42</v>
      </c>
      <c r="M851" t="s">
        <v>50</v>
      </c>
      <c r="N851" t="s">
        <v>47</v>
      </c>
    </row>
    <row r="852" spans="4:14" x14ac:dyDescent="0.3">
      <c r="D852">
        <v>485</v>
      </c>
      <c r="E852">
        <v>494</v>
      </c>
      <c r="F852">
        <v>158.334</v>
      </c>
      <c r="G852">
        <v>49.241999999999997</v>
      </c>
      <c r="H852">
        <v>254.834</v>
      </c>
      <c r="I852">
        <v>-8.3930000000000007</v>
      </c>
      <c r="J852">
        <v>493.28300000000002</v>
      </c>
      <c r="K852">
        <f t="shared" si="37"/>
        <v>5.2476914893617019</v>
      </c>
      <c r="L852" t="s">
        <v>42</v>
      </c>
      <c r="M852" t="s">
        <v>50</v>
      </c>
      <c r="N852" t="s">
        <v>47</v>
      </c>
    </row>
    <row r="853" spans="4:14" x14ac:dyDescent="0.3">
      <c r="D853">
        <v>486</v>
      </c>
      <c r="E853">
        <v>489</v>
      </c>
      <c r="F853">
        <v>174.28200000000001</v>
      </c>
      <c r="G853">
        <v>30.452000000000002</v>
      </c>
      <c r="H853">
        <v>254.333</v>
      </c>
      <c r="I853">
        <v>-7.0670000000000002</v>
      </c>
      <c r="J853">
        <v>487.70499999999998</v>
      </c>
      <c r="K853">
        <f t="shared" si="37"/>
        <v>5.1883510638297867</v>
      </c>
      <c r="L853" t="s">
        <v>42</v>
      </c>
      <c r="M853" t="s">
        <v>50</v>
      </c>
      <c r="N853" t="s">
        <v>47</v>
      </c>
    </row>
    <row r="854" spans="4:14" x14ac:dyDescent="0.3">
      <c r="D854">
        <v>487</v>
      </c>
      <c r="E854">
        <v>473</v>
      </c>
      <c r="F854">
        <v>180.90700000000001</v>
      </c>
      <c r="G854">
        <v>40.332999999999998</v>
      </c>
      <c r="H854">
        <v>251</v>
      </c>
      <c r="I854">
        <v>0</v>
      </c>
      <c r="J854">
        <v>472</v>
      </c>
      <c r="K854">
        <f t="shared" si="37"/>
        <v>5.0212765957446805</v>
      </c>
      <c r="L854" t="s">
        <v>42</v>
      </c>
      <c r="M854" t="s">
        <v>50</v>
      </c>
      <c r="N854" t="s">
        <v>47</v>
      </c>
    </row>
    <row r="855" spans="4:14" x14ac:dyDescent="0.3">
      <c r="D855">
        <v>488</v>
      </c>
      <c r="E855">
        <v>470</v>
      </c>
      <c r="F855">
        <v>176.43799999999999</v>
      </c>
      <c r="G855">
        <v>59.987000000000002</v>
      </c>
      <c r="H855">
        <v>254.667</v>
      </c>
      <c r="I855">
        <v>-3.9119999999999999</v>
      </c>
      <c r="J855">
        <v>469.09300000000002</v>
      </c>
      <c r="K855">
        <f t="shared" si="37"/>
        <v>4.9903510638297872</v>
      </c>
      <c r="L855" t="s">
        <v>42</v>
      </c>
      <c r="M855" t="s">
        <v>50</v>
      </c>
      <c r="N855" t="s">
        <v>47</v>
      </c>
    </row>
    <row r="856" spans="4:14" x14ac:dyDescent="0.3">
      <c r="D856">
        <v>489</v>
      </c>
      <c r="E856">
        <v>554</v>
      </c>
      <c r="F856">
        <v>162.977</v>
      </c>
      <c r="G856">
        <v>54.192999999999998</v>
      </c>
      <c r="H856">
        <v>253.38399999999999</v>
      </c>
      <c r="I856">
        <v>-2.9039999999999999</v>
      </c>
      <c r="J856">
        <v>552.71</v>
      </c>
      <c r="K856">
        <f t="shared" si="37"/>
        <v>5.8798936170212768</v>
      </c>
      <c r="L856" t="s">
        <v>42</v>
      </c>
      <c r="M856" t="s">
        <v>50</v>
      </c>
      <c r="N856" t="s">
        <v>47</v>
      </c>
    </row>
    <row r="857" spans="4:14" x14ac:dyDescent="0.3">
      <c r="D857">
        <v>490</v>
      </c>
      <c r="E857">
        <v>560</v>
      </c>
      <c r="F857">
        <v>166.34800000000001</v>
      </c>
      <c r="G857">
        <v>41.573</v>
      </c>
      <c r="H857">
        <v>254.667</v>
      </c>
      <c r="I857">
        <v>-5.7510000000000003</v>
      </c>
      <c r="J857">
        <v>558.81299999999999</v>
      </c>
      <c r="K857">
        <f t="shared" si="37"/>
        <v>5.9448191489361699</v>
      </c>
      <c r="L857" t="s">
        <v>42</v>
      </c>
      <c r="M857" t="s">
        <v>50</v>
      </c>
      <c r="N857" t="s">
        <v>47</v>
      </c>
    </row>
    <row r="858" spans="4:14" x14ac:dyDescent="0.3">
      <c r="D858">
        <v>491</v>
      </c>
      <c r="E858">
        <v>625</v>
      </c>
      <c r="F858">
        <v>174.84700000000001</v>
      </c>
      <c r="G858">
        <v>48.718000000000004</v>
      </c>
      <c r="H858">
        <v>254.333</v>
      </c>
      <c r="I858">
        <v>-0.73499999999999999</v>
      </c>
      <c r="J858">
        <v>624.05100000000004</v>
      </c>
      <c r="K858">
        <f t="shared" si="37"/>
        <v>6.6388404255319156</v>
      </c>
      <c r="L858" t="s">
        <v>42</v>
      </c>
      <c r="M858" t="s">
        <v>50</v>
      </c>
      <c r="N858" t="s">
        <v>47</v>
      </c>
    </row>
    <row r="859" spans="4:14" x14ac:dyDescent="0.3">
      <c r="D859">
        <v>492</v>
      </c>
      <c r="E859">
        <v>576</v>
      </c>
      <c r="F859">
        <v>160.00399999999999</v>
      </c>
      <c r="G859">
        <v>48.814999999999998</v>
      </c>
      <c r="H859">
        <v>253.35400000000001</v>
      </c>
      <c r="I859">
        <v>-5.9880000000000004</v>
      </c>
      <c r="J859">
        <v>575.13800000000003</v>
      </c>
      <c r="K859">
        <f t="shared" si="37"/>
        <v>6.1184893617021281</v>
      </c>
      <c r="L859" t="s">
        <v>42</v>
      </c>
      <c r="M859" t="s">
        <v>50</v>
      </c>
      <c r="N859" t="s">
        <v>47</v>
      </c>
    </row>
    <row r="860" spans="4:14" x14ac:dyDescent="0.3">
      <c r="D860">
        <v>493</v>
      </c>
      <c r="E860">
        <v>598</v>
      </c>
      <c r="F860">
        <v>161.125</v>
      </c>
      <c r="G860">
        <v>29.048999999999999</v>
      </c>
      <c r="H860">
        <v>254.73699999999999</v>
      </c>
      <c r="I860">
        <v>-3.073</v>
      </c>
      <c r="J860">
        <v>596.85799999999995</v>
      </c>
      <c r="K860">
        <f t="shared" si="37"/>
        <v>6.3495531914893615</v>
      </c>
      <c r="L860" t="s">
        <v>42</v>
      </c>
      <c r="M860" t="s">
        <v>50</v>
      </c>
      <c r="N860" t="s">
        <v>47</v>
      </c>
    </row>
    <row r="861" spans="4:14" x14ac:dyDescent="0.3">
      <c r="D861">
        <v>494</v>
      </c>
      <c r="E861">
        <v>659</v>
      </c>
      <c r="F861">
        <v>108.63800000000001</v>
      </c>
      <c r="G861">
        <v>11.705</v>
      </c>
      <c r="H861">
        <v>252.041</v>
      </c>
      <c r="I861">
        <v>8.032</v>
      </c>
      <c r="J861">
        <v>658.45899999999995</v>
      </c>
      <c r="K861">
        <f t="shared" si="37"/>
        <v>7.0048829787234039</v>
      </c>
      <c r="L861" t="s">
        <v>42</v>
      </c>
      <c r="M861" t="s">
        <v>50</v>
      </c>
      <c r="N861" t="s">
        <v>47</v>
      </c>
    </row>
    <row r="862" spans="4:14" x14ac:dyDescent="0.3">
      <c r="D862">
        <v>495</v>
      </c>
      <c r="E862">
        <v>602</v>
      </c>
      <c r="F862">
        <v>130.291</v>
      </c>
      <c r="G862">
        <v>19.125</v>
      </c>
      <c r="H862">
        <v>253.667</v>
      </c>
      <c r="I862">
        <v>7.6449999999999996</v>
      </c>
      <c r="J862">
        <v>601.34500000000003</v>
      </c>
      <c r="K862">
        <f t="shared" si="37"/>
        <v>6.3972872340425537</v>
      </c>
      <c r="L862" t="s">
        <v>42</v>
      </c>
      <c r="M862" t="s">
        <v>50</v>
      </c>
      <c r="N862" t="s">
        <v>47</v>
      </c>
    </row>
    <row r="863" spans="4:14" x14ac:dyDescent="0.3">
      <c r="D863">
        <v>496</v>
      </c>
      <c r="E863">
        <v>617</v>
      </c>
      <c r="F863">
        <v>126.92</v>
      </c>
      <c r="G863">
        <v>38.965000000000003</v>
      </c>
      <c r="H863">
        <v>254.126</v>
      </c>
      <c r="I863">
        <v>1.488</v>
      </c>
      <c r="J863">
        <v>616.20799999999997</v>
      </c>
      <c r="K863">
        <f t="shared" si="37"/>
        <v>6.5554042553191483</v>
      </c>
      <c r="L863" t="s">
        <v>42</v>
      </c>
      <c r="M863" t="s">
        <v>50</v>
      </c>
      <c r="N863" t="s">
        <v>47</v>
      </c>
    </row>
    <row r="864" spans="4:14" x14ac:dyDescent="0.3">
      <c r="D864">
        <v>497</v>
      </c>
      <c r="E864">
        <v>585</v>
      </c>
      <c r="F864">
        <v>111.23</v>
      </c>
      <c r="G864">
        <v>14.712</v>
      </c>
      <c r="H864">
        <v>252.667</v>
      </c>
      <c r="I864">
        <v>-1.569</v>
      </c>
      <c r="J864">
        <v>584.21900000000005</v>
      </c>
      <c r="K864">
        <f t="shared" si="37"/>
        <v>6.2150957446808519</v>
      </c>
      <c r="L864" t="s">
        <v>42</v>
      </c>
      <c r="M864" t="s">
        <v>50</v>
      </c>
      <c r="N864" t="s">
        <v>47</v>
      </c>
    </row>
    <row r="865" spans="4:14" x14ac:dyDescent="0.3">
      <c r="D865">
        <v>498</v>
      </c>
      <c r="E865">
        <v>769</v>
      </c>
      <c r="F865">
        <v>104.3</v>
      </c>
      <c r="G865">
        <v>16.312000000000001</v>
      </c>
      <c r="H865">
        <v>253.458</v>
      </c>
      <c r="I865">
        <v>-1.79</v>
      </c>
      <c r="J865">
        <v>768.375</v>
      </c>
      <c r="K865">
        <f t="shared" si="37"/>
        <v>8.1742021276595747</v>
      </c>
      <c r="L865" t="s">
        <v>42</v>
      </c>
      <c r="M865" t="s">
        <v>50</v>
      </c>
      <c r="N865" t="s">
        <v>47</v>
      </c>
    </row>
    <row r="866" spans="4:14" x14ac:dyDescent="0.3">
      <c r="D866">
        <v>499</v>
      </c>
      <c r="E866">
        <v>657</v>
      </c>
      <c r="F866">
        <v>122.82299999999999</v>
      </c>
      <c r="G866">
        <v>44.942999999999998</v>
      </c>
      <c r="H866">
        <v>253.333</v>
      </c>
      <c r="I866">
        <v>-1.397</v>
      </c>
      <c r="J866">
        <v>656.19500000000005</v>
      </c>
      <c r="K866">
        <f t="shared" si="37"/>
        <v>6.9807978723404265</v>
      </c>
      <c r="L866" t="s">
        <v>42</v>
      </c>
      <c r="M866" t="s">
        <v>50</v>
      </c>
      <c r="N866" t="s">
        <v>47</v>
      </c>
    </row>
    <row r="867" spans="4:14" x14ac:dyDescent="0.3">
      <c r="D867">
        <v>500</v>
      </c>
      <c r="E867">
        <v>653</v>
      </c>
      <c r="F867">
        <v>103.646</v>
      </c>
      <c r="G867">
        <v>13.215</v>
      </c>
      <c r="H867">
        <v>216.71600000000001</v>
      </c>
      <c r="I867">
        <v>2.1080000000000001</v>
      </c>
      <c r="J867">
        <v>652.44200000000001</v>
      </c>
      <c r="K867">
        <f t="shared" si="37"/>
        <v>6.9408723404255319</v>
      </c>
      <c r="L867" t="s">
        <v>42</v>
      </c>
      <c r="M867" t="s">
        <v>50</v>
      </c>
      <c r="N867" t="s">
        <v>47</v>
      </c>
    </row>
    <row r="868" spans="4:14" x14ac:dyDescent="0.3">
      <c r="D868">
        <v>501</v>
      </c>
      <c r="E868">
        <v>673</v>
      </c>
      <c r="F868">
        <v>122.42700000000001</v>
      </c>
      <c r="G868">
        <v>10.194000000000001</v>
      </c>
      <c r="H868">
        <v>229.048</v>
      </c>
      <c r="I868">
        <v>10.641</v>
      </c>
      <c r="J868">
        <v>671.54700000000003</v>
      </c>
      <c r="K868">
        <f t="shared" si="37"/>
        <v>7.1441170212765961</v>
      </c>
      <c r="L868" t="s">
        <v>42</v>
      </c>
      <c r="M868" t="s">
        <v>50</v>
      </c>
      <c r="N868" t="s">
        <v>47</v>
      </c>
    </row>
    <row r="869" spans="4:14" x14ac:dyDescent="0.3">
      <c r="D869">
        <v>502</v>
      </c>
      <c r="E869">
        <v>570</v>
      </c>
      <c r="F869">
        <v>137.321</v>
      </c>
      <c r="G869">
        <v>27.093</v>
      </c>
      <c r="H869">
        <v>254.78</v>
      </c>
      <c r="I869">
        <v>7.2750000000000004</v>
      </c>
      <c r="J869">
        <v>568.577</v>
      </c>
      <c r="K869">
        <f t="shared" si="37"/>
        <v>6.0486914893617021</v>
      </c>
      <c r="L869" t="s">
        <v>42</v>
      </c>
      <c r="M869" t="s">
        <v>50</v>
      </c>
      <c r="N869" t="s">
        <v>47</v>
      </c>
    </row>
    <row r="870" spans="4:14" x14ac:dyDescent="0.3">
      <c r="D870">
        <v>503</v>
      </c>
      <c r="E870">
        <v>742</v>
      </c>
      <c r="F870">
        <v>134.565</v>
      </c>
      <c r="G870">
        <v>25.805</v>
      </c>
      <c r="H870">
        <v>246.46600000000001</v>
      </c>
      <c r="I870">
        <v>3.403</v>
      </c>
      <c r="J870">
        <v>741.30700000000002</v>
      </c>
      <c r="K870">
        <f t="shared" si="37"/>
        <v>7.886244680851064</v>
      </c>
      <c r="L870" t="s">
        <v>42</v>
      </c>
      <c r="M870" t="s">
        <v>50</v>
      </c>
      <c r="N870" t="s">
        <v>47</v>
      </c>
    </row>
    <row r="871" spans="4:14" x14ac:dyDescent="0.3">
      <c r="D871">
        <v>504</v>
      </c>
      <c r="E871">
        <v>782</v>
      </c>
      <c r="F871">
        <v>113.861</v>
      </c>
      <c r="G871">
        <v>24.442</v>
      </c>
      <c r="H871">
        <v>253.66499999999999</v>
      </c>
      <c r="I871">
        <v>3.5209999999999999</v>
      </c>
      <c r="J871">
        <v>781.476</v>
      </c>
      <c r="K871">
        <f t="shared" si="37"/>
        <v>8.3135744680851058</v>
      </c>
      <c r="L871" t="s">
        <v>42</v>
      </c>
      <c r="M871" t="s">
        <v>50</v>
      </c>
      <c r="N871" t="s">
        <v>47</v>
      </c>
    </row>
    <row r="872" spans="4:14" x14ac:dyDescent="0.3">
      <c r="D872">
        <v>505</v>
      </c>
      <c r="E872">
        <v>575</v>
      </c>
      <c r="F872">
        <v>167.947</v>
      </c>
      <c r="G872">
        <v>66.846000000000004</v>
      </c>
      <c r="H872">
        <v>254.821</v>
      </c>
      <c r="I872">
        <v>8.4120000000000008</v>
      </c>
      <c r="J872">
        <v>574.178</v>
      </c>
      <c r="K872">
        <f t="shared" si="37"/>
        <v>6.1082765957446812</v>
      </c>
      <c r="L872" t="s">
        <v>42</v>
      </c>
      <c r="M872" t="s">
        <v>50</v>
      </c>
      <c r="N872" t="s">
        <v>47</v>
      </c>
    </row>
    <row r="873" spans="4:14" x14ac:dyDescent="0.3">
      <c r="D873">
        <v>506</v>
      </c>
      <c r="E873">
        <v>695</v>
      </c>
      <c r="F873">
        <v>119.816</v>
      </c>
      <c r="G873">
        <v>11.231999999999999</v>
      </c>
      <c r="H873">
        <v>207.83600000000001</v>
      </c>
      <c r="I873">
        <v>-3.968</v>
      </c>
      <c r="J873">
        <v>693.66300000000001</v>
      </c>
      <c r="K873">
        <f t="shared" si="37"/>
        <v>7.3793936170212771</v>
      </c>
      <c r="L873" t="s">
        <v>42</v>
      </c>
      <c r="M873" t="s">
        <v>50</v>
      </c>
      <c r="N873" t="s">
        <v>47</v>
      </c>
    </row>
    <row r="874" spans="4:14" x14ac:dyDescent="0.3">
      <c r="D874">
        <v>507</v>
      </c>
      <c r="E874">
        <v>586</v>
      </c>
      <c r="F874">
        <v>166.1</v>
      </c>
      <c r="G874">
        <v>38.552</v>
      </c>
      <c r="H874">
        <v>254.52099999999999</v>
      </c>
      <c r="I874">
        <v>-3.9180000000000001</v>
      </c>
      <c r="J874">
        <v>585.36800000000005</v>
      </c>
      <c r="K874">
        <f t="shared" si="37"/>
        <v>6.2273191489361706</v>
      </c>
      <c r="L874" t="s">
        <v>42</v>
      </c>
      <c r="M874" t="s">
        <v>50</v>
      </c>
      <c r="N874" t="s">
        <v>47</v>
      </c>
    </row>
    <row r="875" spans="4:14" x14ac:dyDescent="0.3">
      <c r="D875">
        <v>508</v>
      </c>
      <c r="E875">
        <v>567</v>
      </c>
      <c r="F875">
        <v>163.465</v>
      </c>
      <c r="G875">
        <v>21.655999999999999</v>
      </c>
      <c r="H875">
        <v>253.667</v>
      </c>
      <c r="I875">
        <v>-4.4610000000000003</v>
      </c>
      <c r="J875">
        <v>565.71400000000006</v>
      </c>
      <c r="K875">
        <f t="shared" si="37"/>
        <v>6.0182340425531917</v>
      </c>
      <c r="L875" t="s">
        <v>42</v>
      </c>
      <c r="M875" t="s">
        <v>50</v>
      </c>
      <c r="N875" t="s">
        <v>47</v>
      </c>
    </row>
    <row r="876" spans="4:14" x14ac:dyDescent="0.3">
      <c r="D876">
        <v>509</v>
      </c>
      <c r="E876">
        <v>647</v>
      </c>
      <c r="F876">
        <v>183.7</v>
      </c>
      <c r="G876">
        <v>76.286000000000001</v>
      </c>
      <c r="H876">
        <v>254.667</v>
      </c>
      <c r="I876">
        <v>-4.2629999999999999</v>
      </c>
      <c r="J876">
        <v>645.78599999999994</v>
      </c>
      <c r="K876">
        <f t="shared" si="37"/>
        <v>6.8700638297872336</v>
      </c>
      <c r="L876" t="s">
        <v>42</v>
      </c>
      <c r="M876" t="s">
        <v>50</v>
      </c>
      <c r="N876" t="s">
        <v>47</v>
      </c>
    </row>
    <row r="877" spans="4:14" x14ac:dyDescent="0.3">
      <c r="D877">
        <v>510</v>
      </c>
      <c r="E877">
        <v>607</v>
      </c>
      <c r="F877">
        <v>159.74199999999999</v>
      </c>
      <c r="G877">
        <v>43.412999999999997</v>
      </c>
      <c r="H877">
        <v>253.667</v>
      </c>
      <c r="I877">
        <v>-4.1669999999999998</v>
      </c>
      <c r="J877">
        <v>605.601</v>
      </c>
      <c r="K877">
        <f t="shared" si="37"/>
        <v>6.4425638297872343</v>
      </c>
      <c r="L877" t="s">
        <v>42</v>
      </c>
      <c r="M877" t="s">
        <v>50</v>
      </c>
      <c r="N877" t="s">
        <v>47</v>
      </c>
    </row>
    <row r="878" spans="4:14" x14ac:dyDescent="0.3">
      <c r="D878">
        <v>511</v>
      </c>
      <c r="E878">
        <v>565</v>
      </c>
      <c r="F878">
        <v>177.59899999999999</v>
      </c>
      <c r="G878">
        <v>78.120999999999995</v>
      </c>
      <c r="H878">
        <v>254.667</v>
      </c>
      <c r="I878">
        <v>1.2190000000000001</v>
      </c>
      <c r="J878">
        <v>564.12800000000004</v>
      </c>
      <c r="K878">
        <f t="shared" si="37"/>
        <v>6.0013617021276602</v>
      </c>
      <c r="L878" t="s">
        <v>42</v>
      </c>
      <c r="M878" t="s">
        <v>50</v>
      </c>
      <c r="N878" t="s">
        <v>47</v>
      </c>
    </row>
    <row r="879" spans="4:14" x14ac:dyDescent="0.3">
      <c r="D879">
        <v>512</v>
      </c>
      <c r="E879">
        <v>703</v>
      </c>
      <c r="F879">
        <v>183.28700000000001</v>
      </c>
      <c r="G879">
        <v>66.12</v>
      </c>
      <c r="H879">
        <v>254.81800000000001</v>
      </c>
      <c r="I879">
        <v>-3.923</v>
      </c>
      <c r="J879">
        <v>701.64400000000001</v>
      </c>
      <c r="K879">
        <f t="shared" si="37"/>
        <v>7.4642978723404259</v>
      </c>
      <c r="L879" t="s">
        <v>42</v>
      </c>
      <c r="M879" t="s">
        <v>50</v>
      </c>
      <c r="N879" t="s">
        <v>47</v>
      </c>
    </row>
    <row r="880" spans="4:14" x14ac:dyDescent="0.3">
      <c r="D880">
        <v>513</v>
      </c>
      <c r="E880">
        <v>614</v>
      </c>
      <c r="F880">
        <v>143.739</v>
      </c>
      <c r="G880">
        <v>53.098999999999997</v>
      </c>
      <c r="H880">
        <v>234.364</v>
      </c>
      <c r="I880">
        <v>-3.74</v>
      </c>
      <c r="J880">
        <v>613.30600000000004</v>
      </c>
      <c r="K880">
        <f t="shared" si="37"/>
        <v>6.5245319148936174</v>
      </c>
      <c r="L880" t="s">
        <v>42</v>
      </c>
      <c r="M880" t="s">
        <v>50</v>
      </c>
      <c r="N880" t="s">
        <v>47</v>
      </c>
    </row>
    <row r="881" spans="4:14" x14ac:dyDescent="0.3">
      <c r="D881">
        <v>514</v>
      </c>
      <c r="E881">
        <v>710</v>
      </c>
      <c r="F881">
        <v>169.03100000000001</v>
      </c>
      <c r="G881">
        <v>62.515000000000001</v>
      </c>
      <c r="H881">
        <v>253.57900000000001</v>
      </c>
      <c r="I881">
        <v>-6.4829999999999997</v>
      </c>
      <c r="J881">
        <v>708.53099999999995</v>
      </c>
      <c r="K881">
        <f t="shared" si="37"/>
        <v>7.5375638297872332</v>
      </c>
      <c r="L881" t="s">
        <v>42</v>
      </c>
      <c r="M881" t="s">
        <v>50</v>
      </c>
      <c r="N881" t="s">
        <v>47</v>
      </c>
    </row>
    <row r="882" spans="4:14" x14ac:dyDescent="0.3">
      <c r="D882">
        <v>515</v>
      </c>
      <c r="E882">
        <v>670</v>
      </c>
      <c r="F882">
        <v>132.02600000000001</v>
      </c>
      <c r="G882">
        <v>23.939</v>
      </c>
      <c r="H882">
        <v>244.505</v>
      </c>
      <c r="I882">
        <v>3.7690000000000001</v>
      </c>
      <c r="J882">
        <v>669.44799999999998</v>
      </c>
      <c r="K882">
        <f t="shared" si="37"/>
        <v>7.1217872340425528</v>
      </c>
      <c r="L882" t="s">
        <v>42</v>
      </c>
      <c r="M882" t="s">
        <v>50</v>
      </c>
      <c r="N882" t="s">
        <v>47</v>
      </c>
    </row>
    <row r="883" spans="4:14" x14ac:dyDescent="0.3">
      <c r="D883">
        <v>516</v>
      </c>
      <c r="E883">
        <v>749</v>
      </c>
      <c r="F883">
        <v>135.399</v>
      </c>
      <c r="G883">
        <v>27.591999999999999</v>
      </c>
      <c r="H883">
        <v>251.84299999999999</v>
      </c>
      <c r="I883">
        <v>1.2250000000000001</v>
      </c>
      <c r="J883">
        <v>748.17100000000005</v>
      </c>
      <c r="K883">
        <f t="shared" si="37"/>
        <v>7.9592659574468092</v>
      </c>
      <c r="L883" t="s">
        <v>42</v>
      </c>
      <c r="M883" t="s">
        <v>50</v>
      </c>
      <c r="N883" t="s">
        <v>47</v>
      </c>
    </row>
    <row r="884" spans="4:14" x14ac:dyDescent="0.3">
      <c r="D884">
        <v>517</v>
      </c>
      <c r="E884">
        <v>745</v>
      </c>
      <c r="F884">
        <v>127.501</v>
      </c>
      <c r="G884">
        <v>9.1829999999999998</v>
      </c>
      <c r="H884">
        <v>250.77500000000001</v>
      </c>
      <c r="I884">
        <v>5.8639999999999999</v>
      </c>
      <c r="J884">
        <v>743.89200000000005</v>
      </c>
      <c r="K884">
        <f t="shared" si="37"/>
        <v>7.9137446808510648</v>
      </c>
      <c r="L884" t="s">
        <v>42</v>
      </c>
      <c r="M884" t="s">
        <v>50</v>
      </c>
      <c r="N884" t="s">
        <v>47</v>
      </c>
    </row>
    <row r="885" spans="4:14" x14ac:dyDescent="0.3">
      <c r="D885">
        <v>518</v>
      </c>
      <c r="E885">
        <v>745</v>
      </c>
      <c r="F885">
        <v>103.986</v>
      </c>
      <c r="G885">
        <v>10.513999999999999</v>
      </c>
      <c r="H885">
        <v>232.828</v>
      </c>
      <c r="I885">
        <v>-0.308</v>
      </c>
      <c r="J885">
        <v>744.01099999999997</v>
      </c>
      <c r="K885">
        <f t="shared" si="37"/>
        <v>7.915010638297872</v>
      </c>
      <c r="L885" t="s">
        <v>42</v>
      </c>
      <c r="M885" t="s">
        <v>50</v>
      </c>
      <c r="N885" t="s">
        <v>47</v>
      </c>
    </row>
    <row r="886" spans="4:14" x14ac:dyDescent="0.3">
      <c r="D886">
        <v>519</v>
      </c>
      <c r="E886">
        <v>597</v>
      </c>
      <c r="F886">
        <v>160.14699999999999</v>
      </c>
      <c r="G886">
        <v>54.988999999999997</v>
      </c>
      <c r="H886">
        <v>254.215</v>
      </c>
      <c r="I886">
        <v>-1.9219999999999999</v>
      </c>
      <c r="J886">
        <v>596.33500000000004</v>
      </c>
      <c r="K886">
        <f t="shared" si="37"/>
        <v>6.3439893617021283</v>
      </c>
      <c r="L886" t="s">
        <v>42</v>
      </c>
      <c r="M886" t="s">
        <v>50</v>
      </c>
      <c r="N886" t="s">
        <v>47</v>
      </c>
    </row>
    <row r="887" spans="4:14" x14ac:dyDescent="0.3">
      <c r="D887">
        <v>520</v>
      </c>
      <c r="E887">
        <v>653</v>
      </c>
      <c r="F887">
        <v>153.72200000000001</v>
      </c>
      <c r="G887">
        <v>49.314999999999998</v>
      </c>
      <c r="H887">
        <v>253.44</v>
      </c>
      <c r="I887">
        <v>0.35199999999999998</v>
      </c>
      <c r="J887">
        <v>652.01199999999994</v>
      </c>
      <c r="K887">
        <f t="shared" si="37"/>
        <v>6.9362978723404245</v>
      </c>
      <c r="L887" t="s">
        <v>42</v>
      </c>
      <c r="M887" t="s">
        <v>50</v>
      </c>
      <c r="N887" t="s">
        <v>47</v>
      </c>
    </row>
    <row r="888" spans="4:14" x14ac:dyDescent="0.3">
      <c r="D888">
        <v>521</v>
      </c>
      <c r="E888">
        <v>91</v>
      </c>
      <c r="F888">
        <v>223.46899999999999</v>
      </c>
      <c r="G888">
        <v>215.79599999999999</v>
      </c>
      <c r="H888">
        <v>233.25899999999999</v>
      </c>
      <c r="I888">
        <v>-0.63700000000000001</v>
      </c>
      <c r="J888">
        <v>90.006</v>
      </c>
      <c r="K888">
        <f t="shared" si="37"/>
        <v>0.95751063829787231</v>
      </c>
      <c r="L888" t="s">
        <v>42</v>
      </c>
      <c r="M888" t="s">
        <v>50</v>
      </c>
      <c r="N888" t="s">
        <v>47</v>
      </c>
    </row>
    <row r="889" spans="4:14" x14ac:dyDescent="0.3">
      <c r="D889">
        <v>522</v>
      </c>
      <c r="E889">
        <v>592</v>
      </c>
      <c r="F889">
        <v>122.797</v>
      </c>
      <c r="G889">
        <v>40.686999999999998</v>
      </c>
      <c r="H889">
        <v>241.66200000000001</v>
      </c>
      <c r="I889">
        <v>0.58199999999999996</v>
      </c>
      <c r="J889">
        <v>591.03</v>
      </c>
      <c r="K889">
        <f t="shared" si="37"/>
        <v>6.2875531914893612</v>
      </c>
      <c r="L889" t="s">
        <v>42</v>
      </c>
      <c r="M889" t="s">
        <v>50</v>
      </c>
      <c r="N889" t="s">
        <v>47</v>
      </c>
    </row>
    <row r="890" spans="4:14" x14ac:dyDescent="0.3">
      <c r="D890">
        <v>523</v>
      </c>
      <c r="E890">
        <v>622</v>
      </c>
      <c r="F890">
        <v>141.983</v>
      </c>
      <c r="G890">
        <v>30.928000000000001</v>
      </c>
      <c r="H890">
        <v>245.739</v>
      </c>
      <c r="I890">
        <v>0.83</v>
      </c>
      <c r="J890">
        <v>621.06500000000005</v>
      </c>
      <c r="K890">
        <f t="shared" si="37"/>
        <v>6.6070744680851066</v>
      </c>
      <c r="L890" t="s">
        <v>42</v>
      </c>
      <c r="M890" t="s">
        <v>50</v>
      </c>
      <c r="N890" t="s">
        <v>47</v>
      </c>
    </row>
    <row r="891" spans="4:14" x14ac:dyDescent="0.3">
      <c r="D891">
        <v>524</v>
      </c>
      <c r="E891">
        <v>706</v>
      </c>
      <c r="F891">
        <v>136.74799999999999</v>
      </c>
      <c r="G891">
        <v>25.184000000000001</v>
      </c>
      <c r="H891">
        <v>251.667</v>
      </c>
      <c r="I891">
        <v>-1.4630000000000001</v>
      </c>
      <c r="J891">
        <v>705.23</v>
      </c>
      <c r="K891">
        <f t="shared" si="37"/>
        <v>7.5024468085106388</v>
      </c>
      <c r="L891" t="s">
        <v>42</v>
      </c>
      <c r="M891" t="s">
        <v>50</v>
      </c>
      <c r="N891" t="s">
        <v>47</v>
      </c>
    </row>
    <row r="892" spans="4:14" x14ac:dyDescent="0.3">
      <c r="D892">
        <v>525</v>
      </c>
      <c r="E892">
        <v>682</v>
      </c>
      <c r="F892">
        <v>158.31899999999999</v>
      </c>
      <c r="G892">
        <v>74</v>
      </c>
      <c r="H892">
        <v>250.70599999999999</v>
      </c>
      <c r="I892">
        <v>1.01</v>
      </c>
      <c r="J892">
        <v>681.10599999999999</v>
      </c>
      <c r="K892">
        <f t="shared" si="37"/>
        <v>7.2458085106382981</v>
      </c>
      <c r="L892" t="s">
        <v>42</v>
      </c>
      <c r="M892" t="s">
        <v>50</v>
      </c>
      <c r="N892" t="s">
        <v>47</v>
      </c>
    </row>
    <row r="893" spans="4:14" x14ac:dyDescent="0.3">
      <c r="D893">
        <v>526</v>
      </c>
      <c r="E893">
        <v>591</v>
      </c>
      <c r="F893">
        <v>136.81299999999999</v>
      </c>
      <c r="G893">
        <v>48.496000000000002</v>
      </c>
      <c r="H893">
        <v>249.55</v>
      </c>
      <c r="I893">
        <v>-5.2469999999999999</v>
      </c>
      <c r="J893">
        <v>590.47400000000005</v>
      </c>
      <c r="K893">
        <f t="shared" si="37"/>
        <v>6.2816382978723411</v>
      </c>
      <c r="L893" t="s">
        <v>42</v>
      </c>
      <c r="M893" t="s">
        <v>50</v>
      </c>
      <c r="N893" t="s">
        <v>47</v>
      </c>
    </row>
    <row r="894" spans="4:14" x14ac:dyDescent="0.3">
      <c r="D894">
        <v>527</v>
      </c>
      <c r="E894">
        <v>704</v>
      </c>
      <c r="F894">
        <v>142.94200000000001</v>
      </c>
      <c r="G894">
        <v>37.390999999999998</v>
      </c>
      <c r="H894">
        <v>250.28399999999999</v>
      </c>
      <c r="I894">
        <v>-7.8529999999999998</v>
      </c>
      <c r="J894">
        <v>702.58900000000006</v>
      </c>
      <c r="K894">
        <f t="shared" si="37"/>
        <v>7.4743510638297881</v>
      </c>
      <c r="L894" t="s">
        <v>42</v>
      </c>
      <c r="M894" t="s">
        <v>50</v>
      </c>
      <c r="N894" t="s">
        <v>47</v>
      </c>
    </row>
    <row r="895" spans="4:14" x14ac:dyDescent="0.3">
      <c r="D895">
        <v>528</v>
      </c>
      <c r="E895">
        <v>703</v>
      </c>
      <c r="F895">
        <v>138.72</v>
      </c>
      <c r="G895">
        <v>35.667000000000002</v>
      </c>
      <c r="H895">
        <v>239.73500000000001</v>
      </c>
      <c r="I895">
        <v>-0.245</v>
      </c>
      <c r="J895">
        <v>702.00599999999997</v>
      </c>
      <c r="K895">
        <f t="shared" si="37"/>
        <v>7.4681489361702127</v>
      </c>
      <c r="L895" t="s">
        <v>42</v>
      </c>
      <c r="M895" t="s">
        <v>50</v>
      </c>
      <c r="N895" t="s">
        <v>47</v>
      </c>
    </row>
    <row r="896" spans="4:14" x14ac:dyDescent="0.3">
      <c r="D896">
        <v>529</v>
      </c>
      <c r="E896">
        <v>738</v>
      </c>
      <c r="F896">
        <v>136.08799999999999</v>
      </c>
      <c r="G896">
        <v>43.308</v>
      </c>
      <c r="H896">
        <v>252.417</v>
      </c>
      <c r="I896">
        <v>-2.1789999999999998</v>
      </c>
      <c r="J896">
        <v>736.53200000000004</v>
      </c>
      <c r="K896">
        <f t="shared" si="37"/>
        <v>7.835446808510639</v>
      </c>
      <c r="L896" t="s">
        <v>42</v>
      </c>
      <c r="M896" t="s">
        <v>50</v>
      </c>
      <c r="N896" t="s">
        <v>47</v>
      </c>
    </row>
    <row r="897" spans="4:14" x14ac:dyDescent="0.3">
      <c r="D897">
        <v>530</v>
      </c>
      <c r="E897">
        <v>633</v>
      </c>
      <c r="F897">
        <v>147.20400000000001</v>
      </c>
      <c r="G897">
        <v>48.084000000000003</v>
      </c>
      <c r="H897">
        <v>254.21899999999999</v>
      </c>
      <c r="I897">
        <v>-1.0880000000000001</v>
      </c>
      <c r="J897">
        <v>632.11400000000003</v>
      </c>
      <c r="K897">
        <f t="shared" si="37"/>
        <v>6.7246170212765959</v>
      </c>
      <c r="L897" t="s">
        <v>42</v>
      </c>
      <c r="M897" t="s">
        <v>50</v>
      </c>
      <c r="N897" t="s">
        <v>47</v>
      </c>
    </row>
    <row r="898" spans="4:14" x14ac:dyDescent="0.3">
      <c r="D898">
        <v>531</v>
      </c>
      <c r="E898">
        <v>609</v>
      </c>
      <c r="F898">
        <v>148.75899999999999</v>
      </c>
      <c r="G898">
        <v>52.345999999999997</v>
      </c>
      <c r="H898">
        <v>254.667</v>
      </c>
      <c r="I898">
        <v>1.131</v>
      </c>
      <c r="J898">
        <v>608.11800000000005</v>
      </c>
      <c r="K898">
        <f t="shared" si="37"/>
        <v>6.4693404255319154</v>
      </c>
      <c r="L898" t="s">
        <v>42</v>
      </c>
      <c r="M898" t="s">
        <v>50</v>
      </c>
      <c r="N898" t="s">
        <v>47</v>
      </c>
    </row>
    <row r="899" spans="4:14" x14ac:dyDescent="0.3">
      <c r="D899">
        <v>532</v>
      </c>
      <c r="E899">
        <v>735</v>
      </c>
      <c r="F899">
        <v>133.64699999999999</v>
      </c>
      <c r="G899">
        <v>34.896000000000001</v>
      </c>
      <c r="H899">
        <v>253.31899999999999</v>
      </c>
      <c r="I899">
        <v>7.202</v>
      </c>
      <c r="J899">
        <v>733.79</v>
      </c>
      <c r="K899">
        <f t="shared" si="37"/>
        <v>7.8062765957446807</v>
      </c>
      <c r="L899" t="s">
        <v>42</v>
      </c>
      <c r="M899" t="s">
        <v>50</v>
      </c>
      <c r="N899" t="s">
        <v>47</v>
      </c>
    </row>
    <row r="900" spans="4:14" x14ac:dyDescent="0.3">
      <c r="D900">
        <v>533</v>
      </c>
      <c r="E900">
        <v>749</v>
      </c>
      <c r="F900">
        <v>120.943</v>
      </c>
      <c r="G900">
        <v>17.655999999999999</v>
      </c>
      <c r="H900">
        <v>251.83199999999999</v>
      </c>
      <c r="I900">
        <v>-1.532</v>
      </c>
      <c r="J900">
        <v>748.26700000000005</v>
      </c>
      <c r="K900">
        <f t="shared" si="37"/>
        <v>7.9602872340425535</v>
      </c>
      <c r="L900" t="s">
        <v>42</v>
      </c>
      <c r="M900" t="s">
        <v>50</v>
      </c>
      <c r="N900" t="s">
        <v>47</v>
      </c>
    </row>
    <row r="901" spans="4:14" x14ac:dyDescent="0.3">
      <c r="D901">
        <v>534</v>
      </c>
      <c r="E901">
        <v>694</v>
      </c>
      <c r="F901">
        <v>146.40199999999999</v>
      </c>
      <c r="G901">
        <v>53.167000000000002</v>
      </c>
      <c r="H901">
        <v>253.583</v>
      </c>
      <c r="I901">
        <v>-2.3170000000000002</v>
      </c>
      <c r="J901">
        <v>692.56600000000003</v>
      </c>
      <c r="K901">
        <f t="shared" si="37"/>
        <v>7.3677234042553197</v>
      </c>
      <c r="L901" t="s">
        <v>42</v>
      </c>
      <c r="M901" t="s">
        <v>50</v>
      </c>
      <c r="N901" t="s">
        <v>47</v>
      </c>
    </row>
    <row r="902" spans="4:14" x14ac:dyDescent="0.3">
      <c r="D902">
        <v>535</v>
      </c>
      <c r="E902">
        <v>703</v>
      </c>
      <c r="F902">
        <v>113.09</v>
      </c>
      <c r="G902">
        <v>6.7439999999999998</v>
      </c>
      <c r="H902">
        <v>252.84399999999999</v>
      </c>
      <c r="I902">
        <v>-3.923</v>
      </c>
      <c r="J902">
        <v>701.64400000000001</v>
      </c>
      <c r="K902">
        <f t="shared" ref="K902:K965" si="38">J902/94</f>
        <v>7.4642978723404259</v>
      </c>
      <c r="L902" t="s">
        <v>42</v>
      </c>
      <c r="M902" t="s">
        <v>50</v>
      </c>
      <c r="N902" t="s">
        <v>47</v>
      </c>
    </row>
    <row r="903" spans="4:14" x14ac:dyDescent="0.3">
      <c r="D903">
        <v>536</v>
      </c>
      <c r="E903">
        <v>698</v>
      </c>
      <c r="F903">
        <v>139.78399999999999</v>
      </c>
      <c r="G903">
        <v>19.881</v>
      </c>
      <c r="H903">
        <v>247.54400000000001</v>
      </c>
      <c r="I903">
        <v>-3.2890000000000001</v>
      </c>
      <c r="J903">
        <v>697.14800000000002</v>
      </c>
      <c r="K903">
        <f t="shared" si="38"/>
        <v>7.4164680851063833</v>
      </c>
      <c r="L903" t="s">
        <v>42</v>
      </c>
      <c r="M903" t="s">
        <v>50</v>
      </c>
      <c r="N903" t="s">
        <v>47</v>
      </c>
    </row>
    <row r="904" spans="4:14" x14ac:dyDescent="0.3">
      <c r="D904">
        <v>537</v>
      </c>
      <c r="E904">
        <v>641</v>
      </c>
      <c r="F904">
        <v>126.755</v>
      </c>
      <c r="G904">
        <v>25.823</v>
      </c>
      <c r="H904">
        <v>246.39599999999999</v>
      </c>
      <c r="I904">
        <v>1.79</v>
      </c>
      <c r="J904">
        <v>640.31200000000001</v>
      </c>
      <c r="K904">
        <f t="shared" si="38"/>
        <v>6.8118297872340428</v>
      </c>
      <c r="L904" t="s">
        <v>42</v>
      </c>
      <c r="M904" t="s">
        <v>50</v>
      </c>
      <c r="N904" t="s">
        <v>47</v>
      </c>
    </row>
    <row r="905" spans="4:14" x14ac:dyDescent="0.3">
      <c r="D905">
        <v>538</v>
      </c>
      <c r="E905">
        <v>681</v>
      </c>
      <c r="F905">
        <v>126.83</v>
      </c>
      <c r="G905">
        <v>35.667000000000002</v>
      </c>
      <c r="H905">
        <v>238.667</v>
      </c>
      <c r="I905">
        <v>0</v>
      </c>
      <c r="J905">
        <v>680</v>
      </c>
      <c r="K905">
        <f t="shared" si="38"/>
        <v>7.2340425531914896</v>
      </c>
      <c r="L905" t="s">
        <v>42</v>
      </c>
      <c r="M905" t="s">
        <v>50</v>
      </c>
      <c r="N905" t="s">
        <v>47</v>
      </c>
    </row>
    <row r="906" spans="4:14" x14ac:dyDescent="0.3">
      <c r="D906">
        <v>539</v>
      </c>
      <c r="E906">
        <v>749</v>
      </c>
      <c r="F906">
        <v>137.815</v>
      </c>
      <c r="G906">
        <v>38.706000000000003</v>
      </c>
      <c r="H906">
        <v>238</v>
      </c>
      <c r="I906">
        <v>-0.91900000000000004</v>
      </c>
      <c r="J906">
        <v>748.096</v>
      </c>
      <c r="K906">
        <f t="shared" si="38"/>
        <v>7.9584680851063831</v>
      </c>
      <c r="L906" t="s">
        <v>42</v>
      </c>
      <c r="M906" t="s">
        <v>50</v>
      </c>
      <c r="N906" t="s">
        <v>47</v>
      </c>
    </row>
    <row r="907" spans="4:14" x14ac:dyDescent="0.3">
      <c r="D907">
        <v>540</v>
      </c>
      <c r="E907">
        <v>651</v>
      </c>
      <c r="F907">
        <v>138.12200000000001</v>
      </c>
      <c r="G907">
        <v>26.553999999999998</v>
      </c>
      <c r="H907">
        <v>246.505</v>
      </c>
      <c r="I907">
        <v>4.9390000000000001</v>
      </c>
      <c r="J907">
        <v>650.41499999999996</v>
      </c>
      <c r="K907">
        <f t="shared" si="38"/>
        <v>6.9193085106382979</v>
      </c>
      <c r="L907" t="s">
        <v>42</v>
      </c>
      <c r="M907" t="s">
        <v>50</v>
      </c>
      <c r="N907" t="s">
        <v>47</v>
      </c>
    </row>
    <row r="908" spans="4:14" x14ac:dyDescent="0.3">
      <c r="D908">
        <v>541</v>
      </c>
      <c r="E908">
        <v>802</v>
      </c>
      <c r="F908">
        <v>85.341999999999999</v>
      </c>
      <c r="G908">
        <v>9.641</v>
      </c>
      <c r="H908">
        <v>251.059</v>
      </c>
      <c r="I908">
        <v>6.3090000000000002</v>
      </c>
      <c r="J908">
        <v>800.85</v>
      </c>
      <c r="K908">
        <f t="shared" si="38"/>
        <v>8.5196808510638302</v>
      </c>
      <c r="L908" t="s">
        <v>42</v>
      </c>
      <c r="M908" t="s">
        <v>50</v>
      </c>
      <c r="N908" t="s">
        <v>47</v>
      </c>
    </row>
    <row r="909" spans="4:14" x14ac:dyDescent="0.3">
      <c r="D909">
        <v>542</v>
      </c>
      <c r="E909">
        <v>774</v>
      </c>
      <c r="F909">
        <v>105.40900000000001</v>
      </c>
      <c r="G909">
        <v>30.396999999999998</v>
      </c>
      <c r="H909">
        <v>211.15700000000001</v>
      </c>
      <c r="I909">
        <v>-2.67</v>
      </c>
      <c r="J909">
        <v>772.83900000000006</v>
      </c>
      <c r="K909">
        <f t="shared" si="38"/>
        <v>8.221691489361703</v>
      </c>
      <c r="L909" t="s">
        <v>42</v>
      </c>
      <c r="M909" t="s">
        <v>50</v>
      </c>
      <c r="N909" t="s">
        <v>47</v>
      </c>
    </row>
    <row r="910" spans="4:14" x14ac:dyDescent="0.3">
      <c r="D910">
        <v>543</v>
      </c>
      <c r="E910">
        <v>707</v>
      </c>
      <c r="F910">
        <v>102.86799999999999</v>
      </c>
      <c r="G910">
        <v>20.774000000000001</v>
      </c>
      <c r="H910">
        <v>254.667</v>
      </c>
      <c r="I910">
        <v>3.9</v>
      </c>
      <c r="J910">
        <v>705.63400000000001</v>
      </c>
      <c r="K910">
        <f t="shared" si="38"/>
        <v>7.5067446808510638</v>
      </c>
      <c r="L910" t="s">
        <v>42</v>
      </c>
      <c r="M910" t="s">
        <v>50</v>
      </c>
      <c r="N910" t="s">
        <v>47</v>
      </c>
    </row>
    <row r="911" spans="4:14" x14ac:dyDescent="0.3">
      <c r="D911">
        <v>544</v>
      </c>
      <c r="E911">
        <v>861</v>
      </c>
      <c r="F911">
        <v>107.006</v>
      </c>
      <c r="G911">
        <v>14.112</v>
      </c>
      <c r="H911">
        <v>234.36099999999999</v>
      </c>
      <c r="I911">
        <v>1.0660000000000001</v>
      </c>
      <c r="J911">
        <v>860.149</v>
      </c>
      <c r="K911">
        <f t="shared" si="38"/>
        <v>9.1505212765957449</v>
      </c>
      <c r="L911" t="s">
        <v>42</v>
      </c>
      <c r="M911" t="s">
        <v>50</v>
      </c>
      <c r="N911" t="s">
        <v>47</v>
      </c>
    </row>
    <row r="912" spans="4:14" x14ac:dyDescent="0.3">
      <c r="D912">
        <v>545</v>
      </c>
      <c r="E912">
        <v>547</v>
      </c>
      <c r="F912">
        <v>129.22300000000001</v>
      </c>
      <c r="G912">
        <v>31.303999999999998</v>
      </c>
      <c r="H912">
        <v>253.667</v>
      </c>
      <c r="I912">
        <v>4.6239999999999997</v>
      </c>
      <c r="J912">
        <v>545.77700000000004</v>
      </c>
      <c r="K912">
        <f t="shared" si="38"/>
        <v>5.8061382978723408</v>
      </c>
      <c r="L912" t="s">
        <v>42</v>
      </c>
      <c r="M912" t="s">
        <v>50</v>
      </c>
      <c r="N912" t="s">
        <v>47</v>
      </c>
    </row>
    <row r="913" spans="4:14" x14ac:dyDescent="0.3">
      <c r="D913">
        <v>546</v>
      </c>
      <c r="E913">
        <v>581</v>
      </c>
      <c r="F913">
        <v>129.34700000000001</v>
      </c>
      <c r="G913">
        <v>19.114999999999998</v>
      </c>
      <c r="H913">
        <v>254.333</v>
      </c>
      <c r="I913">
        <v>0.39500000000000002</v>
      </c>
      <c r="J913">
        <v>580.01400000000001</v>
      </c>
      <c r="K913">
        <f t="shared" si="38"/>
        <v>6.1703617021276598</v>
      </c>
      <c r="L913" t="s">
        <v>42</v>
      </c>
      <c r="M913" t="s">
        <v>50</v>
      </c>
      <c r="N913" t="s">
        <v>47</v>
      </c>
    </row>
    <row r="914" spans="4:14" x14ac:dyDescent="0.3">
      <c r="D914">
        <v>547</v>
      </c>
      <c r="E914">
        <v>621</v>
      </c>
      <c r="F914">
        <v>126.992</v>
      </c>
      <c r="G914">
        <v>37.368000000000002</v>
      </c>
      <c r="H914">
        <v>249.64500000000001</v>
      </c>
      <c r="I914">
        <v>-1.109</v>
      </c>
      <c r="J914">
        <v>620.11599999999999</v>
      </c>
      <c r="K914">
        <f t="shared" si="38"/>
        <v>6.5969787234042547</v>
      </c>
      <c r="L914" t="s">
        <v>42</v>
      </c>
      <c r="M914" t="s">
        <v>50</v>
      </c>
      <c r="N914" t="s">
        <v>47</v>
      </c>
    </row>
    <row r="915" spans="4:14" x14ac:dyDescent="0.3">
      <c r="D915">
        <v>548</v>
      </c>
      <c r="E915">
        <v>747</v>
      </c>
      <c r="F915">
        <v>110.911</v>
      </c>
      <c r="G915">
        <v>8.1310000000000002</v>
      </c>
      <c r="H915">
        <v>253.89699999999999</v>
      </c>
      <c r="I915">
        <v>3.6909999999999998</v>
      </c>
      <c r="J915">
        <v>745.54700000000003</v>
      </c>
      <c r="K915">
        <f t="shared" si="38"/>
        <v>7.9313510638297879</v>
      </c>
      <c r="L915" t="s">
        <v>42</v>
      </c>
      <c r="M915" t="s">
        <v>50</v>
      </c>
      <c r="N915" t="s">
        <v>47</v>
      </c>
    </row>
    <row r="916" spans="4:14" x14ac:dyDescent="0.3">
      <c r="D916">
        <v>549</v>
      </c>
      <c r="E916">
        <v>601</v>
      </c>
      <c r="F916">
        <v>109.377</v>
      </c>
      <c r="G916">
        <v>37.96</v>
      </c>
      <c r="H916">
        <v>253.13300000000001</v>
      </c>
      <c r="I916">
        <v>2.2909999999999999</v>
      </c>
      <c r="J916">
        <v>600.48</v>
      </c>
      <c r="K916">
        <f t="shared" si="38"/>
        <v>6.3880851063829791</v>
      </c>
      <c r="L916" t="s">
        <v>42</v>
      </c>
      <c r="M916" t="s">
        <v>50</v>
      </c>
      <c r="N916" t="s">
        <v>47</v>
      </c>
    </row>
    <row r="917" spans="4:14" x14ac:dyDescent="0.3">
      <c r="D917">
        <v>550</v>
      </c>
      <c r="E917">
        <v>627</v>
      </c>
      <c r="F917">
        <v>141.71299999999999</v>
      </c>
      <c r="G917">
        <v>31.797000000000001</v>
      </c>
      <c r="H917">
        <v>252.67</v>
      </c>
      <c r="I917">
        <v>-12.170999999999999</v>
      </c>
      <c r="J917">
        <v>626.07299999999998</v>
      </c>
      <c r="K917">
        <f t="shared" si="38"/>
        <v>6.6603510638297871</v>
      </c>
      <c r="L917" t="s">
        <v>42</v>
      </c>
      <c r="M917" t="s">
        <v>50</v>
      </c>
      <c r="N917" t="s">
        <v>47</v>
      </c>
    </row>
    <row r="918" spans="4:14" x14ac:dyDescent="0.3">
      <c r="D918">
        <v>551</v>
      </c>
      <c r="E918">
        <v>594</v>
      </c>
      <c r="F918">
        <v>107.95099999999999</v>
      </c>
      <c r="G918">
        <v>2.33</v>
      </c>
      <c r="H918">
        <v>252.566</v>
      </c>
      <c r="I918">
        <v>2.7080000000000002</v>
      </c>
      <c r="J918">
        <v>592.66200000000003</v>
      </c>
      <c r="K918">
        <f t="shared" si="38"/>
        <v>6.3049148936170214</v>
      </c>
      <c r="L918" t="s">
        <v>42</v>
      </c>
      <c r="M918" t="s">
        <v>50</v>
      </c>
      <c r="N918" t="s">
        <v>47</v>
      </c>
    </row>
    <row r="919" spans="4:14" x14ac:dyDescent="0.3">
      <c r="D919">
        <v>552</v>
      </c>
      <c r="E919">
        <v>573</v>
      </c>
      <c r="F919">
        <v>124.908</v>
      </c>
      <c r="G919">
        <v>12.272</v>
      </c>
      <c r="H919">
        <v>239.59</v>
      </c>
      <c r="I919">
        <v>-6.4290000000000003</v>
      </c>
      <c r="J919">
        <v>571.59400000000005</v>
      </c>
      <c r="K919">
        <f t="shared" si="38"/>
        <v>6.0807872340425542</v>
      </c>
      <c r="L919" t="s">
        <v>42</v>
      </c>
      <c r="M919" t="s">
        <v>50</v>
      </c>
      <c r="N919" t="s">
        <v>47</v>
      </c>
    </row>
    <row r="920" spans="4:14" x14ac:dyDescent="0.3">
      <c r="D920">
        <v>553</v>
      </c>
      <c r="E920">
        <v>577</v>
      </c>
      <c r="F920">
        <v>101.681</v>
      </c>
      <c r="G920">
        <v>27.687999999999999</v>
      </c>
      <c r="H920">
        <v>244</v>
      </c>
      <c r="I920">
        <v>1.9890000000000001</v>
      </c>
      <c r="J920">
        <v>576.34699999999998</v>
      </c>
      <c r="K920">
        <f t="shared" si="38"/>
        <v>6.1313510638297872</v>
      </c>
      <c r="L920" t="s">
        <v>42</v>
      </c>
      <c r="M920" t="s">
        <v>50</v>
      </c>
      <c r="N920" t="s">
        <v>47</v>
      </c>
    </row>
    <row r="921" spans="4:14" x14ac:dyDescent="0.3">
      <c r="D921">
        <v>554</v>
      </c>
      <c r="E921">
        <v>692</v>
      </c>
      <c r="F921">
        <v>96.938999999999993</v>
      </c>
      <c r="G921">
        <v>9.8620000000000001</v>
      </c>
      <c r="H921">
        <v>239.41300000000001</v>
      </c>
      <c r="I921">
        <v>-10.335000000000001</v>
      </c>
      <c r="J921">
        <v>691.21299999999997</v>
      </c>
      <c r="K921">
        <f t="shared" si="38"/>
        <v>7.353329787234042</v>
      </c>
      <c r="L921" t="s">
        <v>42</v>
      </c>
      <c r="M921" t="s">
        <v>50</v>
      </c>
      <c r="N921" t="s">
        <v>47</v>
      </c>
    </row>
    <row r="922" spans="4:14" x14ac:dyDescent="0.3">
      <c r="D922">
        <v>555</v>
      </c>
      <c r="E922">
        <v>735</v>
      </c>
      <c r="F922">
        <v>139.821</v>
      </c>
      <c r="G922">
        <v>31.625</v>
      </c>
      <c r="H922">
        <v>253.11500000000001</v>
      </c>
      <c r="I922">
        <v>-7.5119999999999996</v>
      </c>
      <c r="J922">
        <v>734.30200000000002</v>
      </c>
      <c r="K922">
        <f t="shared" si="38"/>
        <v>7.8117234042553196</v>
      </c>
      <c r="L922" t="s">
        <v>42</v>
      </c>
      <c r="M922" t="s">
        <v>50</v>
      </c>
      <c r="N922" t="s">
        <v>47</v>
      </c>
    </row>
    <row r="923" spans="4:14" x14ac:dyDescent="0.3">
      <c r="D923">
        <v>556</v>
      </c>
      <c r="E923">
        <v>685</v>
      </c>
      <c r="F923">
        <v>106.083</v>
      </c>
      <c r="G923">
        <v>9.36</v>
      </c>
      <c r="H923">
        <v>247.15899999999999</v>
      </c>
      <c r="I923">
        <v>6.0439999999999996</v>
      </c>
      <c r="J923">
        <v>683.80100000000004</v>
      </c>
      <c r="K923">
        <f t="shared" si="38"/>
        <v>7.2744787234042558</v>
      </c>
      <c r="L923" t="s">
        <v>42</v>
      </c>
      <c r="M923" t="s">
        <v>50</v>
      </c>
      <c r="N923" t="s">
        <v>47</v>
      </c>
    </row>
    <row r="924" spans="4:14" x14ac:dyDescent="0.3">
      <c r="D924">
        <v>557</v>
      </c>
      <c r="E924">
        <v>574</v>
      </c>
      <c r="F924">
        <v>120.078</v>
      </c>
      <c r="G924">
        <v>30.477</v>
      </c>
      <c r="H924">
        <v>250.69300000000001</v>
      </c>
      <c r="I924">
        <v>-2.403</v>
      </c>
      <c r="J924">
        <v>572.50300000000004</v>
      </c>
      <c r="K924">
        <f t="shared" si="38"/>
        <v>6.0904574468085109</v>
      </c>
      <c r="L924" t="s">
        <v>42</v>
      </c>
      <c r="M924" t="s">
        <v>50</v>
      </c>
      <c r="N924" t="s">
        <v>47</v>
      </c>
    </row>
    <row r="925" spans="4:14" x14ac:dyDescent="0.3">
      <c r="D925">
        <v>558</v>
      </c>
      <c r="E925">
        <v>613</v>
      </c>
      <c r="F925">
        <v>111.91</v>
      </c>
      <c r="G925">
        <v>13.641</v>
      </c>
      <c r="H925">
        <v>253.333</v>
      </c>
      <c r="I925">
        <v>-1.498</v>
      </c>
      <c r="J925">
        <v>612.20899999999995</v>
      </c>
      <c r="K925">
        <f t="shared" si="38"/>
        <v>6.5128617021276591</v>
      </c>
      <c r="L925" t="s">
        <v>42</v>
      </c>
      <c r="M925" t="s">
        <v>50</v>
      </c>
      <c r="N925" t="s">
        <v>47</v>
      </c>
    </row>
    <row r="926" spans="4:14" x14ac:dyDescent="0.3">
      <c r="D926">
        <v>559</v>
      </c>
      <c r="E926">
        <v>529</v>
      </c>
      <c r="F926">
        <v>150.726</v>
      </c>
      <c r="G926">
        <v>40.47</v>
      </c>
      <c r="H926">
        <v>253.333</v>
      </c>
      <c r="I926">
        <v>0.434</v>
      </c>
      <c r="J926">
        <v>528.01499999999999</v>
      </c>
      <c r="K926">
        <f t="shared" si="38"/>
        <v>5.6171808510638295</v>
      </c>
      <c r="L926" t="s">
        <v>42</v>
      </c>
      <c r="M926" t="s">
        <v>50</v>
      </c>
      <c r="N926" t="s">
        <v>47</v>
      </c>
    </row>
    <row r="927" spans="4:14" x14ac:dyDescent="0.3">
      <c r="D927">
        <v>560</v>
      </c>
      <c r="E927">
        <v>641</v>
      </c>
      <c r="F927">
        <v>124.429</v>
      </c>
      <c r="G927">
        <v>35.353999999999999</v>
      </c>
      <c r="H927">
        <v>253.21899999999999</v>
      </c>
      <c r="I927">
        <v>-0.35799999999999998</v>
      </c>
      <c r="J927">
        <v>640.01199999999994</v>
      </c>
      <c r="K927">
        <f t="shared" si="38"/>
        <v>6.8086382978723394</v>
      </c>
      <c r="L927" t="s">
        <v>42</v>
      </c>
      <c r="M927" t="s">
        <v>50</v>
      </c>
      <c r="N927" t="s">
        <v>47</v>
      </c>
    </row>
    <row r="928" spans="4:14" x14ac:dyDescent="0.3">
      <c r="D928">
        <v>561</v>
      </c>
      <c r="E928">
        <v>713</v>
      </c>
      <c r="F928">
        <v>94.254000000000005</v>
      </c>
      <c r="G928">
        <v>19.641999999999999</v>
      </c>
      <c r="H928">
        <v>211.839</v>
      </c>
      <c r="I928">
        <v>1.609</v>
      </c>
      <c r="J928">
        <v>712.28099999999995</v>
      </c>
      <c r="K928">
        <f t="shared" si="38"/>
        <v>7.5774574468085101</v>
      </c>
      <c r="L928" t="s">
        <v>42</v>
      </c>
      <c r="M928" t="s">
        <v>50</v>
      </c>
      <c r="N928" t="s">
        <v>47</v>
      </c>
    </row>
    <row r="929" spans="4:14" x14ac:dyDescent="0.3">
      <c r="D929">
        <v>562</v>
      </c>
      <c r="E929">
        <v>613</v>
      </c>
      <c r="F929">
        <v>123.27</v>
      </c>
      <c r="G929">
        <v>30.077999999999999</v>
      </c>
      <c r="H929">
        <v>253.90799999999999</v>
      </c>
      <c r="I929">
        <v>1.123</v>
      </c>
      <c r="J929">
        <v>612.11800000000005</v>
      </c>
      <c r="K929">
        <f t="shared" si="38"/>
        <v>6.5118936170212773</v>
      </c>
      <c r="L929" t="s">
        <v>42</v>
      </c>
      <c r="M929" t="s">
        <v>50</v>
      </c>
      <c r="N929" t="s">
        <v>47</v>
      </c>
    </row>
    <row r="930" spans="4:14" x14ac:dyDescent="0.3">
      <c r="D930">
        <v>563</v>
      </c>
      <c r="E930">
        <v>546</v>
      </c>
      <c r="F930">
        <v>92.953000000000003</v>
      </c>
      <c r="G930">
        <v>19.808</v>
      </c>
      <c r="H930">
        <v>249.471</v>
      </c>
      <c r="I930">
        <v>2.9460000000000002</v>
      </c>
      <c r="J930">
        <v>544.72</v>
      </c>
      <c r="K930">
        <f t="shared" si="38"/>
        <v>5.7948936170212768</v>
      </c>
      <c r="L930" t="s">
        <v>42</v>
      </c>
      <c r="M930" t="s">
        <v>50</v>
      </c>
      <c r="N930" t="s">
        <v>47</v>
      </c>
    </row>
    <row r="931" spans="4:14" x14ac:dyDescent="0.3">
      <c r="D931">
        <v>564</v>
      </c>
      <c r="E931">
        <v>615</v>
      </c>
      <c r="F931">
        <v>106.422</v>
      </c>
      <c r="G931">
        <v>17.181000000000001</v>
      </c>
      <c r="H931">
        <v>246.23599999999999</v>
      </c>
      <c r="I931">
        <v>7.8659999999999997</v>
      </c>
      <c r="J931">
        <v>613.77499999999998</v>
      </c>
      <c r="K931">
        <f t="shared" si="38"/>
        <v>6.5295212765957444</v>
      </c>
      <c r="L931" t="s">
        <v>42</v>
      </c>
      <c r="M931" t="s">
        <v>50</v>
      </c>
      <c r="N931" t="s">
        <v>47</v>
      </c>
    </row>
    <row r="932" spans="4:14" x14ac:dyDescent="0.3">
      <c r="D932">
        <v>565</v>
      </c>
      <c r="E932">
        <v>638</v>
      </c>
      <c r="F932">
        <v>162.84800000000001</v>
      </c>
      <c r="G932">
        <v>22.405999999999999</v>
      </c>
      <c r="H932">
        <v>252.958</v>
      </c>
      <c r="I932">
        <v>-3.24</v>
      </c>
      <c r="J932">
        <v>637.01800000000003</v>
      </c>
      <c r="K932">
        <f t="shared" si="38"/>
        <v>6.7767872340425539</v>
      </c>
      <c r="L932" t="s">
        <v>42</v>
      </c>
      <c r="M932" t="s">
        <v>50</v>
      </c>
      <c r="N932" t="s">
        <v>47</v>
      </c>
    </row>
    <row r="933" spans="4:14" x14ac:dyDescent="0.3">
      <c r="D933">
        <v>566</v>
      </c>
      <c r="E933">
        <v>577</v>
      </c>
      <c r="F933">
        <v>129.322</v>
      </c>
      <c r="G933">
        <v>17.829000000000001</v>
      </c>
      <c r="H933">
        <v>253.333</v>
      </c>
      <c r="I933">
        <v>6.78</v>
      </c>
      <c r="J933">
        <v>576.02800000000002</v>
      </c>
      <c r="K933">
        <f t="shared" si="38"/>
        <v>6.1279574468085105</v>
      </c>
      <c r="L933" t="s">
        <v>42</v>
      </c>
      <c r="M933" t="s">
        <v>50</v>
      </c>
      <c r="N933" t="s">
        <v>47</v>
      </c>
    </row>
    <row r="934" spans="4:14" x14ac:dyDescent="0.3">
      <c r="D934">
        <v>567</v>
      </c>
      <c r="E934">
        <v>709</v>
      </c>
      <c r="F934">
        <v>86.888000000000005</v>
      </c>
      <c r="G934">
        <v>6.8979999999999997</v>
      </c>
      <c r="H934">
        <v>255</v>
      </c>
      <c r="I934">
        <v>-0.32400000000000001</v>
      </c>
      <c r="J934">
        <v>708.01099999999997</v>
      </c>
      <c r="K934">
        <f t="shared" si="38"/>
        <v>7.5320319148936168</v>
      </c>
      <c r="L934" t="s">
        <v>42</v>
      </c>
      <c r="M934" t="s">
        <v>50</v>
      </c>
      <c r="N934" t="s">
        <v>47</v>
      </c>
    </row>
    <row r="935" spans="4:14" x14ac:dyDescent="0.3">
      <c r="D935">
        <v>568</v>
      </c>
      <c r="E935">
        <v>537</v>
      </c>
      <c r="F935">
        <v>80.445999999999998</v>
      </c>
      <c r="G935">
        <v>14.362</v>
      </c>
      <c r="H935">
        <v>227.99</v>
      </c>
      <c r="I935">
        <v>13.829000000000001</v>
      </c>
      <c r="J935">
        <v>535.52200000000005</v>
      </c>
      <c r="K935">
        <f t="shared" si="38"/>
        <v>5.6970425531914897</v>
      </c>
      <c r="L935" t="s">
        <v>42</v>
      </c>
      <c r="M935" t="s">
        <v>50</v>
      </c>
      <c r="N935" t="s">
        <v>47</v>
      </c>
    </row>
    <row r="936" spans="4:14" x14ac:dyDescent="0.3">
      <c r="D936">
        <v>569</v>
      </c>
      <c r="E936">
        <v>633</v>
      </c>
      <c r="F936">
        <v>55.335000000000001</v>
      </c>
      <c r="G936">
        <v>12.134</v>
      </c>
      <c r="H936">
        <v>181.45400000000001</v>
      </c>
      <c r="I936">
        <v>6.18</v>
      </c>
      <c r="J936">
        <v>631.67100000000005</v>
      </c>
      <c r="K936">
        <f t="shared" si="38"/>
        <v>6.7199042553191495</v>
      </c>
      <c r="L936" t="s">
        <v>42</v>
      </c>
      <c r="M936" t="s">
        <v>50</v>
      </c>
      <c r="N936" t="s">
        <v>47</v>
      </c>
    </row>
    <row r="937" spans="4:14" x14ac:dyDescent="0.3">
      <c r="D937">
        <v>570</v>
      </c>
      <c r="E937">
        <v>681</v>
      </c>
      <c r="F937">
        <v>68.998000000000005</v>
      </c>
      <c r="G937">
        <v>6.3070000000000004</v>
      </c>
      <c r="H937">
        <v>249.75800000000001</v>
      </c>
      <c r="I937">
        <v>6.08</v>
      </c>
      <c r="J937">
        <v>679.82399999999996</v>
      </c>
      <c r="K937">
        <f t="shared" si="38"/>
        <v>7.2321702127659568</v>
      </c>
      <c r="L937" t="s">
        <v>42</v>
      </c>
      <c r="M937" t="s">
        <v>50</v>
      </c>
      <c r="N937" t="s">
        <v>47</v>
      </c>
    </row>
    <row r="938" spans="4:14" x14ac:dyDescent="0.3">
      <c r="D938">
        <v>571</v>
      </c>
      <c r="E938">
        <v>752</v>
      </c>
      <c r="F938">
        <v>74.394000000000005</v>
      </c>
      <c r="G938">
        <v>6.6820000000000004</v>
      </c>
      <c r="H938">
        <v>216.333</v>
      </c>
      <c r="I938">
        <v>9.8140000000000001</v>
      </c>
      <c r="J938">
        <v>750.98900000000003</v>
      </c>
      <c r="K938">
        <f t="shared" si="38"/>
        <v>7.9892446808510638</v>
      </c>
      <c r="L938" t="s">
        <v>42</v>
      </c>
      <c r="M938" t="s">
        <v>50</v>
      </c>
      <c r="N938" t="s">
        <v>47</v>
      </c>
    </row>
    <row r="939" spans="4:14" x14ac:dyDescent="0.3">
      <c r="D939">
        <v>572</v>
      </c>
      <c r="E939">
        <v>556</v>
      </c>
      <c r="F939">
        <v>75.162000000000006</v>
      </c>
      <c r="G939">
        <v>15.294</v>
      </c>
      <c r="H939">
        <v>192.03399999999999</v>
      </c>
      <c r="I939">
        <v>-6.2030000000000003</v>
      </c>
      <c r="J939">
        <v>555.25099999999998</v>
      </c>
      <c r="K939">
        <f t="shared" si="38"/>
        <v>5.9069255319148937</v>
      </c>
      <c r="L939" t="s">
        <v>42</v>
      </c>
      <c r="M939" t="s">
        <v>50</v>
      </c>
      <c r="N939" t="s">
        <v>47</v>
      </c>
    </row>
    <row r="940" spans="4:14" x14ac:dyDescent="0.3">
      <c r="D940">
        <v>573</v>
      </c>
      <c r="E940">
        <v>654</v>
      </c>
      <c r="F940">
        <v>63.354999999999997</v>
      </c>
      <c r="G940">
        <v>7.7709999999999999</v>
      </c>
      <c r="H940">
        <v>185.50399999999999</v>
      </c>
      <c r="I940">
        <v>-2.81</v>
      </c>
      <c r="J940">
        <v>652.78499999999997</v>
      </c>
      <c r="K940">
        <f t="shared" si="38"/>
        <v>6.9445212765957445</v>
      </c>
      <c r="L940" t="s">
        <v>42</v>
      </c>
      <c r="M940" t="s">
        <v>50</v>
      </c>
      <c r="N940" t="s">
        <v>47</v>
      </c>
    </row>
    <row r="941" spans="4:14" x14ac:dyDescent="0.3">
      <c r="D941">
        <v>574</v>
      </c>
      <c r="E941">
        <v>663</v>
      </c>
      <c r="F941">
        <v>92.191999999999993</v>
      </c>
      <c r="G941">
        <v>17.829000000000001</v>
      </c>
      <c r="H941">
        <v>204.61600000000001</v>
      </c>
      <c r="I941">
        <v>-4.8499999999999996</v>
      </c>
      <c r="J941">
        <v>662.37099999999998</v>
      </c>
      <c r="K941">
        <f t="shared" si="38"/>
        <v>7.0465</v>
      </c>
      <c r="L941" t="s">
        <v>42</v>
      </c>
      <c r="M941" t="s">
        <v>50</v>
      </c>
      <c r="N941" t="s">
        <v>47</v>
      </c>
    </row>
    <row r="942" spans="4:14" x14ac:dyDescent="0.3">
      <c r="D942">
        <v>575</v>
      </c>
      <c r="E942">
        <v>716</v>
      </c>
      <c r="F942">
        <v>111.499</v>
      </c>
      <c r="G942">
        <v>34.802</v>
      </c>
      <c r="H942">
        <v>209.73099999999999</v>
      </c>
      <c r="I942">
        <v>-5.1360000000000001</v>
      </c>
      <c r="J942">
        <v>714.87099999999998</v>
      </c>
      <c r="K942">
        <f t="shared" si="38"/>
        <v>7.6050106382978724</v>
      </c>
      <c r="L942" t="s">
        <v>42</v>
      </c>
      <c r="M942" t="s">
        <v>50</v>
      </c>
      <c r="N942" t="s">
        <v>47</v>
      </c>
    </row>
    <row r="943" spans="4:14" x14ac:dyDescent="0.3">
      <c r="D943">
        <v>576</v>
      </c>
      <c r="E943">
        <v>700</v>
      </c>
      <c r="F943">
        <v>72.930999999999997</v>
      </c>
      <c r="G943">
        <v>3.8490000000000002</v>
      </c>
      <c r="H943">
        <v>252.75399999999999</v>
      </c>
      <c r="I943">
        <v>5.2539999999999996</v>
      </c>
      <c r="J943">
        <v>698.93600000000004</v>
      </c>
      <c r="K943">
        <f t="shared" si="38"/>
        <v>7.4354893617021283</v>
      </c>
      <c r="L943" t="s">
        <v>42</v>
      </c>
      <c r="M943" t="s">
        <v>50</v>
      </c>
      <c r="N943" t="s">
        <v>47</v>
      </c>
    </row>
    <row r="944" spans="4:14" x14ac:dyDescent="0.3">
      <c r="D944">
        <v>577</v>
      </c>
      <c r="E944">
        <v>97</v>
      </c>
      <c r="F944">
        <v>93.3</v>
      </c>
      <c r="G944">
        <v>78.146000000000001</v>
      </c>
      <c r="H944">
        <v>176.14599999999999</v>
      </c>
      <c r="I944">
        <v>1.79</v>
      </c>
      <c r="J944">
        <v>96.046999999999997</v>
      </c>
      <c r="K944">
        <f t="shared" si="38"/>
        <v>1.0217765957446807</v>
      </c>
      <c r="L944" t="s">
        <v>42</v>
      </c>
      <c r="M944" t="s">
        <v>50</v>
      </c>
      <c r="N944" t="s">
        <v>47</v>
      </c>
    </row>
    <row r="945" spans="4:14" x14ac:dyDescent="0.3">
      <c r="D945">
        <v>578</v>
      </c>
      <c r="E945">
        <v>756</v>
      </c>
      <c r="F945">
        <v>81.317999999999998</v>
      </c>
      <c r="G945">
        <v>5.4279999999999999</v>
      </c>
      <c r="H945">
        <v>251.87</v>
      </c>
      <c r="I945">
        <v>9.7620000000000005</v>
      </c>
      <c r="J945">
        <v>754.93</v>
      </c>
      <c r="K945">
        <f t="shared" si="38"/>
        <v>8.0311702127659572</v>
      </c>
      <c r="L945" t="s">
        <v>42</v>
      </c>
      <c r="M945" t="s">
        <v>50</v>
      </c>
      <c r="N945" t="s">
        <v>47</v>
      </c>
    </row>
    <row r="946" spans="4:14" x14ac:dyDescent="0.3">
      <c r="D946">
        <v>579</v>
      </c>
      <c r="E946">
        <v>718</v>
      </c>
      <c r="F946">
        <v>83.024000000000001</v>
      </c>
      <c r="G946">
        <v>16.748000000000001</v>
      </c>
      <c r="H946">
        <v>240.22300000000001</v>
      </c>
      <c r="I946">
        <v>3.198</v>
      </c>
      <c r="J946">
        <v>717.11599999999999</v>
      </c>
      <c r="K946">
        <f t="shared" si="38"/>
        <v>7.6288936170212764</v>
      </c>
      <c r="L946" t="s">
        <v>42</v>
      </c>
      <c r="M946" t="s">
        <v>50</v>
      </c>
      <c r="N946" t="s">
        <v>47</v>
      </c>
    </row>
    <row r="947" spans="4:14" x14ac:dyDescent="0.3">
      <c r="D947">
        <v>580</v>
      </c>
      <c r="E947">
        <v>637</v>
      </c>
      <c r="F947">
        <v>71.13</v>
      </c>
      <c r="G947">
        <v>3.6669999999999998</v>
      </c>
      <c r="H947">
        <v>253.82</v>
      </c>
      <c r="I947">
        <v>11.239000000000001</v>
      </c>
      <c r="J947">
        <v>636.20100000000002</v>
      </c>
      <c r="K947">
        <f t="shared" si="38"/>
        <v>6.768095744680851</v>
      </c>
      <c r="L947" t="s">
        <v>42</v>
      </c>
      <c r="M947" t="s">
        <v>50</v>
      </c>
      <c r="N947" t="s">
        <v>47</v>
      </c>
    </row>
    <row r="948" spans="4:14" x14ac:dyDescent="0.3">
      <c r="D948">
        <v>581</v>
      </c>
      <c r="E948">
        <v>495</v>
      </c>
      <c r="F948">
        <v>88.281999999999996</v>
      </c>
      <c r="G948">
        <v>15.54</v>
      </c>
      <c r="H948">
        <v>213.57400000000001</v>
      </c>
      <c r="I948">
        <v>8.8520000000000003</v>
      </c>
      <c r="J948">
        <v>493.88299999999998</v>
      </c>
      <c r="K948">
        <f t="shared" si="38"/>
        <v>5.2540744680851059</v>
      </c>
      <c r="L948" t="s">
        <v>42</v>
      </c>
      <c r="M948" t="s">
        <v>50</v>
      </c>
      <c r="N948" t="s">
        <v>47</v>
      </c>
    </row>
    <row r="949" spans="4:14" x14ac:dyDescent="0.3">
      <c r="D949">
        <v>582</v>
      </c>
      <c r="E949">
        <v>729</v>
      </c>
      <c r="F949">
        <v>82.741</v>
      </c>
      <c r="G949">
        <v>5.3330000000000002</v>
      </c>
      <c r="H949">
        <v>254.333</v>
      </c>
      <c r="I949">
        <v>-0.315</v>
      </c>
      <c r="J949">
        <v>728.01099999999997</v>
      </c>
      <c r="K949">
        <f t="shared" si="38"/>
        <v>7.7447978723404249</v>
      </c>
      <c r="L949" t="s">
        <v>42</v>
      </c>
      <c r="M949" t="s">
        <v>50</v>
      </c>
      <c r="N949" t="s">
        <v>47</v>
      </c>
    </row>
    <row r="950" spans="4:14" x14ac:dyDescent="0.3">
      <c r="D950">
        <v>583</v>
      </c>
      <c r="E950">
        <v>572</v>
      </c>
      <c r="F950">
        <v>69.102000000000004</v>
      </c>
      <c r="G950">
        <v>7.8170000000000002</v>
      </c>
      <c r="H950">
        <v>179.4</v>
      </c>
      <c r="I950">
        <v>-5.6310000000000002</v>
      </c>
      <c r="J950">
        <v>570.75400000000002</v>
      </c>
      <c r="K950">
        <f t="shared" si="38"/>
        <v>6.0718510638297873</v>
      </c>
      <c r="L950" t="s">
        <v>42</v>
      </c>
      <c r="M950" t="s">
        <v>50</v>
      </c>
      <c r="N950" t="s">
        <v>47</v>
      </c>
    </row>
    <row r="951" spans="4:14" x14ac:dyDescent="0.3">
      <c r="D951">
        <v>584</v>
      </c>
      <c r="E951">
        <v>662</v>
      </c>
      <c r="F951">
        <v>57.963000000000001</v>
      </c>
      <c r="G951">
        <v>6.9470000000000001</v>
      </c>
      <c r="H951">
        <v>169.11099999999999</v>
      </c>
      <c r="I951">
        <v>-3.1219999999999999</v>
      </c>
      <c r="J951">
        <v>660.98099999999999</v>
      </c>
      <c r="K951">
        <f t="shared" si="38"/>
        <v>7.0317127659574465</v>
      </c>
      <c r="L951" t="s">
        <v>42</v>
      </c>
      <c r="M951" t="s">
        <v>50</v>
      </c>
      <c r="N951" t="s">
        <v>47</v>
      </c>
    </row>
    <row r="952" spans="4:14" x14ac:dyDescent="0.3">
      <c r="D952">
        <v>585</v>
      </c>
      <c r="E952">
        <v>674</v>
      </c>
      <c r="F952">
        <v>83.751999999999995</v>
      </c>
      <c r="G952">
        <v>11.227</v>
      </c>
      <c r="H952">
        <v>190.74799999999999</v>
      </c>
      <c r="I952">
        <v>-3.746</v>
      </c>
      <c r="J952">
        <v>673.43899999999996</v>
      </c>
      <c r="K952">
        <f t="shared" si="38"/>
        <v>7.1642446808510636</v>
      </c>
      <c r="L952" t="s">
        <v>42</v>
      </c>
      <c r="M952" t="s">
        <v>50</v>
      </c>
      <c r="N952" t="s">
        <v>47</v>
      </c>
    </row>
    <row r="953" spans="4:14" x14ac:dyDescent="0.3">
      <c r="D953">
        <v>586</v>
      </c>
      <c r="E953">
        <v>689</v>
      </c>
      <c r="F953">
        <v>107.017</v>
      </c>
      <c r="G953">
        <v>27.902999999999999</v>
      </c>
      <c r="H953">
        <v>204.73500000000001</v>
      </c>
      <c r="I953">
        <v>-8.6959999999999997</v>
      </c>
      <c r="J953">
        <v>687.90700000000004</v>
      </c>
      <c r="K953">
        <f t="shared" si="38"/>
        <v>7.3181595744680852</v>
      </c>
      <c r="L953" t="s">
        <v>42</v>
      </c>
      <c r="M953" t="s">
        <v>50</v>
      </c>
      <c r="N953" t="s">
        <v>47</v>
      </c>
    </row>
    <row r="954" spans="4:14" x14ac:dyDescent="0.3">
      <c r="D954">
        <v>587</v>
      </c>
      <c r="E954">
        <v>670</v>
      </c>
      <c r="F954">
        <v>65.471000000000004</v>
      </c>
      <c r="G954">
        <v>2.6230000000000002</v>
      </c>
      <c r="H954">
        <v>251.44300000000001</v>
      </c>
      <c r="I954">
        <v>6.87</v>
      </c>
      <c r="J954">
        <v>668.80200000000002</v>
      </c>
      <c r="K954">
        <f t="shared" si="38"/>
        <v>7.1149148936170219</v>
      </c>
      <c r="L954" t="s">
        <v>42</v>
      </c>
      <c r="M954" t="s">
        <v>50</v>
      </c>
      <c r="N954" t="s">
        <v>47</v>
      </c>
    </row>
    <row r="955" spans="4:14" x14ac:dyDescent="0.3">
      <c r="D955">
        <v>588</v>
      </c>
      <c r="E955">
        <v>747</v>
      </c>
      <c r="F955">
        <v>99.712999999999994</v>
      </c>
      <c r="G955">
        <v>13.058</v>
      </c>
      <c r="H955">
        <v>223.542</v>
      </c>
      <c r="I955">
        <v>4.6109999999999998</v>
      </c>
      <c r="J955">
        <v>746.41499999999996</v>
      </c>
      <c r="K955">
        <f t="shared" si="38"/>
        <v>7.9405851063829784</v>
      </c>
      <c r="L955" t="s">
        <v>42</v>
      </c>
      <c r="M955" t="s">
        <v>50</v>
      </c>
      <c r="N955" t="s">
        <v>47</v>
      </c>
    </row>
    <row r="956" spans="4:14" x14ac:dyDescent="0.3">
      <c r="D956">
        <v>589</v>
      </c>
      <c r="E956">
        <v>633</v>
      </c>
      <c r="F956">
        <v>131.399</v>
      </c>
      <c r="G956">
        <v>38.695999999999998</v>
      </c>
      <c r="H956">
        <v>254</v>
      </c>
      <c r="I956">
        <v>-0.72499999999999998</v>
      </c>
      <c r="J956">
        <v>632.05100000000004</v>
      </c>
      <c r="K956">
        <f t="shared" si="38"/>
        <v>6.7239468085106386</v>
      </c>
      <c r="L956" t="s">
        <v>42</v>
      </c>
      <c r="M956" t="s">
        <v>50</v>
      </c>
      <c r="N956" t="s">
        <v>47</v>
      </c>
    </row>
    <row r="957" spans="4:14" x14ac:dyDescent="0.3">
      <c r="D957">
        <v>590</v>
      </c>
      <c r="E957">
        <v>611</v>
      </c>
      <c r="F957">
        <v>99.873000000000005</v>
      </c>
      <c r="G957">
        <v>12.617000000000001</v>
      </c>
      <c r="H957">
        <v>251.61</v>
      </c>
      <c r="I957">
        <v>4.5140000000000002</v>
      </c>
      <c r="J957">
        <v>609.89200000000005</v>
      </c>
      <c r="K957">
        <f t="shared" si="38"/>
        <v>6.4882127659574476</v>
      </c>
      <c r="L957" t="s">
        <v>42</v>
      </c>
      <c r="M957" t="s">
        <v>50</v>
      </c>
      <c r="N957" t="s">
        <v>47</v>
      </c>
    </row>
    <row r="958" spans="4:14" x14ac:dyDescent="0.3">
      <c r="D958">
        <v>591</v>
      </c>
      <c r="E958">
        <v>634</v>
      </c>
      <c r="F958">
        <v>89.606999999999999</v>
      </c>
      <c r="G958">
        <v>9.3390000000000004</v>
      </c>
      <c r="H958">
        <v>252.54300000000001</v>
      </c>
      <c r="I958">
        <v>6.9</v>
      </c>
      <c r="J958">
        <v>632.58199999999999</v>
      </c>
      <c r="K958">
        <f t="shared" si="38"/>
        <v>6.729595744680851</v>
      </c>
      <c r="L958" t="s">
        <v>42</v>
      </c>
      <c r="M958" t="s">
        <v>50</v>
      </c>
      <c r="N958" t="s">
        <v>47</v>
      </c>
    </row>
    <row r="959" spans="4:14" x14ac:dyDescent="0.3">
      <c r="D959">
        <v>592</v>
      </c>
      <c r="E959">
        <v>642</v>
      </c>
      <c r="F959">
        <v>140.65899999999999</v>
      </c>
      <c r="G959">
        <v>26.966000000000001</v>
      </c>
      <c r="H959">
        <v>252.21199999999999</v>
      </c>
      <c r="I959">
        <v>-7.1689999999999996</v>
      </c>
      <c r="J959">
        <v>641.01199999999994</v>
      </c>
      <c r="K959">
        <f t="shared" si="38"/>
        <v>6.8192765957446806</v>
      </c>
      <c r="L959" t="s">
        <v>42</v>
      </c>
      <c r="M959" t="s">
        <v>50</v>
      </c>
      <c r="N959" t="s">
        <v>47</v>
      </c>
    </row>
    <row r="960" spans="4:14" x14ac:dyDescent="0.3">
      <c r="D960">
        <v>593</v>
      </c>
      <c r="E960">
        <v>554</v>
      </c>
      <c r="F960">
        <v>111.673</v>
      </c>
      <c r="G960">
        <v>12.419</v>
      </c>
      <c r="H960">
        <v>251.67</v>
      </c>
      <c r="I960">
        <v>3.7309999999999999</v>
      </c>
      <c r="J960">
        <v>553.173</v>
      </c>
      <c r="K960">
        <f t="shared" si="38"/>
        <v>5.8848191489361703</v>
      </c>
      <c r="L960" t="s">
        <v>42</v>
      </c>
      <c r="M960" t="s">
        <v>50</v>
      </c>
      <c r="N960" t="s">
        <v>47</v>
      </c>
    </row>
    <row r="961" spans="4:14" x14ac:dyDescent="0.3">
      <c r="D961">
        <v>594</v>
      </c>
      <c r="E961">
        <v>587</v>
      </c>
      <c r="F961">
        <v>156.11699999999999</v>
      </c>
      <c r="G961">
        <v>33.018999999999998</v>
      </c>
      <c r="H961">
        <v>251.94399999999999</v>
      </c>
      <c r="I961">
        <v>4.3090000000000002</v>
      </c>
      <c r="J961">
        <v>585.65499999999997</v>
      </c>
      <c r="K961">
        <f t="shared" si="38"/>
        <v>6.2303723404255313</v>
      </c>
      <c r="L961" t="s">
        <v>42</v>
      </c>
      <c r="M961" t="s">
        <v>50</v>
      </c>
      <c r="N961" t="s">
        <v>47</v>
      </c>
    </row>
    <row r="962" spans="4:14" x14ac:dyDescent="0.3">
      <c r="D962">
        <v>595</v>
      </c>
      <c r="E962">
        <v>587</v>
      </c>
      <c r="F962">
        <v>164.458</v>
      </c>
      <c r="G962">
        <v>77.994</v>
      </c>
      <c r="H962">
        <v>250.267</v>
      </c>
      <c r="I962">
        <v>-8.2409999999999997</v>
      </c>
      <c r="J962">
        <v>586.05100000000004</v>
      </c>
      <c r="K962">
        <f t="shared" si="38"/>
        <v>6.2345851063829789</v>
      </c>
      <c r="L962" t="s">
        <v>42</v>
      </c>
      <c r="M962" t="s">
        <v>50</v>
      </c>
      <c r="N962" t="s">
        <v>47</v>
      </c>
    </row>
    <row r="963" spans="4:14" x14ac:dyDescent="0.3">
      <c r="D963">
        <v>596</v>
      </c>
      <c r="E963">
        <v>562</v>
      </c>
      <c r="F963">
        <v>101.895</v>
      </c>
      <c r="G963">
        <v>17.329000000000001</v>
      </c>
      <c r="H963">
        <v>254.60599999999999</v>
      </c>
      <c r="I963">
        <v>3.27</v>
      </c>
      <c r="J963">
        <v>560.91399999999999</v>
      </c>
      <c r="K963">
        <f t="shared" si="38"/>
        <v>5.9671702127659572</v>
      </c>
      <c r="L963" t="s">
        <v>42</v>
      </c>
      <c r="M963" t="s">
        <v>50</v>
      </c>
      <c r="N963" t="s">
        <v>47</v>
      </c>
    </row>
    <row r="964" spans="4:14" x14ac:dyDescent="0.3">
      <c r="D964">
        <v>597</v>
      </c>
      <c r="E964">
        <v>778</v>
      </c>
      <c r="F964">
        <v>98.543999999999997</v>
      </c>
      <c r="G964">
        <v>17.971</v>
      </c>
      <c r="H964">
        <v>246.31899999999999</v>
      </c>
      <c r="I964">
        <v>-8.5890000000000004</v>
      </c>
      <c r="J964">
        <v>776.71100000000001</v>
      </c>
      <c r="K964">
        <f t="shared" si="38"/>
        <v>8.2628829787234039</v>
      </c>
      <c r="L964" t="s">
        <v>42</v>
      </c>
      <c r="M964" t="s">
        <v>50</v>
      </c>
      <c r="N964" t="s">
        <v>47</v>
      </c>
    </row>
    <row r="965" spans="4:14" x14ac:dyDescent="0.3">
      <c r="D965">
        <v>598</v>
      </c>
      <c r="E965">
        <v>782</v>
      </c>
      <c r="F965">
        <v>145.44200000000001</v>
      </c>
      <c r="G965">
        <v>43.93</v>
      </c>
      <c r="H965">
        <v>253.25200000000001</v>
      </c>
      <c r="I965">
        <v>-6.47</v>
      </c>
      <c r="J965">
        <v>780.97400000000005</v>
      </c>
      <c r="K965">
        <f t="shared" si="38"/>
        <v>8.3082340425531918</v>
      </c>
      <c r="L965" t="s">
        <v>42</v>
      </c>
      <c r="M965" t="s">
        <v>50</v>
      </c>
      <c r="N965" t="s">
        <v>47</v>
      </c>
    </row>
    <row r="966" spans="4:14" x14ac:dyDescent="0.3">
      <c r="D966">
        <v>599</v>
      </c>
      <c r="E966">
        <v>683</v>
      </c>
      <c r="F966">
        <v>101.001</v>
      </c>
      <c r="G966">
        <v>12.723000000000001</v>
      </c>
      <c r="H966">
        <v>249.97800000000001</v>
      </c>
      <c r="I966">
        <v>9.7940000000000005</v>
      </c>
      <c r="J966">
        <v>681.93799999999999</v>
      </c>
      <c r="K966">
        <f t="shared" ref="K966:K999" si="39">J966/94</f>
        <v>7.2546595744680848</v>
      </c>
      <c r="L966" t="s">
        <v>42</v>
      </c>
      <c r="M966" t="s">
        <v>50</v>
      </c>
      <c r="N966" t="s">
        <v>47</v>
      </c>
    </row>
    <row r="967" spans="4:14" x14ac:dyDescent="0.3">
      <c r="D967">
        <v>600</v>
      </c>
      <c r="E967">
        <v>589</v>
      </c>
      <c r="F967">
        <v>123.85899999999999</v>
      </c>
      <c r="G967">
        <v>17.047999999999998</v>
      </c>
      <c r="H967">
        <v>254.667</v>
      </c>
      <c r="I967">
        <v>-1.5589999999999999</v>
      </c>
      <c r="J967">
        <v>588.21799999999996</v>
      </c>
      <c r="K967">
        <f t="shared" si="39"/>
        <v>6.2576382978723402</v>
      </c>
      <c r="L967" t="s">
        <v>42</v>
      </c>
      <c r="M967" t="s">
        <v>50</v>
      </c>
      <c r="N967" t="s">
        <v>47</v>
      </c>
    </row>
    <row r="968" spans="4:14" x14ac:dyDescent="0.3">
      <c r="D968">
        <v>601</v>
      </c>
      <c r="E968">
        <v>666</v>
      </c>
      <c r="F968">
        <v>108.18899999999999</v>
      </c>
      <c r="G968">
        <v>6.6920000000000002</v>
      </c>
      <c r="H968">
        <v>251.84100000000001</v>
      </c>
      <c r="I968">
        <v>-2.7589999999999999</v>
      </c>
      <c r="J968">
        <v>664.77099999999996</v>
      </c>
      <c r="K968">
        <f t="shared" si="39"/>
        <v>7.0720319148936168</v>
      </c>
      <c r="L968" t="s">
        <v>42</v>
      </c>
      <c r="M968" t="s">
        <v>50</v>
      </c>
      <c r="N968" t="s">
        <v>47</v>
      </c>
    </row>
    <row r="969" spans="4:14" x14ac:dyDescent="0.3">
      <c r="D969">
        <v>602</v>
      </c>
      <c r="E969">
        <v>593</v>
      </c>
      <c r="F969">
        <v>119.89400000000001</v>
      </c>
      <c r="G969">
        <v>20.68</v>
      </c>
      <c r="H969">
        <v>253.333</v>
      </c>
      <c r="I969">
        <v>-0.38700000000000001</v>
      </c>
      <c r="J969">
        <v>592.01400000000001</v>
      </c>
      <c r="K969">
        <f t="shared" si="39"/>
        <v>6.2980212765957448</v>
      </c>
      <c r="L969" t="s">
        <v>42</v>
      </c>
      <c r="M969" t="s">
        <v>50</v>
      </c>
      <c r="N969" t="s">
        <v>47</v>
      </c>
    </row>
    <row r="970" spans="4:14" x14ac:dyDescent="0.3">
      <c r="D970">
        <v>603</v>
      </c>
      <c r="E970">
        <v>669</v>
      </c>
      <c r="F970">
        <v>108.626</v>
      </c>
      <c r="G970">
        <v>7.6769999999999996</v>
      </c>
      <c r="H970">
        <v>253.62700000000001</v>
      </c>
      <c r="I970">
        <v>-0.34300000000000003</v>
      </c>
      <c r="J970">
        <v>668.01199999999994</v>
      </c>
      <c r="K970">
        <f t="shared" si="39"/>
        <v>7.1065106382978716</v>
      </c>
      <c r="L970" t="s">
        <v>42</v>
      </c>
      <c r="M970" t="s">
        <v>50</v>
      </c>
      <c r="N970" t="s">
        <v>47</v>
      </c>
    </row>
    <row r="971" spans="4:14" x14ac:dyDescent="0.3">
      <c r="D971">
        <v>604</v>
      </c>
      <c r="E971">
        <v>921</v>
      </c>
      <c r="F971">
        <v>87.340999999999994</v>
      </c>
      <c r="G971">
        <v>4.9009999999999998</v>
      </c>
      <c r="H971">
        <v>249.399</v>
      </c>
      <c r="I971">
        <v>5.24</v>
      </c>
      <c r="J971">
        <v>919.84299999999996</v>
      </c>
      <c r="K971">
        <f t="shared" si="39"/>
        <v>9.7855638297872343</v>
      </c>
      <c r="L971" t="s">
        <v>42</v>
      </c>
      <c r="M971" t="s">
        <v>50</v>
      </c>
      <c r="N971" t="s">
        <v>47</v>
      </c>
    </row>
    <row r="972" spans="4:14" x14ac:dyDescent="0.3">
      <c r="D972">
        <v>605</v>
      </c>
      <c r="E972">
        <v>793</v>
      </c>
      <c r="F972">
        <v>93.745999999999995</v>
      </c>
      <c r="G972">
        <v>9.1210000000000004</v>
      </c>
      <c r="H972">
        <v>251.42099999999999</v>
      </c>
      <c r="I972">
        <v>-1.4470000000000001</v>
      </c>
      <c r="J972">
        <v>792.25199999999995</v>
      </c>
      <c r="K972">
        <f t="shared" si="39"/>
        <v>8.4282127659574471</v>
      </c>
      <c r="L972" t="s">
        <v>42</v>
      </c>
      <c r="M972" t="s">
        <v>50</v>
      </c>
      <c r="N972" t="s">
        <v>47</v>
      </c>
    </row>
    <row r="973" spans="4:14" x14ac:dyDescent="0.3">
      <c r="D973">
        <v>606</v>
      </c>
      <c r="E973">
        <v>754</v>
      </c>
      <c r="F973">
        <v>134.404</v>
      </c>
      <c r="G973">
        <v>37.037999999999997</v>
      </c>
      <c r="H973">
        <v>254.333</v>
      </c>
      <c r="I973">
        <v>2.7410000000000001</v>
      </c>
      <c r="J973">
        <v>752.86099999999999</v>
      </c>
      <c r="K973">
        <f t="shared" si="39"/>
        <v>8.0091595744680841</v>
      </c>
      <c r="L973" t="s">
        <v>42</v>
      </c>
      <c r="M973" t="s">
        <v>50</v>
      </c>
      <c r="N973" t="s">
        <v>47</v>
      </c>
    </row>
    <row r="974" spans="4:14" x14ac:dyDescent="0.3">
      <c r="D974">
        <v>607</v>
      </c>
      <c r="E974">
        <v>885</v>
      </c>
      <c r="F974">
        <v>106.626</v>
      </c>
      <c r="G974">
        <v>6.4509999999999996</v>
      </c>
      <c r="H974">
        <v>250.79900000000001</v>
      </c>
      <c r="I974">
        <v>0.25900000000000001</v>
      </c>
      <c r="J974">
        <v>884.00900000000001</v>
      </c>
      <c r="K974">
        <f t="shared" si="39"/>
        <v>9.4043510638297878</v>
      </c>
      <c r="L974" t="s">
        <v>42</v>
      </c>
      <c r="M974" t="s">
        <v>50</v>
      </c>
      <c r="N974" t="s">
        <v>47</v>
      </c>
    </row>
    <row r="975" spans="4:14" x14ac:dyDescent="0.3">
      <c r="D975">
        <v>608</v>
      </c>
      <c r="E975">
        <v>592</v>
      </c>
      <c r="F975">
        <v>121.15900000000001</v>
      </c>
      <c r="G975">
        <v>7.6349999999999998</v>
      </c>
      <c r="H975">
        <v>254.333</v>
      </c>
      <c r="I975">
        <v>6.2119999999999997</v>
      </c>
      <c r="J975">
        <v>591.47299999999996</v>
      </c>
      <c r="K975">
        <f t="shared" si="39"/>
        <v>6.2922659574468076</v>
      </c>
      <c r="L975" t="s">
        <v>42</v>
      </c>
      <c r="M975" t="s">
        <v>50</v>
      </c>
      <c r="N975" t="s">
        <v>47</v>
      </c>
    </row>
    <row r="976" spans="4:14" x14ac:dyDescent="0.3">
      <c r="D976">
        <v>609</v>
      </c>
      <c r="E976">
        <v>549</v>
      </c>
      <c r="F976">
        <v>137.09800000000001</v>
      </c>
      <c r="G976">
        <v>15.144</v>
      </c>
      <c r="H976">
        <v>254.333</v>
      </c>
      <c r="I976">
        <v>0.41799999999999998</v>
      </c>
      <c r="J976">
        <v>548.01499999999999</v>
      </c>
      <c r="K976">
        <f t="shared" si="39"/>
        <v>5.8299468085106385</v>
      </c>
      <c r="L976" t="s">
        <v>42</v>
      </c>
      <c r="M976" t="s">
        <v>50</v>
      </c>
      <c r="N976" t="s">
        <v>47</v>
      </c>
    </row>
    <row r="977" spans="4:14" x14ac:dyDescent="0.3">
      <c r="D977">
        <v>610</v>
      </c>
      <c r="E977">
        <v>650</v>
      </c>
      <c r="F977">
        <v>140.357</v>
      </c>
      <c r="G977">
        <v>32.49</v>
      </c>
      <c r="H977">
        <v>254.333</v>
      </c>
      <c r="I977">
        <v>-2.4740000000000002</v>
      </c>
      <c r="J977">
        <v>648.60500000000002</v>
      </c>
      <c r="K977">
        <f t="shared" si="39"/>
        <v>6.9000531914893619</v>
      </c>
      <c r="L977" t="s">
        <v>42</v>
      </c>
      <c r="M977" t="s">
        <v>50</v>
      </c>
      <c r="N977" t="s">
        <v>47</v>
      </c>
    </row>
    <row r="978" spans="4:14" x14ac:dyDescent="0.3">
      <c r="D978">
        <v>611</v>
      </c>
      <c r="E978">
        <v>765</v>
      </c>
      <c r="F978">
        <v>103.40300000000001</v>
      </c>
      <c r="G978">
        <v>5.7569999999999997</v>
      </c>
      <c r="H978">
        <v>254.34700000000001</v>
      </c>
      <c r="I978">
        <v>5.7110000000000003</v>
      </c>
      <c r="J978">
        <v>763.79100000000005</v>
      </c>
      <c r="K978">
        <f t="shared" si="39"/>
        <v>8.1254361702127671</v>
      </c>
      <c r="L978" t="s">
        <v>42</v>
      </c>
      <c r="M978" t="s">
        <v>50</v>
      </c>
      <c r="N978" t="s">
        <v>47</v>
      </c>
    </row>
    <row r="979" spans="4:14" x14ac:dyDescent="0.3">
      <c r="D979">
        <v>612</v>
      </c>
      <c r="E979">
        <v>593</v>
      </c>
      <c r="F979">
        <v>122.81699999999999</v>
      </c>
      <c r="G979">
        <v>20.331</v>
      </c>
      <c r="H979">
        <v>241.76599999999999</v>
      </c>
      <c r="I979">
        <v>1.9350000000000001</v>
      </c>
      <c r="J979">
        <v>592.33799999999997</v>
      </c>
      <c r="K979">
        <f t="shared" si="39"/>
        <v>6.3014680851063822</v>
      </c>
      <c r="L979" t="s">
        <v>42</v>
      </c>
      <c r="M979" t="s">
        <v>50</v>
      </c>
      <c r="N979" t="s">
        <v>47</v>
      </c>
    </row>
    <row r="980" spans="4:14" x14ac:dyDescent="0.3">
      <c r="D980">
        <v>613</v>
      </c>
      <c r="E980">
        <v>634</v>
      </c>
      <c r="F980">
        <v>148.03899999999999</v>
      </c>
      <c r="G980">
        <v>31.265000000000001</v>
      </c>
      <c r="H980">
        <v>253.667</v>
      </c>
      <c r="I980">
        <v>-13.157999999999999</v>
      </c>
      <c r="J980">
        <v>632.60699999999997</v>
      </c>
      <c r="K980">
        <f t="shared" si="39"/>
        <v>6.7298617021276597</v>
      </c>
      <c r="L980" t="s">
        <v>42</v>
      </c>
      <c r="M980" t="s">
        <v>50</v>
      </c>
      <c r="N980" t="s">
        <v>47</v>
      </c>
    </row>
    <row r="981" spans="4:14" x14ac:dyDescent="0.3">
      <c r="D981">
        <v>614</v>
      </c>
      <c r="E981">
        <v>679</v>
      </c>
      <c r="F981">
        <v>156.32900000000001</v>
      </c>
      <c r="G981">
        <v>36.472000000000001</v>
      </c>
      <c r="H981">
        <v>253.958</v>
      </c>
      <c r="I981">
        <v>4.399</v>
      </c>
      <c r="J981">
        <v>677.99699999999996</v>
      </c>
      <c r="K981">
        <f t="shared" si="39"/>
        <v>7.2127340425531914</v>
      </c>
      <c r="L981" t="s">
        <v>42</v>
      </c>
      <c r="M981" t="s">
        <v>50</v>
      </c>
      <c r="N981" t="s">
        <v>47</v>
      </c>
    </row>
    <row r="982" spans="4:14" x14ac:dyDescent="0.3">
      <c r="D982">
        <v>615</v>
      </c>
      <c r="E982">
        <v>747</v>
      </c>
      <c r="F982">
        <v>144.21199999999999</v>
      </c>
      <c r="G982">
        <v>34.628999999999998</v>
      </c>
      <c r="H982">
        <v>253.60300000000001</v>
      </c>
      <c r="I982">
        <v>9.5630000000000006</v>
      </c>
      <c r="J982">
        <v>746.37300000000005</v>
      </c>
      <c r="K982">
        <f t="shared" si="39"/>
        <v>7.9401382978723412</v>
      </c>
      <c r="L982" t="s">
        <v>42</v>
      </c>
      <c r="M982" t="s">
        <v>50</v>
      </c>
      <c r="N982" t="s">
        <v>47</v>
      </c>
    </row>
    <row r="983" spans="4:14" x14ac:dyDescent="0.3">
      <c r="D983">
        <v>616</v>
      </c>
      <c r="E983">
        <v>785</v>
      </c>
      <c r="F983">
        <v>96.082999999999998</v>
      </c>
      <c r="G983">
        <v>4.0970000000000004</v>
      </c>
      <c r="H983">
        <v>215.98099999999999</v>
      </c>
      <c r="I983">
        <v>1.4610000000000001</v>
      </c>
      <c r="J983">
        <v>784.255</v>
      </c>
      <c r="K983">
        <f t="shared" si="39"/>
        <v>8.3431382978723398</v>
      </c>
      <c r="L983" t="s">
        <v>42</v>
      </c>
      <c r="M983" t="s">
        <v>50</v>
      </c>
      <c r="N983" t="s">
        <v>47</v>
      </c>
    </row>
    <row r="984" spans="4:14" x14ac:dyDescent="0.3">
      <c r="D984">
        <v>617</v>
      </c>
      <c r="E984">
        <v>687</v>
      </c>
      <c r="F984">
        <v>119.315</v>
      </c>
      <c r="G984">
        <v>2.4390000000000001</v>
      </c>
      <c r="H984">
        <v>248.21100000000001</v>
      </c>
      <c r="I984">
        <v>-4.68</v>
      </c>
      <c r="J984">
        <v>686.28899999999999</v>
      </c>
      <c r="K984">
        <f t="shared" si="39"/>
        <v>7.3009468085106386</v>
      </c>
      <c r="L984" t="s">
        <v>42</v>
      </c>
      <c r="M984" t="s">
        <v>50</v>
      </c>
      <c r="N984" t="s">
        <v>47</v>
      </c>
    </row>
    <row r="985" spans="4:14" x14ac:dyDescent="0.3">
      <c r="D985">
        <v>618</v>
      </c>
      <c r="E985">
        <v>724</v>
      </c>
      <c r="F985">
        <v>122.524</v>
      </c>
      <c r="G985">
        <v>12.528</v>
      </c>
      <c r="H985">
        <v>250.99</v>
      </c>
      <c r="I985">
        <v>-5.08</v>
      </c>
      <c r="J985">
        <v>722.83900000000006</v>
      </c>
      <c r="K985">
        <f t="shared" si="39"/>
        <v>7.6897765957446813</v>
      </c>
      <c r="L985" t="s">
        <v>42</v>
      </c>
      <c r="M985" t="s">
        <v>50</v>
      </c>
      <c r="N985" t="s">
        <v>47</v>
      </c>
    </row>
    <row r="986" spans="4:14" x14ac:dyDescent="0.3">
      <c r="D986">
        <v>619</v>
      </c>
      <c r="E986">
        <v>726</v>
      </c>
      <c r="F986">
        <v>127.73</v>
      </c>
      <c r="G986">
        <v>18.739000000000001</v>
      </c>
      <c r="H986">
        <v>248.34800000000001</v>
      </c>
      <c r="I986">
        <v>-2.847</v>
      </c>
      <c r="J986">
        <v>724.89400000000001</v>
      </c>
      <c r="K986">
        <f t="shared" si="39"/>
        <v>7.7116382978723408</v>
      </c>
      <c r="L986" t="s">
        <v>42</v>
      </c>
      <c r="M986" t="s">
        <v>50</v>
      </c>
      <c r="N986" t="s">
        <v>47</v>
      </c>
    </row>
    <row r="987" spans="4:14" x14ac:dyDescent="0.3">
      <c r="D987">
        <v>620</v>
      </c>
      <c r="E987">
        <v>690</v>
      </c>
      <c r="F987">
        <v>115.389</v>
      </c>
      <c r="G987">
        <v>25.138000000000002</v>
      </c>
      <c r="H987">
        <v>248.52600000000001</v>
      </c>
      <c r="I987">
        <v>3.6589999999999998</v>
      </c>
      <c r="J987">
        <v>689.40599999999995</v>
      </c>
      <c r="K987">
        <f t="shared" si="39"/>
        <v>7.3341063829787227</v>
      </c>
      <c r="L987" t="s">
        <v>42</v>
      </c>
      <c r="M987" t="s">
        <v>50</v>
      </c>
      <c r="N987" t="s">
        <v>47</v>
      </c>
    </row>
    <row r="988" spans="4:14" x14ac:dyDescent="0.3">
      <c r="D988">
        <v>621</v>
      </c>
      <c r="E988">
        <v>709</v>
      </c>
      <c r="F988">
        <v>129.495</v>
      </c>
      <c r="G988">
        <v>37.734000000000002</v>
      </c>
      <c r="H988">
        <v>235.62100000000001</v>
      </c>
      <c r="I988">
        <v>-0.32400000000000001</v>
      </c>
      <c r="J988">
        <v>708.01099999999997</v>
      </c>
      <c r="K988">
        <f t="shared" si="39"/>
        <v>7.5320319148936168</v>
      </c>
      <c r="L988" t="s">
        <v>42</v>
      </c>
      <c r="M988" t="s">
        <v>50</v>
      </c>
      <c r="N988" t="s">
        <v>47</v>
      </c>
    </row>
    <row r="989" spans="4:14" x14ac:dyDescent="0.3">
      <c r="D989">
        <v>622</v>
      </c>
      <c r="E989">
        <v>750</v>
      </c>
      <c r="F989">
        <v>136.89699999999999</v>
      </c>
      <c r="G989">
        <v>52.475000000000001</v>
      </c>
      <c r="H989">
        <v>243.798</v>
      </c>
      <c r="I989">
        <v>-2.7549999999999999</v>
      </c>
      <c r="J989">
        <v>748.86599999999999</v>
      </c>
      <c r="K989">
        <f t="shared" si="39"/>
        <v>7.9666595744680846</v>
      </c>
      <c r="L989" t="s">
        <v>42</v>
      </c>
      <c r="M989" t="s">
        <v>50</v>
      </c>
      <c r="N989" t="s">
        <v>47</v>
      </c>
    </row>
    <row r="990" spans="4:14" x14ac:dyDescent="0.3">
      <c r="D990">
        <v>623</v>
      </c>
      <c r="E990">
        <v>710</v>
      </c>
      <c r="F990">
        <v>143.84100000000001</v>
      </c>
      <c r="G990">
        <v>38.335000000000001</v>
      </c>
      <c r="H990">
        <v>252.125</v>
      </c>
      <c r="I990">
        <v>3.234</v>
      </c>
      <c r="J990">
        <v>709.12900000000002</v>
      </c>
      <c r="K990">
        <f t="shared" si="39"/>
        <v>7.5439255319148941</v>
      </c>
      <c r="L990" t="s">
        <v>42</v>
      </c>
      <c r="M990" t="s">
        <v>50</v>
      </c>
      <c r="N990" t="s">
        <v>47</v>
      </c>
    </row>
    <row r="991" spans="4:14" x14ac:dyDescent="0.3">
      <c r="D991">
        <v>624</v>
      </c>
      <c r="E991">
        <v>642</v>
      </c>
      <c r="F991">
        <v>128.05699999999999</v>
      </c>
      <c r="G991">
        <v>29.254999999999999</v>
      </c>
      <c r="H991">
        <v>246.22499999999999</v>
      </c>
      <c r="I991">
        <v>2.5049999999999999</v>
      </c>
      <c r="J991">
        <v>640.61199999999997</v>
      </c>
      <c r="K991">
        <f t="shared" si="39"/>
        <v>6.8150212765957443</v>
      </c>
      <c r="L991" t="s">
        <v>42</v>
      </c>
      <c r="M991" t="s">
        <v>50</v>
      </c>
      <c r="N991" t="s">
        <v>47</v>
      </c>
    </row>
    <row r="992" spans="4:14" x14ac:dyDescent="0.3">
      <c r="D992">
        <v>625</v>
      </c>
      <c r="E992">
        <v>677</v>
      </c>
      <c r="F992">
        <v>128.047</v>
      </c>
      <c r="G992">
        <v>41.332999999999998</v>
      </c>
      <c r="H992">
        <v>243.667</v>
      </c>
      <c r="I992">
        <v>0</v>
      </c>
      <c r="J992">
        <v>676</v>
      </c>
      <c r="K992">
        <f t="shared" si="39"/>
        <v>7.1914893617021276</v>
      </c>
      <c r="L992" t="s">
        <v>42</v>
      </c>
      <c r="M992" t="s">
        <v>50</v>
      </c>
      <c r="N992" t="s">
        <v>47</v>
      </c>
    </row>
    <row r="993" spans="4:14" x14ac:dyDescent="0.3">
      <c r="D993">
        <v>626</v>
      </c>
      <c r="E993">
        <v>742</v>
      </c>
      <c r="F993">
        <v>112.88</v>
      </c>
      <c r="G993">
        <v>29.835000000000001</v>
      </c>
      <c r="H993">
        <v>217.23099999999999</v>
      </c>
      <c r="I993">
        <v>-3.403</v>
      </c>
      <c r="J993">
        <v>741.30700000000002</v>
      </c>
      <c r="K993">
        <f t="shared" si="39"/>
        <v>7.886244680851064</v>
      </c>
      <c r="L993" t="s">
        <v>42</v>
      </c>
      <c r="M993" t="s">
        <v>50</v>
      </c>
      <c r="N993" t="s">
        <v>47</v>
      </c>
    </row>
    <row r="994" spans="4:14" x14ac:dyDescent="0.3">
      <c r="D994">
        <v>627</v>
      </c>
      <c r="E994">
        <v>701</v>
      </c>
      <c r="F994">
        <v>160.61099999999999</v>
      </c>
      <c r="G994">
        <v>29.731000000000002</v>
      </c>
      <c r="H994">
        <v>251</v>
      </c>
      <c r="I994">
        <v>0.98199999999999998</v>
      </c>
      <c r="J994">
        <v>700.10299999999995</v>
      </c>
      <c r="K994">
        <f t="shared" si="39"/>
        <v>7.4479042553191483</v>
      </c>
      <c r="L994" t="s">
        <v>42</v>
      </c>
      <c r="M994" t="s">
        <v>50</v>
      </c>
      <c r="N994" t="s">
        <v>47</v>
      </c>
    </row>
    <row r="995" spans="4:14" x14ac:dyDescent="0.3">
      <c r="D995">
        <v>628</v>
      </c>
      <c r="E995">
        <v>622</v>
      </c>
      <c r="F995">
        <v>133.88800000000001</v>
      </c>
      <c r="G995">
        <v>18.527000000000001</v>
      </c>
      <c r="H995">
        <v>249.346</v>
      </c>
      <c r="I995">
        <v>-3.6909999999999998</v>
      </c>
      <c r="J995">
        <v>621.28899999999999</v>
      </c>
      <c r="K995">
        <f t="shared" si="39"/>
        <v>6.6094574468085101</v>
      </c>
      <c r="L995" t="s">
        <v>42</v>
      </c>
      <c r="M995" t="s">
        <v>50</v>
      </c>
      <c r="N995" t="s">
        <v>47</v>
      </c>
    </row>
    <row r="996" spans="4:14" x14ac:dyDescent="0.3">
      <c r="D996">
        <v>629</v>
      </c>
      <c r="E996">
        <v>761</v>
      </c>
      <c r="F996">
        <v>141.54900000000001</v>
      </c>
      <c r="G996">
        <v>33.183999999999997</v>
      </c>
      <c r="H996">
        <v>250.58099999999999</v>
      </c>
      <c r="I996">
        <v>-6.0410000000000004</v>
      </c>
      <c r="J996">
        <v>760.221</v>
      </c>
      <c r="K996">
        <f t="shared" si="39"/>
        <v>8.0874574468085108</v>
      </c>
      <c r="L996" t="s">
        <v>42</v>
      </c>
      <c r="M996" t="s">
        <v>50</v>
      </c>
      <c r="N996" t="s">
        <v>47</v>
      </c>
    </row>
    <row r="997" spans="4:14" x14ac:dyDescent="0.3">
      <c r="D997">
        <v>630</v>
      </c>
      <c r="E997">
        <v>767</v>
      </c>
      <c r="F997">
        <v>114.717</v>
      </c>
      <c r="G997">
        <v>3.99</v>
      </c>
      <c r="H997">
        <v>249.24799999999999</v>
      </c>
      <c r="I997">
        <v>3.8940000000000001</v>
      </c>
      <c r="J997">
        <v>765.76800000000003</v>
      </c>
      <c r="K997">
        <f t="shared" si="39"/>
        <v>8.1464680851063829</v>
      </c>
      <c r="L997" t="s">
        <v>42</v>
      </c>
      <c r="M997" t="s">
        <v>50</v>
      </c>
      <c r="N997" t="s">
        <v>47</v>
      </c>
    </row>
    <row r="998" spans="4:14" x14ac:dyDescent="0.3">
      <c r="D998">
        <v>631</v>
      </c>
      <c r="E998">
        <v>766</v>
      </c>
      <c r="F998">
        <v>122.46</v>
      </c>
      <c r="G998">
        <v>29.547000000000001</v>
      </c>
      <c r="H998">
        <v>244.83600000000001</v>
      </c>
      <c r="I998">
        <v>2.0990000000000002</v>
      </c>
      <c r="J998">
        <v>764.51300000000003</v>
      </c>
      <c r="K998">
        <f t="shared" si="39"/>
        <v>8.1331170212765969</v>
      </c>
      <c r="L998" t="s">
        <v>42</v>
      </c>
      <c r="M998" t="s">
        <v>50</v>
      </c>
      <c r="N998" t="s">
        <v>47</v>
      </c>
    </row>
    <row r="999" spans="4:14" x14ac:dyDescent="0.3">
      <c r="D999">
        <v>632</v>
      </c>
      <c r="E999">
        <v>666</v>
      </c>
      <c r="F999">
        <v>134.94200000000001</v>
      </c>
      <c r="G999">
        <v>23.071999999999999</v>
      </c>
      <c r="H999">
        <v>253.999</v>
      </c>
      <c r="I999">
        <v>2.7589999999999999</v>
      </c>
      <c r="J999">
        <v>664.77099999999996</v>
      </c>
      <c r="K999">
        <f t="shared" si="39"/>
        <v>7.0720319148936168</v>
      </c>
      <c r="L999" t="s">
        <v>42</v>
      </c>
      <c r="M999" t="s">
        <v>50</v>
      </c>
      <c r="N999" t="s">
        <v>47</v>
      </c>
    </row>
    <row r="1000" spans="4:14" x14ac:dyDescent="0.3">
      <c r="D1000">
        <v>1</v>
      </c>
      <c r="E1000">
        <v>225</v>
      </c>
      <c r="F1000">
        <v>106.07299999999999</v>
      </c>
      <c r="G1000">
        <v>74.667000000000002</v>
      </c>
      <c r="H1000">
        <v>185.333</v>
      </c>
      <c r="I1000">
        <v>0</v>
      </c>
      <c r="J1000">
        <v>224</v>
      </c>
      <c r="M1000" t="s">
        <v>15</v>
      </c>
      <c r="N1000" t="s">
        <v>47</v>
      </c>
    </row>
    <row r="1001" spans="4:14" x14ac:dyDescent="0.3">
      <c r="D1001">
        <v>2</v>
      </c>
      <c r="E1001">
        <v>1805</v>
      </c>
      <c r="F1001">
        <v>111.265</v>
      </c>
      <c r="G1001">
        <v>8.9160000000000004</v>
      </c>
      <c r="H1001">
        <v>221.68700000000001</v>
      </c>
      <c r="I1001">
        <v>1.143</v>
      </c>
      <c r="J1001">
        <v>1804.3589999999999</v>
      </c>
      <c r="K1001">
        <f>J1001/224</f>
        <v>8.0551741071428573</v>
      </c>
      <c r="L1001" t="s">
        <v>43</v>
      </c>
      <c r="M1001" t="s">
        <v>15</v>
      </c>
      <c r="N1001" t="s">
        <v>47</v>
      </c>
    </row>
    <row r="1002" spans="4:14" x14ac:dyDescent="0.3">
      <c r="D1002">
        <v>3</v>
      </c>
      <c r="E1002">
        <v>1685</v>
      </c>
      <c r="F1002">
        <v>109.595</v>
      </c>
      <c r="G1002">
        <v>26.13</v>
      </c>
      <c r="H1002">
        <v>242.124</v>
      </c>
      <c r="I1002">
        <v>0.27200000000000002</v>
      </c>
      <c r="J1002">
        <v>1684.019</v>
      </c>
      <c r="K1002">
        <f>J1002/224</f>
        <v>7.5179419642857139</v>
      </c>
      <c r="L1002" t="s">
        <v>43</v>
      </c>
      <c r="M1002" t="s">
        <v>15</v>
      </c>
      <c r="N1002" t="s">
        <v>47</v>
      </c>
    </row>
    <row r="1003" spans="4:14" x14ac:dyDescent="0.3">
      <c r="D1003">
        <v>4</v>
      </c>
      <c r="E1003">
        <v>229</v>
      </c>
      <c r="F1003">
        <v>86.614000000000004</v>
      </c>
      <c r="G1003">
        <v>49.667000000000002</v>
      </c>
      <c r="H1003">
        <v>170.333</v>
      </c>
      <c r="I1003">
        <v>0</v>
      </c>
      <c r="J1003">
        <v>228</v>
      </c>
      <c r="L1003" t="s">
        <v>43</v>
      </c>
      <c r="M1003" t="s">
        <v>15</v>
      </c>
      <c r="N1003" t="s">
        <v>47</v>
      </c>
    </row>
    <row r="1004" spans="4:14" x14ac:dyDescent="0.3">
      <c r="D1004">
        <v>5</v>
      </c>
      <c r="E1004">
        <v>1501</v>
      </c>
      <c r="F1004">
        <v>178.935</v>
      </c>
      <c r="G1004">
        <v>49.965000000000003</v>
      </c>
      <c r="H1004">
        <v>253.333</v>
      </c>
      <c r="I1004">
        <v>0.45800000000000002</v>
      </c>
      <c r="J1004">
        <v>1500.048</v>
      </c>
      <c r="K1004">
        <f>J1004/228</f>
        <v>6.5791578947368423</v>
      </c>
      <c r="L1004" t="s">
        <v>43</v>
      </c>
      <c r="M1004" t="s">
        <v>15</v>
      </c>
      <c r="N1004" t="s">
        <v>47</v>
      </c>
    </row>
    <row r="1005" spans="4:14" x14ac:dyDescent="0.3">
      <c r="D1005">
        <v>6</v>
      </c>
      <c r="E1005">
        <v>1529</v>
      </c>
      <c r="F1005">
        <v>151.37700000000001</v>
      </c>
      <c r="G1005">
        <v>27.704999999999998</v>
      </c>
      <c r="H1005">
        <v>252.553</v>
      </c>
      <c r="I1005">
        <v>1.2</v>
      </c>
      <c r="J1005">
        <v>1528.335</v>
      </c>
      <c r="K1005">
        <f t="shared" ref="K1005:K1009" si="40">J1005/228</f>
        <v>6.7032236842105268</v>
      </c>
      <c r="L1005" t="s">
        <v>43</v>
      </c>
      <c r="M1005" t="s">
        <v>15</v>
      </c>
      <c r="N1005" t="s">
        <v>47</v>
      </c>
    </row>
    <row r="1006" spans="4:14" x14ac:dyDescent="0.3">
      <c r="D1006">
        <v>7</v>
      </c>
      <c r="E1006">
        <v>441</v>
      </c>
      <c r="F1006">
        <v>80.162000000000006</v>
      </c>
      <c r="G1006">
        <v>42.744999999999997</v>
      </c>
      <c r="H1006">
        <v>179.84200000000001</v>
      </c>
      <c r="I1006">
        <v>-1.042</v>
      </c>
      <c r="J1006">
        <v>440.07299999999998</v>
      </c>
      <c r="L1006" t="s">
        <v>43</v>
      </c>
      <c r="M1006" t="s">
        <v>15</v>
      </c>
      <c r="N1006" t="s">
        <v>47</v>
      </c>
    </row>
    <row r="1007" spans="4:14" x14ac:dyDescent="0.3">
      <c r="D1007">
        <v>8</v>
      </c>
      <c r="E1007">
        <v>3371</v>
      </c>
      <c r="F1007">
        <v>85.454999999999998</v>
      </c>
      <c r="G1007">
        <v>1.4279999999999999</v>
      </c>
      <c r="H1007">
        <v>238.06200000000001</v>
      </c>
      <c r="I1007">
        <v>2.109</v>
      </c>
      <c r="J1007">
        <v>3370.2820000000002</v>
      </c>
      <c r="K1007">
        <f t="shared" si="40"/>
        <v>14.781938596491228</v>
      </c>
      <c r="L1007" t="s">
        <v>43</v>
      </c>
      <c r="M1007" t="s">
        <v>15</v>
      </c>
      <c r="N1007" t="s">
        <v>47</v>
      </c>
    </row>
    <row r="1008" spans="4:14" x14ac:dyDescent="0.3">
      <c r="D1008">
        <v>9</v>
      </c>
      <c r="E1008">
        <v>281</v>
      </c>
      <c r="F1008">
        <v>89.481999999999999</v>
      </c>
      <c r="G1008">
        <v>61.929000000000002</v>
      </c>
      <c r="H1008">
        <v>176.6</v>
      </c>
      <c r="I1008">
        <v>0.81799999999999995</v>
      </c>
      <c r="J1008">
        <v>280.029</v>
      </c>
      <c r="L1008" t="s">
        <v>43</v>
      </c>
      <c r="M1008" t="s">
        <v>15</v>
      </c>
      <c r="N1008" t="s">
        <v>47</v>
      </c>
    </row>
    <row r="1009" spans="4:14" x14ac:dyDescent="0.3">
      <c r="D1009">
        <v>10</v>
      </c>
      <c r="E1009">
        <v>3409</v>
      </c>
      <c r="F1009">
        <v>137.14099999999999</v>
      </c>
      <c r="G1009">
        <v>17.701000000000001</v>
      </c>
      <c r="H1009">
        <v>241.667</v>
      </c>
      <c r="I1009">
        <v>-0.33600000000000002</v>
      </c>
      <c r="J1009">
        <v>3408.0590000000002</v>
      </c>
      <c r="K1009">
        <f t="shared" si="40"/>
        <v>14.947627192982457</v>
      </c>
      <c r="L1009" t="s">
        <v>43</v>
      </c>
      <c r="M1009" t="s">
        <v>15</v>
      </c>
      <c r="N1009" t="s">
        <v>47</v>
      </c>
    </row>
    <row r="1010" spans="4:14" x14ac:dyDescent="0.3">
      <c r="D1010">
        <v>11</v>
      </c>
      <c r="E1010">
        <v>293</v>
      </c>
      <c r="F1010">
        <v>64.397999999999996</v>
      </c>
      <c r="G1010">
        <v>54</v>
      </c>
      <c r="H1010">
        <v>138.667</v>
      </c>
      <c r="I1010">
        <v>0</v>
      </c>
      <c r="J1010">
        <v>292</v>
      </c>
      <c r="L1010" t="s">
        <v>43</v>
      </c>
      <c r="M1010" t="s">
        <v>15</v>
      </c>
      <c r="N1010" t="s">
        <v>47</v>
      </c>
    </row>
    <row r="1011" spans="4:14" x14ac:dyDescent="0.3">
      <c r="D1011">
        <v>12</v>
      </c>
      <c r="E1011">
        <v>2878</v>
      </c>
      <c r="F1011">
        <v>140.71299999999999</v>
      </c>
      <c r="G1011">
        <v>29.858000000000001</v>
      </c>
      <c r="H1011">
        <v>252.26400000000001</v>
      </c>
      <c r="I1011">
        <v>-1.2749999999999999</v>
      </c>
      <c r="J1011">
        <v>2876.712</v>
      </c>
      <c r="K1011">
        <f>J1011/J1010</f>
        <v>9.8517534246575345</v>
      </c>
      <c r="L1011" t="s">
        <v>43</v>
      </c>
      <c r="M1011" t="s">
        <v>15</v>
      </c>
      <c r="N1011" t="s">
        <v>47</v>
      </c>
    </row>
    <row r="1012" spans="4:14" x14ac:dyDescent="0.3">
      <c r="D1012">
        <v>13</v>
      </c>
      <c r="E1012">
        <v>333</v>
      </c>
      <c r="F1012">
        <v>86.384</v>
      </c>
      <c r="G1012">
        <v>48.554000000000002</v>
      </c>
      <c r="H1012">
        <v>185.79499999999999</v>
      </c>
      <c r="I1012">
        <v>1.38</v>
      </c>
      <c r="J1012">
        <v>332.096</v>
      </c>
      <c r="L1012" t="s">
        <v>43</v>
      </c>
      <c r="M1012" t="s">
        <v>15</v>
      </c>
      <c r="N1012" t="s">
        <v>47</v>
      </c>
    </row>
    <row r="1013" spans="4:14" x14ac:dyDescent="0.3">
      <c r="D1013">
        <v>14</v>
      </c>
      <c r="E1013">
        <v>3350</v>
      </c>
      <c r="F1013">
        <v>99.415000000000006</v>
      </c>
      <c r="G1013">
        <v>18.244</v>
      </c>
      <c r="H1013">
        <v>224.37799999999999</v>
      </c>
      <c r="I1013">
        <v>1.7110000000000001</v>
      </c>
      <c r="J1013">
        <v>3349.4929999999999</v>
      </c>
      <c r="K1013">
        <f t="shared" ref="K1013" si="41">J1013/J1012</f>
        <v>10.085917927346308</v>
      </c>
      <c r="L1013" t="s">
        <v>43</v>
      </c>
      <c r="M1013" t="s">
        <v>15</v>
      </c>
      <c r="N1013" t="s">
        <v>47</v>
      </c>
    </row>
    <row r="1014" spans="4:14" x14ac:dyDescent="0.3">
      <c r="D1014">
        <v>15</v>
      </c>
      <c r="E1014">
        <v>453</v>
      </c>
      <c r="F1014">
        <v>67.834999999999994</v>
      </c>
      <c r="G1014">
        <v>46</v>
      </c>
      <c r="H1014">
        <v>158.46600000000001</v>
      </c>
      <c r="I1014">
        <v>1.5209999999999999</v>
      </c>
      <c r="J1014">
        <v>452.15899999999999</v>
      </c>
      <c r="L1014" t="s">
        <v>43</v>
      </c>
      <c r="M1014" t="s">
        <v>15</v>
      </c>
      <c r="N1014" t="s">
        <v>47</v>
      </c>
    </row>
    <row r="1015" spans="4:14" x14ac:dyDescent="0.3">
      <c r="D1015">
        <v>16</v>
      </c>
      <c r="E1015">
        <v>2862</v>
      </c>
      <c r="F1015">
        <v>142.185</v>
      </c>
      <c r="G1015">
        <v>12.522</v>
      </c>
      <c r="H1015">
        <v>253.33699999999999</v>
      </c>
      <c r="I1015">
        <v>3.286</v>
      </c>
      <c r="J1015">
        <v>2860.7049999999999</v>
      </c>
      <c r="K1015">
        <f t="shared" ref="K1015" si="42">J1015/J1014</f>
        <v>6.3267677962840505</v>
      </c>
      <c r="L1015" t="s">
        <v>43</v>
      </c>
      <c r="M1015" t="s">
        <v>15</v>
      </c>
      <c r="N1015" t="s">
        <v>47</v>
      </c>
    </row>
    <row r="1016" spans="4:14" x14ac:dyDescent="0.3">
      <c r="D1016">
        <v>17</v>
      </c>
      <c r="E1016">
        <v>367</v>
      </c>
      <c r="F1016">
        <v>83.382000000000005</v>
      </c>
      <c r="G1016">
        <v>68.787000000000006</v>
      </c>
      <c r="H1016">
        <v>151.08699999999999</v>
      </c>
      <c r="I1016">
        <v>-89.061000000000007</v>
      </c>
      <c r="J1016">
        <v>366.04899999999998</v>
      </c>
      <c r="L1016" t="s">
        <v>43</v>
      </c>
      <c r="M1016" t="s">
        <v>15</v>
      </c>
      <c r="N1016" t="s">
        <v>47</v>
      </c>
    </row>
    <row r="1017" spans="4:14" x14ac:dyDescent="0.3">
      <c r="D1017">
        <v>18</v>
      </c>
      <c r="E1017">
        <v>2977</v>
      </c>
      <c r="F1017">
        <v>135.80699999999999</v>
      </c>
      <c r="G1017">
        <v>6.4169999999999998</v>
      </c>
      <c r="H1017">
        <v>251.88200000000001</v>
      </c>
      <c r="I1017">
        <v>-89.653000000000006</v>
      </c>
      <c r="J1017">
        <v>2976.0540000000001</v>
      </c>
      <c r="K1017">
        <f t="shared" ref="K1017" si="43">J1017/J1016</f>
        <v>8.1302066116831355</v>
      </c>
      <c r="L1017" t="s">
        <v>43</v>
      </c>
      <c r="M1017" t="s">
        <v>15</v>
      </c>
      <c r="N1017" t="s">
        <v>47</v>
      </c>
    </row>
    <row r="1018" spans="4:14" x14ac:dyDescent="0.3">
      <c r="D1018">
        <v>19</v>
      </c>
      <c r="E1018">
        <v>199</v>
      </c>
      <c r="F1018">
        <v>96.225999999999999</v>
      </c>
      <c r="G1018">
        <v>79.364000000000004</v>
      </c>
      <c r="H1018">
        <v>185.798</v>
      </c>
      <c r="I1018">
        <v>-91.736000000000004</v>
      </c>
      <c r="J1018">
        <v>198.09100000000001</v>
      </c>
      <c r="L1018" t="s">
        <v>43</v>
      </c>
      <c r="M1018" t="s">
        <v>15</v>
      </c>
      <c r="N1018" t="s">
        <v>47</v>
      </c>
    </row>
    <row r="1019" spans="4:14" x14ac:dyDescent="0.3">
      <c r="D1019">
        <v>20</v>
      </c>
      <c r="E1019">
        <v>1602</v>
      </c>
      <c r="F1019">
        <v>142.32599999999999</v>
      </c>
      <c r="G1019">
        <v>18.263000000000002</v>
      </c>
      <c r="H1019">
        <v>240.184</v>
      </c>
      <c r="I1019">
        <v>-94.513999999999996</v>
      </c>
      <c r="J1019">
        <v>1600.9659999999999</v>
      </c>
      <c r="K1019">
        <f>J1019/198</f>
        <v>8.085686868686869</v>
      </c>
      <c r="L1019" t="s">
        <v>42</v>
      </c>
      <c r="M1019" t="s">
        <v>15</v>
      </c>
      <c r="N1019" t="s">
        <v>47</v>
      </c>
    </row>
    <row r="1020" spans="4:14" x14ac:dyDescent="0.3">
      <c r="D1020">
        <v>21</v>
      </c>
      <c r="E1020">
        <v>1473</v>
      </c>
      <c r="F1020">
        <v>110.54300000000001</v>
      </c>
      <c r="G1020">
        <v>3.536</v>
      </c>
      <c r="H1020">
        <v>223.57</v>
      </c>
      <c r="I1020">
        <v>-86.962999999999994</v>
      </c>
      <c r="J1020">
        <v>1472.068</v>
      </c>
      <c r="K1020">
        <f t="shared" ref="K1020:K1025" si="44">J1020/198</f>
        <v>7.4346868686868683</v>
      </c>
      <c r="L1020" t="s">
        <v>42</v>
      </c>
      <c r="M1020" t="s">
        <v>15</v>
      </c>
      <c r="N1020" t="s">
        <v>47</v>
      </c>
    </row>
    <row r="1021" spans="4:14" x14ac:dyDescent="0.3">
      <c r="D1021">
        <v>22</v>
      </c>
      <c r="E1021">
        <v>1740</v>
      </c>
      <c r="F1021">
        <v>112.07599999999999</v>
      </c>
      <c r="G1021">
        <v>9.9359999999999999</v>
      </c>
      <c r="H1021">
        <v>218.101</v>
      </c>
      <c r="I1021">
        <v>-85.45</v>
      </c>
      <c r="J1021">
        <v>1739.4829999999999</v>
      </c>
      <c r="K1021">
        <f t="shared" si="44"/>
        <v>8.7852676767676758</v>
      </c>
      <c r="L1021" t="s">
        <v>42</v>
      </c>
      <c r="M1021" t="s">
        <v>15</v>
      </c>
      <c r="N1021" t="s">
        <v>47</v>
      </c>
    </row>
    <row r="1022" spans="4:14" x14ac:dyDescent="0.3">
      <c r="D1022">
        <v>23</v>
      </c>
      <c r="E1022">
        <v>1537</v>
      </c>
      <c r="F1022">
        <v>172.63499999999999</v>
      </c>
      <c r="G1022">
        <v>61.432000000000002</v>
      </c>
      <c r="H1022">
        <v>254</v>
      </c>
      <c r="I1022">
        <v>-89.105000000000004</v>
      </c>
      <c r="J1022">
        <v>1536.1869999999999</v>
      </c>
      <c r="K1022">
        <f t="shared" si="44"/>
        <v>7.7585202020202013</v>
      </c>
      <c r="L1022" t="s">
        <v>42</v>
      </c>
      <c r="M1022" t="s">
        <v>15</v>
      </c>
      <c r="N1022" t="s">
        <v>47</v>
      </c>
    </row>
    <row r="1023" spans="4:14" x14ac:dyDescent="0.3">
      <c r="D1023">
        <v>24</v>
      </c>
      <c r="E1023">
        <v>1003</v>
      </c>
      <c r="F1023">
        <v>138.411</v>
      </c>
      <c r="G1023">
        <v>23.556999999999999</v>
      </c>
      <c r="H1023">
        <v>222.62</v>
      </c>
      <c r="I1023">
        <v>-102.45399999999999</v>
      </c>
      <c r="J1023">
        <v>1001.569</v>
      </c>
      <c r="K1023">
        <f t="shared" si="44"/>
        <v>5.0584292929292927</v>
      </c>
      <c r="L1023" t="s">
        <v>42</v>
      </c>
      <c r="M1023" t="s">
        <v>15</v>
      </c>
      <c r="N1023" t="s">
        <v>47</v>
      </c>
    </row>
    <row r="1024" spans="4:14" x14ac:dyDescent="0.3">
      <c r="D1024">
        <v>25</v>
      </c>
      <c r="E1024">
        <v>1048</v>
      </c>
      <c r="F1024">
        <v>157.316</v>
      </c>
      <c r="G1024">
        <v>35.503999999999998</v>
      </c>
      <c r="H1024">
        <v>253.54300000000001</v>
      </c>
      <c r="I1024">
        <v>-85.727000000000004</v>
      </c>
      <c r="J1024">
        <v>1046.9100000000001</v>
      </c>
      <c r="K1024">
        <f t="shared" si="44"/>
        <v>5.287424242424243</v>
      </c>
      <c r="L1024" t="s">
        <v>42</v>
      </c>
      <c r="M1024" t="s">
        <v>15</v>
      </c>
      <c r="N1024" t="s">
        <v>47</v>
      </c>
    </row>
    <row r="1025" spans="4:14" x14ac:dyDescent="0.3">
      <c r="D1025">
        <v>26</v>
      </c>
      <c r="E1025">
        <v>1168</v>
      </c>
      <c r="F1025">
        <v>141.786</v>
      </c>
      <c r="G1025">
        <v>9.6980000000000004</v>
      </c>
      <c r="H1025">
        <v>240.68100000000001</v>
      </c>
      <c r="I1025">
        <v>-86.165999999999997</v>
      </c>
      <c r="J1025">
        <v>1166.6099999999999</v>
      </c>
      <c r="K1025">
        <f t="shared" si="44"/>
        <v>5.8919696969696966</v>
      </c>
      <c r="L1025" t="s">
        <v>42</v>
      </c>
      <c r="M1025" t="s">
        <v>15</v>
      </c>
      <c r="N1025" t="s">
        <v>47</v>
      </c>
    </row>
    <row r="1026" spans="4:14" x14ac:dyDescent="0.3">
      <c r="D1026">
        <v>27</v>
      </c>
      <c r="E1026">
        <v>94</v>
      </c>
      <c r="F1026">
        <v>103.756</v>
      </c>
      <c r="G1026">
        <v>61.848999999999997</v>
      </c>
      <c r="H1026">
        <v>212.20400000000001</v>
      </c>
      <c r="I1026">
        <v>1.8480000000000001</v>
      </c>
      <c r="J1026">
        <v>93.048000000000002</v>
      </c>
      <c r="L1026" t="s">
        <v>42</v>
      </c>
      <c r="M1026" t="s">
        <v>15</v>
      </c>
      <c r="N1026" t="s">
        <v>47</v>
      </c>
    </row>
    <row r="1027" spans="4:14" x14ac:dyDescent="0.3">
      <c r="D1027">
        <v>28</v>
      </c>
      <c r="E1027">
        <v>865</v>
      </c>
      <c r="F1027">
        <v>138.392</v>
      </c>
      <c r="G1027">
        <v>18.504999999999999</v>
      </c>
      <c r="H1027">
        <v>232.935</v>
      </c>
      <c r="I1027">
        <v>-0.79600000000000004</v>
      </c>
      <c r="J1027">
        <v>864.08299999999997</v>
      </c>
      <c r="K1027">
        <f>J1027/93</f>
        <v>9.291215053763441</v>
      </c>
      <c r="L1027" t="s">
        <v>42</v>
      </c>
      <c r="M1027" t="s">
        <v>15</v>
      </c>
      <c r="N1027" t="s">
        <v>47</v>
      </c>
    </row>
    <row r="1028" spans="4:14" x14ac:dyDescent="0.3">
      <c r="D1028">
        <v>29</v>
      </c>
      <c r="E1028">
        <v>796</v>
      </c>
      <c r="F1028">
        <v>143.292</v>
      </c>
      <c r="G1028">
        <v>22.462</v>
      </c>
      <c r="H1028">
        <v>224.08199999999999</v>
      </c>
      <c r="I1028">
        <v>-4.907</v>
      </c>
      <c r="J1028">
        <v>794.91399999999999</v>
      </c>
      <c r="K1028">
        <f t="shared" ref="K1028:K1058" si="45">J1028/93</f>
        <v>8.5474623655913984</v>
      </c>
      <c r="L1028" t="s">
        <v>42</v>
      </c>
      <c r="M1028" t="s">
        <v>15</v>
      </c>
      <c r="N1028" t="s">
        <v>47</v>
      </c>
    </row>
    <row r="1029" spans="4:14" x14ac:dyDescent="0.3">
      <c r="D1029">
        <v>30</v>
      </c>
      <c r="E1029">
        <v>827</v>
      </c>
      <c r="F1029">
        <v>122.988</v>
      </c>
      <c r="G1029">
        <v>16.507999999999999</v>
      </c>
      <c r="H1029">
        <v>206.86500000000001</v>
      </c>
      <c r="I1029">
        <v>-3.6110000000000002</v>
      </c>
      <c r="J1029">
        <v>825.63900000000001</v>
      </c>
      <c r="K1029">
        <f t="shared" si="45"/>
        <v>8.8778387096774196</v>
      </c>
      <c r="L1029" t="s">
        <v>42</v>
      </c>
      <c r="M1029" t="s">
        <v>15</v>
      </c>
      <c r="N1029" t="s">
        <v>47</v>
      </c>
    </row>
    <row r="1030" spans="4:14" x14ac:dyDescent="0.3">
      <c r="D1030">
        <v>31</v>
      </c>
      <c r="E1030">
        <v>904</v>
      </c>
      <c r="F1030">
        <v>113.83</v>
      </c>
      <c r="G1030">
        <v>4.9649999999999999</v>
      </c>
      <c r="H1030">
        <v>214.78700000000001</v>
      </c>
      <c r="I1030">
        <v>-4.827</v>
      </c>
      <c r="J1030">
        <v>903.20299999999997</v>
      </c>
      <c r="K1030">
        <f t="shared" si="45"/>
        <v>9.711860215053763</v>
      </c>
      <c r="L1030" t="s">
        <v>42</v>
      </c>
      <c r="M1030" t="s">
        <v>15</v>
      </c>
      <c r="N1030" t="s">
        <v>47</v>
      </c>
    </row>
    <row r="1031" spans="4:14" x14ac:dyDescent="0.3">
      <c r="D1031">
        <v>32</v>
      </c>
      <c r="E1031">
        <v>986</v>
      </c>
      <c r="F1031">
        <v>142</v>
      </c>
      <c r="G1031">
        <v>29.327000000000002</v>
      </c>
      <c r="H1031">
        <v>207.74700000000001</v>
      </c>
      <c r="I1031">
        <v>5.8259999999999996</v>
      </c>
      <c r="J1031">
        <v>985.08900000000006</v>
      </c>
      <c r="K1031">
        <f t="shared" si="45"/>
        <v>10.592354838709678</v>
      </c>
      <c r="L1031" t="s">
        <v>42</v>
      </c>
      <c r="M1031" t="s">
        <v>15</v>
      </c>
      <c r="N1031" t="s">
        <v>47</v>
      </c>
    </row>
    <row r="1032" spans="4:14" x14ac:dyDescent="0.3">
      <c r="D1032">
        <v>33</v>
      </c>
      <c r="E1032">
        <v>752</v>
      </c>
      <c r="F1032">
        <v>155.94800000000001</v>
      </c>
      <c r="G1032">
        <v>36.438000000000002</v>
      </c>
      <c r="H1032">
        <v>234.72200000000001</v>
      </c>
      <c r="I1032">
        <v>5.4980000000000002</v>
      </c>
      <c r="J1032">
        <v>751.45699999999999</v>
      </c>
      <c r="K1032">
        <f t="shared" si="45"/>
        <v>8.0801827956989243</v>
      </c>
      <c r="L1032" t="s">
        <v>42</v>
      </c>
      <c r="M1032" t="s">
        <v>15</v>
      </c>
      <c r="N1032" t="s">
        <v>47</v>
      </c>
    </row>
    <row r="1033" spans="4:14" x14ac:dyDescent="0.3">
      <c r="D1033">
        <v>34</v>
      </c>
      <c r="E1033">
        <v>938</v>
      </c>
      <c r="F1033">
        <v>162.005</v>
      </c>
      <c r="G1033">
        <v>39.042000000000002</v>
      </c>
      <c r="H1033">
        <v>231.94499999999999</v>
      </c>
      <c r="I1033">
        <v>-3.18</v>
      </c>
      <c r="J1033">
        <v>937.44299999999998</v>
      </c>
      <c r="K1033">
        <f t="shared" si="45"/>
        <v>10.080032258064517</v>
      </c>
      <c r="L1033" t="s">
        <v>42</v>
      </c>
      <c r="M1033" t="s">
        <v>15</v>
      </c>
      <c r="N1033" t="s">
        <v>47</v>
      </c>
    </row>
    <row r="1034" spans="4:14" x14ac:dyDescent="0.3">
      <c r="D1034">
        <v>35</v>
      </c>
      <c r="E1034">
        <v>913</v>
      </c>
      <c r="F1034">
        <v>133.04900000000001</v>
      </c>
      <c r="G1034">
        <v>23.280999999999999</v>
      </c>
      <c r="H1034">
        <v>229.50899999999999</v>
      </c>
      <c r="I1034">
        <v>-0.754</v>
      </c>
      <c r="J1034">
        <v>912.07899999999995</v>
      </c>
      <c r="K1034">
        <f t="shared" si="45"/>
        <v>9.8073010752688159</v>
      </c>
      <c r="L1034" t="s">
        <v>42</v>
      </c>
      <c r="M1034" t="s">
        <v>15</v>
      </c>
      <c r="N1034" t="s">
        <v>47</v>
      </c>
    </row>
    <row r="1035" spans="4:14" x14ac:dyDescent="0.3">
      <c r="D1035">
        <v>36</v>
      </c>
      <c r="E1035">
        <v>797</v>
      </c>
      <c r="F1035">
        <v>160.124</v>
      </c>
      <c r="G1035">
        <v>25.683</v>
      </c>
      <c r="H1035">
        <v>250.375</v>
      </c>
      <c r="I1035">
        <v>-0.57599999999999996</v>
      </c>
      <c r="J1035">
        <v>796.04</v>
      </c>
      <c r="K1035">
        <f t="shared" si="45"/>
        <v>8.5595698924731174</v>
      </c>
      <c r="L1035" t="s">
        <v>42</v>
      </c>
      <c r="M1035" t="s">
        <v>15</v>
      </c>
      <c r="N1035" t="s">
        <v>47</v>
      </c>
    </row>
    <row r="1036" spans="4:14" x14ac:dyDescent="0.3">
      <c r="D1036">
        <v>37</v>
      </c>
      <c r="E1036">
        <v>760</v>
      </c>
      <c r="F1036">
        <v>108.593</v>
      </c>
      <c r="G1036">
        <v>27.271999999999998</v>
      </c>
      <c r="H1036">
        <v>221.85300000000001</v>
      </c>
      <c r="I1036">
        <v>-4.8390000000000004</v>
      </c>
      <c r="J1036">
        <v>758.70399999999995</v>
      </c>
      <c r="K1036">
        <f t="shared" si="45"/>
        <v>8.1581075268817198</v>
      </c>
      <c r="L1036" t="s">
        <v>42</v>
      </c>
      <c r="M1036" t="s">
        <v>15</v>
      </c>
      <c r="N1036" t="s">
        <v>47</v>
      </c>
    </row>
    <row r="1037" spans="4:14" x14ac:dyDescent="0.3">
      <c r="D1037">
        <v>38</v>
      </c>
      <c r="E1037">
        <v>691</v>
      </c>
      <c r="F1037">
        <v>173.30699999999999</v>
      </c>
      <c r="G1037">
        <v>20.256</v>
      </c>
      <c r="H1037">
        <v>254.34100000000001</v>
      </c>
      <c r="I1037">
        <v>4.6529999999999996</v>
      </c>
      <c r="J1037">
        <v>690.27499999999998</v>
      </c>
      <c r="K1037">
        <f t="shared" si="45"/>
        <v>7.4223118279569889</v>
      </c>
      <c r="L1037" t="s">
        <v>42</v>
      </c>
      <c r="M1037" t="s">
        <v>15</v>
      </c>
      <c r="N1037" t="s">
        <v>47</v>
      </c>
    </row>
    <row r="1038" spans="4:14" x14ac:dyDescent="0.3">
      <c r="D1038">
        <v>39</v>
      </c>
      <c r="E1038">
        <v>900</v>
      </c>
      <c r="F1038">
        <v>144.66200000000001</v>
      </c>
      <c r="G1038">
        <v>24.471</v>
      </c>
      <c r="H1038">
        <v>253.23500000000001</v>
      </c>
      <c r="I1038">
        <v>4.8479999999999999</v>
      </c>
      <c r="J1038">
        <v>899.21699999999998</v>
      </c>
      <c r="K1038">
        <f t="shared" si="45"/>
        <v>9.6690000000000005</v>
      </c>
      <c r="L1038" t="s">
        <v>42</v>
      </c>
      <c r="M1038" t="s">
        <v>15</v>
      </c>
      <c r="N1038" t="s">
        <v>47</v>
      </c>
    </row>
    <row r="1039" spans="4:14" x14ac:dyDescent="0.3">
      <c r="D1039">
        <v>40</v>
      </c>
      <c r="E1039">
        <v>841</v>
      </c>
      <c r="F1039">
        <v>146.93799999999999</v>
      </c>
      <c r="G1039">
        <v>16.762</v>
      </c>
      <c r="H1039">
        <v>234.333</v>
      </c>
      <c r="I1039">
        <v>-1.3640000000000001</v>
      </c>
      <c r="J1039">
        <v>840.23800000000006</v>
      </c>
      <c r="K1039">
        <f t="shared" si="45"/>
        <v>9.0348172043010759</v>
      </c>
      <c r="L1039" t="s">
        <v>42</v>
      </c>
      <c r="M1039" t="s">
        <v>15</v>
      </c>
      <c r="N1039" t="s">
        <v>47</v>
      </c>
    </row>
    <row r="1040" spans="4:14" x14ac:dyDescent="0.3">
      <c r="D1040">
        <v>41</v>
      </c>
      <c r="E1040">
        <v>883</v>
      </c>
      <c r="F1040">
        <v>164.60300000000001</v>
      </c>
      <c r="G1040">
        <v>49.174999999999997</v>
      </c>
      <c r="H1040">
        <v>228.505</v>
      </c>
      <c r="I1040">
        <v>4.16</v>
      </c>
      <c r="J1040">
        <v>882.32399999999996</v>
      </c>
      <c r="K1040">
        <f t="shared" si="45"/>
        <v>9.4873548387096776</v>
      </c>
      <c r="L1040" t="s">
        <v>42</v>
      </c>
      <c r="M1040" t="s">
        <v>15</v>
      </c>
      <c r="N1040" t="s">
        <v>47</v>
      </c>
    </row>
    <row r="1041" spans="4:14" x14ac:dyDescent="0.3">
      <c r="D1041">
        <v>42</v>
      </c>
      <c r="E1041">
        <v>869</v>
      </c>
      <c r="F1041">
        <v>123.468</v>
      </c>
      <c r="G1041">
        <v>34.399000000000001</v>
      </c>
      <c r="H1041">
        <v>226.429</v>
      </c>
      <c r="I1041">
        <v>5.8159999999999998</v>
      </c>
      <c r="J1041">
        <v>868.47</v>
      </c>
      <c r="K1041">
        <f t="shared" si="45"/>
        <v>9.3383870967741931</v>
      </c>
      <c r="L1041" t="s">
        <v>42</v>
      </c>
      <c r="M1041" t="s">
        <v>15</v>
      </c>
      <c r="N1041" t="s">
        <v>47</v>
      </c>
    </row>
    <row r="1042" spans="4:14" x14ac:dyDescent="0.3">
      <c r="D1042">
        <v>43</v>
      </c>
      <c r="E1042">
        <v>843</v>
      </c>
      <c r="F1042">
        <v>166.321</v>
      </c>
      <c r="G1042">
        <v>17.442</v>
      </c>
      <c r="H1042">
        <v>251.81399999999999</v>
      </c>
      <c r="I1042">
        <v>4.3570000000000002</v>
      </c>
      <c r="J1042">
        <v>842.43499999999995</v>
      </c>
      <c r="K1042">
        <f t="shared" si="45"/>
        <v>9.0584408602150539</v>
      </c>
      <c r="L1042" t="s">
        <v>42</v>
      </c>
      <c r="M1042" t="s">
        <v>15</v>
      </c>
      <c r="N1042" t="s">
        <v>47</v>
      </c>
    </row>
    <row r="1043" spans="4:14" x14ac:dyDescent="0.3">
      <c r="D1043">
        <v>44</v>
      </c>
      <c r="E1043">
        <v>723</v>
      </c>
      <c r="F1043">
        <v>154.68199999999999</v>
      </c>
      <c r="G1043">
        <v>38.491</v>
      </c>
      <c r="H1043">
        <v>234.56200000000001</v>
      </c>
      <c r="I1043">
        <v>4.4470000000000001</v>
      </c>
      <c r="J1043">
        <v>722.17399999999998</v>
      </c>
      <c r="K1043">
        <f t="shared" si="45"/>
        <v>7.7653118279569888</v>
      </c>
      <c r="L1043" t="s">
        <v>42</v>
      </c>
      <c r="M1043" t="s">
        <v>15</v>
      </c>
      <c r="N1043" t="s">
        <v>47</v>
      </c>
    </row>
    <row r="1044" spans="4:14" x14ac:dyDescent="0.3">
      <c r="D1044">
        <v>45</v>
      </c>
      <c r="E1044">
        <v>782</v>
      </c>
      <c r="F1044">
        <v>131.49799999999999</v>
      </c>
      <c r="G1044">
        <v>10.984</v>
      </c>
      <c r="H1044">
        <v>244.39500000000001</v>
      </c>
      <c r="I1044">
        <v>2.3490000000000002</v>
      </c>
      <c r="J1044">
        <v>780.65599999999995</v>
      </c>
      <c r="K1044">
        <f t="shared" si="45"/>
        <v>8.3941505376344079</v>
      </c>
      <c r="L1044" t="s">
        <v>42</v>
      </c>
      <c r="M1044" t="s">
        <v>15</v>
      </c>
      <c r="N1044" t="s">
        <v>47</v>
      </c>
    </row>
    <row r="1045" spans="4:14" x14ac:dyDescent="0.3">
      <c r="D1045">
        <v>46</v>
      </c>
      <c r="E1045">
        <v>881</v>
      </c>
      <c r="F1045">
        <v>171.137</v>
      </c>
      <c r="G1045">
        <v>30.373000000000001</v>
      </c>
      <c r="H1045">
        <v>252.15799999999999</v>
      </c>
      <c r="I1045">
        <v>0.78100000000000003</v>
      </c>
      <c r="J1045">
        <v>880.08199999999999</v>
      </c>
      <c r="K1045">
        <f t="shared" si="45"/>
        <v>9.4632473118279563</v>
      </c>
      <c r="L1045" t="s">
        <v>42</v>
      </c>
      <c r="M1045" t="s">
        <v>15</v>
      </c>
      <c r="N1045" t="s">
        <v>47</v>
      </c>
    </row>
    <row r="1046" spans="4:14" x14ac:dyDescent="0.3">
      <c r="D1046">
        <v>47</v>
      </c>
      <c r="E1046">
        <v>727</v>
      </c>
      <c r="F1046">
        <v>133.041</v>
      </c>
      <c r="G1046">
        <v>6.8780000000000001</v>
      </c>
      <c r="H1046">
        <v>242.54300000000001</v>
      </c>
      <c r="I1046">
        <v>3.7930000000000001</v>
      </c>
      <c r="J1046">
        <v>725.58900000000006</v>
      </c>
      <c r="K1046">
        <f t="shared" si="45"/>
        <v>7.8020322580645169</v>
      </c>
      <c r="L1046" t="s">
        <v>42</v>
      </c>
      <c r="M1046" t="s">
        <v>15</v>
      </c>
      <c r="N1046" t="s">
        <v>47</v>
      </c>
    </row>
    <row r="1047" spans="4:14" x14ac:dyDescent="0.3">
      <c r="D1047">
        <v>48</v>
      </c>
      <c r="E1047">
        <v>819</v>
      </c>
      <c r="F1047">
        <v>144.51900000000001</v>
      </c>
      <c r="G1047">
        <v>36.238999999999997</v>
      </c>
      <c r="H1047">
        <v>218.77600000000001</v>
      </c>
      <c r="I1047">
        <v>3.9260000000000002</v>
      </c>
      <c r="J1047">
        <v>817.91899999999998</v>
      </c>
      <c r="K1047">
        <f t="shared" si="45"/>
        <v>8.7948279569892467</v>
      </c>
      <c r="L1047" t="s">
        <v>42</v>
      </c>
      <c r="M1047" t="s">
        <v>15</v>
      </c>
      <c r="N1047" t="s">
        <v>47</v>
      </c>
    </row>
    <row r="1048" spans="4:14" x14ac:dyDescent="0.3">
      <c r="D1048">
        <v>49</v>
      </c>
      <c r="E1048">
        <v>771</v>
      </c>
      <c r="F1048">
        <v>155.91399999999999</v>
      </c>
      <c r="G1048">
        <v>30.373000000000001</v>
      </c>
      <c r="H1048">
        <v>215.94</v>
      </c>
      <c r="I1048">
        <v>3.8730000000000002</v>
      </c>
      <c r="J1048">
        <v>769.75800000000004</v>
      </c>
      <c r="K1048">
        <f t="shared" si="45"/>
        <v>8.2769677419354846</v>
      </c>
      <c r="L1048" t="s">
        <v>42</v>
      </c>
      <c r="M1048" t="s">
        <v>15</v>
      </c>
      <c r="N1048" t="s">
        <v>47</v>
      </c>
    </row>
    <row r="1049" spans="4:14" x14ac:dyDescent="0.3">
      <c r="D1049">
        <v>50</v>
      </c>
      <c r="E1049">
        <v>990</v>
      </c>
      <c r="F1049">
        <v>86.683000000000007</v>
      </c>
      <c r="G1049">
        <v>13.887</v>
      </c>
      <c r="H1049">
        <v>239.94800000000001</v>
      </c>
      <c r="I1049">
        <v>5.5720000000000001</v>
      </c>
      <c r="J1049">
        <v>988.67200000000003</v>
      </c>
      <c r="K1049">
        <f t="shared" si="45"/>
        <v>10.630881720430107</v>
      </c>
      <c r="L1049" t="s">
        <v>42</v>
      </c>
      <c r="M1049" t="s">
        <v>15</v>
      </c>
      <c r="N1049" t="s">
        <v>47</v>
      </c>
    </row>
    <row r="1050" spans="4:14" x14ac:dyDescent="0.3">
      <c r="D1050">
        <v>51</v>
      </c>
      <c r="E1050">
        <v>811</v>
      </c>
      <c r="F1050">
        <v>161.00899999999999</v>
      </c>
      <c r="G1050">
        <v>25.305</v>
      </c>
      <c r="H1050">
        <v>251.63399999999999</v>
      </c>
      <c r="I1050">
        <v>8.8109999999999999</v>
      </c>
      <c r="J1050">
        <v>809.553</v>
      </c>
      <c r="K1050">
        <f t="shared" si="45"/>
        <v>8.704870967741936</v>
      </c>
      <c r="L1050" t="s">
        <v>42</v>
      </c>
      <c r="M1050" t="s">
        <v>15</v>
      </c>
      <c r="N1050" t="s">
        <v>47</v>
      </c>
    </row>
    <row r="1051" spans="4:14" x14ac:dyDescent="0.3">
      <c r="D1051">
        <v>52</v>
      </c>
      <c r="E1051">
        <v>773</v>
      </c>
      <c r="F1051">
        <v>133.67599999999999</v>
      </c>
      <c r="G1051">
        <v>11.145</v>
      </c>
      <c r="H1051">
        <v>236.06399999999999</v>
      </c>
      <c r="I1051">
        <v>1.1870000000000001</v>
      </c>
      <c r="J1051">
        <v>772.16600000000005</v>
      </c>
      <c r="K1051">
        <f t="shared" si="45"/>
        <v>8.302860215053764</v>
      </c>
      <c r="L1051" t="s">
        <v>42</v>
      </c>
      <c r="M1051" t="s">
        <v>15</v>
      </c>
      <c r="N1051" t="s">
        <v>47</v>
      </c>
    </row>
    <row r="1052" spans="4:14" x14ac:dyDescent="0.3">
      <c r="D1052">
        <v>53</v>
      </c>
      <c r="E1052">
        <v>818</v>
      </c>
      <c r="F1052">
        <v>108.41200000000001</v>
      </c>
      <c r="G1052">
        <v>23.873999999999999</v>
      </c>
      <c r="H1052">
        <v>216.29599999999999</v>
      </c>
      <c r="I1052">
        <v>2.5259999999999998</v>
      </c>
      <c r="J1052">
        <v>816.79399999999998</v>
      </c>
      <c r="K1052">
        <f t="shared" si="45"/>
        <v>8.7827311827956986</v>
      </c>
      <c r="L1052" t="s">
        <v>42</v>
      </c>
      <c r="M1052" t="s">
        <v>15</v>
      </c>
      <c r="N1052" t="s">
        <v>47</v>
      </c>
    </row>
    <row r="1053" spans="4:14" x14ac:dyDescent="0.3">
      <c r="D1053">
        <v>54</v>
      </c>
      <c r="E1053">
        <v>800</v>
      </c>
      <c r="F1053">
        <v>152.87799999999999</v>
      </c>
      <c r="G1053">
        <v>37.299999999999997</v>
      </c>
      <c r="H1053">
        <v>227.36199999999999</v>
      </c>
      <c r="I1053">
        <v>4.883</v>
      </c>
      <c r="J1053">
        <v>798.899</v>
      </c>
      <c r="K1053">
        <f t="shared" si="45"/>
        <v>8.5903118279569899</v>
      </c>
      <c r="L1053" t="s">
        <v>42</v>
      </c>
      <c r="M1053" t="s">
        <v>15</v>
      </c>
      <c r="N1053" t="s">
        <v>47</v>
      </c>
    </row>
    <row r="1054" spans="4:14" x14ac:dyDescent="0.3">
      <c r="D1054">
        <v>55</v>
      </c>
      <c r="E1054">
        <v>905</v>
      </c>
      <c r="F1054">
        <v>131.542</v>
      </c>
      <c r="G1054">
        <v>7.2910000000000004</v>
      </c>
      <c r="H1054">
        <v>237.74</v>
      </c>
      <c r="I1054">
        <v>5.3319999999999999</v>
      </c>
      <c r="J1054">
        <v>903.91200000000003</v>
      </c>
      <c r="K1054">
        <f t="shared" si="45"/>
        <v>9.7194838709677427</v>
      </c>
      <c r="L1054" t="s">
        <v>42</v>
      </c>
      <c r="M1054" t="s">
        <v>15</v>
      </c>
      <c r="N1054" t="s">
        <v>47</v>
      </c>
    </row>
    <row r="1055" spans="4:14" x14ac:dyDescent="0.3">
      <c r="D1055">
        <v>56</v>
      </c>
      <c r="E1055">
        <v>697</v>
      </c>
      <c r="F1055">
        <v>151.69800000000001</v>
      </c>
      <c r="G1055">
        <v>39.027000000000001</v>
      </c>
      <c r="H1055">
        <v>250.60900000000001</v>
      </c>
      <c r="I1055">
        <v>5.94</v>
      </c>
      <c r="J1055">
        <v>695.73599999999999</v>
      </c>
      <c r="K1055">
        <f t="shared" si="45"/>
        <v>7.4810322580645163</v>
      </c>
      <c r="L1055" t="s">
        <v>42</v>
      </c>
      <c r="M1055" t="s">
        <v>15</v>
      </c>
      <c r="N1055" t="s">
        <v>47</v>
      </c>
    </row>
    <row r="1056" spans="4:14" x14ac:dyDescent="0.3">
      <c r="D1056">
        <v>57</v>
      </c>
      <c r="E1056">
        <v>928</v>
      </c>
      <c r="F1056">
        <v>158.68199999999999</v>
      </c>
      <c r="G1056">
        <v>54.987000000000002</v>
      </c>
      <c r="H1056">
        <v>254</v>
      </c>
      <c r="I1056">
        <v>-7.1859999999999999</v>
      </c>
      <c r="J1056">
        <v>927.28399999999999</v>
      </c>
      <c r="K1056">
        <f t="shared" si="45"/>
        <v>9.9707956989247304</v>
      </c>
      <c r="L1056" t="s">
        <v>42</v>
      </c>
      <c r="M1056" t="s">
        <v>15</v>
      </c>
      <c r="N1056" t="s">
        <v>47</v>
      </c>
    </row>
    <row r="1057" spans="4:14" x14ac:dyDescent="0.3">
      <c r="D1057">
        <v>58</v>
      </c>
      <c r="E1057">
        <v>845</v>
      </c>
      <c r="F1057">
        <v>121.355</v>
      </c>
      <c r="G1057">
        <v>10.885</v>
      </c>
      <c r="H1057">
        <v>235</v>
      </c>
      <c r="I1057">
        <v>-1.0860000000000001</v>
      </c>
      <c r="J1057">
        <v>844.15200000000004</v>
      </c>
      <c r="K1057">
        <f t="shared" si="45"/>
        <v>9.0769032258064524</v>
      </c>
      <c r="L1057" t="s">
        <v>42</v>
      </c>
      <c r="M1057" t="s">
        <v>15</v>
      </c>
      <c r="N1057" t="s">
        <v>47</v>
      </c>
    </row>
    <row r="1058" spans="4:14" x14ac:dyDescent="0.3">
      <c r="D1058">
        <v>59</v>
      </c>
      <c r="E1058">
        <v>842</v>
      </c>
      <c r="F1058">
        <v>115.81399999999999</v>
      </c>
      <c r="G1058">
        <v>26.4</v>
      </c>
      <c r="H1058">
        <v>237.13900000000001</v>
      </c>
      <c r="I1058">
        <v>3.27</v>
      </c>
      <c r="J1058">
        <v>841.37</v>
      </c>
      <c r="K1058">
        <f t="shared" si="45"/>
        <v>9.0469892473118279</v>
      </c>
      <c r="L1058" t="s">
        <v>42</v>
      </c>
      <c r="M1058" t="s">
        <v>15</v>
      </c>
      <c r="N1058" t="s">
        <v>47</v>
      </c>
    </row>
    <row r="1059" spans="4:14" x14ac:dyDescent="0.3">
      <c r="D1059">
        <v>60</v>
      </c>
      <c r="E1059">
        <v>101</v>
      </c>
      <c r="F1059">
        <v>157.24100000000001</v>
      </c>
      <c r="G1059">
        <v>116</v>
      </c>
      <c r="H1059">
        <v>198.447</v>
      </c>
      <c r="I1059">
        <v>-89.427000000000007</v>
      </c>
      <c r="J1059">
        <v>100.005</v>
      </c>
      <c r="L1059" t="s">
        <v>42</v>
      </c>
      <c r="M1059" t="s">
        <v>15</v>
      </c>
      <c r="N1059" t="s">
        <v>47</v>
      </c>
    </row>
    <row r="1060" spans="4:14" x14ac:dyDescent="0.3">
      <c r="D1060">
        <v>61</v>
      </c>
      <c r="E1060">
        <v>905</v>
      </c>
      <c r="F1060">
        <v>177.56</v>
      </c>
      <c r="G1060">
        <v>48.073999999999998</v>
      </c>
      <c r="H1060">
        <v>247.059</v>
      </c>
      <c r="I1060">
        <v>-91.521000000000001</v>
      </c>
      <c r="J1060">
        <v>904.31899999999996</v>
      </c>
      <c r="K1060">
        <f>J1060/100</f>
        <v>9.0431899999999992</v>
      </c>
      <c r="L1060" t="s">
        <v>42</v>
      </c>
      <c r="M1060" t="s">
        <v>15</v>
      </c>
      <c r="N1060" t="s">
        <v>47</v>
      </c>
    </row>
    <row r="1061" spans="4:14" x14ac:dyDescent="0.3">
      <c r="D1061">
        <v>62</v>
      </c>
      <c r="E1061">
        <v>881</v>
      </c>
      <c r="F1061">
        <v>141.93</v>
      </c>
      <c r="G1061">
        <v>51.241999999999997</v>
      </c>
      <c r="H1061">
        <v>224.988</v>
      </c>
      <c r="I1061">
        <v>-91.561999999999998</v>
      </c>
      <c r="J1061">
        <v>880.327</v>
      </c>
      <c r="K1061">
        <f t="shared" ref="K1061:K1089" si="46">J1061/100</f>
        <v>8.8032699999999995</v>
      </c>
      <c r="L1061" t="s">
        <v>42</v>
      </c>
      <c r="M1061" t="s">
        <v>15</v>
      </c>
      <c r="N1061" t="s">
        <v>47</v>
      </c>
    </row>
    <row r="1062" spans="4:14" x14ac:dyDescent="0.3">
      <c r="D1062">
        <v>63</v>
      </c>
      <c r="E1062">
        <v>907</v>
      </c>
      <c r="F1062">
        <v>133.06299999999999</v>
      </c>
      <c r="G1062">
        <v>31.13</v>
      </c>
      <c r="H1062">
        <v>219.631</v>
      </c>
      <c r="I1062">
        <v>-86.454999999999998</v>
      </c>
      <c r="J1062">
        <v>905.73299999999995</v>
      </c>
      <c r="K1062">
        <f t="shared" si="46"/>
        <v>9.0573300000000003</v>
      </c>
      <c r="L1062" t="s">
        <v>42</v>
      </c>
      <c r="M1062" t="s">
        <v>15</v>
      </c>
      <c r="N1062" t="s">
        <v>47</v>
      </c>
    </row>
    <row r="1063" spans="4:14" x14ac:dyDescent="0.3">
      <c r="D1063">
        <v>64</v>
      </c>
      <c r="E1063">
        <v>978</v>
      </c>
      <c r="F1063">
        <v>134.49299999999999</v>
      </c>
      <c r="G1063">
        <v>11.159000000000001</v>
      </c>
      <c r="H1063">
        <v>220.815</v>
      </c>
      <c r="I1063">
        <v>-88.122</v>
      </c>
      <c r="J1063">
        <v>976.524</v>
      </c>
      <c r="K1063">
        <f t="shared" si="46"/>
        <v>9.7652400000000004</v>
      </c>
      <c r="L1063" t="s">
        <v>42</v>
      </c>
      <c r="M1063" t="s">
        <v>15</v>
      </c>
      <c r="N1063" t="s">
        <v>47</v>
      </c>
    </row>
    <row r="1064" spans="4:14" x14ac:dyDescent="0.3">
      <c r="D1064">
        <v>65</v>
      </c>
      <c r="E1064">
        <v>949</v>
      </c>
      <c r="F1064">
        <v>145.06299999999999</v>
      </c>
      <c r="G1064">
        <v>30.785</v>
      </c>
      <c r="H1064">
        <v>214.60499999999999</v>
      </c>
      <c r="I1064">
        <v>-84.674000000000007</v>
      </c>
      <c r="J1064">
        <v>948.09299999999996</v>
      </c>
      <c r="K1064">
        <f t="shared" si="46"/>
        <v>9.480929999999999</v>
      </c>
      <c r="L1064" t="s">
        <v>42</v>
      </c>
      <c r="M1064" t="s">
        <v>15</v>
      </c>
      <c r="N1064" t="s">
        <v>47</v>
      </c>
    </row>
    <row r="1065" spans="4:14" x14ac:dyDescent="0.3">
      <c r="D1065">
        <v>66</v>
      </c>
      <c r="E1065">
        <v>825</v>
      </c>
      <c r="F1065">
        <v>137.66</v>
      </c>
      <c r="G1065">
        <v>31.161999999999999</v>
      </c>
      <c r="H1065">
        <v>228.482</v>
      </c>
      <c r="I1065">
        <v>-88.888000000000005</v>
      </c>
      <c r="J1065">
        <v>824.15499999999997</v>
      </c>
      <c r="K1065">
        <f t="shared" si="46"/>
        <v>8.2415500000000002</v>
      </c>
      <c r="L1065" t="s">
        <v>42</v>
      </c>
      <c r="M1065" t="s">
        <v>15</v>
      </c>
      <c r="N1065" t="s">
        <v>47</v>
      </c>
    </row>
    <row r="1066" spans="4:14" x14ac:dyDescent="0.3">
      <c r="D1066">
        <v>67</v>
      </c>
      <c r="E1066">
        <v>1101</v>
      </c>
      <c r="F1066">
        <v>175.55600000000001</v>
      </c>
      <c r="G1066">
        <v>53.564999999999998</v>
      </c>
      <c r="H1066">
        <v>251.28200000000001</v>
      </c>
      <c r="I1066">
        <v>-95.006</v>
      </c>
      <c r="J1066">
        <v>1100.1959999999999</v>
      </c>
      <c r="K1066">
        <f t="shared" si="46"/>
        <v>11.001959999999999</v>
      </c>
      <c r="L1066" t="s">
        <v>42</v>
      </c>
      <c r="M1066" t="s">
        <v>15</v>
      </c>
      <c r="N1066" t="s">
        <v>47</v>
      </c>
    </row>
    <row r="1067" spans="4:14" x14ac:dyDescent="0.3">
      <c r="D1067">
        <v>68</v>
      </c>
      <c r="E1067">
        <v>818</v>
      </c>
      <c r="F1067">
        <v>143.11099999999999</v>
      </c>
      <c r="G1067">
        <v>4.8209999999999997</v>
      </c>
      <c r="H1067">
        <v>241.43899999999999</v>
      </c>
      <c r="I1067">
        <v>-92.245999999999995</v>
      </c>
      <c r="J1067">
        <v>816.62699999999995</v>
      </c>
      <c r="K1067">
        <f t="shared" si="46"/>
        <v>8.166269999999999</v>
      </c>
      <c r="L1067" t="s">
        <v>42</v>
      </c>
      <c r="M1067" t="s">
        <v>15</v>
      </c>
      <c r="N1067" t="s">
        <v>47</v>
      </c>
    </row>
    <row r="1068" spans="4:14" x14ac:dyDescent="0.3">
      <c r="D1068">
        <v>69</v>
      </c>
      <c r="E1068">
        <v>762</v>
      </c>
      <c r="F1068">
        <v>166.773</v>
      </c>
      <c r="G1068">
        <v>29.54</v>
      </c>
      <c r="H1068">
        <v>230.28100000000001</v>
      </c>
      <c r="I1068">
        <v>-87.588999999999999</v>
      </c>
      <c r="J1068">
        <v>760.673</v>
      </c>
      <c r="K1068">
        <f t="shared" si="46"/>
        <v>7.6067299999999998</v>
      </c>
      <c r="L1068" t="s">
        <v>42</v>
      </c>
      <c r="M1068" t="s">
        <v>15</v>
      </c>
      <c r="N1068" t="s">
        <v>47</v>
      </c>
    </row>
    <row r="1069" spans="4:14" x14ac:dyDescent="0.3">
      <c r="D1069">
        <v>70</v>
      </c>
      <c r="E1069">
        <v>880</v>
      </c>
      <c r="F1069">
        <v>166.05099999999999</v>
      </c>
      <c r="G1069">
        <v>31.373000000000001</v>
      </c>
      <c r="H1069">
        <v>254.315</v>
      </c>
      <c r="I1069">
        <v>-97.319000000000003</v>
      </c>
      <c r="J1069">
        <v>879.16300000000001</v>
      </c>
      <c r="K1069">
        <f t="shared" si="46"/>
        <v>8.7916299999999996</v>
      </c>
      <c r="L1069" t="s">
        <v>42</v>
      </c>
      <c r="M1069" t="s">
        <v>15</v>
      </c>
      <c r="N1069" t="s">
        <v>47</v>
      </c>
    </row>
    <row r="1070" spans="4:14" x14ac:dyDescent="0.3">
      <c r="D1070">
        <v>71</v>
      </c>
      <c r="E1070">
        <v>777</v>
      </c>
      <c r="F1070">
        <v>172.31200000000001</v>
      </c>
      <c r="G1070">
        <v>23.332999999999998</v>
      </c>
      <c r="H1070">
        <v>242.333</v>
      </c>
      <c r="I1070">
        <v>-90</v>
      </c>
      <c r="J1070">
        <v>776</v>
      </c>
      <c r="K1070">
        <f t="shared" si="46"/>
        <v>7.76</v>
      </c>
      <c r="L1070" t="s">
        <v>42</v>
      </c>
      <c r="M1070" t="s">
        <v>15</v>
      </c>
      <c r="N1070" t="s">
        <v>47</v>
      </c>
    </row>
    <row r="1071" spans="4:14" x14ac:dyDescent="0.3">
      <c r="D1071">
        <v>72</v>
      </c>
      <c r="E1071">
        <v>801</v>
      </c>
      <c r="F1071">
        <v>173.232</v>
      </c>
      <c r="G1071">
        <v>24.341999999999999</v>
      </c>
      <c r="H1071">
        <v>244.13499999999999</v>
      </c>
      <c r="I1071">
        <v>-81.950999999999993</v>
      </c>
      <c r="J1071">
        <v>799.88</v>
      </c>
      <c r="K1071">
        <f t="shared" si="46"/>
        <v>7.9988000000000001</v>
      </c>
      <c r="L1071" t="s">
        <v>42</v>
      </c>
      <c r="M1071" t="s">
        <v>15</v>
      </c>
      <c r="N1071" t="s">
        <v>47</v>
      </c>
    </row>
    <row r="1072" spans="4:14" x14ac:dyDescent="0.3">
      <c r="D1072">
        <v>73</v>
      </c>
      <c r="E1072">
        <v>748</v>
      </c>
      <c r="F1072">
        <v>107.431</v>
      </c>
      <c r="G1072">
        <v>22.686</v>
      </c>
      <c r="H1072">
        <v>246.50399999999999</v>
      </c>
      <c r="I1072">
        <v>-94.917000000000002</v>
      </c>
      <c r="J1072">
        <v>746.74800000000005</v>
      </c>
      <c r="K1072">
        <f t="shared" si="46"/>
        <v>7.4674800000000001</v>
      </c>
      <c r="L1072" t="s">
        <v>42</v>
      </c>
      <c r="M1072" t="s">
        <v>15</v>
      </c>
      <c r="N1072" t="s">
        <v>47</v>
      </c>
    </row>
    <row r="1073" spans="4:14" x14ac:dyDescent="0.3">
      <c r="D1073">
        <v>74</v>
      </c>
      <c r="E1073">
        <v>749</v>
      </c>
      <c r="F1073">
        <v>199.24299999999999</v>
      </c>
      <c r="G1073">
        <v>35.069000000000003</v>
      </c>
      <c r="H1073">
        <v>248.48699999999999</v>
      </c>
      <c r="I1073">
        <v>-96.137</v>
      </c>
      <c r="J1073">
        <v>748.28899999999999</v>
      </c>
      <c r="K1073">
        <f t="shared" si="46"/>
        <v>7.4828900000000003</v>
      </c>
      <c r="L1073" t="s">
        <v>42</v>
      </c>
      <c r="M1073" t="s">
        <v>15</v>
      </c>
      <c r="N1073" t="s">
        <v>47</v>
      </c>
    </row>
    <row r="1074" spans="4:14" x14ac:dyDescent="0.3">
      <c r="D1074">
        <v>75</v>
      </c>
      <c r="E1074">
        <v>802</v>
      </c>
      <c r="F1074">
        <v>167.583</v>
      </c>
      <c r="G1074">
        <v>64.808999999999997</v>
      </c>
      <c r="H1074">
        <v>239.017</v>
      </c>
      <c r="I1074">
        <v>-92.290999999999997</v>
      </c>
      <c r="J1074">
        <v>800.64</v>
      </c>
      <c r="K1074">
        <f t="shared" si="46"/>
        <v>8.0063999999999993</v>
      </c>
      <c r="L1074" t="s">
        <v>42</v>
      </c>
      <c r="M1074" t="s">
        <v>15</v>
      </c>
      <c r="N1074" t="s">
        <v>47</v>
      </c>
    </row>
    <row r="1075" spans="4:14" x14ac:dyDescent="0.3">
      <c r="D1075">
        <v>76</v>
      </c>
      <c r="E1075">
        <v>822</v>
      </c>
      <c r="F1075">
        <v>143.792</v>
      </c>
      <c r="G1075">
        <v>20.945</v>
      </c>
      <c r="H1075">
        <v>249.51900000000001</v>
      </c>
      <c r="I1075">
        <v>-79.894999999999996</v>
      </c>
      <c r="J1075">
        <v>820.73099999999999</v>
      </c>
      <c r="K1075">
        <f t="shared" si="46"/>
        <v>8.2073099999999997</v>
      </c>
      <c r="L1075" t="s">
        <v>42</v>
      </c>
      <c r="M1075" t="s">
        <v>15</v>
      </c>
      <c r="N1075" t="s">
        <v>47</v>
      </c>
    </row>
    <row r="1076" spans="4:14" x14ac:dyDescent="0.3">
      <c r="D1076">
        <v>77</v>
      </c>
      <c r="E1076">
        <v>834</v>
      </c>
      <c r="F1076">
        <v>108.43899999999999</v>
      </c>
      <c r="G1076">
        <v>16.436</v>
      </c>
      <c r="H1076">
        <v>226.322</v>
      </c>
      <c r="I1076">
        <v>-92.203000000000003</v>
      </c>
      <c r="J1076">
        <v>832.61500000000001</v>
      </c>
      <c r="K1076">
        <f t="shared" si="46"/>
        <v>8.3261500000000002</v>
      </c>
      <c r="L1076" t="s">
        <v>42</v>
      </c>
      <c r="M1076" t="s">
        <v>15</v>
      </c>
      <c r="N1076" t="s">
        <v>47</v>
      </c>
    </row>
    <row r="1077" spans="4:14" x14ac:dyDescent="0.3">
      <c r="D1077">
        <v>78</v>
      </c>
      <c r="E1077">
        <v>825</v>
      </c>
      <c r="F1077">
        <v>152.399</v>
      </c>
      <c r="G1077">
        <v>40.634</v>
      </c>
      <c r="H1077">
        <v>238.37899999999999</v>
      </c>
      <c r="I1077">
        <v>-91.111999999999995</v>
      </c>
      <c r="J1077">
        <v>824.15499999999997</v>
      </c>
      <c r="K1077">
        <f t="shared" si="46"/>
        <v>8.2415500000000002</v>
      </c>
      <c r="L1077" t="s">
        <v>42</v>
      </c>
      <c r="M1077" t="s">
        <v>15</v>
      </c>
      <c r="N1077" t="s">
        <v>47</v>
      </c>
    </row>
    <row r="1078" spans="4:14" x14ac:dyDescent="0.3">
      <c r="D1078">
        <v>79</v>
      </c>
      <c r="E1078">
        <v>770</v>
      </c>
      <c r="F1078">
        <v>175.01900000000001</v>
      </c>
      <c r="G1078">
        <v>33.996000000000002</v>
      </c>
      <c r="H1078">
        <v>246.917</v>
      </c>
      <c r="I1078">
        <v>-86.424000000000007</v>
      </c>
      <c r="J1078">
        <v>769.49900000000002</v>
      </c>
      <c r="K1078">
        <f t="shared" si="46"/>
        <v>7.6949900000000007</v>
      </c>
      <c r="L1078" t="s">
        <v>42</v>
      </c>
      <c r="M1078" t="s">
        <v>15</v>
      </c>
      <c r="N1078" t="s">
        <v>47</v>
      </c>
    </row>
    <row r="1079" spans="4:14" x14ac:dyDescent="0.3">
      <c r="D1079">
        <v>80</v>
      </c>
      <c r="E1079">
        <v>731</v>
      </c>
      <c r="F1079">
        <v>165.976</v>
      </c>
      <c r="G1079">
        <v>12.117000000000001</v>
      </c>
      <c r="H1079">
        <v>236.001</v>
      </c>
      <c r="I1079">
        <v>-85.600999999999999</v>
      </c>
      <c r="J1079">
        <v>730.15099999999995</v>
      </c>
      <c r="K1079">
        <f t="shared" si="46"/>
        <v>7.3015099999999995</v>
      </c>
      <c r="L1079" t="s">
        <v>42</v>
      </c>
      <c r="M1079" t="s">
        <v>15</v>
      </c>
      <c r="N1079" t="s">
        <v>47</v>
      </c>
    </row>
    <row r="1080" spans="4:14" x14ac:dyDescent="0.3">
      <c r="D1080">
        <v>81</v>
      </c>
      <c r="E1080">
        <v>835</v>
      </c>
      <c r="F1080">
        <v>127.366</v>
      </c>
      <c r="G1080">
        <v>28.838999999999999</v>
      </c>
      <c r="H1080">
        <v>237.22499999999999</v>
      </c>
      <c r="I1080">
        <v>-94.399000000000001</v>
      </c>
      <c r="J1080">
        <v>834.45799999999997</v>
      </c>
      <c r="K1080">
        <f t="shared" si="46"/>
        <v>8.3445800000000006</v>
      </c>
      <c r="L1080" t="s">
        <v>42</v>
      </c>
      <c r="M1080" t="s">
        <v>15</v>
      </c>
      <c r="N1080" t="s">
        <v>47</v>
      </c>
    </row>
    <row r="1081" spans="4:14" x14ac:dyDescent="0.3">
      <c r="D1081">
        <v>82</v>
      </c>
      <c r="E1081">
        <v>820</v>
      </c>
      <c r="F1081">
        <v>168.75700000000001</v>
      </c>
      <c r="G1081">
        <v>25.449000000000002</v>
      </c>
      <c r="H1081">
        <v>247.25800000000001</v>
      </c>
      <c r="I1081">
        <v>-84.957999999999998</v>
      </c>
      <c r="J1081">
        <v>819.17</v>
      </c>
      <c r="K1081">
        <f t="shared" si="46"/>
        <v>8.1916999999999991</v>
      </c>
      <c r="L1081" t="s">
        <v>42</v>
      </c>
      <c r="M1081" t="s">
        <v>15</v>
      </c>
      <c r="N1081" t="s">
        <v>47</v>
      </c>
    </row>
    <row r="1082" spans="4:14" x14ac:dyDescent="0.3">
      <c r="D1082">
        <v>83</v>
      </c>
      <c r="E1082">
        <v>860</v>
      </c>
      <c r="F1082">
        <v>106.25700000000001</v>
      </c>
      <c r="G1082">
        <v>22.001000000000001</v>
      </c>
      <c r="H1082">
        <v>218.5</v>
      </c>
      <c r="I1082">
        <v>-94.808000000000007</v>
      </c>
      <c r="J1082">
        <v>859.02300000000002</v>
      </c>
      <c r="K1082">
        <f t="shared" si="46"/>
        <v>8.59023</v>
      </c>
      <c r="L1082" t="s">
        <v>42</v>
      </c>
      <c r="M1082" t="s">
        <v>15</v>
      </c>
      <c r="N1082" t="s">
        <v>47</v>
      </c>
    </row>
    <row r="1083" spans="4:14" x14ac:dyDescent="0.3">
      <c r="D1083">
        <v>84</v>
      </c>
      <c r="E1083">
        <v>821</v>
      </c>
      <c r="F1083">
        <v>155.262</v>
      </c>
      <c r="G1083">
        <v>38.503</v>
      </c>
      <c r="H1083">
        <v>233.08500000000001</v>
      </c>
      <c r="I1083">
        <v>-95.599000000000004</v>
      </c>
      <c r="J1083">
        <v>819.91200000000003</v>
      </c>
      <c r="K1083">
        <f t="shared" si="46"/>
        <v>8.1991200000000006</v>
      </c>
      <c r="L1083" t="s">
        <v>42</v>
      </c>
      <c r="M1083" t="s">
        <v>15</v>
      </c>
      <c r="N1083" t="s">
        <v>47</v>
      </c>
    </row>
    <row r="1084" spans="4:14" x14ac:dyDescent="0.3">
      <c r="D1084">
        <v>85</v>
      </c>
      <c r="E1084">
        <v>937</v>
      </c>
      <c r="F1084">
        <v>140.28100000000001</v>
      </c>
      <c r="G1084">
        <v>27.077000000000002</v>
      </c>
      <c r="H1084">
        <v>216.154</v>
      </c>
      <c r="I1084">
        <v>-89.51</v>
      </c>
      <c r="J1084">
        <v>936.03399999999999</v>
      </c>
      <c r="K1084">
        <f t="shared" si="46"/>
        <v>9.3603400000000008</v>
      </c>
      <c r="L1084" t="s">
        <v>42</v>
      </c>
      <c r="M1084" t="s">
        <v>15</v>
      </c>
      <c r="N1084" t="s">
        <v>47</v>
      </c>
    </row>
    <row r="1085" spans="4:14" x14ac:dyDescent="0.3">
      <c r="D1085">
        <v>86</v>
      </c>
      <c r="E1085">
        <v>857</v>
      </c>
      <c r="F1085">
        <v>137.05699999999999</v>
      </c>
      <c r="G1085">
        <v>31.966000000000001</v>
      </c>
      <c r="H1085">
        <v>231.29300000000001</v>
      </c>
      <c r="I1085">
        <v>-91.605999999999995</v>
      </c>
      <c r="J1085">
        <v>856.33600000000001</v>
      </c>
      <c r="K1085">
        <f t="shared" si="46"/>
        <v>8.5633599999999994</v>
      </c>
      <c r="L1085" t="s">
        <v>42</v>
      </c>
      <c r="M1085" t="s">
        <v>15</v>
      </c>
      <c r="N1085" t="s">
        <v>47</v>
      </c>
    </row>
    <row r="1086" spans="4:14" x14ac:dyDescent="0.3">
      <c r="D1086">
        <v>87</v>
      </c>
      <c r="E1086">
        <v>889</v>
      </c>
      <c r="F1086">
        <v>125.051</v>
      </c>
      <c r="G1086">
        <v>33.658000000000001</v>
      </c>
      <c r="H1086">
        <v>230.88</v>
      </c>
      <c r="I1086">
        <v>-89.483999999999995</v>
      </c>
      <c r="J1086">
        <v>888.03599999999994</v>
      </c>
      <c r="K1086">
        <f t="shared" si="46"/>
        <v>8.8803599999999996</v>
      </c>
      <c r="L1086" t="s">
        <v>42</v>
      </c>
      <c r="M1086" t="s">
        <v>15</v>
      </c>
      <c r="N1086" t="s">
        <v>47</v>
      </c>
    </row>
    <row r="1087" spans="4:14" x14ac:dyDescent="0.3">
      <c r="D1087">
        <v>88</v>
      </c>
      <c r="E1087">
        <v>881</v>
      </c>
      <c r="F1087">
        <v>100.971</v>
      </c>
      <c r="G1087">
        <v>30.491</v>
      </c>
      <c r="H1087">
        <v>195.09100000000001</v>
      </c>
      <c r="I1087">
        <v>-91.042000000000002</v>
      </c>
      <c r="J1087">
        <v>880.14499999999998</v>
      </c>
      <c r="K1087">
        <f t="shared" si="46"/>
        <v>8.8014499999999991</v>
      </c>
      <c r="L1087" t="s">
        <v>42</v>
      </c>
      <c r="M1087" t="s">
        <v>15</v>
      </c>
      <c r="N1087" t="s">
        <v>47</v>
      </c>
    </row>
    <row r="1088" spans="4:14" x14ac:dyDescent="0.3">
      <c r="D1088">
        <v>89</v>
      </c>
      <c r="E1088">
        <v>658</v>
      </c>
      <c r="F1088">
        <v>166.94300000000001</v>
      </c>
      <c r="G1088">
        <v>34.783000000000001</v>
      </c>
      <c r="H1088">
        <v>252</v>
      </c>
      <c r="I1088">
        <v>-86.510999999999996</v>
      </c>
      <c r="J1088">
        <v>657.21799999999996</v>
      </c>
      <c r="K1088">
        <f t="shared" si="46"/>
        <v>6.5721799999999995</v>
      </c>
      <c r="L1088" t="s">
        <v>42</v>
      </c>
      <c r="M1088" t="s">
        <v>15</v>
      </c>
      <c r="N1088" t="s">
        <v>47</v>
      </c>
    </row>
    <row r="1089" spans="4:14" x14ac:dyDescent="0.3">
      <c r="D1089">
        <v>90</v>
      </c>
      <c r="E1089">
        <v>724</v>
      </c>
      <c r="F1089">
        <v>143.185</v>
      </c>
      <c r="G1089">
        <v>34.098999999999997</v>
      </c>
      <c r="H1089">
        <v>230.77699999999999</v>
      </c>
      <c r="I1089">
        <v>-84.92</v>
      </c>
      <c r="J1089">
        <v>722.83900000000006</v>
      </c>
      <c r="K1089">
        <f t="shared" si="46"/>
        <v>7.228390000000001</v>
      </c>
      <c r="L1089" t="s">
        <v>42</v>
      </c>
      <c r="M1089" t="s">
        <v>15</v>
      </c>
      <c r="N1089" t="s">
        <v>47</v>
      </c>
    </row>
    <row r="1090" spans="4:14" x14ac:dyDescent="0.3">
      <c r="D1090">
        <v>91</v>
      </c>
      <c r="E1090">
        <v>103</v>
      </c>
      <c r="F1090">
        <v>154.49199999999999</v>
      </c>
      <c r="G1090">
        <v>74.391999999999996</v>
      </c>
      <c r="H1090">
        <v>218.62700000000001</v>
      </c>
      <c r="I1090">
        <v>1.6850000000000001</v>
      </c>
      <c r="J1090">
        <v>102.044</v>
      </c>
      <c r="L1090" t="s">
        <v>42</v>
      </c>
      <c r="M1090" t="s">
        <v>15</v>
      </c>
      <c r="N1090" t="s">
        <v>47</v>
      </c>
    </row>
    <row r="1091" spans="4:14" x14ac:dyDescent="0.3">
      <c r="D1091">
        <v>92</v>
      </c>
      <c r="E1091">
        <v>1036</v>
      </c>
      <c r="F1091">
        <v>165.71299999999999</v>
      </c>
      <c r="G1091">
        <v>57.289000000000001</v>
      </c>
      <c r="H1091">
        <v>232.67699999999999</v>
      </c>
      <c r="I1091">
        <v>-4.3220000000000001</v>
      </c>
      <c r="J1091">
        <v>1034.943</v>
      </c>
      <c r="K1091">
        <f>J1091/102</f>
        <v>10.1465</v>
      </c>
      <c r="L1091" t="s">
        <v>42</v>
      </c>
      <c r="M1091" t="s">
        <v>15</v>
      </c>
      <c r="N1091" t="s">
        <v>47</v>
      </c>
    </row>
    <row r="1092" spans="4:14" x14ac:dyDescent="0.3">
      <c r="D1092">
        <v>93</v>
      </c>
      <c r="E1092">
        <v>1191</v>
      </c>
      <c r="F1092">
        <v>159.04400000000001</v>
      </c>
      <c r="G1092">
        <v>15.542999999999999</v>
      </c>
      <c r="H1092">
        <v>236.61</v>
      </c>
      <c r="I1092">
        <v>-6.6589999999999998</v>
      </c>
      <c r="J1092">
        <v>1190.029</v>
      </c>
      <c r="K1092">
        <f t="shared" ref="K1092:K1111" si="47">J1092/102</f>
        <v>11.666950980392157</v>
      </c>
      <c r="L1092" t="s">
        <v>42</v>
      </c>
      <c r="M1092" t="s">
        <v>15</v>
      </c>
      <c r="N1092" t="s">
        <v>47</v>
      </c>
    </row>
    <row r="1093" spans="4:14" x14ac:dyDescent="0.3">
      <c r="D1093">
        <v>94</v>
      </c>
      <c r="E1093">
        <v>1105</v>
      </c>
      <c r="F1093">
        <v>144.71799999999999</v>
      </c>
      <c r="G1093">
        <v>44.137999999999998</v>
      </c>
      <c r="H1093">
        <v>235.18799999999999</v>
      </c>
      <c r="I1093">
        <v>-0.93400000000000005</v>
      </c>
      <c r="J1093">
        <v>1104.1469999999999</v>
      </c>
      <c r="K1093">
        <f t="shared" si="47"/>
        <v>10.824970588235294</v>
      </c>
      <c r="L1093" t="s">
        <v>42</v>
      </c>
      <c r="M1093" t="s">
        <v>15</v>
      </c>
      <c r="N1093" t="s">
        <v>47</v>
      </c>
    </row>
    <row r="1094" spans="4:14" x14ac:dyDescent="0.3">
      <c r="D1094">
        <v>95</v>
      </c>
      <c r="E1094">
        <v>986</v>
      </c>
      <c r="F1094">
        <v>127.59699999999999</v>
      </c>
      <c r="G1094">
        <v>29.193999999999999</v>
      </c>
      <c r="H1094">
        <v>227.65299999999999</v>
      </c>
      <c r="I1094">
        <v>-6.9950000000000001</v>
      </c>
      <c r="J1094">
        <v>985.33399999999995</v>
      </c>
      <c r="K1094">
        <f t="shared" si="47"/>
        <v>9.6601372549019597</v>
      </c>
      <c r="L1094" t="s">
        <v>42</v>
      </c>
      <c r="M1094" t="s">
        <v>15</v>
      </c>
      <c r="N1094" t="s">
        <v>47</v>
      </c>
    </row>
    <row r="1095" spans="4:14" x14ac:dyDescent="0.3">
      <c r="D1095">
        <v>96</v>
      </c>
      <c r="E1095">
        <v>1279</v>
      </c>
      <c r="F1095">
        <v>127.08799999999999</v>
      </c>
      <c r="G1095">
        <v>11.222</v>
      </c>
      <c r="H1095">
        <v>239.333</v>
      </c>
      <c r="I1095">
        <v>-1.345</v>
      </c>
      <c r="J1095">
        <v>1278.3520000000001</v>
      </c>
      <c r="K1095">
        <f t="shared" si="47"/>
        <v>12.53286274509804</v>
      </c>
      <c r="L1095" t="s">
        <v>42</v>
      </c>
      <c r="M1095" t="s">
        <v>15</v>
      </c>
      <c r="N1095" t="s">
        <v>47</v>
      </c>
    </row>
    <row r="1096" spans="4:14" x14ac:dyDescent="0.3">
      <c r="D1096">
        <v>97</v>
      </c>
      <c r="E1096">
        <v>1002</v>
      </c>
      <c r="F1096">
        <v>100.979</v>
      </c>
      <c r="G1096">
        <v>5.5860000000000003</v>
      </c>
      <c r="H1096">
        <v>195.161</v>
      </c>
      <c r="I1096">
        <v>5.8470000000000004</v>
      </c>
      <c r="J1096">
        <v>1001.2089999999999</v>
      </c>
      <c r="K1096">
        <f t="shared" si="47"/>
        <v>9.8157745098039211</v>
      </c>
      <c r="L1096" t="s">
        <v>42</v>
      </c>
      <c r="M1096" t="s">
        <v>15</v>
      </c>
      <c r="N1096" t="s">
        <v>47</v>
      </c>
    </row>
    <row r="1097" spans="4:14" x14ac:dyDescent="0.3">
      <c r="D1097">
        <v>98</v>
      </c>
      <c r="E1097">
        <v>1153</v>
      </c>
      <c r="F1097">
        <v>91.594999999999999</v>
      </c>
      <c r="G1097">
        <v>2.3330000000000002</v>
      </c>
      <c r="H1097">
        <v>192.417</v>
      </c>
      <c r="I1097">
        <v>0.59699999999999998</v>
      </c>
      <c r="J1097">
        <v>1152.0619999999999</v>
      </c>
      <c r="K1097">
        <f t="shared" si="47"/>
        <v>11.294725490196077</v>
      </c>
      <c r="L1097" t="s">
        <v>42</v>
      </c>
      <c r="M1097" t="s">
        <v>15</v>
      </c>
      <c r="N1097" t="s">
        <v>47</v>
      </c>
    </row>
    <row r="1098" spans="4:14" x14ac:dyDescent="0.3">
      <c r="D1098">
        <v>99</v>
      </c>
      <c r="E1098">
        <v>788</v>
      </c>
      <c r="F1098">
        <v>130.483</v>
      </c>
      <c r="G1098">
        <v>25.818000000000001</v>
      </c>
      <c r="H1098">
        <v>245.17699999999999</v>
      </c>
      <c r="I1098">
        <v>2.1859999999999999</v>
      </c>
      <c r="J1098">
        <v>786.572</v>
      </c>
      <c r="K1098">
        <f t="shared" si="47"/>
        <v>7.7114901960784312</v>
      </c>
      <c r="L1098" t="s">
        <v>42</v>
      </c>
      <c r="M1098" t="s">
        <v>15</v>
      </c>
      <c r="N1098" t="s">
        <v>47</v>
      </c>
    </row>
    <row r="1099" spans="4:14" x14ac:dyDescent="0.3">
      <c r="D1099">
        <v>100</v>
      </c>
      <c r="E1099">
        <v>1014</v>
      </c>
      <c r="F1099">
        <v>198.45</v>
      </c>
      <c r="G1099">
        <v>39.183999999999997</v>
      </c>
      <c r="H1099">
        <v>253.667</v>
      </c>
      <c r="I1099">
        <v>-5.7779999999999996</v>
      </c>
      <c r="J1099">
        <v>1013.148</v>
      </c>
      <c r="K1099">
        <f t="shared" si="47"/>
        <v>9.9328235294117651</v>
      </c>
      <c r="L1099" t="s">
        <v>42</v>
      </c>
      <c r="M1099" t="s">
        <v>15</v>
      </c>
      <c r="N1099" t="s">
        <v>47</v>
      </c>
    </row>
    <row r="1100" spans="4:14" x14ac:dyDescent="0.3">
      <c r="D1100">
        <v>101</v>
      </c>
      <c r="E1100">
        <v>1108</v>
      </c>
      <c r="F1100">
        <v>149.738</v>
      </c>
      <c r="G1100">
        <v>47.481000000000002</v>
      </c>
      <c r="H1100">
        <v>239.01400000000001</v>
      </c>
      <c r="I1100">
        <v>4.0410000000000004</v>
      </c>
      <c r="J1100">
        <v>1106.752</v>
      </c>
      <c r="K1100">
        <f t="shared" si="47"/>
        <v>10.850509803921568</v>
      </c>
      <c r="L1100" t="s">
        <v>42</v>
      </c>
      <c r="M1100" t="s">
        <v>15</v>
      </c>
      <c r="N1100" t="s">
        <v>47</v>
      </c>
    </row>
    <row r="1101" spans="4:14" x14ac:dyDescent="0.3">
      <c r="D1101">
        <v>102</v>
      </c>
      <c r="E1101">
        <v>981</v>
      </c>
      <c r="F1101">
        <v>138.71899999999999</v>
      </c>
      <c r="G1101">
        <v>36.947000000000003</v>
      </c>
      <c r="H1101">
        <v>218.55099999999999</v>
      </c>
      <c r="I1101">
        <v>-3.5110000000000001</v>
      </c>
      <c r="J1101">
        <v>979.83900000000006</v>
      </c>
      <c r="K1101">
        <f t="shared" si="47"/>
        <v>9.6062647058823529</v>
      </c>
      <c r="L1101" t="s">
        <v>42</v>
      </c>
      <c r="M1101" t="s">
        <v>15</v>
      </c>
      <c r="N1101" t="s">
        <v>47</v>
      </c>
    </row>
    <row r="1102" spans="4:14" x14ac:dyDescent="0.3">
      <c r="D1102">
        <v>103</v>
      </c>
      <c r="E1102">
        <v>1297</v>
      </c>
      <c r="F1102">
        <v>126.10299999999999</v>
      </c>
      <c r="G1102">
        <v>10.864000000000001</v>
      </c>
      <c r="H1102">
        <v>228.685</v>
      </c>
      <c r="I1102">
        <v>-0.26500000000000001</v>
      </c>
      <c r="J1102">
        <v>1296.0139999999999</v>
      </c>
      <c r="K1102">
        <f t="shared" si="47"/>
        <v>12.706019607843137</v>
      </c>
      <c r="L1102" t="s">
        <v>42</v>
      </c>
      <c r="M1102" t="s">
        <v>15</v>
      </c>
      <c r="N1102" t="s">
        <v>47</v>
      </c>
    </row>
    <row r="1103" spans="4:14" x14ac:dyDescent="0.3">
      <c r="D1103">
        <v>104</v>
      </c>
      <c r="E1103">
        <v>943</v>
      </c>
      <c r="F1103">
        <v>157.99600000000001</v>
      </c>
      <c r="G1103">
        <v>40.692</v>
      </c>
      <c r="H1103">
        <v>229.333</v>
      </c>
      <c r="I1103">
        <v>0.36499999999999999</v>
      </c>
      <c r="J1103">
        <v>942.01900000000001</v>
      </c>
      <c r="K1103">
        <f t="shared" si="47"/>
        <v>9.2354803921568625</v>
      </c>
      <c r="L1103" t="s">
        <v>42</v>
      </c>
      <c r="M1103" t="s">
        <v>15</v>
      </c>
      <c r="N1103" t="s">
        <v>47</v>
      </c>
    </row>
    <row r="1104" spans="4:14" x14ac:dyDescent="0.3">
      <c r="D1104">
        <v>105</v>
      </c>
      <c r="E1104">
        <v>997</v>
      </c>
      <c r="F1104">
        <v>120.12</v>
      </c>
      <c r="G1104">
        <v>13.667</v>
      </c>
      <c r="H1104">
        <v>207</v>
      </c>
      <c r="I1104">
        <v>0</v>
      </c>
      <c r="J1104">
        <v>996</v>
      </c>
      <c r="K1104">
        <f>J1104/102</f>
        <v>9.764705882352942</v>
      </c>
      <c r="L1104" t="s">
        <v>42</v>
      </c>
      <c r="M1104" t="s">
        <v>15</v>
      </c>
      <c r="N1104" t="s">
        <v>47</v>
      </c>
    </row>
    <row r="1105" spans="4:14" x14ac:dyDescent="0.3">
      <c r="D1105">
        <v>106</v>
      </c>
      <c r="E1105">
        <v>1143</v>
      </c>
      <c r="F1105">
        <v>168.09399999999999</v>
      </c>
      <c r="G1105">
        <v>36.168999999999997</v>
      </c>
      <c r="H1105">
        <v>236.874</v>
      </c>
      <c r="I1105">
        <v>3.3130000000000002</v>
      </c>
      <c r="J1105">
        <v>1141.9090000000001</v>
      </c>
      <c r="K1105">
        <f t="shared" si="47"/>
        <v>11.195186274509805</v>
      </c>
      <c r="L1105" t="s">
        <v>42</v>
      </c>
      <c r="M1105" t="s">
        <v>15</v>
      </c>
      <c r="N1105" t="s">
        <v>47</v>
      </c>
    </row>
    <row r="1106" spans="4:14" x14ac:dyDescent="0.3">
      <c r="D1106">
        <v>107</v>
      </c>
      <c r="E1106">
        <v>970</v>
      </c>
      <c r="F1106">
        <v>106.893</v>
      </c>
      <c r="G1106">
        <v>23.308</v>
      </c>
      <c r="H1106">
        <v>198.738</v>
      </c>
      <c r="I1106">
        <v>7.8289999999999997</v>
      </c>
      <c r="J1106">
        <v>969.03300000000002</v>
      </c>
      <c r="K1106">
        <f t="shared" si="47"/>
        <v>9.5003235294117641</v>
      </c>
      <c r="L1106" t="s">
        <v>42</v>
      </c>
      <c r="M1106" t="s">
        <v>15</v>
      </c>
      <c r="N1106" t="s">
        <v>47</v>
      </c>
    </row>
    <row r="1107" spans="4:14" x14ac:dyDescent="0.3">
      <c r="D1107">
        <v>108</v>
      </c>
      <c r="E1107">
        <v>1028</v>
      </c>
      <c r="F1107">
        <v>158.76599999999999</v>
      </c>
      <c r="G1107">
        <v>18.234999999999999</v>
      </c>
      <c r="H1107">
        <v>226.15199999999999</v>
      </c>
      <c r="I1107">
        <v>2.0099999999999998</v>
      </c>
      <c r="J1107">
        <v>1026.6310000000001</v>
      </c>
      <c r="K1107">
        <f t="shared" si="47"/>
        <v>10.065009803921569</v>
      </c>
      <c r="L1107" t="s">
        <v>42</v>
      </c>
      <c r="M1107" t="s">
        <v>15</v>
      </c>
      <c r="N1107" t="s">
        <v>47</v>
      </c>
    </row>
    <row r="1108" spans="4:14" x14ac:dyDescent="0.3">
      <c r="D1108">
        <v>109</v>
      </c>
      <c r="E1108">
        <v>1063</v>
      </c>
      <c r="F1108">
        <v>142.19999999999999</v>
      </c>
      <c r="G1108">
        <v>21.814</v>
      </c>
      <c r="H1108">
        <v>241.04499999999999</v>
      </c>
      <c r="I1108">
        <v>1.6180000000000001</v>
      </c>
      <c r="J1108">
        <v>1062.424</v>
      </c>
      <c r="K1108">
        <f t="shared" si="47"/>
        <v>10.41592156862745</v>
      </c>
      <c r="L1108" t="s">
        <v>42</v>
      </c>
      <c r="M1108" t="s">
        <v>15</v>
      </c>
      <c r="N1108" t="s">
        <v>47</v>
      </c>
    </row>
    <row r="1109" spans="4:14" x14ac:dyDescent="0.3">
      <c r="D1109">
        <v>110</v>
      </c>
      <c r="E1109">
        <v>914</v>
      </c>
      <c r="F1109">
        <v>199.23</v>
      </c>
      <c r="G1109">
        <v>43.347999999999999</v>
      </c>
      <c r="H1109">
        <v>254.333</v>
      </c>
      <c r="I1109">
        <v>3.0129999999999999</v>
      </c>
      <c r="J1109">
        <v>913.26199999999994</v>
      </c>
      <c r="K1109">
        <f t="shared" si="47"/>
        <v>8.9535490196078431</v>
      </c>
      <c r="L1109" t="s">
        <v>42</v>
      </c>
      <c r="M1109" t="s">
        <v>15</v>
      </c>
      <c r="N1109" t="s">
        <v>47</v>
      </c>
    </row>
    <row r="1110" spans="4:14" x14ac:dyDescent="0.3">
      <c r="D1110">
        <v>111</v>
      </c>
      <c r="E1110">
        <v>938</v>
      </c>
      <c r="F1110">
        <v>151.97300000000001</v>
      </c>
      <c r="G1110">
        <v>46.137</v>
      </c>
      <c r="H1110">
        <v>238.34700000000001</v>
      </c>
      <c r="I1110">
        <v>-6.9880000000000004</v>
      </c>
      <c r="J1110">
        <v>936.96100000000001</v>
      </c>
      <c r="K1110">
        <f t="shared" si="47"/>
        <v>9.1858921568627458</v>
      </c>
      <c r="L1110" t="s">
        <v>42</v>
      </c>
      <c r="M1110" t="s">
        <v>15</v>
      </c>
      <c r="N1110" t="s">
        <v>47</v>
      </c>
    </row>
    <row r="1111" spans="4:14" x14ac:dyDescent="0.3">
      <c r="D1111">
        <v>112</v>
      </c>
      <c r="E1111">
        <v>935</v>
      </c>
      <c r="F1111">
        <v>113.24</v>
      </c>
      <c r="G1111">
        <v>35.47</v>
      </c>
      <c r="H1111">
        <v>249</v>
      </c>
      <c r="I1111">
        <v>5.1609999999999996</v>
      </c>
      <c r="J1111">
        <v>933.78599999999994</v>
      </c>
      <c r="K1111">
        <f t="shared" si="47"/>
        <v>9.1547647058823518</v>
      </c>
      <c r="L1111" t="s">
        <v>42</v>
      </c>
      <c r="M1111" t="s">
        <v>15</v>
      </c>
      <c r="N1111" t="s">
        <v>47</v>
      </c>
    </row>
    <row r="1112" spans="4:14" x14ac:dyDescent="0.3">
      <c r="D1112">
        <v>113</v>
      </c>
      <c r="E1112">
        <v>107</v>
      </c>
      <c r="F1112">
        <v>84.966999999999999</v>
      </c>
      <c r="G1112">
        <v>70.881</v>
      </c>
      <c r="H1112">
        <v>174.792</v>
      </c>
      <c r="I1112">
        <v>-88.918999999999997</v>
      </c>
      <c r="J1112">
        <v>106.01900000000001</v>
      </c>
      <c r="L1112" t="s">
        <v>42</v>
      </c>
      <c r="M1112" t="s">
        <v>15</v>
      </c>
      <c r="N1112" t="s">
        <v>47</v>
      </c>
    </row>
    <row r="1113" spans="4:14" x14ac:dyDescent="0.3">
      <c r="D1113">
        <v>114</v>
      </c>
      <c r="E1113">
        <v>1371</v>
      </c>
      <c r="F1113">
        <v>160.988</v>
      </c>
      <c r="G1113">
        <v>26.364000000000001</v>
      </c>
      <c r="H1113">
        <v>242.995</v>
      </c>
      <c r="I1113">
        <v>-86.653000000000006</v>
      </c>
      <c r="J1113">
        <v>1370.337</v>
      </c>
      <c r="K1113">
        <f>J1113/106</f>
        <v>12.927707547169812</v>
      </c>
      <c r="L1113" t="s">
        <v>42</v>
      </c>
      <c r="M1113" t="s">
        <v>15</v>
      </c>
      <c r="N1113" t="s">
        <v>47</v>
      </c>
    </row>
    <row r="1114" spans="4:14" x14ac:dyDescent="0.3">
      <c r="D1114">
        <v>115</v>
      </c>
      <c r="E1114">
        <v>1281</v>
      </c>
      <c r="F1114">
        <v>174.797</v>
      </c>
      <c r="G1114">
        <v>34.146000000000001</v>
      </c>
      <c r="H1114">
        <v>237.333</v>
      </c>
      <c r="I1114">
        <v>-88.926000000000002</v>
      </c>
      <c r="J1114">
        <v>1280.2249999999999</v>
      </c>
      <c r="K1114">
        <f t="shared" ref="K1114:K1130" si="48">J1114/106</f>
        <v>12.077594339622641</v>
      </c>
      <c r="L1114" t="s">
        <v>42</v>
      </c>
      <c r="M1114" t="s">
        <v>15</v>
      </c>
      <c r="N1114" t="s">
        <v>47</v>
      </c>
    </row>
    <row r="1115" spans="4:14" x14ac:dyDescent="0.3">
      <c r="D1115">
        <v>116</v>
      </c>
      <c r="E1115">
        <v>1158</v>
      </c>
      <c r="F1115">
        <v>102.45399999999999</v>
      </c>
      <c r="G1115">
        <v>24.768999999999998</v>
      </c>
      <c r="H1115">
        <v>184.529</v>
      </c>
      <c r="I1115">
        <v>-84.447000000000003</v>
      </c>
      <c r="J1115">
        <v>1157.432</v>
      </c>
      <c r="K1115">
        <f t="shared" si="48"/>
        <v>10.919169811320755</v>
      </c>
      <c r="L1115" t="s">
        <v>42</v>
      </c>
      <c r="M1115" t="s">
        <v>15</v>
      </c>
      <c r="N1115" t="s">
        <v>47</v>
      </c>
    </row>
    <row r="1116" spans="4:14" x14ac:dyDescent="0.3">
      <c r="D1116">
        <v>117</v>
      </c>
      <c r="E1116">
        <v>1109</v>
      </c>
      <c r="F1116">
        <v>98.090999999999994</v>
      </c>
      <c r="G1116">
        <v>8.5269999999999992</v>
      </c>
      <c r="H1116">
        <v>202.26499999999999</v>
      </c>
      <c r="I1116">
        <v>-81.694000000000003</v>
      </c>
      <c r="J1116">
        <v>1107.617</v>
      </c>
      <c r="K1116">
        <f t="shared" si="48"/>
        <v>10.449216981132075</v>
      </c>
      <c r="L1116" t="s">
        <v>42</v>
      </c>
      <c r="M1116" t="s">
        <v>15</v>
      </c>
      <c r="N1116" t="s">
        <v>47</v>
      </c>
    </row>
    <row r="1117" spans="4:14" x14ac:dyDescent="0.3">
      <c r="D1117">
        <v>118</v>
      </c>
      <c r="E1117">
        <v>1194</v>
      </c>
      <c r="F1117">
        <v>149.48500000000001</v>
      </c>
      <c r="G1117">
        <v>8</v>
      </c>
      <c r="H1117">
        <v>216.77199999999999</v>
      </c>
      <c r="I1117">
        <v>-87.694000000000003</v>
      </c>
      <c r="J1117">
        <v>1192.9659999999999</v>
      </c>
      <c r="K1117">
        <f t="shared" si="48"/>
        <v>11.254396226415093</v>
      </c>
      <c r="L1117" t="s">
        <v>42</v>
      </c>
      <c r="M1117" t="s">
        <v>15</v>
      </c>
      <c r="N1117" t="s">
        <v>47</v>
      </c>
    </row>
    <row r="1118" spans="4:14" x14ac:dyDescent="0.3">
      <c r="D1118">
        <v>119</v>
      </c>
      <c r="E1118">
        <v>1185</v>
      </c>
      <c r="F1118">
        <v>137.393</v>
      </c>
      <c r="G1118">
        <v>20.414000000000001</v>
      </c>
      <c r="H1118">
        <v>227.333</v>
      </c>
      <c r="I1118">
        <v>-88.838999999999999</v>
      </c>
      <c r="J1118">
        <v>1184.2429999999999</v>
      </c>
      <c r="K1118">
        <f t="shared" si="48"/>
        <v>11.172103773584904</v>
      </c>
      <c r="L1118" t="s">
        <v>42</v>
      </c>
      <c r="M1118" t="s">
        <v>15</v>
      </c>
      <c r="N1118" t="s">
        <v>47</v>
      </c>
    </row>
    <row r="1119" spans="4:14" x14ac:dyDescent="0.3">
      <c r="D1119">
        <v>120</v>
      </c>
      <c r="E1119">
        <v>970</v>
      </c>
      <c r="F1119">
        <v>127.84399999999999</v>
      </c>
      <c r="G1119">
        <v>46.295999999999999</v>
      </c>
      <c r="H1119">
        <v>215.054</v>
      </c>
      <c r="I1119">
        <v>-87.634</v>
      </c>
      <c r="J1119">
        <v>968.82600000000002</v>
      </c>
      <c r="K1119">
        <f t="shared" si="48"/>
        <v>9.1398679245283017</v>
      </c>
      <c r="L1119" t="s">
        <v>42</v>
      </c>
      <c r="M1119" t="s">
        <v>15</v>
      </c>
      <c r="N1119" t="s">
        <v>47</v>
      </c>
    </row>
    <row r="1120" spans="4:14" x14ac:dyDescent="0.3">
      <c r="D1120">
        <v>121</v>
      </c>
      <c r="E1120">
        <v>858</v>
      </c>
      <c r="F1120">
        <v>163.226</v>
      </c>
      <c r="G1120">
        <v>53.387999999999998</v>
      </c>
      <c r="H1120">
        <v>238.16900000000001</v>
      </c>
      <c r="I1120">
        <v>-86.790999999999997</v>
      </c>
      <c r="J1120">
        <v>857.34500000000003</v>
      </c>
      <c r="K1120">
        <f t="shared" si="48"/>
        <v>8.0881603773584914</v>
      </c>
      <c r="L1120" t="s">
        <v>42</v>
      </c>
      <c r="M1120" t="s">
        <v>15</v>
      </c>
      <c r="N1120" t="s">
        <v>47</v>
      </c>
    </row>
    <row r="1121" spans="4:14" x14ac:dyDescent="0.3">
      <c r="D1121">
        <v>122</v>
      </c>
      <c r="E1121">
        <v>1035</v>
      </c>
      <c r="F1121">
        <v>161.596</v>
      </c>
      <c r="G1121">
        <v>50.680999999999997</v>
      </c>
      <c r="H1121">
        <v>247.46299999999999</v>
      </c>
      <c r="I1121">
        <v>-86.450999999999993</v>
      </c>
      <c r="J1121">
        <v>1033.9829999999999</v>
      </c>
      <c r="K1121">
        <f t="shared" si="48"/>
        <v>9.7545566037735849</v>
      </c>
      <c r="L1121" t="s">
        <v>42</v>
      </c>
      <c r="M1121" t="s">
        <v>15</v>
      </c>
      <c r="N1121" t="s">
        <v>47</v>
      </c>
    </row>
    <row r="1122" spans="4:14" x14ac:dyDescent="0.3">
      <c r="D1122">
        <v>123</v>
      </c>
      <c r="E1122">
        <v>1048</v>
      </c>
      <c r="F1122">
        <v>167.15299999999999</v>
      </c>
      <c r="G1122">
        <v>44.713000000000001</v>
      </c>
      <c r="H1122">
        <v>234.15799999999999</v>
      </c>
      <c r="I1122">
        <v>-96.581999999999994</v>
      </c>
      <c r="J1122">
        <v>1046.9000000000001</v>
      </c>
      <c r="K1122">
        <f t="shared" si="48"/>
        <v>9.8764150943396238</v>
      </c>
      <c r="L1122" t="s">
        <v>42</v>
      </c>
      <c r="M1122" t="s">
        <v>15</v>
      </c>
      <c r="N1122" t="s">
        <v>47</v>
      </c>
    </row>
    <row r="1123" spans="4:14" x14ac:dyDescent="0.3">
      <c r="D1123">
        <v>124</v>
      </c>
      <c r="E1123">
        <v>1050</v>
      </c>
      <c r="F1123">
        <v>163.75800000000001</v>
      </c>
      <c r="G1123">
        <v>39.381999999999998</v>
      </c>
      <c r="H1123">
        <v>252.863</v>
      </c>
      <c r="I1123">
        <v>-97.45</v>
      </c>
      <c r="J1123">
        <v>1048.855</v>
      </c>
      <c r="K1123">
        <f t="shared" si="48"/>
        <v>9.8948584905660386</v>
      </c>
      <c r="L1123" t="s">
        <v>42</v>
      </c>
      <c r="M1123" t="s">
        <v>15</v>
      </c>
      <c r="N1123" t="s">
        <v>47</v>
      </c>
    </row>
    <row r="1124" spans="4:14" x14ac:dyDescent="0.3">
      <c r="D1124">
        <v>125</v>
      </c>
      <c r="E1124">
        <v>1033</v>
      </c>
      <c r="F1124">
        <v>180.381</v>
      </c>
      <c r="G1124">
        <v>43.938000000000002</v>
      </c>
      <c r="H1124">
        <v>243.667</v>
      </c>
      <c r="I1124">
        <v>-97.125</v>
      </c>
      <c r="J1124">
        <v>1031.9690000000001</v>
      </c>
      <c r="K1124">
        <f t="shared" si="48"/>
        <v>9.7355566037735848</v>
      </c>
      <c r="L1124" t="s">
        <v>42</v>
      </c>
      <c r="M1124" t="s">
        <v>15</v>
      </c>
      <c r="N1124" t="s">
        <v>47</v>
      </c>
    </row>
    <row r="1125" spans="4:14" x14ac:dyDescent="0.3">
      <c r="D1125">
        <v>126</v>
      </c>
      <c r="E1125">
        <v>906</v>
      </c>
      <c r="F1125">
        <v>173.21299999999999</v>
      </c>
      <c r="G1125">
        <v>55.445999999999998</v>
      </c>
      <c r="H1125">
        <v>253.09399999999999</v>
      </c>
      <c r="I1125">
        <v>-87.972999999999999</v>
      </c>
      <c r="J1125">
        <v>904.56600000000003</v>
      </c>
      <c r="K1125">
        <f t="shared" si="48"/>
        <v>8.5336415094339628</v>
      </c>
      <c r="L1125" t="s">
        <v>42</v>
      </c>
      <c r="M1125" t="s">
        <v>15</v>
      </c>
      <c r="N1125" t="s">
        <v>47</v>
      </c>
    </row>
    <row r="1126" spans="4:14" x14ac:dyDescent="0.3">
      <c r="D1126">
        <v>127</v>
      </c>
      <c r="E1126">
        <v>962</v>
      </c>
      <c r="F1126">
        <v>171.297</v>
      </c>
      <c r="G1126">
        <v>63.375</v>
      </c>
      <c r="H1126">
        <v>243.98</v>
      </c>
      <c r="I1126">
        <v>-92.861999999999995</v>
      </c>
      <c r="J1126">
        <v>961.19899999999996</v>
      </c>
      <c r="K1126">
        <f t="shared" si="48"/>
        <v>9.0679150943396216</v>
      </c>
      <c r="L1126" t="s">
        <v>42</v>
      </c>
      <c r="M1126" t="s">
        <v>15</v>
      </c>
      <c r="N1126" t="s">
        <v>47</v>
      </c>
    </row>
    <row r="1127" spans="4:14" x14ac:dyDescent="0.3">
      <c r="D1127">
        <v>128</v>
      </c>
      <c r="E1127">
        <v>1060</v>
      </c>
      <c r="F1127">
        <v>164.64500000000001</v>
      </c>
      <c r="G1127">
        <v>43.335000000000001</v>
      </c>
      <c r="H1127">
        <v>238.209</v>
      </c>
      <c r="I1127">
        <v>-85.668000000000006</v>
      </c>
      <c r="J1127">
        <v>1059.0260000000001</v>
      </c>
      <c r="K1127">
        <f t="shared" si="48"/>
        <v>9.9908113207547178</v>
      </c>
      <c r="L1127" t="s">
        <v>42</v>
      </c>
      <c r="M1127" t="s">
        <v>15</v>
      </c>
      <c r="N1127" t="s">
        <v>47</v>
      </c>
    </row>
    <row r="1128" spans="4:14" x14ac:dyDescent="0.3">
      <c r="D1128">
        <v>129</v>
      </c>
      <c r="E1128">
        <v>1162</v>
      </c>
      <c r="F1128">
        <v>119.77200000000001</v>
      </c>
      <c r="G1128">
        <v>12.691000000000001</v>
      </c>
      <c r="H1128">
        <v>236.893</v>
      </c>
      <c r="I1128">
        <v>-88.025000000000006</v>
      </c>
      <c r="J1128">
        <v>1160.6890000000001</v>
      </c>
      <c r="K1128">
        <f t="shared" si="48"/>
        <v>10.949896226415095</v>
      </c>
      <c r="L1128" t="s">
        <v>42</v>
      </c>
      <c r="M1128" t="s">
        <v>15</v>
      </c>
      <c r="N1128" t="s">
        <v>47</v>
      </c>
    </row>
    <row r="1129" spans="4:14" x14ac:dyDescent="0.3">
      <c r="D1129">
        <v>130</v>
      </c>
      <c r="E1129">
        <v>1122</v>
      </c>
      <c r="F1129">
        <v>123.712</v>
      </c>
      <c r="G1129">
        <v>29.742000000000001</v>
      </c>
      <c r="H1129">
        <v>217.88</v>
      </c>
      <c r="I1129">
        <v>-92.045000000000002</v>
      </c>
      <c r="J1129">
        <v>1120.7139999999999</v>
      </c>
      <c r="K1129">
        <f t="shared" si="48"/>
        <v>10.57277358490566</v>
      </c>
      <c r="L1129" t="s">
        <v>42</v>
      </c>
      <c r="M1129" t="s">
        <v>15</v>
      </c>
      <c r="N1129" t="s">
        <v>47</v>
      </c>
    </row>
    <row r="1130" spans="4:14" x14ac:dyDescent="0.3">
      <c r="D1130">
        <v>131</v>
      </c>
      <c r="E1130">
        <v>1127</v>
      </c>
      <c r="F1130">
        <v>139.77099999999999</v>
      </c>
      <c r="G1130">
        <v>64.626999999999995</v>
      </c>
      <c r="H1130">
        <v>236.24299999999999</v>
      </c>
      <c r="I1130">
        <v>-95.710999999999999</v>
      </c>
      <c r="J1130">
        <v>1125.586</v>
      </c>
      <c r="K1130">
        <f t="shared" si="48"/>
        <v>10.618735849056604</v>
      </c>
      <c r="L1130" t="s">
        <v>42</v>
      </c>
      <c r="M1130" t="s">
        <v>15</v>
      </c>
      <c r="N1130" t="s">
        <v>47</v>
      </c>
    </row>
    <row r="1131" spans="4:14" x14ac:dyDescent="0.3">
      <c r="D1131">
        <v>132</v>
      </c>
      <c r="E1131">
        <v>121</v>
      </c>
      <c r="F1131">
        <v>149.40799999999999</v>
      </c>
      <c r="G1131">
        <v>124</v>
      </c>
      <c r="H1131">
        <v>165</v>
      </c>
      <c r="I1131">
        <v>0</v>
      </c>
      <c r="J1131">
        <v>120</v>
      </c>
      <c r="L1131" t="s">
        <v>42</v>
      </c>
      <c r="M1131" t="s">
        <v>15</v>
      </c>
      <c r="N1131" t="s">
        <v>47</v>
      </c>
    </row>
    <row r="1132" spans="4:14" x14ac:dyDescent="0.3">
      <c r="D1132">
        <v>133</v>
      </c>
      <c r="E1132">
        <v>1712</v>
      </c>
      <c r="F1132">
        <v>153.62299999999999</v>
      </c>
      <c r="G1132">
        <v>34.360999999999997</v>
      </c>
      <c r="H1132">
        <v>237.453</v>
      </c>
      <c r="I1132">
        <v>2.21</v>
      </c>
      <c r="J1132">
        <v>1711.2729999999999</v>
      </c>
      <c r="K1132">
        <f>J1132/120</f>
        <v>14.260608333333332</v>
      </c>
      <c r="L1132" t="s">
        <v>42</v>
      </c>
      <c r="M1132" t="s">
        <v>15</v>
      </c>
      <c r="N1132" t="s">
        <v>48</v>
      </c>
    </row>
    <row r="1133" spans="4:14" x14ac:dyDescent="0.3">
      <c r="D1133">
        <v>134</v>
      </c>
      <c r="E1133">
        <v>1952</v>
      </c>
      <c r="F1133">
        <v>155.685</v>
      </c>
      <c r="G1133">
        <v>22.198</v>
      </c>
      <c r="H1133">
        <v>240.07300000000001</v>
      </c>
      <c r="I1133">
        <v>1.9390000000000001</v>
      </c>
      <c r="J1133">
        <v>1951.117</v>
      </c>
      <c r="K1133">
        <f t="shared" ref="K1133:K1137" si="49">J1133/120</f>
        <v>16.259308333333333</v>
      </c>
      <c r="L1133" t="s">
        <v>42</v>
      </c>
      <c r="M1133" t="s">
        <v>15</v>
      </c>
      <c r="N1133" t="s">
        <v>48</v>
      </c>
    </row>
    <row r="1134" spans="4:14" x14ac:dyDescent="0.3">
      <c r="D1134">
        <v>135</v>
      </c>
      <c r="E1134">
        <v>1357</v>
      </c>
      <c r="F1134">
        <v>117.211</v>
      </c>
      <c r="G1134">
        <v>8.5749999999999993</v>
      </c>
      <c r="H1134">
        <v>228.42500000000001</v>
      </c>
      <c r="I1134">
        <v>0.50700000000000001</v>
      </c>
      <c r="J1134">
        <v>1356.0530000000001</v>
      </c>
      <c r="K1134">
        <f t="shared" si="49"/>
        <v>11.300441666666668</v>
      </c>
      <c r="L1134" t="s">
        <v>42</v>
      </c>
      <c r="M1134" t="s">
        <v>15</v>
      </c>
      <c r="N1134" t="s">
        <v>48</v>
      </c>
    </row>
    <row r="1135" spans="4:14" x14ac:dyDescent="0.3">
      <c r="D1135">
        <v>136</v>
      </c>
      <c r="E1135">
        <v>1239</v>
      </c>
      <c r="F1135">
        <v>153.54</v>
      </c>
      <c r="G1135">
        <v>40.088999999999999</v>
      </c>
      <c r="H1135">
        <v>223.328</v>
      </c>
      <c r="I1135">
        <v>3.0569999999999999</v>
      </c>
      <c r="J1135">
        <v>1237.761</v>
      </c>
      <c r="K1135">
        <f t="shared" si="49"/>
        <v>10.314674999999999</v>
      </c>
      <c r="L1135" t="s">
        <v>42</v>
      </c>
      <c r="M1135" t="s">
        <v>15</v>
      </c>
      <c r="N1135" t="s">
        <v>48</v>
      </c>
    </row>
    <row r="1136" spans="4:14" x14ac:dyDescent="0.3">
      <c r="D1136">
        <v>137</v>
      </c>
      <c r="E1136">
        <v>1316</v>
      </c>
      <c r="F1136">
        <v>168.45699999999999</v>
      </c>
      <c r="G1136">
        <v>31.437999999999999</v>
      </c>
      <c r="H1136">
        <v>248.59100000000001</v>
      </c>
      <c r="I1136">
        <v>-1.831</v>
      </c>
      <c r="J1136">
        <v>1314.671</v>
      </c>
      <c r="K1136">
        <f t="shared" si="49"/>
        <v>10.955591666666667</v>
      </c>
      <c r="L1136" t="s">
        <v>42</v>
      </c>
      <c r="M1136" t="s">
        <v>15</v>
      </c>
      <c r="N1136" t="s">
        <v>48</v>
      </c>
    </row>
    <row r="1137" spans="4:14" x14ac:dyDescent="0.3">
      <c r="D1137">
        <v>138</v>
      </c>
      <c r="E1137">
        <v>1731</v>
      </c>
      <c r="F1137">
        <v>151.02500000000001</v>
      </c>
      <c r="G1137">
        <v>41.305</v>
      </c>
      <c r="H1137">
        <v>242.94200000000001</v>
      </c>
      <c r="I1137">
        <v>-2.7829999999999999</v>
      </c>
      <c r="J1137">
        <v>1730.04</v>
      </c>
      <c r="K1137">
        <f t="shared" si="49"/>
        <v>14.417</v>
      </c>
      <c r="L1137" t="s">
        <v>42</v>
      </c>
      <c r="M1137" t="s">
        <v>15</v>
      </c>
      <c r="N1137" t="s">
        <v>48</v>
      </c>
    </row>
    <row r="1138" spans="4:14" x14ac:dyDescent="0.3">
      <c r="D1138">
        <v>139</v>
      </c>
      <c r="E1138">
        <v>249</v>
      </c>
      <c r="F1138">
        <v>80.233999999999995</v>
      </c>
      <c r="G1138">
        <v>61.151000000000003</v>
      </c>
      <c r="H1138">
        <v>159</v>
      </c>
      <c r="I1138">
        <v>1.8480000000000001</v>
      </c>
      <c r="J1138">
        <v>248.12899999999999</v>
      </c>
      <c r="L1138" t="s">
        <v>42</v>
      </c>
      <c r="M1138" t="s">
        <v>15</v>
      </c>
    </row>
    <row r="1139" spans="4:14" x14ac:dyDescent="0.3">
      <c r="D1139">
        <v>140</v>
      </c>
      <c r="E1139">
        <v>3518</v>
      </c>
      <c r="F1139">
        <v>140.71600000000001</v>
      </c>
      <c r="G1139">
        <v>27.077000000000002</v>
      </c>
      <c r="H1139">
        <v>228.11</v>
      </c>
      <c r="I1139">
        <v>1.4990000000000001</v>
      </c>
      <c r="J1139">
        <v>3517.203</v>
      </c>
      <c r="K1139">
        <f>J1139/J1138</f>
        <v>14.174896928613746</v>
      </c>
      <c r="L1139" t="s">
        <v>42</v>
      </c>
      <c r="M1139" t="s">
        <v>15</v>
      </c>
      <c r="N1139" t="s">
        <v>48</v>
      </c>
    </row>
    <row r="1140" spans="4:14" x14ac:dyDescent="0.3">
      <c r="D1140">
        <v>141</v>
      </c>
      <c r="E1140">
        <v>319</v>
      </c>
      <c r="F1140">
        <v>141.96</v>
      </c>
      <c r="G1140">
        <v>103</v>
      </c>
      <c r="H1140">
        <v>171.667</v>
      </c>
      <c r="I1140">
        <v>-90</v>
      </c>
      <c r="J1140">
        <v>318</v>
      </c>
      <c r="L1140" t="s">
        <v>42</v>
      </c>
      <c r="M1140" t="s">
        <v>15</v>
      </c>
    </row>
    <row r="1141" spans="4:14" x14ac:dyDescent="0.3">
      <c r="D1141">
        <v>142</v>
      </c>
      <c r="E1141">
        <v>3284</v>
      </c>
      <c r="F1141">
        <v>100.291</v>
      </c>
      <c r="G1141">
        <v>15.11</v>
      </c>
      <c r="H1141">
        <v>242.85400000000001</v>
      </c>
      <c r="I1141">
        <v>-88.847999999999999</v>
      </c>
      <c r="J1141">
        <v>3282.6640000000002</v>
      </c>
      <c r="K1141">
        <f t="shared" ref="K1141" si="50">J1141/J1140</f>
        <v>10.322842767295597</v>
      </c>
      <c r="L1141" t="s">
        <v>42</v>
      </c>
      <c r="M1141" t="s">
        <v>15</v>
      </c>
      <c r="N1141" t="s">
        <v>48</v>
      </c>
    </row>
    <row r="1142" spans="4:14" x14ac:dyDescent="0.3">
      <c r="D1142">
        <v>143</v>
      </c>
      <c r="E1142">
        <v>201</v>
      </c>
      <c r="F1142">
        <v>90.39</v>
      </c>
      <c r="G1142">
        <v>66.986999999999995</v>
      </c>
      <c r="H1142">
        <v>169.333</v>
      </c>
      <c r="I1142">
        <v>3.4340000000000002</v>
      </c>
      <c r="J1142">
        <v>200.36</v>
      </c>
      <c r="L1142" t="s">
        <v>42</v>
      </c>
      <c r="M1142" t="s">
        <v>15</v>
      </c>
    </row>
    <row r="1143" spans="4:14" x14ac:dyDescent="0.3">
      <c r="D1143">
        <v>144</v>
      </c>
      <c r="E1143">
        <v>3467</v>
      </c>
      <c r="F1143">
        <v>147.63399999999999</v>
      </c>
      <c r="G1143">
        <v>5.2530000000000001</v>
      </c>
      <c r="H1143">
        <v>253.333</v>
      </c>
      <c r="I1143">
        <v>1.786</v>
      </c>
      <c r="J1143">
        <v>3465.683</v>
      </c>
      <c r="K1143">
        <f t="shared" ref="K1143" si="51">J1143/J1142</f>
        <v>17.297279896186861</v>
      </c>
      <c r="L1143" t="s">
        <v>42</v>
      </c>
      <c r="M1143" t="s">
        <v>15</v>
      </c>
      <c r="N1143" t="s">
        <v>48</v>
      </c>
    </row>
    <row r="1144" spans="4:14" x14ac:dyDescent="0.3">
      <c r="D1144">
        <v>145</v>
      </c>
      <c r="E1144">
        <v>145</v>
      </c>
      <c r="F1144">
        <v>95.402000000000001</v>
      </c>
      <c r="G1144">
        <v>84.111000000000004</v>
      </c>
      <c r="H1144">
        <v>165.417</v>
      </c>
      <c r="I1144">
        <v>-94.763999999999996</v>
      </c>
      <c r="J1144">
        <v>144.499</v>
      </c>
      <c r="L1144" t="s">
        <v>42</v>
      </c>
      <c r="M1144" t="s">
        <v>15</v>
      </c>
    </row>
    <row r="1145" spans="4:14" x14ac:dyDescent="0.3">
      <c r="D1145">
        <v>146</v>
      </c>
      <c r="E1145">
        <v>3639</v>
      </c>
      <c r="F1145">
        <v>153.006</v>
      </c>
      <c r="G1145">
        <v>18.149999999999999</v>
      </c>
      <c r="H1145">
        <v>254</v>
      </c>
      <c r="I1145">
        <v>-86.311999999999998</v>
      </c>
      <c r="J1145">
        <v>3637.5340000000001</v>
      </c>
      <c r="K1145">
        <f t="shared" ref="K1145" si="52">J1145/J1144</f>
        <v>25.173419885258724</v>
      </c>
      <c r="L1145" t="s">
        <v>42</v>
      </c>
      <c r="M1145" t="s">
        <v>15</v>
      </c>
      <c r="N1145" t="s">
        <v>48</v>
      </c>
    </row>
    <row r="1146" spans="4:14" x14ac:dyDescent="0.3">
      <c r="D1146">
        <v>147</v>
      </c>
      <c r="E1146">
        <v>187</v>
      </c>
      <c r="F1146">
        <v>174.977</v>
      </c>
      <c r="G1146">
        <v>161</v>
      </c>
      <c r="H1146">
        <v>188.333</v>
      </c>
      <c r="I1146">
        <v>-90</v>
      </c>
      <c r="J1146">
        <v>186</v>
      </c>
      <c r="L1146" t="s">
        <v>42</v>
      </c>
      <c r="M1146" t="s">
        <v>15</v>
      </c>
    </row>
    <row r="1147" spans="4:14" x14ac:dyDescent="0.3">
      <c r="D1147">
        <v>148</v>
      </c>
      <c r="E1147">
        <v>3558</v>
      </c>
      <c r="F1147">
        <v>134.80799999999999</v>
      </c>
      <c r="G1147">
        <v>5.7469999999999999</v>
      </c>
      <c r="H1147">
        <v>252.10300000000001</v>
      </c>
      <c r="I1147">
        <v>-86.906000000000006</v>
      </c>
      <c r="J1147">
        <v>3557.1849999999999</v>
      </c>
      <c r="K1147">
        <f t="shared" ref="K1147" si="53">J1147/J1146</f>
        <v>19.124650537634409</v>
      </c>
      <c r="L1147" t="s">
        <v>42</v>
      </c>
      <c r="M1147" t="s">
        <v>15</v>
      </c>
      <c r="N1147" t="s">
        <v>48</v>
      </c>
    </row>
    <row r="1148" spans="4:14" x14ac:dyDescent="0.3">
      <c r="D1148">
        <v>149</v>
      </c>
      <c r="E1148">
        <v>249</v>
      </c>
      <c r="F1148">
        <v>185.38</v>
      </c>
      <c r="G1148">
        <v>168.07499999999999</v>
      </c>
      <c r="H1148">
        <v>196.113</v>
      </c>
      <c r="I1148">
        <v>0.92400000000000004</v>
      </c>
      <c r="J1148">
        <v>248.03200000000001</v>
      </c>
      <c r="L1148" t="s">
        <v>42</v>
      </c>
      <c r="M1148" t="s">
        <v>15</v>
      </c>
    </row>
    <row r="1149" spans="4:14" x14ac:dyDescent="0.3">
      <c r="D1149">
        <v>150</v>
      </c>
      <c r="E1149">
        <v>3154</v>
      </c>
      <c r="F1149">
        <v>128.35</v>
      </c>
      <c r="G1149">
        <v>27.995999999999999</v>
      </c>
      <c r="H1149">
        <v>245.13800000000001</v>
      </c>
      <c r="I1149">
        <v>1.163</v>
      </c>
      <c r="J1149">
        <v>3152.65</v>
      </c>
      <c r="K1149">
        <f t="shared" ref="K1149" si="54">J1149/J1148</f>
        <v>12.710658302154561</v>
      </c>
      <c r="L1149" t="s">
        <v>42</v>
      </c>
      <c r="M1149" t="s">
        <v>15</v>
      </c>
      <c r="N1149" t="s">
        <v>47</v>
      </c>
    </row>
    <row r="1150" spans="4:14" x14ac:dyDescent="0.3">
      <c r="D1150">
        <v>151</v>
      </c>
      <c r="E1150">
        <v>265</v>
      </c>
      <c r="F1150">
        <v>89.25</v>
      </c>
      <c r="G1150">
        <v>72.667000000000002</v>
      </c>
      <c r="H1150">
        <v>178.333</v>
      </c>
      <c r="I1150">
        <v>-90</v>
      </c>
      <c r="J1150">
        <v>264</v>
      </c>
      <c r="L1150" t="s">
        <v>42</v>
      </c>
      <c r="M1150" t="s">
        <v>15</v>
      </c>
      <c r="N1150" t="s">
        <v>47</v>
      </c>
    </row>
    <row r="1151" spans="4:14" x14ac:dyDescent="0.3">
      <c r="D1151">
        <v>152</v>
      </c>
      <c r="E1151">
        <v>3416</v>
      </c>
      <c r="F1151">
        <v>113.532</v>
      </c>
      <c r="G1151">
        <v>12.262</v>
      </c>
      <c r="H1151">
        <v>220.47200000000001</v>
      </c>
      <c r="I1151">
        <v>-88.691000000000003</v>
      </c>
      <c r="J1151">
        <v>3414.8910000000001</v>
      </c>
      <c r="K1151">
        <f t="shared" ref="K1151" si="55">J1151/J1150</f>
        <v>12.935193181818182</v>
      </c>
      <c r="L1151" t="s">
        <v>42</v>
      </c>
      <c r="M1151" t="s">
        <v>15</v>
      </c>
      <c r="N1151" t="s">
        <v>47</v>
      </c>
    </row>
    <row r="1152" spans="4:14" x14ac:dyDescent="0.3">
      <c r="D1152">
        <v>153</v>
      </c>
      <c r="E1152">
        <v>289</v>
      </c>
      <c r="F1152">
        <v>150.24700000000001</v>
      </c>
      <c r="G1152">
        <v>130.667</v>
      </c>
      <c r="H1152">
        <v>176.22200000000001</v>
      </c>
      <c r="I1152">
        <v>-0.79600000000000004</v>
      </c>
      <c r="J1152">
        <v>288.02800000000002</v>
      </c>
      <c r="L1152" t="s">
        <v>42</v>
      </c>
      <c r="M1152" t="s">
        <v>15</v>
      </c>
      <c r="N1152" t="s">
        <v>47</v>
      </c>
    </row>
    <row r="1153" spans="4:14" x14ac:dyDescent="0.3">
      <c r="D1153">
        <v>154</v>
      </c>
      <c r="E1153">
        <v>3525</v>
      </c>
      <c r="F1153">
        <v>150.14599999999999</v>
      </c>
      <c r="G1153">
        <v>30.396999999999998</v>
      </c>
      <c r="H1153">
        <v>233.83500000000001</v>
      </c>
      <c r="I1153">
        <v>0.84499999999999997</v>
      </c>
      <c r="J1153">
        <v>3524.384</v>
      </c>
      <c r="K1153">
        <f t="shared" ref="K1153" si="56">J1153/J1152</f>
        <v>12.236254808560279</v>
      </c>
      <c r="L1153" t="s">
        <v>42</v>
      </c>
      <c r="M1153" t="s">
        <v>15</v>
      </c>
      <c r="N1153" t="s">
        <v>47</v>
      </c>
    </row>
    <row r="1154" spans="4:14" x14ac:dyDescent="0.3">
      <c r="D1154">
        <v>155</v>
      </c>
      <c r="E1154">
        <v>90</v>
      </c>
      <c r="F1154">
        <v>117.22799999999999</v>
      </c>
      <c r="G1154">
        <v>104.423</v>
      </c>
      <c r="H1154">
        <v>189.29599999999999</v>
      </c>
      <c r="I1154">
        <v>0.64400000000000002</v>
      </c>
      <c r="J1154">
        <v>89.006</v>
      </c>
      <c r="L1154" t="s">
        <v>42</v>
      </c>
      <c r="M1154" t="s">
        <v>15</v>
      </c>
      <c r="N1154" t="s">
        <v>47</v>
      </c>
    </row>
    <row r="1155" spans="4:14" x14ac:dyDescent="0.3">
      <c r="D1155">
        <v>156</v>
      </c>
      <c r="E1155">
        <v>766</v>
      </c>
      <c r="F1155">
        <v>122.265</v>
      </c>
      <c r="G1155">
        <v>6.7619999999999996</v>
      </c>
      <c r="H1155">
        <v>232.94</v>
      </c>
      <c r="I1155">
        <v>-6.6050000000000004</v>
      </c>
      <c r="J1155">
        <v>765.07799999999997</v>
      </c>
      <c r="K1155">
        <f>J1155/89</f>
        <v>8.596382022471909</v>
      </c>
      <c r="L1155" t="s">
        <v>42</v>
      </c>
      <c r="M1155" t="s">
        <v>15</v>
      </c>
      <c r="N1155" t="s">
        <v>47</v>
      </c>
    </row>
    <row r="1156" spans="4:14" x14ac:dyDescent="0.3">
      <c r="D1156">
        <v>157</v>
      </c>
      <c r="E1156">
        <v>630</v>
      </c>
      <c r="F1156">
        <v>151.22999999999999</v>
      </c>
      <c r="G1156">
        <v>67.138999999999996</v>
      </c>
      <c r="H1156">
        <v>219.99199999999999</v>
      </c>
      <c r="I1156">
        <v>2.9169999999999998</v>
      </c>
      <c r="J1156">
        <v>628.81500000000005</v>
      </c>
      <c r="K1156">
        <f t="shared" ref="K1156:K1184" si="57">J1156/89</f>
        <v>7.0653370786516856</v>
      </c>
      <c r="L1156" t="s">
        <v>42</v>
      </c>
      <c r="M1156" t="s">
        <v>15</v>
      </c>
      <c r="N1156" t="s">
        <v>47</v>
      </c>
    </row>
    <row r="1157" spans="4:14" x14ac:dyDescent="0.3">
      <c r="D1157">
        <v>158</v>
      </c>
      <c r="E1157">
        <v>768</v>
      </c>
      <c r="F1157">
        <v>177.28399999999999</v>
      </c>
      <c r="G1157">
        <v>38.204000000000001</v>
      </c>
      <c r="H1157">
        <v>250.91300000000001</v>
      </c>
      <c r="I1157">
        <v>-5.0860000000000003</v>
      </c>
      <c r="J1157">
        <v>767.02</v>
      </c>
      <c r="K1157">
        <f t="shared" si="57"/>
        <v>8.6182022471910109</v>
      </c>
      <c r="L1157" t="s">
        <v>42</v>
      </c>
      <c r="M1157" t="s">
        <v>15</v>
      </c>
      <c r="N1157" t="s">
        <v>47</v>
      </c>
    </row>
    <row r="1158" spans="4:14" x14ac:dyDescent="0.3">
      <c r="D1158">
        <v>159</v>
      </c>
      <c r="E1158">
        <v>839</v>
      </c>
      <c r="F1158">
        <v>153.38499999999999</v>
      </c>
      <c r="G1158">
        <v>31.385999999999999</v>
      </c>
      <c r="H1158">
        <v>237.38499999999999</v>
      </c>
      <c r="I1158">
        <v>4.1050000000000004</v>
      </c>
      <c r="J1158">
        <v>838.15</v>
      </c>
      <c r="K1158">
        <f t="shared" si="57"/>
        <v>9.417415730337078</v>
      </c>
      <c r="L1158" t="s">
        <v>42</v>
      </c>
      <c r="M1158" t="s">
        <v>15</v>
      </c>
      <c r="N1158" t="s">
        <v>47</v>
      </c>
    </row>
    <row r="1159" spans="4:14" x14ac:dyDescent="0.3">
      <c r="D1159">
        <v>160</v>
      </c>
      <c r="E1159">
        <v>746</v>
      </c>
      <c r="F1159">
        <v>122.883</v>
      </c>
      <c r="G1159">
        <v>13.029</v>
      </c>
      <c r="H1159">
        <v>210.05799999999999</v>
      </c>
      <c r="I1159">
        <v>2.77</v>
      </c>
      <c r="J1159">
        <v>744.87</v>
      </c>
      <c r="K1159">
        <f t="shared" si="57"/>
        <v>8.3693258426966288</v>
      </c>
      <c r="L1159" t="s">
        <v>42</v>
      </c>
      <c r="M1159" t="s">
        <v>15</v>
      </c>
      <c r="N1159" t="s">
        <v>47</v>
      </c>
    </row>
    <row r="1160" spans="4:14" x14ac:dyDescent="0.3">
      <c r="D1160">
        <v>161</v>
      </c>
      <c r="E1160">
        <v>677</v>
      </c>
      <c r="F1160">
        <v>159.285</v>
      </c>
      <c r="G1160">
        <v>11.359</v>
      </c>
      <c r="H1160">
        <v>240.286</v>
      </c>
      <c r="I1160">
        <v>0.33900000000000002</v>
      </c>
      <c r="J1160">
        <v>676.01199999999994</v>
      </c>
      <c r="K1160">
        <f t="shared" si="57"/>
        <v>7.5956404494382017</v>
      </c>
      <c r="L1160" t="s">
        <v>42</v>
      </c>
      <c r="M1160" t="s">
        <v>15</v>
      </c>
      <c r="N1160" t="s">
        <v>47</v>
      </c>
    </row>
    <row r="1161" spans="4:14" x14ac:dyDescent="0.3">
      <c r="D1161">
        <v>162</v>
      </c>
      <c r="E1161">
        <v>626</v>
      </c>
      <c r="F1161">
        <v>98.641999999999996</v>
      </c>
      <c r="G1161">
        <v>16.076000000000001</v>
      </c>
      <c r="H1161">
        <v>185.30199999999999</v>
      </c>
      <c r="I1161">
        <v>-2.9359999999999999</v>
      </c>
      <c r="J1161">
        <v>624.82000000000005</v>
      </c>
      <c r="K1161">
        <f t="shared" si="57"/>
        <v>7.020449438202248</v>
      </c>
      <c r="L1161" t="s">
        <v>42</v>
      </c>
      <c r="M1161" t="s">
        <v>15</v>
      </c>
      <c r="N1161" t="s">
        <v>47</v>
      </c>
    </row>
    <row r="1162" spans="4:14" x14ac:dyDescent="0.3">
      <c r="D1162">
        <v>163</v>
      </c>
      <c r="E1162">
        <v>853</v>
      </c>
      <c r="F1162">
        <v>95.789000000000001</v>
      </c>
      <c r="G1162">
        <v>14.385</v>
      </c>
      <c r="H1162">
        <v>200.36099999999999</v>
      </c>
      <c r="I1162">
        <v>0.26900000000000002</v>
      </c>
      <c r="J1162">
        <v>852.00900000000001</v>
      </c>
      <c r="K1162">
        <f t="shared" si="57"/>
        <v>9.5731348314606741</v>
      </c>
      <c r="L1162" t="s">
        <v>42</v>
      </c>
      <c r="M1162" t="s">
        <v>15</v>
      </c>
      <c r="N1162" t="s">
        <v>47</v>
      </c>
    </row>
    <row r="1163" spans="4:14" x14ac:dyDescent="0.3">
      <c r="D1163">
        <v>164</v>
      </c>
      <c r="E1163">
        <v>852</v>
      </c>
      <c r="F1163">
        <v>99.284000000000006</v>
      </c>
      <c r="G1163">
        <v>31.776</v>
      </c>
      <c r="H1163">
        <v>198.637</v>
      </c>
      <c r="I1163">
        <v>4.8529999999999998</v>
      </c>
      <c r="J1163">
        <v>851.05100000000004</v>
      </c>
      <c r="K1163">
        <f t="shared" si="57"/>
        <v>9.5623707865168548</v>
      </c>
      <c r="L1163" t="s">
        <v>42</v>
      </c>
      <c r="M1163" t="s">
        <v>15</v>
      </c>
      <c r="N1163" t="s">
        <v>47</v>
      </c>
    </row>
    <row r="1164" spans="4:14" x14ac:dyDescent="0.3">
      <c r="D1164">
        <v>165</v>
      </c>
      <c r="E1164">
        <v>873</v>
      </c>
      <c r="F1164">
        <v>163.58799999999999</v>
      </c>
      <c r="G1164">
        <v>27.85</v>
      </c>
      <c r="H1164">
        <v>233.125</v>
      </c>
      <c r="I1164">
        <v>-1.577</v>
      </c>
      <c r="J1164">
        <v>872.33</v>
      </c>
      <c r="K1164">
        <f t="shared" si="57"/>
        <v>9.8014606741573047</v>
      </c>
      <c r="L1164" t="s">
        <v>42</v>
      </c>
      <c r="M1164" t="s">
        <v>15</v>
      </c>
      <c r="N1164" t="s">
        <v>47</v>
      </c>
    </row>
    <row r="1165" spans="4:14" x14ac:dyDescent="0.3">
      <c r="D1165">
        <v>166</v>
      </c>
      <c r="E1165">
        <v>910</v>
      </c>
      <c r="F1165">
        <v>153.44900000000001</v>
      </c>
      <c r="G1165">
        <v>54.357999999999997</v>
      </c>
      <c r="H1165">
        <v>251.83699999999999</v>
      </c>
      <c r="I1165">
        <v>-3.0259999999999998</v>
      </c>
      <c r="J1165">
        <v>909.26800000000003</v>
      </c>
      <c r="K1165">
        <f t="shared" si="57"/>
        <v>10.216494382022471</v>
      </c>
      <c r="L1165" t="s">
        <v>42</v>
      </c>
      <c r="M1165" t="s">
        <v>15</v>
      </c>
      <c r="N1165" t="s">
        <v>47</v>
      </c>
    </row>
    <row r="1166" spans="4:14" x14ac:dyDescent="0.3">
      <c r="D1166">
        <v>167</v>
      </c>
      <c r="E1166">
        <v>922</v>
      </c>
      <c r="F1166">
        <v>169.59700000000001</v>
      </c>
      <c r="G1166">
        <v>66.394000000000005</v>
      </c>
      <c r="H1166">
        <v>249.667</v>
      </c>
      <c r="I1166">
        <v>1.992</v>
      </c>
      <c r="J1166">
        <v>920.55600000000004</v>
      </c>
      <c r="K1166">
        <f t="shared" si="57"/>
        <v>10.343325842696629</v>
      </c>
      <c r="L1166" t="s">
        <v>42</v>
      </c>
      <c r="M1166" t="s">
        <v>15</v>
      </c>
      <c r="N1166" t="s">
        <v>47</v>
      </c>
    </row>
    <row r="1167" spans="4:14" x14ac:dyDescent="0.3">
      <c r="D1167">
        <v>168</v>
      </c>
      <c r="E1167">
        <v>897</v>
      </c>
      <c r="F1167">
        <v>168.52099999999999</v>
      </c>
      <c r="G1167">
        <v>64.417000000000002</v>
      </c>
      <c r="H1167">
        <v>253.39599999999999</v>
      </c>
      <c r="I1167">
        <v>1.79</v>
      </c>
      <c r="J1167">
        <v>896.43700000000001</v>
      </c>
      <c r="K1167">
        <f t="shared" si="57"/>
        <v>10.07232584269663</v>
      </c>
      <c r="L1167" t="s">
        <v>42</v>
      </c>
      <c r="M1167" t="s">
        <v>15</v>
      </c>
      <c r="N1167" t="s">
        <v>47</v>
      </c>
    </row>
    <row r="1168" spans="4:14" x14ac:dyDescent="0.3">
      <c r="D1168">
        <v>169</v>
      </c>
      <c r="E1168">
        <v>736</v>
      </c>
      <c r="F1168">
        <v>142.62299999999999</v>
      </c>
      <c r="G1168">
        <v>32.738999999999997</v>
      </c>
      <c r="H1168">
        <v>253</v>
      </c>
      <c r="I1168">
        <v>10.026</v>
      </c>
      <c r="J1168">
        <v>735.22799999999995</v>
      </c>
      <c r="K1168">
        <f t="shared" si="57"/>
        <v>8.260988764044944</v>
      </c>
      <c r="L1168" t="s">
        <v>42</v>
      </c>
      <c r="M1168" t="s">
        <v>15</v>
      </c>
      <c r="N1168" t="s">
        <v>47</v>
      </c>
    </row>
    <row r="1169" spans="4:14" x14ac:dyDescent="0.3">
      <c r="D1169">
        <v>170</v>
      </c>
      <c r="E1169">
        <v>882</v>
      </c>
      <c r="F1169">
        <v>150.34</v>
      </c>
      <c r="G1169">
        <v>61.451999999999998</v>
      </c>
      <c r="H1169">
        <v>238.96600000000001</v>
      </c>
      <c r="I1169">
        <v>-2.0830000000000002</v>
      </c>
      <c r="J1169">
        <v>880.58199999999999</v>
      </c>
      <c r="K1169">
        <f t="shared" si="57"/>
        <v>9.8941797752808984</v>
      </c>
      <c r="L1169" t="s">
        <v>42</v>
      </c>
      <c r="M1169" t="s">
        <v>15</v>
      </c>
      <c r="N1169" t="s">
        <v>47</v>
      </c>
    </row>
    <row r="1170" spans="4:14" x14ac:dyDescent="0.3">
      <c r="D1170">
        <v>171</v>
      </c>
      <c r="E1170">
        <v>998</v>
      </c>
      <c r="F1170">
        <v>129.398</v>
      </c>
      <c r="G1170">
        <v>39.875999999999998</v>
      </c>
      <c r="H1170">
        <v>254</v>
      </c>
      <c r="I1170">
        <v>-1.84</v>
      </c>
      <c r="J1170">
        <v>996.51400000000001</v>
      </c>
      <c r="K1170">
        <f t="shared" si="57"/>
        <v>11.196786516853933</v>
      </c>
      <c r="L1170" t="s">
        <v>42</v>
      </c>
      <c r="M1170" t="s">
        <v>15</v>
      </c>
      <c r="N1170" t="s">
        <v>47</v>
      </c>
    </row>
    <row r="1171" spans="4:14" x14ac:dyDescent="0.3">
      <c r="D1171">
        <v>172</v>
      </c>
      <c r="E1171">
        <v>1109</v>
      </c>
      <c r="F1171">
        <v>205.2</v>
      </c>
      <c r="G1171">
        <v>36.698999999999998</v>
      </c>
      <c r="H1171">
        <v>254</v>
      </c>
      <c r="I1171">
        <v>-0.41399999999999998</v>
      </c>
      <c r="J1171">
        <v>1108.029</v>
      </c>
      <c r="K1171">
        <f t="shared" si="57"/>
        <v>12.449764044943819</v>
      </c>
      <c r="L1171" t="s">
        <v>42</v>
      </c>
      <c r="M1171" t="s">
        <v>15</v>
      </c>
      <c r="N1171" t="s">
        <v>47</v>
      </c>
    </row>
    <row r="1172" spans="4:14" x14ac:dyDescent="0.3">
      <c r="D1172">
        <v>173</v>
      </c>
      <c r="E1172">
        <v>1069</v>
      </c>
      <c r="F1172">
        <v>190.16</v>
      </c>
      <c r="G1172">
        <v>41.835000000000001</v>
      </c>
      <c r="H1172">
        <v>253.333</v>
      </c>
      <c r="I1172">
        <v>-0.215</v>
      </c>
      <c r="J1172">
        <v>1068.0070000000001</v>
      </c>
      <c r="K1172">
        <f t="shared" si="57"/>
        <v>12.000078651685394</v>
      </c>
      <c r="L1172" t="s">
        <v>42</v>
      </c>
      <c r="M1172" t="s">
        <v>15</v>
      </c>
      <c r="N1172" t="s">
        <v>47</v>
      </c>
    </row>
    <row r="1173" spans="4:14" x14ac:dyDescent="0.3">
      <c r="D1173">
        <v>174</v>
      </c>
      <c r="E1173">
        <v>1062</v>
      </c>
      <c r="F1173">
        <v>168.149</v>
      </c>
      <c r="G1173">
        <v>58.499000000000002</v>
      </c>
      <c r="H1173">
        <v>241.626</v>
      </c>
      <c r="I1173">
        <v>1.9450000000000001</v>
      </c>
      <c r="J1173">
        <v>1060.6110000000001</v>
      </c>
      <c r="K1173">
        <f t="shared" si="57"/>
        <v>11.916977528089889</v>
      </c>
      <c r="L1173" t="s">
        <v>42</v>
      </c>
      <c r="M1173" t="s">
        <v>15</v>
      </c>
      <c r="N1173" t="s">
        <v>47</v>
      </c>
    </row>
    <row r="1174" spans="4:14" x14ac:dyDescent="0.3">
      <c r="D1174">
        <v>175</v>
      </c>
      <c r="E1174">
        <v>858</v>
      </c>
      <c r="F1174">
        <v>100.218</v>
      </c>
      <c r="G1174">
        <v>32.886000000000003</v>
      </c>
      <c r="H1174">
        <v>191.27600000000001</v>
      </c>
      <c r="I1174">
        <v>8.3190000000000008</v>
      </c>
      <c r="J1174">
        <v>857.01800000000003</v>
      </c>
      <c r="K1174">
        <f t="shared" si="57"/>
        <v>9.6294157303370795</v>
      </c>
      <c r="L1174" t="s">
        <v>42</v>
      </c>
      <c r="M1174" t="s">
        <v>15</v>
      </c>
      <c r="N1174" t="s">
        <v>47</v>
      </c>
    </row>
    <row r="1175" spans="4:14" x14ac:dyDescent="0.3">
      <c r="D1175">
        <v>176</v>
      </c>
      <c r="E1175">
        <v>797</v>
      </c>
      <c r="F1175">
        <v>105.137</v>
      </c>
      <c r="G1175">
        <v>16.898</v>
      </c>
      <c r="H1175">
        <v>191.745</v>
      </c>
      <c r="I1175">
        <v>0.57599999999999996</v>
      </c>
      <c r="J1175">
        <v>796.04</v>
      </c>
      <c r="K1175">
        <f t="shared" si="57"/>
        <v>8.9442696629213483</v>
      </c>
      <c r="L1175" t="s">
        <v>42</v>
      </c>
      <c r="M1175" t="s">
        <v>15</v>
      </c>
      <c r="N1175" t="s">
        <v>47</v>
      </c>
    </row>
    <row r="1176" spans="4:14" x14ac:dyDescent="0.3">
      <c r="D1176">
        <v>177</v>
      </c>
      <c r="E1176">
        <v>745</v>
      </c>
      <c r="F1176">
        <v>113.13500000000001</v>
      </c>
      <c r="G1176">
        <v>26.634</v>
      </c>
      <c r="H1176">
        <v>220</v>
      </c>
      <c r="I1176">
        <v>-0.92400000000000004</v>
      </c>
      <c r="J1176">
        <v>744.09699999999998</v>
      </c>
      <c r="K1176">
        <f t="shared" si="57"/>
        <v>8.3606404494382023</v>
      </c>
      <c r="L1176" t="s">
        <v>42</v>
      </c>
      <c r="M1176" t="s">
        <v>15</v>
      </c>
      <c r="N1176" t="s">
        <v>47</v>
      </c>
    </row>
    <row r="1177" spans="4:14" x14ac:dyDescent="0.3">
      <c r="D1177">
        <v>178</v>
      </c>
      <c r="E1177">
        <v>837</v>
      </c>
      <c r="F1177">
        <v>156.87100000000001</v>
      </c>
      <c r="G1177">
        <v>35.238</v>
      </c>
      <c r="H1177">
        <v>251.893</v>
      </c>
      <c r="I1177">
        <v>0.27400000000000002</v>
      </c>
      <c r="J1177">
        <v>836.01</v>
      </c>
      <c r="K1177">
        <f t="shared" si="57"/>
        <v>9.3933707865168543</v>
      </c>
      <c r="L1177" t="s">
        <v>42</v>
      </c>
      <c r="M1177" t="s">
        <v>15</v>
      </c>
      <c r="N1177" t="s">
        <v>47</v>
      </c>
    </row>
    <row r="1178" spans="4:14" x14ac:dyDescent="0.3">
      <c r="D1178">
        <v>179</v>
      </c>
      <c r="E1178">
        <v>785</v>
      </c>
      <c r="F1178">
        <v>170.88800000000001</v>
      </c>
      <c r="G1178">
        <v>44.017000000000003</v>
      </c>
      <c r="H1178">
        <v>249.667</v>
      </c>
      <c r="I1178">
        <v>0.29199999999999998</v>
      </c>
      <c r="J1178">
        <v>784.01</v>
      </c>
      <c r="K1178">
        <f t="shared" si="57"/>
        <v>8.8091011235955055</v>
      </c>
      <c r="L1178" t="s">
        <v>42</v>
      </c>
      <c r="M1178" t="s">
        <v>15</v>
      </c>
      <c r="N1178" t="s">
        <v>47</v>
      </c>
    </row>
    <row r="1179" spans="4:14" x14ac:dyDescent="0.3">
      <c r="D1179">
        <v>180</v>
      </c>
      <c r="E1179">
        <v>763</v>
      </c>
      <c r="F1179">
        <v>172.65199999999999</v>
      </c>
      <c r="G1179">
        <v>65.022000000000006</v>
      </c>
      <c r="H1179">
        <v>252.86099999999999</v>
      </c>
      <c r="I1179">
        <v>4.5140000000000002</v>
      </c>
      <c r="J1179">
        <v>762.36500000000001</v>
      </c>
      <c r="K1179">
        <f t="shared" si="57"/>
        <v>8.5658988764044945</v>
      </c>
      <c r="L1179" t="s">
        <v>42</v>
      </c>
      <c r="M1179" t="s">
        <v>15</v>
      </c>
      <c r="N1179" t="s">
        <v>47</v>
      </c>
    </row>
    <row r="1180" spans="4:14" x14ac:dyDescent="0.3">
      <c r="D1180">
        <v>181</v>
      </c>
      <c r="E1180">
        <v>818</v>
      </c>
      <c r="F1180">
        <v>170.80699999999999</v>
      </c>
      <c r="G1180">
        <v>32.627000000000002</v>
      </c>
      <c r="H1180">
        <v>253.667</v>
      </c>
      <c r="I1180">
        <v>-6.1849999999999996</v>
      </c>
      <c r="J1180">
        <v>816.755</v>
      </c>
      <c r="K1180">
        <f t="shared" si="57"/>
        <v>9.1770224719101119</v>
      </c>
      <c r="L1180" t="s">
        <v>42</v>
      </c>
      <c r="M1180" t="s">
        <v>15</v>
      </c>
      <c r="N1180" t="s">
        <v>47</v>
      </c>
    </row>
    <row r="1181" spans="4:14" x14ac:dyDescent="0.3">
      <c r="D1181">
        <v>182</v>
      </c>
      <c r="E1181">
        <v>790</v>
      </c>
      <c r="F1181">
        <v>140.21600000000001</v>
      </c>
      <c r="G1181">
        <v>36.908999999999999</v>
      </c>
      <c r="H1181">
        <v>244.535</v>
      </c>
      <c r="I1181">
        <v>-10.227</v>
      </c>
      <c r="J1181">
        <v>788.52800000000002</v>
      </c>
      <c r="K1181">
        <f t="shared" si="57"/>
        <v>8.8598651685393257</v>
      </c>
      <c r="L1181" t="s">
        <v>42</v>
      </c>
      <c r="M1181" t="s">
        <v>15</v>
      </c>
      <c r="N1181" t="s">
        <v>47</v>
      </c>
    </row>
    <row r="1182" spans="4:14" x14ac:dyDescent="0.3">
      <c r="D1182">
        <v>183</v>
      </c>
      <c r="E1182">
        <v>941</v>
      </c>
      <c r="F1182">
        <v>120.967</v>
      </c>
      <c r="G1182">
        <v>17.535</v>
      </c>
      <c r="H1182">
        <v>220.71600000000001</v>
      </c>
      <c r="I1182">
        <v>-0.48799999999999999</v>
      </c>
      <c r="J1182">
        <v>940.03399999999999</v>
      </c>
      <c r="K1182">
        <f t="shared" si="57"/>
        <v>10.562179775280899</v>
      </c>
      <c r="L1182" t="s">
        <v>42</v>
      </c>
      <c r="M1182" t="s">
        <v>15</v>
      </c>
      <c r="N1182" t="s">
        <v>47</v>
      </c>
    </row>
    <row r="1183" spans="4:14" x14ac:dyDescent="0.3">
      <c r="D1183">
        <v>184</v>
      </c>
      <c r="E1183">
        <v>797</v>
      </c>
      <c r="F1183">
        <v>118.092</v>
      </c>
      <c r="G1183">
        <v>19.306999999999999</v>
      </c>
      <c r="H1183">
        <v>215.67599999999999</v>
      </c>
      <c r="I1183">
        <v>-10.125</v>
      </c>
      <c r="J1183">
        <v>796.40200000000004</v>
      </c>
      <c r="K1183">
        <f t="shared" si="57"/>
        <v>8.9483370786516865</v>
      </c>
      <c r="L1183" t="s">
        <v>42</v>
      </c>
      <c r="M1183" t="s">
        <v>15</v>
      </c>
      <c r="N1183" t="s">
        <v>47</v>
      </c>
    </row>
    <row r="1184" spans="4:14" x14ac:dyDescent="0.3">
      <c r="D1184">
        <v>185</v>
      </c>
      <c r="E1184">
        <v>834</v>
      </c>
      <c r="F1184">
        <v>124.22</v>
      </c>
      <c r="G1184">
        <v>33.21</v>
      </c>
      <c r="H1184">
        <v>217.38300000000001</v>
      </c>
      <c r="I1184">
        <v>-3.302</v>
      </c>
      <c r="J1184">
        <v>833.38300000000004</v>
      </c>
      <c r="K1184">
        <f t="shared" si="57"/>
        <v>9.36385393258427</v>
      </c>
      <c r="L1184" t="s">
        <v>42</v>
      </c>
      <c r="M1184" t="s">
        <v>15</v>
      </c>
      <c r="N1184" t="s">
        <v>47</v>
      </c>
    </row>
    <row r="1185" spans="4:14" x14ac:dyDescent="0.3">
      <c r="D1185">
        <v>1</v>
      </c>
      <c r="E1185">
        <v>70</v>
      </c>
      <c r="F1185">
        <v>134.053</v>
      </c>
      <c r="G1185">
        <v>126.676</v>
      </c>
      <c r="H1185">
        <v>147.971</v>
      </c>
      <c r="I1185">
        <v>0.83</v>
      </c>
      <c r="J1185">
        <v>69.007000000000005</v>
      </c>
      <c r="M1185" t="s">
        <v>38</v>
      </c>
      <c r="N1185" t="s">
        <v>48</v>
      </c>
    </row>
    <row r="1186" spans="4:14" x14ac:dyDescent="0.3">
      <c r="D1186">
        <v>2</v>
      </c>
      <c r="E1186">
        <v>837</v>
      </c>
      <c r="F1186">
        <v>120.985</v>
      </c>
      <c r="G1186">
        <v>19.481000000000002</v>
      </c>
      <c r="H1186">
        <v>205.17099999999999</v>
      </c>
      <c r="I1186">
        <v>1.85</v>
      </c>
      <c r="J1186">
        <v>836.43600000000004</v>
      </c>
      <c r="K1186">
        <f>J1186/J1185</f>
        <v>12.121031199733361</v>
      </c>
      <c r="L1186" t="s">
        <v>43</v>
      </c>
      <c r="M1186" t="s">
        <v>38</v>
      </c>
      <c r="N1186" t="s">
        <v>48</v>
      </c>
    </row>
    <row r="1187" spans="4:14" x14ac:dyDescent="0.3">
      <c r="D1187">
        <v>3</v>
      </c>
      <c r="E1187">
        <v>277</v>
      </c>
      <c r="F1187">
        <v>138.71600000000001</v>
      </c>
      <c r="G1187">
        <v>83.058000000000007</v>
      </c>
      <c r="H1187">
        <v>179.14500000000001</v>
      </c>
      <c r="I1187">
        <v>2.4900000000000002</v>
      </c>
      <c r="J1187">
        <v>276.26100000000002</v>
      </c>
      <c r="L1187" t="s">
        <v>43</v>
      </c>
      <c r="M1187" t="s">
        <v>38</v>
      </c>
      <c r="N1187" t="s">
        <v>48</v>
      </c>
    </row>
    <row r="1188" spans="4:14" x14ac:dyDescent="0.3">
      <c r="D1188">
        <v>4</v>
      </c>
      <c r="E1188">
        <v>3351</v>
      </c>
      <c r="F1188">
        <v>128.185</v>
      </c>
      <c r="G1188">
        <v>40.195</v>
      </c>
      <c r="H1188">
        <v>218.66399999999999</v>
      </c>
      <c r="I1188">
        <v>1.8480000000000001</v>
      </c>
      <c r="J1188">
        <v>3349.741</v>
      </c>
      <c r="K1188">
        <f>J1188/J1187</f>
        <v>12.125276459579888</v>
      </c>
      <c r="L1188" t="s">
        <v>43</v>
      </c>
      <c r="M1188" t="s">
        <v>38</v>
      </c>
      <c r="N1188" t="s">
        <v>48</v>
      </c>
    </row>
    <row r="1189" spans="4:14" x14ac:dyDescent="0.3">
      <c r="D1189">
        <v>5</v>
      </c>
      <c r="E1189">
        <v>3191</v>
      </c>
      <c r="F1189">
        <v>98.619</v>
      </c>
      <c r="G1189">
        <v>23.059000000000001</v>
      </c>
      <c r="H1189">
        <v>185.834</v>
      </c>
      <c r="I1189">
        <v>4.4589999999999996</v>
      </c>
      <c r="J1189">
        <v>3189.6559999999999</v>
      </c>
      <c r="L1189" t="s">
        <v>43</v>
      </c>
      <c r="M1189" t="s">
        <v>38</v>
      </c>
      <c r="N1189" t="s">
        <v>48</v>
      </c>
    </row>
    <row r="1190" spans="4:14" x14ac:dyDescent="0.3">
      <c r="D1190">
        <v>6</v>
      </c>
      <c r="E1190">
        <v>373</v>
      </c>
      <c r="F1190">
        <v>65.307000000000002</v>
      </c>
      <c r="G1190">
        <v>43</v>
      </c>
      <c r="H1190">
        <v>170.667</v>
      </c>
      <c r="I1190">
        <v>0</v>
      </c>
      <c r="J1190">
        <v>372</v>
      </c>
      <c r="L1190" t="s">
        <v>43</v>
      </c>
      <c r="M1190" t="s">
        <v>38</v>
      </c>
      <c r="N1190" t="s">
        <v>48</v>
      </c>
    </row>
    <row r="1191" spans="4:14" x14ac:dyDescent="0.3">
      <c r="D1191">
        <v>7</v>
      </c>
      <c r="E1191">
        <v>2379</v>
      </c>
      <c r="F1191">
        <v>138.667</v>
      </c>
      <c r="G1191">
        <v>40.674999999999997</v>
      </c>
      <c r="H1191">
        <v>228.54400000000001</v>
      </c>
      <c r="I1191">
        <v>-3.9550000000000001</v>
      </c>
      <c r="J1191">
        <v>2377.663</v>
      </c>
      <c r="K1191">
        <f>J1191/J1190</f>
        <v>6.3915672043010749</v>
      </c>
      <c r="L1191" t="s">
        <v>43</v>
      </c>
      <c r="M1191" t="s">
        <v>38</v>
      </c>
      <c r="N1191" t="s">
        <v>47</v>
      </c>
    </row>
    <row r="1192" spans="4:14" x14ac:dyDescent="0.3">
      <c r="D1192">
        <v>8</v>
      </c>
      <c r="E1192">
        <v>2284</v>
      </c>
      <c r="F1192">
        <v>141.602</v>
      </c>
      <c r="G1192">
        <v>38.610999999999997</v>
      </c>
      <c r="H1192">
        <v>246.79900000000001</v>
      </c>
      <c r="I1192">
        <v>4.6219999999999999</v>
      </c>
      <c r="J1192">
        <v>2283.4250000000002</v>
      </c>
      <c r="K1192">
        <f>J1192/J1190</f>
        <v>6.1382392473118284</v>
      </c>
      <c r="L1192" t="s">
        <v>43</v>
      </c>
      <c r="M1192" t="s">
        <v>38</v>
      </c>
      <c r="N1192" t="s">
        <v>47</v>
      </c>
    </row>
    <row r="1193" spans="4:14" x14ac:dyDescent="0.3">
      <c r="D1193">
        <v>9</v>
      </c>
      <c r="E1193">
        <v>305</v>
      </c>
      <c r="F1193">
        <v>111.488</v>
      </c>
      <c r="G1193">
        <v>99.201999999999998</v>
      </c>
      <c r="H1193">
        <v>175.404</v>
      </c>
      <c r="I1193">
        <v>1.5069999999999999</v>
      </c>
      <c r="J1193">
        <v>304.10500000000002</v>
      </c>
      <c r="L1193" t="s">
        <v>43</v>
      </c>
      <c r="M1193" t="s">
        <v>38</v>
      </c>
      <c r="N1193" t="s">
        <v>47</v>
      </c>
    </row>
    <row r="1194" spans="4:14" x14ac:dyDescent="0.3">
      <c r="D1194">
        <v>10</v>
      </c>
      <c r="E1194">
        <v>3367</v>
      </c>
      <c r="F1194">
        <v>141.36199999999999</v>
      </c>
      <c r="G1194">
        <v>43.32</v>
      </c>
      <c r="H1194">
        <v>231.00200000000001</v>
      </c>
      <c r="I1194">
        <v>4.3620000000000001</v>
      </c>
      <c r="J1194">
        <v>3365.75</v>
      </c>
      <c r="K1194">
        <f>J1194/J1193</f>
        <v>11.067723319248286</v>
      </c>
      <c r="L1194" t="s">
        <v>43</v>
      </c>
      <c r="M1194" t="s">
        <v>38</v>
      </c>
      <c r="N1194" t="s">
        <v>47</v>
      </c>
    </row>
    <row r="1195" spans="4:14" x14ac:dyDescent="0.3">
      <c r="D1195">
        <v>11</v>
      </c>
      <c r="E1195">
        <v>3206</v>
      </c>
      <c r="F1195">
        <v>142.75899999999999</v>
      </c>
      <c r="G1195">
        <v>36.396000000000001</v>
      </c>
      <c r="H1195">
        <v>239.51900000000001</v>
      </c>
      <c r="I1195">
        <v>1.645</v>
      </c>
      <c r="J1195">
        <v>3205.3209999999999</v>
      </c>
      <c r="K1195">
        <f>J1195/J1193</f>
        <v>10.54017855674849</v>
      </c>
      <c r="L1195" t="s">
        <v>43</v>
      </c>
      <c r="M1195" t="s">
        <v>38</v>
      </c>
      <c r="N1195" t="s">
        <v>47</v>
      </c>
    </row>
    <row r="1196" spans="4:14" x14ac:dyDescent="0.3">
      <c r="D1196">
        <v>12</v>
      </c>
      <c r="E1196">
        <v>305</v>
      </c>
      <c r="F1196">
        <v>138.46299999999999</v>
      </c>
      <c r="G1196">
        <v>119.333</v>
      </c>
      <c r="H1196">
        <v>169.333</v>
      </c>
      <c r="I1196">
        <v>0</v>
      </c>
      <c r="J1196">
        <v>304</v>
      </c>
      <c r="L1196" t="s">
        <v>43</v>
      </c>
      <c r="M1196" t="s">
        <v>38</v>
      </c>
      <c r="N1196" t="s">
        <v>47</v>
      </c>
    </row>
    <row r="1197" spans="4:14" x14ac:dyDescent="0.3">
      <c r="D1197">
        <v>13</v>
      </c>
      <c r="E1197">
        <v>3334</v>
      </c>
      <c r="F1197">
        <v>151.75</v>
      </c>
      <c r="G1197">
        <v>41.319000000000003</v>
      </c>
      <c r="H1197">
        <v>225.63499999999999</v>
      </c>
      <c r="I1197">
        <v>1.5129999999999999</v>
      </c>
      <c r="J1197">
        <v>3333.1619999999998</v>
      </c>
      <c r="K1197">
        <f>J1197/J1196</f>
        <v>10.964348684210526</v>
      </c>
      <c r="L1197" t="s">
        <v>43</v>
      </c>
      <c r="M1197" t="s">
        <v>38</v>
      </c>
      <c r="N1197" t="s">
        <v>47</v>
      </c>
    </row>
    <row r="1198" spans="4:14" x14ac:dyDescent="0.3">
      <c r="D1198">
        <v>14</v>
      </c>
      <c r="E1198">
        <v>3353</v>
      </c>
      <c r="F1198">
        <v>163.39599999999999</v>
      </c>
      <c r="G1198">
        <v>32.371000000000002</v>
      </c>
      <c r="H1198">
        <v>241.61</v>
      </c>
      <c r="I1198">
        <v>3.9689999999999999</v>
      </c>
      <c r="J1198">
        <v>3352.038</v>
      </c>
      <c r="K1198">
        <f>J1198/J1196</f>
        <v>11.026440789473684</v>
      </c>
      <c r="L1198" t="s">
        <v>43</v>
      </c>
      <c r="M1198" t="s">
        <v>38</v>
      </c>
      <c r="N1198" t="s">
        <v>47</v>
      </c>
    </row>
    <row r="1199" spans="4:14" x14ac:dyDescent="0.3">
      <c r="D1199">
        <v>15</v>
      </c>
      <c r="E1199">
        <v>104</v>
      </c>
      <c r="F1199">
        <v>163.94900000000001</v>
      </c>
      <c r="G1199">
        <v>93.944999999999993</v>
      </c>
      <c r="H1199">
        <v>217.83799999999999</v>
      </c>
      <c r="I1199">
        <v>0.55600000000000005</v>
      </c>
      <c r="J1199">
        <v>103.005</v>
      </c>
      <c r="L1199" t="s">
        <v>43</v>
      </c>
      <c r="M1199" t="s">
        <v>38</v>
      </c>
      <c r="N1199" t="s">
        <v>47</v>
      </c>
    </row>
    <row r="1200" spans="4:14" x14ac:dyDescent="0.3">
      <c r="D1200">
        <v>16</v>
      </c>
      <c r="E1200">
        <v>1066</v>
      </c>
      <c r="F1200">
        <v>186.745</v>
      </c>
      <c r="G1200">
        <v>52.283999999999999</v>
      </c>
      <c r="H1200">
        <v>240.35</v>
      </c>
      <c r="I1200">
        <v>-2.5830000000000002</v>
      </c>
      <c r="J1200">
        <v>1065.0820000000001</v>
      </c>
      <c r="K1200">
        <f>J1200/103</f>
        <v>10.340601941747574</v>
      </c>
      <c r="L1200" t="s">
        <v>43</v>
      </c>
      <c r="M1200" t="s">
        <v>38</v>
      </c>
      <c r="N1200" t="s">
        <v>47</v>
      </c>
    </row>
    <row r="1201" spans="4:14" x14ac:dyDescent="0.3">
      <c r="D1201">
        <v>17</v>
      </c>
      <c r="E1201">
        <v>1173</v>
      </c>
      <c r="F1201">
        <v>168.756</v>
      </c>
      <c r="G1201">
        <v>63.253</v>
      </c>
      <c r="H1201">
        <v>232.50299999999999</v>
      </c>
      <c r="I1201">
        <v>-0.58699999999999997</v>
      </c>
      <c r="J1201">
        <v>1172.0609999999999</v>
      </c>
      <c r="K1201">
        <f t="shared" ref="K1201:K1215" si="58">J1201/103</f>
        <v>11.379233009708738</v>
      </c>
      <c r="L1201" t="s">
        <v>43</v>
      </c>
      <c r="M1201" t="s">
        <v>38</v>
      </c>
      <c r="N1201" t="s">
        <v>47</v>
      </c>
    </row>
    <row r="1202" spans="4:14" x14ac:dyDescent="0.3">
      <c r="D1202">
        <v>18</v>
      </c>
      <c r="E1202">
        <v>1161</v>
      </c>
      <c r="F1202">
        <v>166.81899999999999</v>
      </c>
      <c r="G1202">
        <v>49.085000000000001</v>
      </c>
      <c r="H1202">
        <v>246.71700000000001</v>
      </c>
      <c r="I1202">
        <v>4.944</v>
      </c>
      <c r="J1202">
        <v>1160.317</v>
      </c>
      <c r="K1202">
        <f t="shared" si="58"/>
        <v>11.26521359223301</v>
      </c>
      <c r="L1202" t="s">
        <v>43</v>
      </c>
      <c r="M1202" t="s">
        <v>38</v>
      </c>
      <c r="N1202" t="s">
        <v>47</v>
      </c>
    </row>
    <row r="1203" spans="4:14" x14ac:dyDescent="0.3">
      <c r="D1203">
        <v>19</v>
      </c>
      <c r="E1203">
        <v>1129</v>
      </c>
      <c r="F1203">
        <v>170.447</v>
      </c>
      <c r="G1203">
        <v>62.241</v>
      </c>
      <c r="H1203">
        <v>245.28399999999999</v>
      </c>
      <c r="I1203">
        <v>-0.61</v>
      </c>
      <c r="J1203">
        <v>1128.0640000000001</v>
      </c>
      <c r="K1203">
        <f t="shared" si="58"/>
        <v>10.952077669902913</v>
      </c>
      <c r="L1203" t="s">
        <v>43</v>
      </c>
      <c r="M1203" t="s">
        <v>38</v>
      </c>
      <c r="N1203" t="s">
        <v>47</v>
      </c>
    </row>
    <row r="1204" spans="4:14" x14ac:dyDescent="0.3">
      <c r="D1204">
        <v>20</v>
      </c>
      <c r="E1204">
        <v>1148</v>
      </c>
      <c r="F1204">
        <v>181.90600000000001</v>
      </c>
      <c r="G1204">
        <v>61.304000000000002</v>
      </c>
      <c r="H1204">
        <v>246.703</v>
      </c>
      <c r="I1204">
        <v>7.819</v>
      </c>
      <c r="J1204">
        <v>1146.6610000000001</v>
      </c>
      <c r="K1204">
        <f t="shared" si="58"/>
        <v>11.132631067961166</v>
      </c>
      <c r="L1204" t="s">
        <v>43</v>
      </c>
      <c r="M1204" t="s">
        <v>38</v>
      </c>
      <c r="N1204" t="s">
        <v>47</v>
      </c>
    </row>
    <row r="1205" spans="4:14" x14ac:dyDescent="0.3">
      <c r="D1205">
        <v>21</v>
      </c>
      <c r="E1205">
        <v>1080</v>
      </c>
      <c r="F1205">
        <v>147.119</v>
      </c>
      <c r="G1205">
        <v>44.466999999999999</v>
      </c>
      <c r="H1205">
        <v>244.309</v>
      </c>
      <c r="I1205">
        <v>12.851000000000001</v>
      </c>
      <c r="J1205">
        <v>1079.029</v>
      </c>
      <c r="K1205">
        <f t="shared" si="58"/>
        <v>10.476009708737864</v>
      </c>
      <c r="L1205" t="s">
        <v>43</v>
      </c>
      <c r="M1205" t="s">
        <v>38</v>
      </c>
      <c r="N1205" t="s">
        <v>47</v>
      </c>
    </row>
    <row r="1206" spans="4:14" x14ac:dyDescent="0.3">
      <c r="D1206">
        <v>22</v>
      </c>
      <c r="E1206">
        <v>1017</v>
      </c>
      <c r="F1206">
        <v>172.25800000000001</v>
      </c>
      <c r="G1206">
        <v>54.332999999999998</v>
      </c>
      <c r="H1206">
        <v>244.33799999999999</v>
      </c>
      <c r="I1206">
        <v>5.194</v>
      </c>
      <c r="J1206">
        <v>1016.173</v>
      </c>
      <c r="K1206">
        <f t="shared" si="58"/>
        <v>9.8657572815533978</v>
      </c>
      <c r="L1206" t="s">
        <v>43</v>
      </c>
      <c r="M1206" t="s">
        <v>38</v>
      </c>
      <c r="N1206" t="s">
        <v>47</v>
      </c>
    </row>
    <row r="1207" spans="4:14" x14ac:dyDescent="0.3">
      <c r="D1207">
        <v>23</v>
      </c>
      <c r="E1207">
        <v>1054</v>
      </c>
      <c r="F1207">
        <v>158.82300000000001</v>
      </c>
      <c r="G1207">
        <v>46.308</v>
      </c>
      <c r="H1207">
        <v>242.96600000000001</v>
      </c>
      <c r="I1207">
        <v>2.177</v>
      </c>
      <c r="J1207">
        <v>1052.76</v>
      </c>
      <c r="K1207">
        <f t="shared" si="58"/>
        <v>10.220970873786408</v>
      </c>
      <c r="L1207" t="s">
        <v>43</v>
      </c>
      <c r="M1207" t="s">
        <v>38</v>
      </c>
      <c r="N1207" t="s">
        <v>47</v>
      </c>
    </row>
    <row r="1208" spans="4:14" x14ac:dyDescent="0.3">
      <c r="D1208">
        <v>24</v>
      </c>
      <c r="E1208">
        <v>1001</v>
      </c>
      <c r="F1208">
        <v>171.208</v>
      </c>
      <c r="G1208">
        <v>38.261000000000003</v>
      </c>
      <c r="H1208">
        <v>255</v>
      </c>
      <c r="I1208">
        <v>0.91700000000000004</v>
      </c>
      <c r="J1208">
        <v>1000.128</v>
      </c>
      <c r="K1208">
        <f t="shared" si="58"/>
        <v>9.7099805825242722</v>
      </c>
      <c r="L1208" t="s">
        <v>43</v>
      </c>
      <c r="M1208" t="s">
        <v>38</v>
      </c>
      <c r="N1208" t="s">
        <v>47</v>
      </c>
    </row>
    <row r="1209" spans="4:14" x14ac:dyDescent="0.3">
      <c r="D1209">
        <v>25</v>
      </c>
      <c r="E1209">
        <v>1081</v>
      </c>
      <c r="F1209">
        <v>164.934</v>
      </c>
      <c r="G1209">
        <v>49.043999999999997</v>
      </c>
      <c r="H1209">
        <v>243.333</v>
      </c>
      <c r="I1209">
        <v>1.4850000000000001</v>
      </c>
      <c r="J1209">
        <v>1080.3630000000001</v>
      </c>
      <c r="K1209">
        <f t="shared" si="58"/>
        <v>10.488961165048543</v>
      </c>
      <c r="L1209" t="s">
        <v>43</v>
      </c>
      <c r="M1209" t="s">
        <v>38</v>
      </c>
      <c r="N1209" t="s">
        <v>47</v>
      </c>
    </row>
    <row r="1210" spans="4:14" x14ac:dyDescent="0.3">
      <c r="D1210">
        <v>26</v>
      </c>
      <c r="E1210">
        <v>1142</v>
      </c>
      <c r="F1210">
        <v>151.81800000000001</v>
      </c>
      <c r="G1210">
        <v>26.933</v>
      </c>
      <c r="H1210">
        <v>232.13200000000001</v>
      </c>
      <c r="I1210">
        <v>-5.2309999999999999</v>
      </c>
      <c r="J1210">
        <v>1140.751</v>
      </c>
      <c r="K1210">
        <f t="shared" si="58"/>
        <v>11.075252427184466</v>
      </c>
      <c r="L1210" t="s">
        <v>43</v>
      </c>
      <c r="M1210" t="s">
        <v>38</v>
      </c>
      <c r="N1210" t="s">
        <v>47</v>
      </c>
    </row>
    <row r="1211" spans="4:14" x14ac:dyDescent="0.3">
      <c r="D1211">
        <v>27</v>
      </c>
      <c r="E1211">
        <v>1050</v>
      </c>
      <c r="F1211">
        <v>131.47</v>
      </c>
      <c r="G1211">
        <v>36.768000000000001</v>
      </c>
      <c r="H1211">
        <v>226.339</v>
      </c>
      <c r="I1211">
        <v>2.6219999999999999</v>
      </c>
      <c r="J1211">
        <v>1049.0989999999999</v>
      </c>
      <c r="K1211">
        <f t="shared" si="58"/>
        <v>10.185427184466018</v>
      </c>
      <c r="L1211" t="s">
        <v>43</v>
      </c>
      <c r="M1211" t="s">
        <v>38</v>
      </c>
      <c r="N1211" t="s">
        <v>47</v>
      </c>
    </row>
    <row r="1212" spans="4:14" x14ac:dyDescent="0.3">
      <c r="D1212">
        <v>28</v>
      </c>
      <c r="E1212">
        <v>1011</v>
      </c>
      <c r="F1212">
        <v>168.172</v>
      </c>
      <c r="G1212">
        <v>31.414000000000001</v>
      </c>
      <c r="H1212">
        <v>247.661</v>
      </c>
      <c r="I1212">
        <v>6.14</v>
      </c>
      <c r="J1212">
        <v>1009.792</v>
      </c>
      <c r="K1212">
        <f t="shared" si="58"/>
        <v>9.8038058252427192</v>
      </c>
      <c r="L1212" t="s">
        <v>43</v>
      </c>
      <c r="M1212" t="s">
        <v>38</v>
      </c>
      <c r="N1212" t="s">
        <v>47</v>
      </c>
    </row>
    <row r="1213" spans="4:14" x14ac:dyDescent="0.3">
      <c r="D1213">
        <v>29</v>
      </c>
      <c r="E1213">
        <v>933</v>
      </c>
      <c r="F1213">
        <v>184.309</v>
      </c>
      <c r="G1213">
        <v>71</v>
      </c>
      <c r="H1213">
        <v>254.333</v>
      </c>
      <c r="I1213">
        <v>1.2290000000000001</v>
      </c>
      <c r="J1213">
        <v>932.21500000000003</v>
      </c>
      <c r="K1213">
        <f t="shared" si="58"/>
        <v>9.0506310679611648</v>
      </c>
      <c r="L1213" t="s">
        <v>43</v>
      </c>
      <c r="M1213" t="s">
        <v>38</v>
      </c>
      <c r="N1213" t="s">
        <v>47</v>
      </c>
    </row>
    <row r="1214" spans="4:14" x14ac:dyDescent="0.3">
      <c r="D1214">
        <v>30</v>
      </c>
      <c r="E1214">
        <v>996</v>
      </c>
      <c r="F1214">
        <v>132.58699999999999</v>
      </c>
      <c r="G1214">
        <v>52.963999999999999</v>
      </c>
      <c r="H1214">
        <v>223.29</v>
      </c>
      <c r="I1214">
        <v>-4.3810000000000002</v>
      </c>
      <c r="J1214">
        <v>994.90700000000004</v>
      </c>
      <c r="K1214">
        <f t="shared" si="58"/>
        <v>9.6592912621359233</v>
      </c>
      <c r="L1214" t="s">
        <v>43</v>
      </c>
      <c r="M1214" t="s">
        <v>38</v>
      </c>
      <c r="N1214" t="s">
        <v>47</v>
      </c>
    </row>
    <row r="1215" spans="4:14" x14ac:dyDescent="0.3">
      <c r="D1215">
        <v>31</v>
      </c>
      <c r="E1215">
        <v>1053</v>
      </c>
      <c r="F1215">
        <v>169.023</v>
      </c>
      <c r="G1215">
        <v>62.014000000000003</v>
      </c>
      <c r="H1215">
        <v>237.333</v>
      </c>
      <c r="I1215">
        <v>0.871</v>
      </c>
      <c r="J1215">
        <v>1052.1220000000001</v>
      </c>
      <c r="K1215">
        <f t="shared" si="58"/>
        <v>10.214776699029127</v>
      </c>
      <c r="L1215" t="s">
        <v>43</v>
      </c>
      <c r="M1215" t="s">
        <v>38</v>
      </c>
      <c r="N1215" t="s">
        <v>47</v>
      </c>
    </row>
    <row r="1216" spans="4:14" x14ac:dyDescent="0.3">
      <c r="D1216">
        <v>32</v>
      </c>
      <c r="E1216">
        <v>415</v>
      </c>
      <c r="F1216">
        <v>82.536000000000001</v>
      </c>
      <c r="G1216">
        <v>41.786999999999999</v>
      </c>
      <c r="H1216">
        <v>210.31399999999999</v>
      </c>
      <c r="I1216">
        <v>-89.17</v>
      </c>
      <c r="J1216">
        <v>414.04300000000001</v>
      </c>
      <c r="L1216" t="s">
        <v>43</v>
      </c>
      <c r="M1216" t="s">
        <v>38</v>
      </c>
      <c r="N1216" t="s">
        <v>47</v>
      </c>
    </row>
    <row r="1217" spans="4:14" x14ac:dyDescent="0.3">
      <c r="D1217">
        <v>33</v>
      </c>
      <c r="E1217">
        <v>2659</v>
      </c>
      <c r="F1217">
        <v>98.83</v>
      </c>
      <c r="G1217">
        <v>4.1340000000000003</v>
      </c>
      <c r="H1217">
        <v>230.57</v>
      </c>
      <c r="I1217">
        <v>-89.224000000000004</v>
      </c>
      <c r="J1217">
        <v>2658.2440000000001</v>
      </c>
      <c r="K1217">
        <f>J1217/J1216</f>
        <v>6.4202123933987538</v>
      </c>
      <c r="L1217" t="s">
        <v>43</v>
      </c>
      <c r="M1217" t="s">
        <v>38</v>
      </c>
      <c r="N1217" t="s">
        <v>47</v>
      </c>
    </row>
    <row r="1218" spans="4:14" x14ac:dyDescent="0.3">
      <c r="D1218">
        <v>34</v>
      </c>
      <c r="E1218">
        <v>417</v>
      </c>
      <c r="F1218">
        <v>167.55500000000001</v>
      </c>
      <c r="G1218">
        <v>118</v>
      </c>
      <c r="H1218">
        <v>205.333</v>
      </c>
      <c r="I1218">
        <v>0</v>
      </c>
      <c r="J1218">
        <v>416</v>
      </c>
      <c r="L1218" t="s">
        <v>43</v>
      </c>
      <c r="M1218" t="s">
        <v>38</v>
      </c>
      <c r="N1218" t="s">
        <v>47</v>
      </c>
    </row>
    <row r="1219" spans="4:14" x14ac:dyDescent="0.3">
      <c r="D1219">
        <v>35</v>
      </c>
      <c r="E1219">
        <v>3206</v>
      </c>
      <c r="F1219">
        <v>154.547</v>
      </c>
      <c r="G1219">
        <v>2.3450000000000002</v>
      </c>
      <c r="H1219">
        <v>250.24700000000001</v>
      </c>
      <c r="I1219">
        <v>-1.073</v>
      </c>
      <c r="J1219">
        <v>3204.5619999999999</v>
      </c>
      <c r="K1219">
        <f t="shared" ref="K1219" si="59">J1219/J1218</f>
        <v>7.7032740384615384</v>
      </c>
      <c r="L1219" t="s">
        <v>43</v>
      </c>
      <c r="M1219" t="s">
        <v>38</v>
      </c>
      <c r="N1219" t="s">
        <v>47</v>
      </c>
    </row>
    <row r="1220" spans="4:14" x14ac:dyDescent="0.3">
      <c r="D1220">
        <v>36</v>
      </c>
      <c r="E1220">
        <v>403</v>
      </c>
      <c r="F1220">
        <v>83.582999999999998</v>
      </c>
      <c r="G1220">
        <v>37.332999999999998</v>
      </c>
      <c r="H1220">
        <v>196.667</v>
      </c>
      <c r="I1220">
        <v>-90</v>
      </c>
      <c r="J1220">
        <v>402</v>
      </c>
      <c r="L1220" t="s">
        <v>43</v>
      </c>
      <c r="M1220" t="s">
        <v>38</v>
      </c>
      <c r="N1220" t="s">
        <v>47</v>
      </c>
    </row>
    <row r="1221" spans="4:14" x14ac:dyDescent="0.3">
      <c r="D1221">
        <v>37</v>
      </c>
      <c r="E1221">
        <v>2977</v>
      </c>
      <c r="F1221">
        <v>104.92700000000001</v>
      </c>
      <c r="G1221">
        <v>15.333</v>
      </c>
      <c r="H1221">
        <v>223.113</v>
      </c>
      <c r="I1221">
        <v>-90.692999999999998</v>
      </c>
      <c r="J1221">
        <v>2976.2179999999998</v>
      </c>
      <c r="K1221">
        <f t="shared" ref="K1221" si="60">J1221/J1220</f>
        <v>7.4035273631840788</v>
      </c>
      <c r="L1221" t="s">
        <v>43</v>
      </c>
      <c r="M1221" t="s">
        <v>38</v>
      </c>
      <c r="N1221" t="s">
        <v>47</v>
      </c>
    </row>
    <row r="1222" spans="4:14" x14ac:dyDescent="0.3">
      <c r="D1222">
        <v>38</v>
      </c>
      <c r="E1222">
        <v>145</v>
      </c>
      <c r="F1222">
        <v>130.36699999999999</v>
      </c>
      <c r="G1222">
        <v>54.832999999999998</v>
      </c>
      <c r="H1222">
        <v>204.333</v>
      </c>
      <c r="I1222">
        <v>-94.763999999999996</v>
      </c>
      <c r="J1222">
        <v>144.499</v>
      </c>
      <c r="L1222" t="s">
        <v>43</v>
      </c>
      <c r="M1222" t="s">
        <v>38</v>
      </c>
      <c r="N1222" t="s">
        <v>47</v>
      </c>
    </row>
    <row r="1223" spans="4:14" x14ac:dyDescent="0.3">
      <c r="D1223">
        <v>39</v>
      </c>
      <c r="E1223">
        <v>917</v>
      </c>
      <c r="F1223">
        <v>150.11699999999999</v>
      </c>
      <c r="G1223">
        <v>5.9580000000000002</v>
      </c>
      <c r="H1223">
        <v>254</v>
      </c>
      <c r="I1223">
        <v>-95.510999999999996</v>
      </c>
      <c r="J1223">
        <v>916.23599999999999</v>
      </c>
      <c r="K1223">
        <f>J1223/144</f>
        <v>6.3627500000000001</v>
      </c>
      <c r="L1223" t="s">
        <v>43</v>
      </c>
      <c r="M1223" t="s">
        <v>38</v>
      </c>
      <c r="N1223" t="s">
        <v>47</v>
      </c>
    </row>
    <row r="1224" spans="4:14" x14ac:dyDescent="0.3">
      <c r="D1224">
        <v>40</v>
      </c>
      <c r="E1224">
        <v>894</v>
      </c>
      <c r="F1224">
        <v>140.114</v>
      </c>
      <c r="G1224">
        <v>2.3210000000000002</v>
      </c>
      <c r="H1224">
        <v>252.96299999999999</v>
      </c>
      <c r="I1224">
        <v>-87.432000000000002</v>
      </c>
      <c r="J1224">
        <v>892.89599999999996</v>
      </c>
      <c r="K1224">
        <f t="shared" ref="K1224:K1234" si="61">J1224/144</f>
        <v>6.2006666666666668</v>
      </c>
      <c r="L1224" t="s">
        <v>43</v>
      </c>
      <c r="M1224" t="s">
        <v>38</v>
      </c>
      <c r="N1224" t="s">
        <v>47</v>
      </c>
    </row>
    <row r="1225" spans="4:14" x14ac:dyDescent="0.3">
      <c r="D1225">
        <v>41</v>
      </c>
      <c r="E1225">
        <v>1052</v>
      </c>
      <c r="F1225">
        <v>143.13999999999999</v>
      </c>
      <c r="G1225">
        <v>16.916</v>
      </c>
      <c r="H1225">
        <v>250.75899999999999</v>
      </c>
      <c r="I1225">
        <v>-94.364999999999995</v>
      </c>
      <c r="J1225">
        <v>1051.049</v>
      </c>
      <c r="K1225">
        <f t="shared" si="61"/>
        <v>7.2989513888888888</v>
      </c>
      <c r="L1225" t="s">
        <v>43</v>
      </c>
      <c r="M1225" t="s">
        <v>38</v>
      </c>
      <c r="N1225" t="s">
        <v>47</v>
      </c>
    </row>
    <row r="1226" spans="4:14" x14ac:dyDescent="0.3">
      <c r="D1226">
        <v>42</v>
      </c>
      <c r="E1226">
        <v>965</v>
      </c>
      <c r="F1226">
        <v>177.036</v>
      </c>
      <c r="G1226">
        <v>36</v>
      </c>
      <c r="H1226">
        <v>254.333</v>
      </c>
      <c r="I1226">
        <v>-90</v>
      </c>
      <c r="J1226">
        <v>964</v>
      </c>
      <c r="K1226">
        <f t="shared" si="61"/>
        <v>6.6944444444444446</v>
      </c>
      <c r="L1226" t="s">
        <v>43</v>
      </c>
      <c r="M1226" t="s">
        <v>38</v>
      </c>
      <c r="N1226" t="s">
        <v>47</v>
      </c>
    </row>
    <row r="1227" spans="4:14" x14ac:dyDescent="0.3">
      <c r="D1227">
        <v>43</v>
      </c>
      <c r="E1227">
        <v>1049</v>
      </c>
      <c r="F1227">
        <v>141.90799999999999</v>
      </c>
      <c r="G1227">
        <v>4.3380000000000001</v>
      </c>
      <c r="H1227">
        <v>247.46600000000001</v>
      </c>
      <c r="I1227">
        <v>-89.125</v>
      </c>
      <c r="J1227">
        <v>1048.1220000000001</v>
      </c>
      <c r="K1227">
        <f t="shared" si="61"/>
        <v>7.2786250000000008</v>
      </c>
      <c r="L1227" t="s">
        <v>43</v>
      </c>
      <c r="M1227" t="s">
        <v>38</v>
      </c>
      <c r="N1227" t="s">
        <v>47</v>
      </c>
    </row>
    <row r="1228" spans="4:14" x14ac:dyDescent="0.3">
      <c r="D1228">
        <v>44</v>
      </c>
      <c r="E1228">
        <v>1069</v>
      </c>
      <c r="F1228">
        <v>174.42599999999999</v>
      </c>
      <c r="G1228">
        <v>35.725999999999999</v>
      </c>
      <c r="H1228">
        <v>252.952</v>
      </c>
      <c r="I1228">
        <v>-77.89</v>
      </c>
      <c r="J1228">
        <v>1067.76</v>
      </c>
      <c r="K1228">
        <f t="shared" si="61"/>
        <v>7.415</v>
      </c>
      <c r="L1228" t="s">
        <v>43</v>
      </c>
      <c r="M1228" t="s">
        <v>38</v>
      </c>
      <c r="N1228" t="s">
        <v>47</v>
      </c>
    </row>
    <row r="1229" spans="4:14" x14ac:dyDescent="0.3">
      <c r="D1229">
        <v>45</v>
      </c>
      <c r="E1229">
        <v>1095</v>
      </c>
      <c r="F1229">
        <v>137.55099999999999</v>
      </c>
      <c r="G1229">
        <v>4.6609999999999996</v>
      </c>
      <c r="H1229">
        <v>250.989</v>
      </c>
      <c r="I1229">
        <v>-80.744</v>
      </c>
      <c r="J1229">
        <v>1094.2470000000001</v>
      </c>
      <c r="K1229">
        <f t="shared" si="61"/>
        <v>7.5989375000000008</v>
      </c>
      <c r="L1229" t="s">
        <v>43</v>
      </c>
      <c r="M1229" t="s">
        <v>38</v>
      </c>
      <c r="N1229" t="s">
        <v>47</v>
      </c>
    </row>
    <row r="1230" spans="4:14" x14ac:dyDescent="0.3">
      <c r="D1230">
        <v>46</v>
      </c>
      <c r="E1230">
        <v>1102</v>
      </c>
      <c r="F1230">
        <v>140.874</v>
      </c>
      <c r="G1230">
        <v>26.207000000000001</v>
      </c>
      <c r="H1230">
        <v>242.59800000000001</v>
      </c>
      <c r="I1230">
        <v>-87.085999999999999</v>
      </c>
      <c r="J1230">
        <v>1101.425</v>
      </c>
      <c r="K1230">
        <f t="shared" si="61"/>
        <v>7.6487847222222216</v>
      </c>
      <c r="L1230" t="s">
        <v>43</v>
      </c>
      <c r="M1230" t="s">
        <v>38</v>
      </c>
      <c r="N1230" t="s">
        <v>47</v>
      </c>
    </row>
    <row r="1231" spans="4:14" x14ac:dyDescent="0.3">
      <c r="D1231">
        <v>47</v>
      </c>
      <c r="E1231">
        <v>902</v>
      </c>
      <c r="F1231">
        <v>110.88800000000001</v>
      </c>
      <c r="G1231">
        <v>8.3149999999999995</v>
      </c>
      <c r="H1231">
        <v>250.00800000000001</v>
      </c>
      <c r="I1231">
        <v>-87.454999999999998</v>
      </c>
      <c r="J1231">
        <v>900.88800000000003</v>
      </c>
      <c r="K1231">
        <f t="shared" si="61"/>
        <v>6.2561666666666671</v>
      </c>
      <c r="L1231" t="s">
        <v>43</v>
      </c>
      <c r="M1231" t="s">
        <v>38</v>
      </c>
      <c r="N1231" t="s">
        <v>47</v>
      </c>
    </row>
    <row r="1232" spans="4:14" x14ac:dyDescent="0.3">
      <c r="D1232">
        <v>48</v>
      </c>
      <c r="E1232">
        <v>907</v>
      </c>
      <c r="F1232">
        <v>141.934</v>
      </c>
      <c r="G1232">
        <v>36.996000000000002</v>
      </c>
      <c r="H1232">
        <v>252.42</v>
      </c>
      <c r="I1232">
        <v>-100.169</v>
      </c>
      <c r="J1232">
        <v>906.23599999999999</v>
      </c>
      <c r="K1232">
        <f t="shared" si="61"/>
        <v>6.2933055555555555</v>
      </c>
      <c r="L1232" t="s">
        <v>43</v>
      </c>
      <c r="M1232" t="s">
        <v>38</v>
      </c>
      <c r="N1232" t="s">
        <v>47</v>
      </c>
    </row>
    <row r="1233" spans="4:14" x14ac:dyDescent="0.3">
      <c r="D1233">
        <v>49</v>
      </c>
      <c r="E1233">
        <v>916</v>
      </c>
      <c r="F1233">
        <v>111.711</v>
      </c>
      <c r="G1233">
        <v>25.754999999999999</v>
      </c>
      <c r="H1233">
        <v>240.42400000000001</v>
      </c>
      <c r="I1233">
        <v>-99.051000000000002</v>
      </c>
      <c r="J1233">
        <v>915.39700000000005</v>
      </c>
      <c r="K1233">
        <f t="shared" si="61"/>
        <v>6.3569236111111111</v>
      </c>
      <c r="L1233" t="s">
        <v>43</v>
      </c>
      <c r="M1233" t="s">
        <v>38</v>
      </c>
      <c r="N1233" t="s">
        <v>47</v>
      </c>
    </row>
    <row r="1234" spans="4:14" x14ac:dyDescent="0.3">
      <c r="D1234">
        <v>50</v>
      </c>
      <c r="E1234">
        <v>950</v>
      </c>
      <c r="F1234">
        <v>122.71599999999999</v>
      </c>
      <c r="G1234">
        <v>9.8629999999999995</v>
      </c>
      <c r="H1234">
        <v>244.904</v>
      </c>
      <c r="I1234">
        <v>-88.066999999999993</v>
      </c>
      <c r="J1234">
        <v>948.54</v>
      </c>
      <c r="K1234">
        <f t="shared" si="61"/>
        <v>6.5870833333333332</v>
      </c>
      <c r="L1234" t="s">
        <v>43</v>
      </c>
      <c r="M1234" t="s">
        <v>38</v>
      </c>
      <c r="N1234" t="s">
        <v>47</v>
      </c>
    </row>
    <row r="1235" spans="4:14" x14ac:dyDescent="0.3">
      <c r="D1235">
        <v>51</v>
      </c>
      <c r="E1235">
        <v>337</v>
      </c>
      <c r="F1235">
        <v>78.320999999999998</v>
      </c>
      <c r="G1235">
        <v>37.786000000000001</v>
      </c>
      <c r="H1235">
        <v>175</v>
      </c>
      <c r="I1235">
        <v>-87.954999999999998</v>
      </c>
      <c r="J1235">
        <v>336.214</v>
      </c>
      <c r="L1235" t="s">
        <v>43</v>
      </c>
      <c r="M1235" t="s">
        <v>38</v>
      </c>
      <c r="N1235" t="s">
        <v>47</v>
      </c>
    </row>
    <row r="1236" spans="4:14" x14ac:dyDescent="0.3">
      <c r="D1236">
        <v>52</v>
      </c>
      <c r="E1236">
        <v>2203</v>
      </c>
      <c r="F1236">
        <v>126.36799999999999</v>
      </c>
      <c r="G1236">
        <v>18.766999999999999</v>
      </c>
      <c r="H1236">
        <v>233.28399999999999</v>
      </c>
      <c r="I1236">
        <v>-89.843999999999994</v>
      </c>
      <c r="J1236">
        <v>2202.0079999999998</v>
      </c>
      <c r="K1236">
        <f>J1236/J1235</f>
        <v>6.5494238788390726</v>
      </c>
      <c r="L1236" t="s">
        <v>43</v>
      </c>
      <c r="M1236" t="s">
        <v>38</v>
      </c>
      <c r="N1236" t="s">
        <v>47</v>
      </c>
    </row>
    <row r="1237" spans="4:14" x14ac:dyDescent="0.3">
      <c r="D1237">
        <v>53</v>
      </c>
      <c r="E1237">
        <v>2238</v>
      </c>
      <c r="F1237">
        <v>125.194</v>
      </c>
      <c r="G1237">
        <v>19.855</v>
      </c>
      <c r="H1237">
        <v>230.00899999999999</v>
      </c>
      <c r="I1237">
        <v>-86.308999999999997</v>
      </c>
      <c r="J1237">
        <v>2236.64</v>
      </c>
      <c r="K1237">
        <f>J1237/J1235</f>
        <v>6.6524297025109007</v>
      </c>
      <c r="L1237" t="s">
        <v>43</v>
      </c>
      <c r="M1237" t="s">
        <v>38</v>
      </c>
      <c r="N1237" t="s">
        <v>47</v>
      </c>
    </row>
    <row r="1238" spans="4:14" x14ac:dyDescent="0.3">
      <c r="D1238">
        <v>54</v>
      </c>
      <c r="E1238">
        <v>305</v>
      </c>
      <c r="F1238">
        <v>91.409000000000006</v>
      </c>
      <c r="G1238">
        <v>62.667000000000002</v>
      </c>
      <c r="H1238">
        <v>160.667</v>
      </c>
      <c r="I1238">
        <v>-90</v>
      </c>
      <c r="J1238">
        <v>304</v>
      </c>
      <c r="M1238" t="s">
        <v>38</v>
      </c>
      <c r="N1238" t="s">
        <v>47</v>
      </c>
    </row>
    <row r="1239" spans="4:14" x14ac:dyDescent="0.3">
      <c r="D1239">
        <v>55</v>
      </c>
      <c r="E1239">
        <v>2410</v>
      </c>
      <c r="F1239">
        <v>110.619</v>
      </c>
      <c r="G1239">
        <v>3.4980000000000002</v>
      </c>
      <c r="H1239">
        <v>219.82</v>
      </c>
      <c r="I1239">
        <v>-3.5230000000000001</v>
      </c>
      <c r="J1239">
        <v>2408.5509999999999</v>
      </c>
      <c r="K1239">
        <f>J1239/304</f>
        <v>7.9228651315789476</v>
      </c>
      <c r="L1239" t="s">
        <v>42</v>
      </c>
      <c r="M1239" t="s">
        <v>38</v>
      </c>
      <c r="N1239" t="s">
        <v>47</v>
      </c>
    </row>
    <row r="1240" spans="4:14" x14ac:dyDescent="0.3">
      <c r="D1240">
        <v>56</v>
      </c>
      <c r="E1240">
        <v>1148</v>
      </c>
      <c r="F1240">
        <v>101.70099999999999</v>
      </c>
      <c r="G1240">
        <v>7.5890000000000004</v>
      </c>
      <c r="H1240">
        <v>220.82900000000001</v>
      </c>
      <c r="I1240">
        <v>-4.399</v>
      </c>
      <c r="J1240">
        <v>1147.3800000000001</v>
      </c>
      <c r="K1240">
        <f t="shared" ref="K1240:K1241" si="62">J1240/304</f>
        <v>3.7742763157894741</v>
      </c>
      <c r="L1240" t="s">
        <v>42</v>
      </c>
      <c r="M1240" t="s">
        <v>38</v>
      </c>
      <c r="N1240" t="s">
        <v>47</v>
      </c>
    </row>
    <row r="1241" spans="4:14" x14ac:dyDescent="0.3">
      <c r="D1241">
        <v>57</v>
      </c>
      <c r="E1241">
        <v>985</v>
      </c>
      <c r="F1241">
        <v>141.79400000000001</v>
      </c>
      <c r="G1241">
        <v>20.582000000000001</v>
      </c>
      <c r="H1241">
        <v>242.20500000000001</v>
      </c>
      <c r="I1241">
        <v>4.899</v>
      </c>
      <c r="J1241">
        <v>983.59299999999996</v>
      </c>
      <c r="K1241">
        <f t="shared" si="62"/>
        <v>3.2355032894736842</v>
      </c>
      <c r="L1241" t="s">
        <v>42</v>
      </c>
      <c r="M1241" t="s">
        <v>38</v>
      </c>
      <c r="N1241" t="s">
        <v>47</v>
      </c>
    </row>
    <row r="1242" spans="4:14" x14ac:dyDescent="0.3">
      <c r="D1242">
        <v>58</v>
      </c>
      <c r="E1242">
        <v>94</v>
      </c>
      <c r="F1242">
        <v>170.42599999999999</v>
      </c>
      <c r="G1242">
        <v>153.667</v>
      </c>
      <c r="H1242">
        <v>189.667</v>
      </c>
      <c r="I1242">
        <v>0</v>
      </c>
      <c r="J1242">
        <v>93</v>
      </c>
      <c r="L1242" t="s">
        <v>42</v>
      </c>
      <c r="M1242" t="s">
        <v>38</v>
      </c>
      <c r="N1242" t="s">
        <v>47</v>
      </c>
    </row>
    <row r="1243" spans="4:14" x14ac:dyDescent="0.3">
      <c r="D1243">
        <v>59</v>
      </c>
      <c r="E1243">
        <v>3755</v>
      </c>
      <c r="F1243">
        <v>115.86</v>
      </c>
      <c r="G1243">
        <v>7.23</v>
      </c>
      <c r="H1243">
        <v>242.33199999999999</v>
      </c>
      <c r="I1243">
        <v>2.7480000000000002</v>
      </c>
      <c r="J1243">
        <v>3754.3180000000002</v>
      </c>
      <c r="K1243">
        <f>J1243/J1242</f>
        <v>40.369010752688176</v>
      </c>
      <c r="L1243" t="s">
        <v>42</v>
      </c>
      <c r="M1243" t="s">
        <v>38</v>
      </c>
      <c r="N1243" t="s">
        <v>48</v>
      </c>
    </row>
    <row r="1244" spans="4:14" x14ac:dyDescent="0.3">
      <c r="D1244">
        <v>60</v>
      </c>
      <c r="E1244">
        <v>89</v>
      </c>
      <c r="F1244">
        <v>90.873000000000005</v>
      </c>
      <c r="G1244">
        <v>78.332999999999998</v>
      </c>
      <c r="H1244">
        <v>170.667</v>
      </c>
      <c r="I1244">
        <v>0</v>
      </c>
      <c r="J1244">
        <v>88</v>
      </c>
      <c r="L1244" t="s">
        <v>42</v>
      </c>
      <c r="M1244" t="s">
        <v>38</v>
      </c>
      <c r="N1244" t="s">
        <v>48</v>
      </c>
    </row>
    <row r="1245" spans="4:14" x14ac:dyDescent="0.3">
      <c r="D1245">
        <v>61</v>
      </c>
      <c r="E1245">
        <v>4129</v>
      </c>
      <c r="F1245">
        <v>140.083</v>
      </c>
      <c r="G1245">
        <v>15.736000000000001</v>
      </c>
      <c r="H1245">
        <v>252.47900000000001</v>
      </c>
      <c r="I1245">
        <v>6.1189999999999998</v>
      </c>
      <c r="J1245">
        <v>4127.5190000000002</v>
      </c>
      <c r="K1245">
        <f t="shared" ref="K1245" si="63">J1245/J1244</f>
        <v>46.903625000000005</v>
      </c>
      <c r="L1245" t="s">
        <v>42</v>
      </c>
      <c r="M1245" t="s">
        <v>38</v>
      </c>
      <c r="N1245" t="s">
        <v>48</v>
      </c>
    </row>
    <row r="1246" spans="4:14" x14ac:dyDescent="0.3">
      <c r="D1246">
        <v>62</v>
      </c>
      <c r="E1246">
        <v>94</v>
      </c>
      <c r="F1246">
        <v>93.325999999999993</v>
      </c>
      <c r="G1246">
        <v>72.602000000000004</v>
      </c>
      <c r="H1246">
        <v>176</v>
      </c>
      <c r="I1246">
        <v>-1.8480000000000001</v>
      </c>
      <c r="J1246">
        <v>93.048000000000002</v>
      </c>
      <c r="L1246" t="s">
        <v>42</v>
      </c>
      <c r="M1246" t="s">
        <v>38</v>
      </c>
      <c r="N1246" t="s">
        <v>48</v>
      </c>
    </row>
    <row r="1247" spans="4:14" x14ac:dyDescent="0.3">
      <c r="D1247">
        <v>63</v>
      </c>
      <c r="E1247">
        <v>4134</v>
      </c>
      <c r="F1247">
        <v>130.864</v>
      </c>
      <c r="G1247">
        <v>29.372</v>
      </c>
      <c r="H1247">
        <v>244.71199999999999</v>
      </c>
      <c r="I1247">
        <v>1.331</v>
      </c>
      <c r="J1247">
        <v>4133.1149999999998</v>
      </c>
      <c r="K1247">
        <f t="shared" ref="K1247" si="64">J1247/J1246</f>
        <v>44.419170750580342</v>
      </c>
      <c r="L1247" t="s">
        <v>42</v>
      </c>
      <c r="M1247" t="s">
        <v>38</v>
      </c>
      <c r="N1247" t="s">
        <v>48</v>
      </c>
    </row>
    <row r="1248" spans="4:14" x14ac:dyDescent="0.3">
      <c r="D1248">
        <v>64</v>
      </c>
      <c r="E1248">
        <v>153</v>
      </c>
      <c r="F1248">
        <v>141.18600000000001</v>
      </c>
      <c r="G1248">
        <v>106.21899999999999</v>
      </c>
      <c r="H1248">
        <v>162.702</v>
      </c>
      <c r="I1248">
        <v>1.5069999999999999</v>
      </c>
      <c r="J1248">
        <v>152.053</v>
      </c>
      <c r="L1248" t="s">
        <v>42</v>
      </c>
      <c r="M1248" t="s">
        <v>38</v>
      </c>
      <c r="N1248" t="s">
        <v>48</v>
      </c>
    </row>
    <row r="1249" spans="4:14" x14ac:dyDescent="0.3">
      <c r="D1249">
        <v>65</v>
      </c>
      <c r="E1249">
        <v>3534</v>
      </c>
      <c r="F1249">
        <v>132.14099999999999</v>
      </c>
      <c r="G1249">
        <v>26.097999999999999</v>
      </c>
      <c r="H1249">
        <v>244.14</v>
      </c>
      <c r="I1249">
        <v>1.6220000000000001</v>
      </c>
      <c r="J1249">
        <v>3533.415</v>
      </c>
      <c r="K1249">
        <f t="shared" ref="K1249" si="65">J1249/J1248</f>
        <v>23.23804857516787</v>
      </c>
      <c r="L1249" t="s">
        <v>42</v>
      </c>
      <c r="M1249" t="s">
        <v>38</v>
      </c>
      <c r="N1249" t="s">
        <v>48</v>
      </c>
    </row>
    <row r="1250" spans="4:14" x14ac:dyDescent="0.3">
      <c r="D1250">
        <v>66</v>
      </c>
      <c r="E1250">
        <v>145</v>
      </c>
      <c r="F1250">
        <v>108.91</v>
      </c>
      <c r="G1250">
        <v>96</v>
      </c>
      <c r="H1250">
        <v>172.667</v>
      </c>
      <c r="I1250">
        <v>0</v>
      </c>
      <c r="J1250">
        <v>144</v>
      </c>
      <c r="L1250" t="s">
        <v>42</v>
      </c>
      <c r="M1250" t="s">
        <v>38</v>
      </c>
      <c r="N1250" t="s">
        <v>48</v>
      </c>
    </row>
    <row r="1251" spans="4:14" x14ac:dyDescent="0.3">
      <c r="D1251">
        <v>67</v>
      </c>
      <c r="E1251">
        <v>3329</v>
      </c>
      <c r="F1251">
        <v>137.86099999999999</v>
      </c>
      <c r="G1251">
        <v>26.195</v>
      </c>
      <c r="H1251">
        <v>222.846</v>
      </c>
      <c r="I1251">
        <v>-0.48199999999999998</v>
      </c>
      <c r="J1251">
        <v>3328.1179999999999</v>
      </c>
      <c r="K1251">
        <f t="shared" ref="K1251" si="66">J1251/J1250</f>
        <v>23.111930555555556</v>
      </c>
      <c r="L1251" t="s">
        <v>42</v>
      </c>
      <c r="M1251" t="s">
        <v>38</v>
      </c>
      <c r="N1251" t="s">
        <v>48</v>
      </c>
    </row>
    <row r="1252" spans="4:14" x14ac:dyDescent="0.3">
      <c r="D1252">
        <v>68</v>
      </c>
      <c r="E1252">
        <v>154</v>
      </c>
      <c r="F1252">
        <v>167.50399999999999</v>
      </c>
      <c r="G1252">
        <v>155.333</v>
      </c>
      <c r="H1252">
        <v>174.667</v>
      </c>
      <c r="I1252">
        <v>-90</v>
      </c>
      <c r="J1252">
        <v>153</v>
      </c>
      <c r="L1252" t="s">
        <v>42</v>
      </c>
      <c r="M1252" t="s">
        <v>38</v>
      </c>
      <c r="N1252" t="s">
        <v>48</v>
      </c>
    </row>
    <row r="1253" spans="4:14" x14ac:dyDescent="0.3">
      <c r="D1253">
        <v>69</v>
      </c>
      <c r="E1253">
        <v>3103</v>
      </c>
      <c r="F1253">
        <v>169.565</v>
      </c>
      <c r="G1253">
        <v>73.361000000000004</v>
      </c>
      <c r="H1253">
        <v>251.19200000000001</v>
      </c>
      <c r="I1253">
        <v>-90.665000000000006</v>
      </c>
      <c r="J1253">
        <v>3102.2089999999998</v>
      </c>
      <c r="K1253">
        <f t="shared" ref="K1253" si="67">J1253/J1252</f>
        <v>20.275875816993462</v>
      </c>
      <c r="L1253" t="s">
        <v>42</v>
      </c>
      <c r="M1253" t="s">
        <v>38</v>
      </c>
      <c r="N1253" t="s">
        <v>48</v>
      </c>
    </row>
    <row r="1254" spans="4:14" x14ac:dyDescent="0.3">
      <c r="D1254">
        <v>70</v>
      </c>
      <c r="E1254">
        <v>205</v>
      </c>
      <c r="F1254">
        <v>117.592</v>
      </c>
      <c r="G1254">
        <v>106.667</v>
      </c>
      <c r="H1254">
        <v>162.667</v>
      </c>
      <c r="I1254">
        <v>0</v>
      </c>
      <c r="J1254">
        <v>204</v>
      </c>
      <c r="L1254" t="s">
        <v>42</v>
      </c>
      <c r="M1254" t="s">
        <v>38</v>
      </c>
      <c r="N1254" t="s">
        <v>48</v>
      </c>
    </row>
    <row r="1255" spans="4:14" x14ac:dyDescent="0.3">
      <c r="D1255">
        <v>71</v>
      </c>
      <c r="E1255">
        <v>3461</v>
      </c>
      <c r="F1255">
        <v>143.76400000000001</v>
      </c>
      <c r="G1255">
        <v>43.055</v>
      </c>
      <c r="H1255">
        <v>237.95699999999999</v>
      </c>
      <c r="I1255">
        <v>-0.19900000000000001</v>
      </c>
      <c r="J1255">
        <v>3460.0210000000002</v>
      </c>
      <c r="K1255">
        <f t="shared" ref="K1255" si="68">J1255/J1254</f>
        <v>16.960887254901962</v>
      </c>
      <c r="L1255" t="s">
        <v>42</v>
      </c>
      <c r="M1255" t="s">
        <v>38</v>
      </c>
      <c r="N1255" t="s">
        <v>48</v>
      </c>
    </row>
    <row r="1256" spans="4:14" x14ac:dyDescent="0.3">
      <c r="D1256">
        <v>72</v>
      </c>
      <c r="E1256">
        <v>174</v>
      </c>
      <c r="F1256">
        <v>167.73699999999999</v>
      </c>
      <c r="G1256">
        <v>156.667</v>
      </c>
      <c r="H1256">
        <v>177.1</v>
      </c>
      <c r="I1256">
        <v>-91.325000000000003</v>
      </c>
      <c r="J1256">
        <v>173.04599999999999</v>
      </c>
      <c r="L1256" t="s">
        <v>42</v>
      </c>
      <c r="M1256" t="s">
        <v>38</v>
      </c>
      <c r="N1256" t="s">
        <v>48</v>
      </c>
    </row>
    <row r="1257" spans="4:14" x14ac:dyDescent="0.3">
      <c r="D1257">
        <v>73</v>
      </c>
      <c r="E1257">
        <v>613</v>
      </c>
      <c r="F1257">
        <v>195.61600000000001</v>
      </c>
      <c r="G1257">
        <v>63</v>
      </c>
      <c r="H1257">
        <v>253.667</v>
      </c>
      <c r="I1257">
        <v>-90</v>
      </c>
      <c r="J1257">
        <v>612</v>
      </c>
      <c r="K1257">
        <f>J1257/173</f>
        <v>3.5375722543352599</v>
      </c>
      <c r="L1257" t="s">
        <v>42</v>
      </c>
      <c r="M1257" t="s">
        <v>38</v>
      </c>
      <c r="N1257" t="s">
        <v>52</v>
      </c>
    </row>
    <row r="1258" spans="4:14" x14ac:dyDescent="0.3">
      <c r="D1258">
        <v>74</v>
      </c>
      <c r="E1258">
        <v>704</v>
      </c>
      <c r="F1258">
        <v>184.55500000000001</v>
      </c>
      <c r="G1258">
        <v>53.167999999999999</v>
      </c>
      <c r="H1258">
        <v>253</v>
      </c>
      <c r="I1258">
        <v>-92.936000000000007</v>
      </c>
      <c r="J1258">
        <v>702.92200000000003</v>
      </c>
      <c r="K1258">
        <f t="shared" ref="K1258:K1276" si="69">J1258/173</f>
        <v>4.0631329479768787</v>
      </c>
      <c r="L1258" t="s">
        <v>42</v>
      </c>
      <c r="M1258" t="s">
        <v>38</v>
      </c>
      <c r="N1258" t="s">
        <v>52</v>
      </c>
    </row>
    <row r="1259" spans="4:14" x14ac:dyDescent="0.3">
      <c r="D1259">
        <v>75</v>
      </c>
      <c r="E1259">
        <v>604</v>
      </c>
      <c r="F1259">
        <v>175.953</v>
      </c>
      <c r="G1259">
        <v>56.460999999999999</v>
      </c>
      <c r="H1259">
        <v>252.52600000000001</v>
      </c>
      <c r="I1259">
        <v>-84.289000000000001</v>
      </c>
      <c r="J1259">
        <v>602.99300000000005</v>
      </c>
      <c r="K1259">
        <f t="shared" si="69"/>
        <v>3.4855086705202316</v>
      </c>
      <c r="L1259" t="s">
        <v>42</v>
      </c>
      <c r="M1259" t="s">
        <v>38</v>
      </c>
      <c r="N1259" t="s">
        <v>52</v>
      </c>
    </row>
    <row r="1260" spans="4:14" x14ac:dyDescent="0.3">
      <c r="D1260">
        <v>76</v>
      </c>
      <c r="E1260">
        <v>625</v>
      </c>
      <c r="F1260">
        <v>178.804</v>
      </c>
      <c r="G1260">
        <v>62.968000000000004</v>
      </c>
      <c r="H1260">
        <v>253.667</v>
      </c>
      <c r="I1260">
        <v>-97.74</v>
      </c>
      <c r="J1260">
        <v>623.68299999999999</v>
      </c>
      <c r="K1260">
        <f t="shared" si="69"/>
        <v>3.6051040462427744</v>
      </c>
      <c r="L1260" t="s">
        <v>42</v>
      </c>
      <c r="M1260" t="s">
        <v>38</v>
      </c>
      <c r="N1260" t="s">
        <v>52</v>
      </c>
    </row>
    <row r="1261" spans="4:14" x14ac:dyDescent="0.3">
      <c r="D1261">
        <v>77</v>
      </c>
      <c r="E1261">
        <v>524</v>
      </c>
      <c r="F1261">
        <v>187.57499999999999</v>
      </c>
      <c r="G1261">
        <v>71.641000000000005</v>
      </c>
      <c r="H1261">
        <v>253.512</v>
      </c>
      <c r="I1261">
        <v>-92.632000000000005</v>
      </c>
      <c r="J1261">
        <v>522.55100000000004</v>
      </c>
      <c r="K1261">
        <f t="shared" si="69"/>
        <v>3.020526011560694</v>
      </c>
      <c r="L1261" t="s">
        <v>42</v>
      </c>
      <c r="M1261" t="s">
        <v>38</v>
      </c>
      <c r="N1261" t="s">
        <v>52</v>
      </c>
    </row>
    <row r="1262" spans="4:14" x14ac:dyDescent="0.3">
      <c r="D1262">
        <v>78</v>
      </c>
      <c r="E1262">
        <v>427</v>
      </c>
      <c r="F1262">
        <v>180.636</v>
      </c>
      <c r="G1262">
        <v>73.366</v>
      </c>
      <c r="H1262">
        <v>252.87799999999999</v>
      </c>
      <c r="I1262">
        <v>-87.58</v>
      </c>
      <c r="J1262">
        <v>426.38</v>
      </c>
      <c r="K1262">
        <f t="shared" si="69"/>
        <v>2.4646242774566476</v>
      </c>
      <c r="L1262" t="s">
        <v>42</v>
      </c>
      <c r="M1262" t="s">
        <v>38</v>
      </c>
      <c r="N1262" t="s">
        <v>52</v>
      </c>
    </row>
    <row r="1263" spans="4:14" x14ac:dyDescent="0.3">
      <c r="D1263">
        <v>79</v>
      </c>
      <c r="E1263">
        <v>595</v>
      </c>
      <c r="F1263">
        <v>189.58699999999999</v>
      </c>
      <c r="G1263">
        <v>72.465000000000003</v>
      </c>
      <c r="H1263">
        <v>254.37700000000001</v>
      </c>
      <c r="I1263">
        <v>-87.686000000000007</v>
      </c>
      <c r="J1263">
        <v>594.48500000000001</v>
      </c>
      <c r="K1263">
        <f t="shared" si="69"/>
        <v>3.4363294797687862</v>
      </c>
      <c r="L1263" t="s">
        <v>42</v>
      </c>
      <c r="M1263" t="s">
        <v>38</v>
      </c>
      <c r="N1263" t="s">
        <v>52</v>
      </c>
    </row>
    <row r="1264" spans="4:14" x14ac:dyDescent="0.3">
      <c r="D1264">
        <v>80</v>
      </c>
      <c r="E1264">
        <v>654</v>
      </c>
      <c r="F1264">
        <v>185.161</v>
      </c>
      <c r="G1264">
        <v>89.542000000000002</v>
      </c>
      <c r="H1264">
        <v>252.989</v>
      </c>
      <c r="I1264">
        <v>-83.135999999999996</v>
      </c>
      <c r="J1264">
        <v>652.678</v>
      </c>
      <c r="K1264">
        <f t="shared" si="69"/>
        <v>3.7727052023121388</v>
      </c>
      <c r="L1264" t="s">
        <v>42</v>
      </c>
      <c r="M1264" t="s">
        <v>38</v>
      </c>
      <c r="N1264" t="s">
        <v>52</v>
      </c>
    </row>
    <row r="1265" spans="4:14" x14ac:dyDescent="0.3">
      <c r="D1265">
        <v>81</v>
      </c>
      <c r="E1265">
        <v>535</v>
      </c>
      <c r="F1265">
        <v>177.98699999999999</v>
      </c>
      <c r="G1265">
        <v>59.386000000000003</v>
      </c>
      <c r="H1265">
        <v>253</v>
      </c>
      <c r="I1265">
        <v>-88.712999999999994</v>
      </c>
      <c r="J1265">
        <v>534.13499999999999</v>
      </c>
      <c r="K1265">
        <f t="shared" si="69"/>
        <v>3.087485549132948</v>
      </c>
      <c r="L1265" t="s">
        <v>42</v>
      </c>
      <c r="M1265" t="s">
        <v>38</v>
      </c>
      <c r="N1265" t="s">
        <v>52</v>
      </c>
    </row>
    <row r="1266" spans="4:14" x14ac:dyDescent="0.3">
      <c r="D1266">
        <v>82</v>
      </c>
      <c r="E1266">
        <v>589</v>
      </c>
      <c r="F1266">
        <v>153.255</v>
      </c>
      <c r="G1266">
        <v>33.475999999999999</v>
      </c>
      <c r="H1266">
        <v>253.667</v>
      </c>
      <c r="I1266">
        <v>-98.212999999999994</v>
      </c>
      <c r="J1266">
        <v>588.03099999999995</v>
      </c>
      <c r="K1266">
        <f t="shared" si="69"/>
        <v>3.399023121387283</v>
      </c>
      <c r="L1266" t="s">
        <v>42</v>
      </c>
      <c r="M1266" t="s">
        <v>38</v>
      </c>
      <c r="N1266" t="s">
        <v>52</v>
      </c>
    </row>
    <row r="1267" spans="4:14" x14ac:dyDescent="0.3">
      <c r="D1267">
        <v>83</v>
      </c>
      <c r="E1267">
        <v>716</v>
      </c>
      <c r="F1267">
        <v>185.01900000000001</v>
      </c>
      <c r="G1267">
        <v>47.667000000000002</v>
      </c>
      <c r="H1267">
        <v>253.88200000000001</v>
      </c>
      <c r="I1267">
        <v>-93.366</v>
      </c>
      <c r="J1267">
        <v>715.23400000000004</v>
      </c>
      <c r="K1267">
        <f t="shared" si="69"/>
        <v>4.134300578034682</v>
      </c>
      <c r="L1267" t="s">
        <v>42</v>
      </c>
      <c r="M1267" t="s">
        <v>38</v>
      </c>
      <c r="N1267" t="s">
        <v>52</v>
      </c>
    </row>
    <row r="1268" spans="4:14" x14ac:dyDescent="0.3">
      <c r="D1268">
        <v>84</v>
      </c>
      <c r="E1268">
        <v>620</v>
      </c>
      <c r="F1268">
        <v>160.99299999999999</v>
      </c>
      <c r="G1268">
        <v>33.512999999999998</v>
      </c>
      <c r="H1268">
        <v>251.09100000000001</v>
      </c>
      <c r="I1268">
        <v>-93.888000000000005</v>
      </c>
      <c r="J1268">
        <v>619.42600000000004</v>
      </c>
      <c r="K1268">
        <f t="shared" si="69"/>
        <v>3.5804971098265899</v>
      </c>
      <c r="L1268" t="s">
        <v>42</v>
      </c>
      <c r="M1268" t="s">
        <v>38</v>
      </c>
      <c r="N1268" t="s">
        <v>52</v>
      </c>
    </row>
    <row r="1269" spans="4:14" x14ac:dyDescent="0.3">
      <c r="D1269">
        <v>85</v>
      </c>
      <c r="E1269">
        <v>626</v>
      </c>
      <c r="F1269">
        <v>165.80600000000001</v>
      </c>
      <c r="G1269">
        <v>23.992999999999999</v>
      </c>
      <c r="H1269">
        <v>254.27099999999999</v>
      </c>
      <c r="I1269">
        <v>-86.697999999999993</v>
      </c>
      <c r="J1269">
        <v>625.03800000000001</v>
      </c>
      <c r="K1269">
        <f t="shared" si="69"/>
        <v>3.6129364161849713</v>
      </c>
      <c r="L1269" t="s">
        <v>42</v>
      </c>
      <c r="M1269" t="s">
        <v>38</v>
      </c>
      <c r="N1269" t="s">
        <v>52</v>
      </c>
    </row>
    <row r="1270" spans="4:14" x14ac:dyDescent="0.3">
      <c r="D1270">
        <v>86</v>
      </c>
      <c r="E1270">
        <v>679</v>
      </c>
      <c r="F1270">
        <v>94.391000000000005</v>
      </c>
      <c r="G1270">
        <v>35.667000000000002</v>
      </c>
      <c r="H1270">
        <v>221.959</v>
      </c>
      <c r="I1270">
        <v>-87.972999999999999</v>
      </c>
      <c r="J1270">
        <v>678.42499999999995</v>
      </c>
      <c r="K1270">
        <f t="shared" si="69"/>
        <v>3.9215317919075141</v>
      </c>
      <c r="L1270" t="s">
        <v>42</v>
      </c>
      <c r="M1270" t="s">
        <v>38</v>
      </c>
      <c r="N1270" t="s">
        <v>52</v>
      </c>
    </row>
    <row r="1271" spans="4:14" x14ac:dyDescent="0.3">
      <c r="D1271">
        <v>87</v>
      </c>
      <c r="E1271">
        <v>697</v>
      </c>
      <c r="F1271">
        <v>126.492</v>
      </c>
      <c r="G1271">
        <v>34.517000000000003</v>
      </c>
      <c r="H1271">
        <v>252.20699999999999</v>
      </c>
      <c r="I1271">
        <v>-89.012</v>
      </c>
      <c r="J1271">
        <v>696.10299999999995</v>
      </c>
      <c r="K1271">
        <f t="shared" si="69"/>
        <v>4.0237167630057797</v>
      </c>
      <c r="L1271" t="s">
        <v>42</v>
      </c>
      <c r="M1271" t="s">
        <v>38</v>
      </c>
      <c r="N1271" t="s">
        <v>52</v>
      </c>
    </row>
    <row r="1272" spans="4:14" x14ac:dyDescent="0.3">
      <c r="D1272">
        <v>88</v>
      </c>
      <c r="E1272">
        <v>721</v>
      </c>
      <c r="F1272">
        <v>180.85900000000001</v>
      </c>
      <c r="G1272">
        <v>34.921999999999997</v>
      </c>
      <c r="H1272">
        <v>254.667</v>
      </c>
      <c r="I1272">
        <v>-88.090999999999994</v>
      </c>
      <c r="J1272">
        <v>720.4</v>
      </c>
      <c r="K1272">
        <f t="shared" si="69"/>
        <v>4.1641618497109825</v>
      </c>
      <c r="L1272" t="s">
        <v>42</v>
      </c>
      <c r="M1272" t="s">
        <v>38</v>
      </c>
      <c r="N1272" t="s">
        <v>52</v>
      </c>
    </row>
    <row r="1273" spans="4:14" x14ac:dyDescent="0.3">
      <c r="D1273">
        <v>89</v>
      </c>
      <c r="E1273">
        <v>643</v>
      </c>
      <c r="F1273">
        <v>118.50700000000001</v>
      </c>
      <c r="G1273">
        <v>56.636000000000003</v>
      </c>
      <c r="H1273">
        <v>225.38900000000001</v>
      </c>
      <c r="I1273">
        <v>-91.070999999999998</v>
      </c>
      <c r="J1273">
        <v>642.11199999999997</v>
      </c>
      <c r="K1273">
        <f t="shared" si="69"/>
        <v>3.7116300578034682</v>
      </c>
      <c r="L1273" t="s">
        <v>42</v>
      </c>
      <c r="M1273" t="s">
        <v>38</v>
      </c>
      <c r="N1273" t="s">
        <v>52</v>
      </c>
    </row>
    <row r="1274" spans="4:14" x14ac:dyDescent="0.3">
      <c r="D1274">
        <v>90</v>
      </c>
      <c r="E1274">
        <v>680</v>
      </c>
      <c r="F1274">
        <v>150.88399999999999</v>
      </c>
      <c r="G1274">
        <v>38.843000000000004</v>
      </c>
      <c r="H1274">
        <v>251.15299999999999</v>
      </c>
      <c r="I1274">
        <v>-86.960999999999999</v>
      </c>
      <c r="J1274">
        <v>678.95500000000004</v>
      </c>
      <c r="K1274">
        <f t="shared" si="69"/>
        <v>3.9245953757225438</v>
      </c>
      <c r="L1274" t="s">
        <v>42</v>
      </c>
      <c r="M1274" t="s">
        <v>38</v>
      </c>
      <c r="N1274" t="s">
        <v>52</v>
      </c>
    </row>
    <row r="1275" spans="4:14" x14ac:dyDescent="0.3">
      <c r="D1275">
        <v>91</v>
      </c>
      <c r="E1275">
        <v>700</v>
      </c>
      <c r="F1275">
        <v>131.24700000000001</v>
      </c>
      <c r="G1275">
        <v>26.111999999999998</v>
      </c>
      <c r="H1275">
        <v>250.08699999999999</v>
      </c>
      <c r="I1275">
        <v>-94.927000000000007</v>
      </c>
      <c r="J1275">
        <v>698.58100000000002</v>
      </c>
      <c r="K1275">
        <f t="shared" si="69"/>
        <v>4.0380404624277455</v>
      </c>
      <c r="L1275" t="s">
        <v>42</v>
      </c>
      <c r="M1275" t="s">
        <v>38</v>
      </c>
      <c r="N1275" t="s">
        <v>52</v>
      </c>
    </row>
    <row r="1276" spans="4:14" x14ac:dyDescent="0.3">
      <c r="D1276">
        <v>92</v>
      </c>
      <c r="E1276">
        <v>674</v>
      </c>
      <c r="F1276">
        <v>140.05199999999999</v>
      </c>
      <c r="G1276">
        <v>42.222000000000001</v>
      </c>
      <c r="H1276">
        <v>246.05199999999999</v>
      </c>
      <c r="I1276">
        <v>-98.201999999999998</v>
      </c>
      <c r="J1276">
        <v>672.88300000000004</v>
      </c>
      <c r="K1276">
        <f t="shared" si="69"/>
        <v>3.88949710982659</v>
      </c>
      <c r="L1276" t="s">
        <v>42</v>
      </c>
      <c r="M1276" t="s">
        <v>38</v>
      </c>
      <c r="N1276" t="s">
        <v>52</v>
      </c>
    </row>
    <row r="1277" spans="4:14" x14ac:dyDescent="0.3">
      <c r="D1277">
        <v>93</v>
      </c>
      <c r="E1277">
        <v>169</v>
      </c>
      <c r="F1277">
        <v>148.38200000000001</v>
      </c>
      <c r="G1277">
        <v>88</v>
      </c>
      <c r="H1277">
        <v>179.44399999999999</v>
      </c>
      <c r="I1277">
        <v>-87.274000000000001</v>
      </c>
      <c r="J1277">
        <v>168.19</v>
      </c>
      <c r="L1277" t="s">
        <v>42</v>
      </c>
      <c r="M1277" t="s">
        <v>38</v>
      </c>
      <c r="N1277" t="s">
        <v>52</v>
      </c>
    </row>
    <row r="1278" spans="4:14" x14ac:dyDescent="0.3">
      <c r="D1278">
        <v>94</v>
      </c>
      <c r="E1278">
        <v>721</v>
      </c>
      <c r="F1278">
        <v>91.76</v>
      </c>
      <c r="G1278">
        <v>26.956</v>
      </c>
      <c r="H1278">
        <v>215.155</v>
      </c>
      <c r="I1278">
        <v>-95.742000000000004</v>
      </c>
      <c r="J1278">
        <v>719.61099999999999</v>
      </c>
      <c r="K1278">
        <f>J1278/168</f>
        <v>4.2833988095238098</v>
      </c>
      <c r="L1278" t="s">
        <v>42</v>
      </c>
      <c r="M1278" t="s">
        <v>38</v>
      </c>
      <c r="N1278" t="s">
        <v>52</v>
      </c>
    </row>
    <row r="1279" spans="4:14" x14ac:dyDescent="0.3">
      <c r="D1279">
        <v>95</v>
      </c>
      <c r="E1279">
        <v>750</v>
      </c>
      <c r="F1279">
        <v>136.28</v>
      </c>
      <c r="G1279">
        <v>28.029</v>
      </c>
      <c r="H1279">
        <v>243.94900000000001</v>
      </c>
      <c r="I1279">
        <v>-96.441999999999993</v>
      </c>
      <c r="J1279">
        <v>748.72699999999998</v>
      </c>
      <c r="K1279">
        <f t="shared" ref="K1279:K1297" si="70">J1279/168</f>
        <v>4.4567083333333333</v>
      </c>
      <c r="L1279" t="s">
        <v>42</v>
      </c>
      <c r="M1279" t="s">
        <v>38</v>
      </c>
      <c r="N1279" t="s">
        <v>52</v>
      </c>
    </row>
    <row r="1280" spans="4:14" x14ac:dyDescent="0.3">
      <c r="D1280">
        <v>96</v>
      </c>
      <c r="E1280">
        <v>681</v>
      </c>
      <c r="F1280">
        <v>165.19200000000001</v>
      </c>
      <c r="G1280">
        <v>37.137</v>
      </c>
      <c r="H1280">
        <v>253.54900000000001</v>
      </c>
      <c r="I1280">
        <v>-91.685000000000002</v>
      </c>
      <c r="J1280">
        <v>680.29399999999998</v>
      </c>
      <c r="K1280">
        <f t="shared" si="70"/>
        <v>4.0493690476190478</v>
      </c>
      <c r="L1280" t="s">
        <v>42</v>
      </c>
      <c r="M1280" t="s">
        <v>38</v>
      </c>
      <c r="N1280" t="s">
        <v>52</v>
      </c>
    </row>
    <row r="1281" spans="4:14" x14ac:dyDescent="0.3">
      <c r="D1281">
        <v>97</v>
      </c>
      <c r="E1281">
        <v>689</v>
      </c>
      <c r="F1281">
        <v>138.608</v>
      </c>
      <c r="G1281">
        <v>21.035</v>
      </c>
      <c r="H1281">
        <v>249.17099999999999</v>
      </c>
      <c r="I1281">
        <v>-89.667000000000002</v>
      </c>
      <c r="J1281">
        <v>688.01199999999994</v>
      </c>
      <c r="K1281">
        <f t="shared" si="70"/>
        <v>4.0953095238095232</v>
      </c>
      <c r="L1281" t="s">
        <v>42</v>
      </c>
      <c r="M1281" t="s">
        <v>38</v>
      </c>
      <c r="N1281" t="s">
        <v>52</v>
      </c>
    </row>
    <row r="1282" spans="4:14" x14ac:dyDescent="0.3">
      <c r="D1282">
        <v>98</v>
      </c>
      <c r="E1282">
        <v>814</v>
      </c>
      <c r="F1282">
        <v>164.95599999999999</v>
      </c>
      <c r="G1282">
        <v>32.585000000000001</v>
      </c>
      <c r="H1282">
        <v>254.38399999999999</v>
      </c>
      <c r="I1282">
        <v>-92.257000000000005</v>
      </c>
      <c r="J1282">
        <v>812.63</v>
      </c>
      <c r="K1282">
        <f t="shared" si="70"/>
        <v>4.8370833333333332</v>
      </c>
      <c r="L1282" t="s">
        <v>42</v>
      </c>
      <c r="M1282" t="s">
        <v>38</v>
      </c>
      <c r="N1282" t="s">
        <v>52</v>
      </c>
    </row>
    <row r="1283" spans="4:14" x14ac:dyDescent="0.3">
      <c r="D1283">
        <v>99</v>
      </c>
      <c r="E1283">
        <v>709</v>
      </c>
      <c r="F1283">
        <v>161.72200000000001</v>
      </c>
      <c r="G1283">
        <v>34</v>
      </c>
      <c r="H1283">
        <v>253.333</v>
      </c>
      <c r="I1283">
        <v>-90.971000000000004</v>
      </c>
      <c r="J1283">
        <v>708.10199999999998</v>
      </c>
      <c r="K1283">
        <f t="shared" si="70"/>
        <v>4.214892857142857</v>
      </c>
      <c r="L1283" t="s">
        <v>42</v>
      </c>
      <c r="M1283" t="s">
        <v>38</v>
      </c>
      <c r="N1283" t="s">
        <v>52</v>
      </c>
    </row>
    <row r="1284" spans="4:14" x14ac:dyDescent="0.3">
      <c r="D1284">
        <v>100</v>
      </c>
      <c r="E1284">
        <v>781</v>
      </c>
      <c r="F1284">
        <v>160.03399999999999</v>
      </c>
      <c r="G1284">
        <v>31.332999999999998</v>
      </c>
      <c r="H1284">
        <v>253.798</v>
      </c>
      <c r="I1284">
        <v>-90.587999999999994</v>
      </c>
      <c r="J1284">
        <v>780.04100000000005</v>
      </c>
      <c r="K1284">
        <f t="shared" si="70"/>
        <v>4.643101190476191</v>
      </c>
      <c r="L1284" t="s">
        <v>42</v>
      </c>
      <c r="M1284" t="s">
        <v>38</v>
      </c>
      <c r="N1284" t="s">
        <v>52</v>
      </c>
    </row>
    <row r="1285" spans="4:14" x14ac:dyDescent="0.3">
      <c r="D1285">
        <v>101</v>
      </c>
      <c r="E1285">
        <v>594</v>
      </c>
      <c r="F1285">
        <v>153.45699999999999</v>
      </c>
      <c r="G1285">
        <v>45.142000000000003</v>
      </c>
      <c r="H1285">
        <v>253.27</v>
      </c>
      <c r="I1285">
        <v>-93.864999999999995</v>
      </c>
      <c r="J1285">
        <v>593.35</v>
      </c>
      <c r="K1285">
        <f t="shared" si="70"/>
        <v>3.5318452380952383</v>
      </c>
      <c r="L1285" t="s">
        <v>42</v>
      </c>
      <c r="M1285" t="s">
        <v>38</v>
      </c>
      <c r="N1285" t="s">
        <v>52</v>
      </c>
    </row>
    <row r="1286" spans="4:14" x14ac:dyDescent="0.3">
      <c r="D1286">
        <v>102</v>
      </c>
      <c r="E1286">
        <v>727</v>
      </c>
      <c r="F1286">
        <v>185.333</v>
      </c>
      <c r="G1286">
        <v>56.024999999999999</v>
      </c>
      <c r="H1286">
        <v>253.643</v>
      </c>
      <c r="I1286">
        <v>-93.793000000000006</v>
      </c>
      <c r="J1286">
        <v>725.58900000000006</v>
      </c>
      <c r="K1286">
        <f t="shared" si="70"/>
        <v>4.3189821428571431</v>
      </c>
      <c r="L1286" t="s">
        <v>42</v>
      </c>
      <c r="M1286" t="s">
        <v>38</v>
      </c>
      <c r="N1286" t="s">
        <v>52</v>
      </c>
    </row>
    <row r="1287" spans="4:14" x14ac:dyDescent="0.3">
      <c r="D1287">
        <v>103</v>
      </c>
      <c r="E1287">
        <v>706</v>
      </c>
      <c r="F1287">
        <v>180.85400000000001</v>
      </c>
      <c r="G1287">
        <v>41.826999999999998</v>
      </c>
      <c r="H1287">
        <v>254</v>
      </c>
      <c r="I1287">
        <v>-96.52</v>
      </c>
      <c r="J1287">
        <v>704.55700000000002</v>
      </c>
      <c r="K1287">
        <f t="shared" si="70"/>
        <v>4.1937916666666668</v>
      </c>
      <c r="L1287" t="s">
        <v>42</v>
      </c>
      <c r="M1287" t="s">
        <v>38</v>
      </c>
      <c r="N1287" t="s">
        <v>52</v>
      </c>
    </row>
    <row r="1288" spans="4:14" x14ac:dyDescent="0.3">
      <c r="D1288">
        <v>104</v>
      </c>
      <c r="E1288">
        <v>592</v>
      </c>
      <c r="F1288">
        <v>176.30199999999999</v>
      </c>
      <c r="G1288">
        <v>36.564</v>
      </c>
      <c r="H1288">
        <v>252.667</v>
      </c>
      <c r="I1288">
        <v>-95.44</v>
      </c>
      <c r="J1288">
        <v>590.66099999999994</v>
      </c>
      <c r="K1288">
        <f t="shared" si="70"/>
        <v>3.5158392857142853</v>
      </c>
      <c r="L1288" t="s">
        <v>42</v>
      </c>
      <c r="M1288" t="s">
        <v>38</v>
      </c>
      <c r="N1288" t="s">
        <v>52</v>
      </c>
    </row>
    <row r="1289" spans="4:14" x14ac:dyDescent="0.3">
      <c r="D1289">
        <v>105</v>
      </c>
      <c r="E1289">
        <v>569</v>
      </c>
      <c r="F1289">
        <v>180.26400000000001</v>
      </c>
      <c r="G1289">
        <v>40.436999999999998</v>
      </c>
      <c r="H1289">
        <v>253</v>
      </c>
      <c r="I1289">
        <v>-91.21</v>
      </c>
      <c r="J1289">
        <v>568.12699999999995</v>
      </c>
      <c r="K1289">
        <f t="shared" si="70"/>
        <v>3.3817083333333331</v>
      </c>
      <c r="L1289" t="s">
        <v>42</v>
      </c>
      <c r="M1289" t="s">
        <v>38</v>
      </c>
      <c r="N1289" t="s">
        <v>52</v>
      </c>
    </row>
    <row r="1290" spans="4:14" x14ac:dyDescent="0.3">
      <c r="D1290">
        <v>106</v>
      </c>
      <c r="E1290">
        <v>627</v>
      </c>
      <c r="F1290">
        <v>170.89099999999999</v>
      </c>
      <c r="G1290">
        <v>45.314999999999998</v>
      </c>
      <c r="H1290">
        <v>254</v>
      </c>
      <c r="I1290">
        <v>-94.399000000000001</v>
      </c>
      <c r="J1290">
        <v>625.84299999999996</v>
      </c>
      <c r="K1290">
        <f t="shared" si="70"/>
        <v>3.7252559523809521</v>
      </c>
      <c r="L1290" t="s">
        <v>42</v>
      </c>
      <c r="M1290" t="s">
        <v>38</v>
      </c>
      <c r="N1290" t="s">
        <v>52</v>
      </c>
    </row>
    <row r="1291" spans="4:14" x14ac:dyDescent="0.3">
      <c r="D1291">
        <v>107</v>
      </c>
      <c r="E1291">
        <v>622</v>
      </c>
      <c r="F1291">
        <v>206.643</v>
      </c>
      <c r="G1291">
        <v>69.801000000000002</v>
      </c>
      <c r="H1291">
        <v>253.899</v>
      </c>
      <c r="I1291">
        <v>-86.308999999999997</v>
      </c>
      <c r="J1291">
        <v>621.28899999999999</v>
      </c>
      <c r="K1291">
        <f t="shared" si="70"/>
        <v>3.6981488095238095</v>
      </c>
      <c r="L1291" t="s">
        <v>42</v>
      </c>
      <c r="M1291" t="s">
        <v>38</v>
      </c>
      <c r="N1291" t="s">
        <v>52</v>
      </c>
    </row>
    <row r="1292" spans="4:14" x14ac:dyDescent="0.3">
      <c r="D1292">
        <v>108</v>
      </c>
      <c r="E1292">
        <v>751</v>
      </c>
      <c r="F1292">
        <v>173.61699999999999</v>
      </c>
      <c r="G1292">
        <v>60.237000000000002</v>
      </c>
      <c r="H1292">
        <v>253.667</v>
      </c>
      <c r="I1292">
        <v>-93.671999999999997</v>
      </c>
      <c r="J1292">
        <v>749.53899999999999</v>
      </c>
      <c r="K1292">
        <f t="shared" si="70"/>
        <v>4.4615416666666663</v>
      </c>
      <c r="L1292" t="s">
        <v>42</v>
      </c>
      <c r="M1292" t="s">
        <v>38</v>
      </c>
      <c r="N1292" t="s">
        <v>52</v>
      </c>
    </row>
    <row r="1293" spans="4:14" x14ac:dyDescent="0.3">
      <c r="D1293">
        <v>109</v>
      </c>
      <c r="E1293">
        <v>662</v>
      </c>
      <c r="F1293">
        <v>160.37700000000001</v>
      </c>
      <c r="G1293">
        <v>56.134</v>
      </c>
      <c r="H1293">
        <v>252.256</v>
      </c>
      <c r="I1293">
        <v>-86.186000000000007</v>
      </c>
      <c r="J1293">
        <v>661.46500000000003</v>
      </c>
      <c r="K1293">
        <f t="shared" si="70"/>
        <v>3.9372916666666669</v>
      </c>
      <c r="L1293" t="s">
        <v>42</v>
      </c>
      <c r="M1293" t="s">
        <v>38</v>
      </c>
      <c r="N1293" t="s">
        <v>52</v>
      </c>
    </row>
    <row r="1294" spans="4:14" x14ac:dyDescent="0.3">
      <c r="D1294">
        <v>110</v>
      </c>
      <c r="E1294">
        <v>717</v>
      </c>
      <c r="F1294">
        <v>171.221</v>
      </c>
      <c r="G1294">
        <v>53.351999999999997</v>
      </c>
      <c r="H1294">
        <v>254.667</v>
      </c>
      <c r="I1294">
        <v>-96.411000000000001</v>
      </c>
      <c r="J1294">
        <v>716.48</v>
      </c>
      <c r="K1294">
        <f t="shared" si="70"/>
        <v>4.2647619047619045</v>
      </c>
      <c r="L1294" t="s">
        <v>42</v>
      </c>
      <c r="M1294" t="s">
        <v>38</v>
      </c>
      <c r="N1294" t="s">
        <v>52</v>
      </c>
    </row>
    <row r="1295" spans="4:14" x14ac:dyDescent="0.3">
      <c r="D1295">
        <v>111</v>
      </c>
      <c r="E1295">
        <v>571</v>
      </c>
      <c r="F1295">
        <v>205.899</v>
      </c>
      <c r="G1295">
        <v>67.811000000000007</v>
      </c>
      <c r="H1295">
        <v>254.01499999999999</v>
      </c>
      <c r="I1295">
        <v>-85.57</v>
      </c>
      <c r="J1295">
        <v>569.702</v>
      </c>
      <c r="K1295">
        <f t="shared" si="70"/>
        <v>3.3910833333333334</v>
      </c>
      <c r="L1295" t="s">
        <v>42</v>
      </c>
      <c r="M1295" t="s">
        <v>38</v>
      </c>
      <c r="N1295" t="s">
        <v>52</v>
      </c>
    </row>
    <row r="1296" spans="4:14" x14ac:dyDescent="0.3">
      <c r="D1296">
        <v>112</v>
      </c>
      <c r="E1296">
        <v>478</v>
      </c>
      <c r="F1296">
        <v>150.88300000000001</v>
      </c>
      <c r="G1296">
        <v>66.491</v>
      </c>
      <c r="H1296">
        <v>252.374</v>
      </c>
      <c r="I1296">
        <v>-98.673000000000002</v>
      </c>
      <c r="J1296">
        <v>477.46</v>
      </c>
      <c r="K1296">
        <f t="shared" si="70"/>
        <v>2.8420238095238095</v>
      </c>
      <c r="L1296" t="s">
        <v>42</v>
      </c>
      <c r="M1296" t="s">
        <v>38</v>
      </c>
      <c r="N1296" t="s">
        <v>52</v>
      </c>
    </row>
    <row r="1297" spans="4:14" x14ac:dyDescent="0.3">
      <c r="D1297">
        <v>113</v>
      </c>
      <c r="E1297">
        <v>713</v>
      </c>
      <c r="F1297">
        <v>200.31299999999999</v>
      </c>
      <c r="G1297">
        <v>54.945</v>
      </c>
      <c r="H1297">
        <v>254</v>
      </c>
      <c r="I1297">
        <v>-83.873000000000005</v>
      </c>
      <c r="J1297">
        <v>712.06700000000001</v>
      </c>
      <c r="K1297">
        <f t="shared" si="70"/>
        <v>4.2384940476190476</v>
      </c>
      <c r="L1297" t="s">
        <v>42</v>
      </c>
      <c r="M1297" t="s">
        <v>38</v>
      </c>
      <c r="N1297" t="s">
        <v>52</v>
      </c>
    </row>
    <row r="1298" spans="4:14" x14ac:dyDescent="0.3">
      <c r="D1298">
        <v>1</v>
      </c>
      <c r="E1298">
        <v>125</v>
      </c>
      <c r="F1298">
        <v>100.099</v>
      </c>
      <c r="G1298">
        <v>74.215000000000003</v>
      </c>
      <c r="H1298">
        <v>140.161</v>
      </c>
      <c r="I1298">
        <v>1.8480000000000001</v>
      </c>
      <c r="J1298">
        <v>124.06399999999999</v>
      </c>
      <c r="L1298" t="s">
        <v>43</v>
      </c>
      <c r="M1298" t="s">
        <v>53</v>
      </c>
      <c r="N1298" t="s">
        <v>47</v>
      </c>
    </row>
    <row r="1299" spans="4:14" x14ac:dyDescent="0.3">
      <c r="D1299">
        <v>2</v>
      </c>
      <c r="E1299">
        <v>802</v>
      </c>
      <c r="F1299">
        <v>155.40700000000001</v>
      </c>
      <c r="G1299">
        <v>56.262</v>
      </c>
      <c r="H1299">
        <v>252.98400000000001</v>
      </c>
      <c r="I1299">
        <v>-31.945</v>
      </c>
      <c r="J1299">
        <v>801.35900000000004</v>
      </c>
      <c r="K1299">
        <f>J1299/124</f>
        <v>6.4625725806451619</v>
      </c>
      <c r="L1299" t="s">
        <v>43</v>
      </c>
      <c r="M1299" t="s">
        <v>53</v>
      </c>
      <c r="N1299" t="s">
        <v>47</v>
      </c>
    </row>
    <row r="1300" spans="4:14" x14ac:dyDescent="0.3">
      <c r="D1300">
        <v>3</v>
      </c>
      <c r="E1300">
        <v>786</v>
      </c>
      <c r="F1300">
        <v>118.625</v>
      </c>
      <c r="G1300">
        <v>37.716999999999999</v>
      </c>
      <c r="H1300">
        <v>253.37899999999999</v>
      </c>
      <c r="I1300">
        <v>-20.283000000000001</v>
      </c>
      <c r="J1300">
        <v>784.65300000000002</v>
      </c>
      <c r="K1300">
        <f t="shared" ref="K1300:K1323" si="71">J1300/124</f>
        <v>6.3278467741935485</v>
      </c>
      <c r="L1300" t="s">
        <v>43</v>
      </c>
      <c r="M1300" t="s">
        <v>53</v>
      </c>
      <c r="N1300" t="s">
        <v>47</v>
      </c>
    </row>
    <row r="1301" spans="4:14" x14ac:dyDescent="0.3">
      <c r="D1301">
        <v>4</v>
      </c>
      <c r="E1301">
        <v>689</v>
      </c>
      <c r="F1301">
        <v>140.82599999999999</v>
      </c>
      <c r="G1301">
        <v>23.138000000000002</v>
      </c>
      <c r="H1301">
        <v>252.577</v>
      </c>
      <c r="I1301">
        <v>-15.167</v>
      </c>
      <c r="J1301">
        <v>687.96500000000003</v>
      </c>
      <c r="K1301">
        <f t="shared" si="71"/>
        <v>5.5481048387096781</v>
      </c>
      <c r="L1301" t="s">
        <v>43</v>
      </c>
      <c r="M1301" t="s">
        <v>53</v>
      </c>
      <c r="N1301" t="s">
        <v>47</v>
      </c>
    </row>
    <row r="1302" spans="4:14" x14ac:dyDescent="0.3">
      <c r="D1302">
        <v>5</v>
      </c>
      <c r="E1302">
        <v>618</v>
      </c>
      <c r="F1302">
        <v>153.994</v>
      </c>
      <c r="G1302">
        <v>41.174999999999997</v>
      </c>
      <c r="H1302">
        <v>248.88200000000001</v>
      </c>
      <c r="I1302">
        <v>157.923</v>
      </c>
      <c r="J1302">
        <v>617.25800000000004</v>
      </c>
      <c r="K1302">
        <f t="shared" si="71"/>
        <v>4.9778870967741939</v>
      </c>
      <c r="L1302" t="s">
        <v>43</v>
      </c>
      <c r="M1302" t="s">
        <v>53</v>
      </c>
      <c r="N1302" t="s">
        <v>47</v>
      </c>
    </row>
    <row r="1303" spans="4:14" x14ac:dyDescent="0.3">
      <c r="D1303">
        <v>6</v>
      </c>
      <c r="E1303">
        <v>713</v>
      </c>
      <c r="F1303">
        <v>103.309</v>
      </c>
      <c r="G1303">
        <v>52.32</v>
      </c>
      <c r="H1303">
        <v>200.667</v>
      </c>
      <c r="I1303">
        <v>179.678</v>
      </c>
      <c r="J1303">
        <v>712.01099999999997</v>
      </c>
      <c r="K1303">
        <f t="shared" si="71"/>
        <v>5.7420241935483869</v>
      </c>
      <c r="L1303" t="s">
        <v>43</v>
      </c>
      <c r="M1303" t="s">
        <v>53</v>
      </c>
      <c r="N1303" t="s">
        <v>47</v>
      </c>
    </row>
    <row r="1304" spans="4:14" x14ac:dyDescent="0.3">
      <c r="D1304">
        <v>7</v>
      </c>
      <c r="E1304">
        <v>561</v>
      </c>
      <c r="F1304">
        <v>117.18</v>
      </c>
      <c r="G1304">
        <v>5.77</v>
      </c>
      <c r="H1304">
        <v>253.626</v>
      </c>
      <c r="I1304">
        <v>-114.91800000000001</v>
      </c>
      <c r="J1304">
        <v>560.14300000000003</v>
      </c>
      <c r="K1304">
        <f t="shared" si="71"/>
        <v>4.5172822580645162</v>
      </c>
      <c r="L1304" t="s">
        <v>43</v>
      </c>
      <c r="M1304" t="s">
        <v>53</v>
      </c>
      <c r="N1304" t="s">
        <v>47</v>
      </c>
    </row>
    <row r="1305" spans="4:14" x14ac:dyDescent="0.3">
      <c r="D1305">
        <v>8</v>
      </c>
      <c r="E1305">
        <v>685</v>
      </c>
      <c r="F1305">
        <v>157.30699999999999</v>
      </c>
      <c r="G1305">
        <v>32.151000000000003</v>
      </c>
      <c r="H1305">
        <v>254.99700000000001</v>
      </c>
      <c r="I1305">
        <v>126.2</v>
      </c>
      <c r="J1305">
        <v>684.04700000000003</v>
      </c>
      <c r="K1305">
        <f t="shared" si="71"/>
        <v>5.5165080645161293</v>
      </c>
      <c r="L1305" t="s">
        <v>43</v>
      </c>
      <c r="M1305" t="s">
        <v>53</v>
      </c>
      <c r="N1305" t="s">
        <v>47</v>
      </c>
    </row>
    <row r="1306" spans="4:14" x14ac:dyDescent="0.3">
      <c r="D1306">
        <v>9</v>
      </c>
      <c r="E1306">
        <v>683</v>
      </c>
      <c r="F1306">
        <v>170.87</v>
      </c>
      <c r="G1306">
        <v>49.381999999999998</v>
      </c>
      <c r="H1306">
        <v>250.10599999999999</v>
      </c>
      <c r="I1306">
        <v>4.0380000000000003</v>
      </c>
      <c r="J1306">
        <v>681.69200000000001</v>
      </c>
      <c r="K1306">
        <f t="shared" si="71"/>
        <v>5.4975161290322578</v>
      </c>
      <c r="L1306" t="s">
        <v>43</v>
      </c>
      <c r="M1306" t="s">
        <v>53</v>
      </c>
      <c r="N1306" t="s">
        <v>47</v>
      </c>
    </row>
    <row r="1307" spans="4:14" x14ac:dyDescent="0.3">
      <c r="D1307">
        <v>10</v>
      </c>
      <c r="E1307">
        <v>715</v>
      </c>
      <c r="F1307">
        <v>113.877</v>
      </c>
      <c r="G1307">
        <v>45.936999999999998</v>
      </c>
      <c r="H1307">
        <v>221.01400000000001</v>
      </c>
      <c r="I1307">
        <v>-94.177000000000007</v>
      </c>
      <c r="J1307">
        <v>713.89599999999996</v>
      </c>
      <c r="K1307">
        <f t="shared" si="71"/>
        <v>5.7572258064516122</v>
      </c>
      <c r="L1307" t="s">
        <v>43</v>
      </c>
      <c r="M1307" t="s">
        <v>53</v>
      </c>
      <c r="N1307" t="s">
        <v>47</v>
      </c>
    </row>
    <row r="1308" spans="4:14" x14ac:dyDescent="0.3">
      <c r="D1308">
        <v>11</v>
      </c>
      <c r="E1308">
        <v>723</v>
      </c>
      <c r="F1308">
        <v>169.696</v>
      </c>
      <c r="G1308">
        <v>0.61199999999999999</v>
      </c>
      <c r="H1308">
        <v>252.59899999999999</v>
      </c>
      <c r="I1308">
        <v>-78.503</v>
      </c>
      <c r="J1308">
        <v>722.49599999999998</v>
      </c>
      <c r="K1308">
        <f t="shared" si="71"/>
        <v>5.8265806451612905</v>
      </c>
      <c r="L1308" t="s">
        <v>43</v>
      </c>
      <c r="M1308" t="s">
        <v>53</v>
      </c>
      <c r="N1308" t="s">
        <v>47</v>
      </c>
    </row>
    <row r="1309" spans="4:14" x14ac:dyDescent="0.3">
      <c r="D1309">
        <v>12</v>
      </c>
      <c r="E1309">
        <v>734</v>
      </c>
      <c r="F1309">
        <v>149.47499999999999</v>
      </c>
      <c r="G1309">
        <v>30.219000000000001</v>
      </c>
      <c r="H1309">
        <v>253.87700000000001</v>
      </c>
      <c r="I1309">
        <v>-83.418000000000006</v>
      </c>
      <c r="J1309">
        <v>732.83</v>
      </c>
      <c r="K1309">
        <f t="shared" si="71"/>
        <v>5.9099193548387099</v>
      </c>
      <c r="L1309" t="s">
        <v>43</v>
      </c>
      <c r="M1309" t="s">
        <v>53</v>
      </c>
      <c r="N1309" t="s">
        <v>47</v>
      </c>
    </row>
    <row r="1310" spans="4:14" x14ac:dyDescent="0.3">
      <c r="D1310">
        <v>13</v>
      </c>
      <c r="E1310">
        <v>665</v>
      </c>
      <c r="F1310">
        <v>178.67599999999999</v>
      </c>
      <c r="G1310">
        <v>51.28</v>
      </c>
      <c r="H1310">
        <v>249.852</v>
      </c>
      <c r="I1310">
        <v>-103.952</v>
      </c>
      <c r="J1310">
        <v>663.57799999999997</v>
      </c>
      <c r="K1310">
        <f t="shared" si="71"/>
        <v>5.3514354838709677</v>
      </c>
      <c r="L1310" t="s">
        <v>43</v>
      </c>
      <c r="M1310" t="s">
        <v>53</v>
      </c>
      <c r="N1310" t="s">
        <v>47</v>
      </c>
    </row>
    <row r="1311" spans="4:14" x14ac:dyDescent="0.3">
      <c r="D1311">
        <v>14</v>
      </c>
      <c r="E1311">
        <v>638</v>
      </c>
      <c r="F1311">
        <v>170.595</v>
      </c>
      <c r="G1311">
        <v>41.113999999999997</v>
      </c>
      <c r="H1311">
        <v>254.09899999999999</v>
      </c>
      <c r="I1311">
        <v>159.40199999999999</v>
      </c>
      <c r="J1311">
        <v>636.70399999999995</v>
      </c>
      <c r="K1311">
        <f t="shared" si="71"/>
        <v>5.1347096774193544</v>
      </c>
      <c r="L1311" t="s">
        <v>43</v>
      </c>
      <c r="M1311" t="s">
        <v>53</v>
      </c>
      <c r="N1311" t="s">
        <v>47</v>
      </c>
    </row>
    <row r="1312" spans="4:14" x14ac:dyDescent="0.3">
      <c r="D1312">
        <v>15</v>
      </c>
      <c r="E1312">
        <v>584</v>
      </c>
      <c r="F1312">
        <v>121.553</v>
      </c>
      <c r="G1312">
        <v>48.805999999999997</v>
      </c>
      <c r="H1312">
        <v>221.89599999999999</v>
      </c>
      <c r="I1312">
        <v>-35.218000000000004</v>
      </c>
      <c r="J1312">
        <v>582.64200000000005</v>
      </c>
      <c r="K1312">
        <f t="shared" si="71"/>
        <v>4.6987258064516135</v>
      </c>
      <c r="L1312" t="s">
        <v>43</v>
      </c>
      <c r="M1312" t="s">
        <v>53</v>
      </c>
      <c r="N1312" t="s">
        <v>47</v>
      </c>
    </row>
    <row r="1313" spans="4:14" x14ac:dyDescent="0.3">
      <c r="D1313">
        <v>16</v>
      </c>
      <c r="E1313">
        <v>636</v>
      </c>
      <c r="F1313">
        <v>130.01900000000001</v>
      </c>
      <c r="G1313">
        <v>46.081000000000003</v>
      </c>
      <c r="H1313">
        <v>239.566</v>
      </c>
      <c r="I1313">
        <v>128.096</v>
      </c>
      <c r="J1313">
        <v>635.346</v>
      </c>
      <c r="K1313">
        <f t="shared" si="71"/>
        <v>5.1237580645161289</v>
      </c>
      <c r="L1313" t="s">
        <v>43</v>
      </c>
      <c r="M1313" t="s">
        <v>53</v>
      </c>
      <c r="N1313" t="s">
        <v>47</v>
      </c>
    </row>
    <row r="1314" spans="4:14" x14ac:dyDescent="0.3">
      <c r="D1314">
        <v>17</v>
      </c>
      <c r="E1314">
        <v>683</v>
      </c>
      <c r="F1314">
        <v>150.328</v>
      </c>
      <c r="G1314">
        <v>35.917999999999999</v>
      </c>
      <c r="H1314">
        <v>244.04900000000001</v>
      </c>
      <c r="I1314">
        <v>-140.23699999999999</v>
      </c>
      <c r="J1314">
        <v>681.66899999999998</v>
      </c>
      <c r="K1314">
        <f t="shared" si="71"/>
        <v>5.4973306451612904</v>
      </c>
      <c r="L1314" t="s">
        <v>43</v>
      </c>
      <c r="M1314" t="s">
        <v>53</v>
      </c>
      <c r="N1314" t="s">
        <v>47</v>
      </c>
    </row>
    <row r="1315" spans="4:14" x14ac:dyDescent="0.3">
      <c r="D1315">
        <v>18</v>
      </c>
      <c r="E1315">
        <v>642</v>
      </c>
      <c r="F1315">
        <v>151.09</v>
      </c>
      <c r="G1315">
        <v>43.133000000000003</v>
      </c>
      <c r="H1315">
        <v>227.411</v>
      </c>
      <c r="I1315">
        <v>-33.293999999999997</v>
      </c>
      <c r="J1315">
        <v>641.24900000000002</v>
      </c>
      <c r="K1315">
        <f t="shared" si="71"/>
        <v>5.1713629032258064</v>
      </c>
      <c r="L1315" t="s">
        <v>43</v>
      </c>
      <c r="M1315" t="s">
        <v>53</v>
      </c>
      <c r="N1315" t="s">
        <v>47</v>
      </c>
    </row>
    <row r="1316" spans="4:14" x14ac:dyDescent="0.3">
      <c r="D1316">
        <v>19</v>
      </c>
      <c r="E1316">
        <v>569</v>
      </c>
      <c r="F1316">
        <v>132.12799999999999</v>
      </c>
      <c r="G1316">
        <v>26.149000000000001</v>
      </c>
      <c r="H1316">
        <v>252.654</v>
      </c>
      <c r="I1316">
        <v>-32.347000000000001</v>
      </c>
      <c r="J1316">
        <v>568.16899999999998</v>
      </c>
      <c r="K1316">
        <f t="shared" si="71"/>
        <v>4.5820080645161285</v>
      </c>
      <c r="L1316" t="s">
        <v>43</v>
      </c>
      <c r="M1316" t="s">
        <v>53</v>
      </c>
      <c r="N1316" t="s">
        <v>47</v>
      </c>
    </row>
    <row r="1317" spans="4:14" x14ac:dyDescent="0.3">
      <c r="D1317">
        <v>20</v>
      </c>
      <c r="E1317">
        <v>744</v>
      </c>
      <c r="F1317">
        <v>200.65799999999999</v>
      </c>
      <c r="G1317">
        <v>97.587000000000003</v>
      </c>
      <c r="H1317">
        <v>253</v>
      </c>
      <c r="I1317">
        <v>-5.5570000000000004</v>
      </c>
      <c r="J1317">
        <v>743.49400000000003</v>
      </c>
      <c r="K1317">
        <f t="shared" si="71"/>
        <v>5.9959193548387102</v>
      </c>
      <c r="L1317" t="s">
        <v>43</v>
      </c>
      <c r="M1317" t="s">
        <v>53</v>
      </c>
      <c r="N1317" t="s">
        <v>47</v>
      </c>
    </row>
    <row r="1318" spans="4:14" x14ac:dyDescent="0.3">
      <c r="D1318">
        <v>21</v>
      </c>
      <c r="E1318">
        <v>583</v>
      </c>
      <c r="F1318">
        <v>117.76300000000001</v>
      </c>
      <c r="G1318">
        <v>27.873000000000001</v>
      </c>
      <c r="H1318">
        <v>170.785</v>
      </c>
      <c r="I1318">
        <v>-37.737000000000002</v>
      </c>
      <c r="J1318">
        <v>581.66700000000003</v>
      </c>
      <c r="K1318">
        <f t="shared" si="71"/>
        <v>4.6908629032258071</v>
      </c>
      <c r="L1318" t="s">
        <v>43</v>
      </c>
      <c r="M1318" t="s">
        <v>53</v>
      </c>
      <c r="N1318" t="s">
        <v>47</v>
      </c>
    </row>
    <row r="1319" spans="4:14" x14ac:dyDescent="0.3">
      <c r="D1319">
        <v>22</v>
      </c>
      <c r="E1319">
        <v>585</v>
      </c>
      <c r="F1319">
        <v>145.45400000000001</v>
      </c>
      <c r="G1319">
        <v>64.75</v>
      </c>
      <c r="H1319">
        <v>200.80600000000001</v>
      </c>
      <c r="I1319">
        <v>120.426</v>
      </c>
      <c r="J1319">
        <v>584.49300000000005</v>
      </c>
      <c r="K1319">
        <f t="shared" si="71"/>
        <v>4.7136532258064516</v>
      </c>
      <c r="L1319" t="s">
        <v>43</v>
      </c>
      <c r="M1319" t="s">
        <v>53</v>
      </c>
      <c r="N1319" t="s">
        <v>47</v>
      </c>
    </row>
    <row r="1320" spans="4:14" x14ac:dyDescent="0.3">
      <c r="D1320">
        <v>23</v>
      </c>
      <c r="E1320">
        <v>609</v>
      </c>
      <c r="F1320">
        <v>162.452</v>
      </c>
      <c r="G1320">
        <v>23.911999999999999</v>
      </c>
      <c r="H1320">
        <v>238.37700000000001</v>
      </c>
      <c r="I1320">
        <v>-91.131</v>
      </c>
      <c r="J1320">
        <v>608.11800000000005</v>
      </c>
      <c r="K1320">
        <f t="shared" si="71"/>
        <v>4.9041774193548395</v>
      </c>
      <c r="L1320" t="s">
        <v>43</v>
      </c>
      <c r="M1320" t="s">
        <v>53</v>
      </c>
      <c r="N1320" t="s">
        <v>47</v>
      </c>
    </row>
    <row r="1321" spans="4:14" x14ac:dyDescent="0.3">
      <c r="D1321">
        <v>24</v>
      </c>
      <c r="E1321">
        <v>520</v>
      </c>
      <c r="F1321">
        <v>137.74299999999999</v>
      </c>
      <c r="G1321">
        <v>55.075000000000003</v>
      </c>
      <c r="H1321">
        <v>188.2</v>
      </c>
      <c r="I1321">
        <v>119.526</v>
      </c>
      <c r="J1321">
        <v>519.46100000000001</v>
      </c>
      <c r="K1321">
        <f t="shared" si="71"/>
        <v>4.1892016129032257</v>
      </c>
      <c r="L1321" t="s">
        <v>43</v>
      </c>
      <c r="M1321" t="s">
        <v>53</v>
      </c>
      <c r="N1321" t="s">
        <v>47</v>
      </c>
    </row>
    <row r="1322" spans="4:14" x14ac:dyDescent="0.3">
      <c r="D1322">
        <v>25</v>
      </c>
      <c r="E1322">
        <v>574</v>
      </c>
      <c r="F1322">
        <v>190.321</v>
      </c>
      <c r="G1322">
        <v>31.12</v>
      </c>
      <c r="H1322">
        <v>253.667</v>
      </c>
      <c r="I1322">
        <v>109.57299999999999</v>
      </c>
      <c r="J1322">
        <v>573.11800000000005</v>
      </c>
      <c r="K1322">
        <f t="shared" si="71"/>
        <v>4.6219193548387105</v>
      </c>
      <c r="L1322" t="s">
        <v>43</v>
      </c>
      <c r="M1322" t="s">
        <v>53</v>
      </c>
      <c r="N1322" t="s">
        <v>47</v>
      </c>
    </row>
    <row r="1323" spans="4:14" x14ac:dyDescent="0.3">
      <c r="D1323">
        <v>26</v>
      </c>
      <c r="E1323">
        <v>647</v>
      </c>
      <c r="F1323">
        <v>130.47399999999999</v>
      </c>
      <c r="G1323">
        <v>36.479999999999997</v>
      </c>
      <c r="H1323">
        <v>252.84399999999999</v>
      </c>
      <c r="I1323">
        <v>61.530999999999999</v>
      </c>
      <c r="J1323">
        <v>646.13300000000004</v>
      </c>
      <c r="K1323">
        <f t="shared" si="71"/>
        <v>5.21075</v>
      </c>
      <c r="L1323" t="s">
        <v>43</v>
      </c>
      <c r="M1323" t="s">
        <v>53</v>
      </c>
      <c r="N1323" t="s">
        <v>47</v>
      </c>
    </row>
    <row r="1324" spans="4:14" x14ac:dyDescent="0.3">
      <c r="D1324">
        <v>27</v>
      </c>
      <c r="E1324">
        <v>111</v>
      </c>
      <c r="F1324">
        <v>45.872999999999998</v>
      </c>
      <c r="G1324">
        <v>29.2</v>
      </c>
      <c r="H1324">
        <v>149.273</v>
      </c>
      <c r="I1324">
        <v>-88.957999999999998</v>
      </c>
      <c r="J1324">
        <v>110.018</v>
      </c>
      <c r="L1324" t="s">
        <v>43</v>
      </c>
      <c r="M1324" t="s">
        <v>53</v>
      </c>
      <c r="N1324" t="s">
        <v>47</v>
      </c>
    </row>
    <row r="1325" spans="4:14" x14ac:dyDescent="0.3">
      <c r="D1325">
        <v>28</v>
      </c>
      <c r="E1325">
        <v>1117</v>
      </c>
      <c r="F1325">
        <v>121.111</v>
      </c>
      <c r="G1325">
        <v>10.448</v>
      </c>
      <c r="H1325">
        <v>251.667</v>
      </c>
      <c r="I1325">
        <v>-42.094000000000001</v>
      </c>
      <c r="J1325">
        <v>1115.835</v>
      </c>
      <c r="K1325">
        <f>J1325/110</f>
        <v>10.143954545454546</v>
      </c>
      <c r="L1325" t="s">
        <v>43</v>
      </c>
      <c r="M1325" t="s">
        <v>53</v>
      </c>
      <c r="N1325" t="s">
        <v>51</v>
      </c>
    </row>
    <row r="1326" spans="4:14" x14ac:dyDescent="0.3">
      <c r="D1326">
        <v>29</v>
      </c>
      <c r="E1326">
        <v>949</v>
      </c>
      <c r="F1326">
        <v>109.304</v>
      </c>
      <c r="G1326">
        <v>8.5289999999999999</v>
      </c>
      <c r="H1326">
        <v>183.881</v>
      </c>
      <c r="I1326">
        <v>-21.800999999999998</v>
      </c>
      <c r="J1326">
        <v>947.78899999999999</v>
      </c>
      <c r="K1326">
        <f t="shared" ref="K1326:K1347" si="72">J1326/110</f>
        <v>8.6162636363636356</v>
      </c>
      <c r="L1326" t="s">
        <v>43</v>
      </c>
      <c r="M1326" t="s">
        <v>53</v>
      </c>
      <c r="N1326" t="s">
        <v>47</v>
      </c>
    </row>
    <row r="1327" spans="4:14" x14ac:dyDescent="0.3">
      <c r="D1327">
        <v>30</v>
      </c>
      <c r="E1327">
        <v>1088</v>
      </c>
      <c r="F1327">
        <v>92.569000000000003</v>
      </c>
      <c r="G1327">
        <v>10.391</v>
      </c>
      <c r="H1327">
        <v>253.667</v>
      </c>
      <c r="I1327">
        <v>-47.386000000000003</v>
      </c>
      <c r="J1327">
        <v>1087.058</v>
      </c>
      <c r="K1327">
        <f t="shared" si="72"/>
        <v>9.8823454545454545</v>
      </c>
      <c r="L1327" t="s">
        <v>43</v>
      </c>
      <c r="M1327" t="s">
        <v>53</v>
      </c>
      <c r="N1327" t="s">
        <v>47</v>
      </c>
    </row>
    <row r="1328" spans="4:14" x14ac:dyDescent="0.3">
      <c r="D1328">
        <v>31</v>
      </c>
      <c r="E1328">
        <v>1045</v>
      </c>
      <c r="F1328">
        <v>105.45</v>
      </c>
      <c r="G1328">
        <v>26.917000000000002</v>
      </c>
      <c r="H1328">
        <v>254.667</v>
      </c>
      <c r="I1328">
        <v>51.374000000000002</v>
      </c>
      <c r="J1328">
        <v>1044.49</v>
      </c>
      <c r="K1328">
        <f t="shared" si="72"/>
        <v>9.4953636363636367</v>
      </c>
      <c r="L1328" t="s">
        <v>43</v>
      </c>
      <c r="M1328" t="s">
        <v>53</v>
      </c>
      <c r="N1328" t="s">
        <v>47</v>
      </c>
    </row>
    <row r="1329" spans="4:14" x14ac:dyDescent="0.3">
      <c r="D1329">
        <v>32</v>
      </c>
      <c r="E1329">
        <v>959</v>
      </c>
      <c r="F1329">
        <v>109.012</v>
      </c>
      <c r="G1329">
        <v>28.384</v>
      </c>
      <c r="H1329">
        <v>254.58199999999999</v>
      </c>
      <c r="I1329">
        <v>6.234</v>
      </c>
      <c r="J1329">
        <v>957.66399999999999</v>
      </c>
      <c r="K1329">
        <f t="shared" si="72"/>
        <v>8.7060363636363629</v>
      </c>
      <c r="L1329" t="s">
        <v>43</v>
      </c>
      <c r="M1329" t="s">
        <v>53</v>
      </c>
      <c r="N1329" t="s">
        <v>47</v>
      </c>
    </row>
    <row r="1330" spans="4:14" x14ac:dyDescent="0.3">
      <c r="D1330">
        <v>33</v>
      </c>
      <c r="E1330">
        <v>999</v>
      </c>
      <c r="F1330">
        <v>111.06399999999999</v>
      </c>
      <c r="G1330">
        <v>8.9719999999999995</v>
      </c>
      <c r="H1330">
        <v>253.38800000000001</v>
      </c>
      <c r="I1330">
        <v>-17.491</v>
      </c>
      <c r="J1330">
        <v>998.15</v>
      </c>
      <c r="K1330">
        <f t="shared" si="72"/>
        <v>9.0740909090909092</v>
      </c>
      <c r="L1330" t="s">
        <v>43</v>
      </c>
      <c r="M1330" t="s">
        <v>53</v>
      </c>
      <c r="N1330" t="s">
        <v>47</v>
      </c>
    </row>
    <row r="1331" spans="4:14" x14ac:dyDescent="0.3">
      <c r="D1331">
        <v>34</v>
      </c>
      <c r="E1331">
        <v>852</v>
      </c>
      <c r="F1331">
        <v>79.828999999999994</v>
      </c>
      <c r="G1331">
        <v>17.285</v>
      </c>
      <c r="H1331">
        <v>141.23599999999999</v>
      </c>
      <c r="I1331">
        <v>174.87899999999999</v>
      </c>
      <c r="J1331">
        <v>851.399</v>
      </c>
      <c r="K1331">
        <f t="shared" si="72"/>
        <v>7.7399909090909089</v>
      </c>
      <c r="L1331" t="s">
        <v>43</v>
      </c>
      <c r="M1331" t="s">
        <v>53</v>
      </c>
      <c r="N1331" t="s">
        <v>47</v>
      </c>
    </row>
    <row r="1332" spans="4:14" x14ac:dyDescent="0.3">
      <c r="D1332">
        <v>35</v>
      </c>
      <c r="E1332">
        <v>969</v>
      </c>
      <c r="F1332">
        <v>71.231999999999999</v>
      </c>
      <c r="G1332">
        <v>2.4550000000000001</v>
      </c>
      <c r="H1332">
        <v>253.33199999999999</v>
      </c>
      <c r="I1332">
        <v>16.562999999999999</v>
      </c>
      <c r="J1332">
        <v>968.17399999999998</v>
      </c>
      <c r="K1332">
        <f t="shared" si="72"/>
        <v>8.801581818181818</v>
      </c>
      <c r="L1332" t="s">
        <v>43</v>
      </c>
      <c r="M1332" t="s">
        <v>53</v>
      </c>
      <c r="N1332" t="s">
        <v>47</v>
      </c>
    </row>
    <row r="1333" spans="4:14" x14ac:dyDescent="0.3">
      <c r="D1333">
        <v>36</v>
      </c>
      <c r="E1333">
        <v>975</v>
      </c>
      <c r="F1333">
        <v>119.73399999999999</v>
      </c>
      <c r="G1333">
        <v>7.0129999999999999</v>
      </c>
      <c r="H1333">
        <v>254.51300000000001</v>
      </c>
      <c r="I1333">
        <v>156.27600000000001</v>
      </c>
      <c r="J1333">
        <v>974.33500000000004</v>
      </c>
      <c r="K1333">
        <f t="shared" si="72"/>
        <v>8.8575909090909093</v>
      </c>
      <c r="L1333" t="s">
        <v>43</v>
      </c>
      <c r="M1333" t="s">
        <v>53</v>
      </c>
      <c r="N1333" t="s">
        <v>47</v>
      </c>
    </row>
    <row r="1334" spans="4:14" x14ac:dyDescent="0.3">
      <c r="D1334">
        <v>37</v>
      </c>
      <c r="E1334">
        <v>1067</v>
      </c>
      <c r="F1334">
        <v>124.10899999999999</v>
      </c>
      <c r="G1334">
        <v>3.6840000000000002</v>
      </c>
      <c r="H1334">
        <v>254.85599999999999</v>
      </c>
      <c r="I1334">
        <v>-63.243000000000002</v>
      </c>
      <c r="J1334">
        <v>1066.163</v>
      </c>
      <c r="K1334">
        <f t="shared" si="72"/>
        <v>9.6923909090909088</v>
      </c>
      <c r="L1334" t="s">
        <v>43</v>
      </c>
      <c r="M1334" t="s">
        <v>53</v>
      </c>
      <c r="N1334" t="s">
        <v>47</v>
      </c>
    </row>
    <row r="1335" spans="4:14" x14ac:dyDescent="0.3">
      <c r="D1335">
        <v>38</v>
      </c>
      <c r="E1335">
        <v>1080</v>
      </c>
      <c r="F1335">
        <v>106.01</v>
      </c>
      <c r="G1335">
        <v>36.091000000000001</v>
      </c>
      <c r="H1335">
        <v>255</v>
      </c>
      <c r="I1335">
        <v>-49.814</v>
      </c>
      <c r="J1335">
        <v>1078.607</v>
      </c>
      <c r="K1335">
        <f t="shared" si="72"/>
        <v>9.8055181818181811</v>
      </c>
      <c r="L1335" t="s">
        <v>43</v>
      </c>
      <c r="M1335" t="s">
        <v>53</v>
      </c>
      <c r="N1335" t="s">
        <v>47</v>
      </c>
    </row>
    <row r="1336" spans="4:14" x14ac:dyDescent="0.3">
      <c r="D1336">
        <v>39</v>
      </c>
      <c r="E1336">
        <v>1068</v>
      </c>
      <c r="F1336">
        <v>143.78700000000001</v>
      </c>
      <c r="G1336">
        <v>32.423000000000002</v>
      </c>
      <c r="H1336">
        <v>254.667</v>
      </c>
      <c r="I1336">
        <v>-79.195999999999998</v>
      </c>
      <c r="J1336">
        <v>1066.913</v>
      </c>
      <c r="K1336">
        <f t="shared" si="72"/>
        <v>9.6992090909090916</v>
      </c>
      <c r="L1336" t="s">
        <v>43</v>
      </c>
      <c r="M1336" t="s">
        <v>53</v>
      </c>
      <c r="N1336" t="s">
        <v>47</v>
      </c>
    </row>
    <row r="1337" spans="4:14" x14ac:dyDescent="0.3">
      <c r="D1337">
        <v>40</v>
      </c>
      <c r="E1337">
        <v>953</v>
      </c>
      <c r="F1337">
        <v>85.162000000000006</v>
      </c>
      <c r="G1337">
        <v>10.596</v>
      </c>
      <c r="H1337">
        <v>255</v>
      </c>
      <c r="I1337">
        <v>-84.936000000000007</v>
      </c>
      <c r="J1337">
        <v>951.71400000000006</v>
      </c>
      <c r="K1337">
        <f t="shared" si="72"/>
        <v>8.651945454545455</v>
      </c>
      <c r="L1337" t="s">
        <v>43</v>
      </c>
      <c r="M1337" t="s">
        <v>53</v>
      </c>
      <c r="N1337" t="s">
        <v>47</v>
      </c>
    </row>
    <row r="1338" spans="4:14" x14ac:dyDescent="0.3">
      <c r="D1338">
        <v>41</v>
      </c>
      <c r="E1338">
        <v>1143</v>
      </c>
      <c r="F1338">
        <v>120.889</v>
      </c>
      <c r="G1338">
        <v>22.545000000000002</v>
      </c>
      <c r="H1338">
        <v>240.02099999999999</v>
      </c>
      <c r="I1338">
        <v>171.13200000000001</v>
      </c>
      <c r="J1338">
        <v>1141.6479999999999</v>
      </c>
      <c r="K1338">
        <f t="shared" si="72"/>
        <v>10.378618181818181</v>
      </c>
      <c r="L1338" t="s">
        <v>43</v>
      </c>
      <c r="M1338" t="s">
        <v>53</v>
      </c>
      <c r="N1338" t="s">
        <v>47</v>
      </c>
    </row>
    <row r="1339" spans="4:14" x14ac:dyDescent="0.3">
      <c r="D1339">
        <v>42</v>
      </c>
      <c r="E1339">
        <v>967</v>
      </c>
      <c r="F1339">
        <v>120.797</v>
      </c>
      <c r="G1339">
        <v>6.2539999999999996</v>
      </c>
      <c r="H1339">
        <v>239.029</v>
      </c>
      <c r="I1339">
        <v>-21.89</v>
      </c>
      <c r="J1339">
        <v>965.61699999999996</v>
      </c>
      <c r="K1339">
        <f t="shared" si="72"/>
        <v>8.7783363636363632</v>
      </c>
      <c r="L1339" t="s">
        <v>43</v>
      </c>
      <c r="M1339" t="s">
        <v>53</v>
      </c>
      <c r="N1339" t="s">
        <v>47</v>
      </c>
    </row>
    <row r="1340" spans="4:14" x14ac:dyDescent="0.3">
      <c r="D1340">
        <v>43</v>
      </c>
      <c r="E1340">
        <v>1117</v>
      </c>
      <c r="F1340">
        <v>82.888999999999996</v>
      </c>
      <c r="G1340">
        <v>8.8569999999999993</v>
      </c>
      <c r="H1340">
        <v>243.303</v>
      </c>
      <c r="I1340">
        <v>64.537000000000006</v>
      </c>
      <c r="J1340">
        <v>1116.452</v>
      </c>
      <c r="K1340">
        <f t="shared" si="72"/>
        <v>10.149563636363636</v>
      </c>
      <c r="L1340" t="s">
        <v>43</v>
      </c>
      <c r="M1340" t="s">
        <v>53</v>
      </c>
      <c r="N1340" t="s">
        <v>47</v>
      </c>
    </row>
    <row r="1341" spans="4:14" x14ac:dyDescent="0.3">
      <c r="D1341">
        <v>44</v>
      </c>
      <c r="E1341">
        <v>994</v>
      </c>
      <c r="F1341">
        <v>127.434</v>
      </c>
      <c r="G1341">
        <v>26.998999999999999</v>
      </c>
      <c r="H1341">
        <v>254.821</v>
      </c>
      <c r="I1341">
        <v>-103.98</v>
      </c>
      <c r="J1341">
        <v>993.42600000000004</v>
      </c>
      <c r="K1341">
        <f t="shared" si="72"/>
        <v>9.0311454545454541</v>
      </c>
      <c r="L1341" t="s">
        <v>43</v>
      </c>
      <c r="M1341" t="s">
        <v>53</v>
      </c>
      <c r="N1341" t="s">
        <v>47</v>
      </c>
    </row>
    <row r="1342" spans="4:14" x14ac:dyDescent="0.3">
      <c r="D1342">
        <v>45</v>
      </c>
      <c r="E1342">
        <v>1094</v>
      </c>
      <c r="F1342">
        <v>69.12</v>
      </c>
      <c r="G1342">
        <v>10.696</v>
      </c>
      <c r="H1342">
        <v>141.20500000000001</v>
      </c>
      <c r="I1342">
        <v>-123.05</v>
      </c>
      <c r="J1342">
        <v>1092.828</v>
      </c>
      <c r="K1342">
        <f t="shared" si="72"/>
        <v>9.9347999999999992</v>
      </c>
      <c r="L1342" t="s">
        <v>43</v>
      </c>
      <c r="M1342" t="s">
        <v>53</v>
      </c>
      <c r="N1342" t="s">
        <v>47</v>
      </c>
    </row>
    <row r="1343" spans="4:14" x14ac:dyDescent="0.3">
      <c r="D1343">
        <v>46</v>
      </c>
      <c r="E1343">
        <v>1172</v>
      </c>
      <c r="F1343">
        <v>86.165999999999997</v>
      </c>
      <c r="G1343">
        <v>17.384</v>
      </c>
      <c r="H1343">
        <v>171.82900000000001</v>
      </c>
      <c r="I1343">
        <v>-3.9180000000000001</v>
      </c>
      <c r="J1343">
        <v>1170.7370000000001</v>
      </c>
      <c r="K1343">
        <f t="shared" si="72"/>
        <v>10.643063636363637</v>
      </c>
      <c r="L1343" t="s">
        <v>43</v>
      </c>
      <c r="M1343" t="s">
        <v>53</v>
      </c>
      <c r="N1343" t="s">
        <v>47</v>
      </c>
    </row>
    <row r="1344" spans="4:14" x14ac:dyDescent="0.3">
      <c r="D1344">
        <v>47</v>
      </c>
      <c r="E1344">
        <v>1089</v>
      </c>
      <c r="F1344">
        <v>90.061999999999998</v>
      </c>
      <c r="G1344">
        <v>5.1150000000000002</v>
      </c>
      <c r="H1344">
        <v>254.667</v>
      </c>
      <c r="I1344">
        <v>32.697000000000003</v>
      </c>
      <c r="J1344">
        <v>1088.4849999999999</v>
      </c>
      <c r="K1344">
        <f t="shared" si="72"/>
        <v>9.8953181818181815</v>
      </c>
      <c r="L1344" t="s">
        <v>43</v>
      </c>
      <c r="M1344" t="s">
        <v>53</v>
      </c>
      <c r="N1344" t="s">
        <v>47</v>
      </c>
    </row>
    <row r="1345" spans="4:14" x14ac:dyDescent="0.3">
      <c r="D1345">
        <v>48</v>
      </c>
      <c r="E1345">
        <v>942</v>
      </c>
      <c r="F1345">
        <v>107.21299999999999</v>
      </c>
      <c r="G1345">
        <v>16.998999999999999</v>
      </c>
      <c r="H1345">
        <v>254.39</v>
      </c>
      <c r="I1345">
        <v>-155.39500000000001</v>
      </c>
      <c r="J1345">
        <v>941.48800000000006</v>
      </c>
      <c r="K1345">
        <f t="shared" si="72"/>
        <v>8.5589818181818185</v>
      </c>
      <c r="L1345" t="s">
        <v>43</v>
      </c>
      <c r="M1345" t="s">
        <v>53</v>
      </c>
      <c r="N1345" t="s">
        <v>47</v>
      </c>
    </row>
    <row r="1346" spans="4:14" x14ac:dyDescent="0.3">
      <c r="D1346">
        <v>49</v>
      </c>
      <c r="E1346">
        <v>1414</v>
      </c>
      <c r="F1346">
        <v>138.767</v>
      </c>
      <c r="G1346">
        <v>32.329000000000001</v>
      </c>
      <c r="H1346">
        <v>253.77099999999999</v>
      </c>
      <c r="I1346">
        <v>-1.7849999999999999</v>
      </c>
      <c r="J1346">
        <v>1412.6849999999999</v>
      </c>
      <c r="K1346">
        <f t="shared" si="72"/>
        <v>12.842590909090909</v>
      </c>
      <c r="L1346" t="s">
        <v>43</v>
      </c>
      <c r="M1346" t="s">
        <v>53</v>
      </c>
      <c r="N1346" t="s">
        <v>51</v>
      </c>
    </row>
    <row r="1347" spans="4:14" x14ac:dyDescent="0.3">
      <c r="D1347">
        <v>50</v>
      </c>
      <c r="E1347">
        <v>1490</v>
      </c>
      <c r="F1347">
        <v>148.10599999999999</v>
      </c>
      <c r="G1347">
        <v>9.2620000000000005</v>
      </c>
      <c r="H1347">
        <v>253.667</v>
      </c>
      <c r="I1347">
        <v>2.4630000000000001</v>
      </c>
      <c r="J1347">
        <v>1489.376</v>
      </c>
      <c r="K1347">
        <f t="shared" si="72"/>
        <v>13.539781818181819</v>
      </c>
      <c r="L1347" t="s">
        <v>43</v>
      </c>
      <c r="M1347" t="s">
        <v>53</v>
      </c>
      <c r="N1347" t="s">
        <v>51</v>
      </c>
    </row>
    <row r="1348" spans="4:14" x14ac:dyDescent="0.3">
      <c r="D1348">
        <v>51</v>
      </c>
      <c r="E1348">
        <v>133</v>
      </c>
      <c r="F1348">
        <v>52.725999999999999</v>
      </c>
      <c r="G1348">
        <v>31.202000000000002</v>
      </c>
      <c r="H1348">
        <v>144.131</v>
      </c>
      <c r="I1348">
        <v>-88.263999999999996</v>
      </c>
      <c r="J1348">
        <v>132.06100000000001</v>
      </c>
      <c r="L1348" t="s">
        <v>43</v>
      </c>
      <c r="M1348" t="s">
        <v>53</v>
      </c>
      <c r="N1348" t="s">
        <v>47</v>
      </c>
    </row>
    <row r="1349" spans="4:14" x14ac:dyDescent="0.3">
      <c r="D1349">
        <v>52</v>
      </c>
      <c r="E1349">
        <v>583</v>
      </c>
      <c r="F1349">
        <v>164.774</v>
      </c>
      <c r="G1349">
        <v>39.777000000000001</v>
      </c>
      <c r="H1349">
        <v>254.65799999999999</v>
      </c>
      <c r="I1349">
        <v>-125.767</v>
      </c>
      <c r="J1349">
        <v>581.70799999999997</v>
      </c>
      <c r="K1349">
        <f>J1349/132</f>
        <v>4.4068787878787878</v>
      </c>
      <c r="L1349" t="s">
        <v>43</v>
      </c>
      <c r="M1349" t="s">
        <v>53</v>
      </c>
      <c r="N1349" t="s">
        <v>47</v>
      </c>
    </row>
    <row r="1350" spans="4:14" x14ac:dyDescent="0.3">
      <c r="D1350">
        <v>53</v>
      </c>
      <c r="E1350">
        <v>774</v>
      </c>
      <c r="F1350">
        <v>217.93799999999999</v>
      </c>
      <c r="G1350">
        <v>59.095999999999997</v>
      </c>
      <c r="H1350">
        <v>255</v>
      </c>
      <c r="I1350">
        <v>-92.67</v>
      </c>
      <c r="J1350">
        <v>772.83900000000006</v>
      </c>
      <c r="K1350">
        <f t="shared" ref="K1350:K1366" si="73">J1350/132</f>
        <v>5.8548409090909095</v>
      </c>
      <c r="L1350" t="s">
        <v>43</v>
      </c>
      <c r="M1350" t="s">
        <v>53</v>
      </c>
      <c r="N1350" t="s">
        <v>47</v>
      </c>
    </row>
    <row r="1351" spans="4:14" x14ac:dyDescent="0.3">
      <c r="D1351">
        <v>54</v>
      </c>
      <c r="E1351">
        <v>647</v>
      </c>
      <c r="F1351">
        <v>143.87200000000001</v>
      </c>
      <c r="G1351">
        <v>44.098999999999997</v>
      </c>
      <c r="H1351">
        <v>254.471</v>
      </c>
      <c r="I1351">
        <v>116.089</v>
      </c>
      <c r="J1351">
        <v>645.79899999999998</v>
      </c>
      <c r="K1351">
        <f t="shared" si="73"/>
        <v>4.8924166666666666</v>
      </c>
      <c r="L1351" t="s">
        <v>43</v>
      </c>
      <c r="M1351" t="s">
        <v>53</v>
      </c>
      <c r="N1351" t="s">
        <v>47</v>
      </c>
    </row>
    <row r="1352" spans="4:14" x14ac:dyDescent="0.3">
      <c r="D1352">
        <v>55</v>
      </c>
      <c r="E1352">
        <v>737</v>
      </c>
      <c r="F1352">
        <v>176.405</v>
      </c>
      <c r="G1352">
        <v>87.617000000000004</v>
      </c>
      <c r="H1352">
        <v>253.667</v>
      </c>
      <c r="I1352">
        <v>-95.927999999999997</v>
      </c>
      <c r="J1352">
        <v>735.93499999999995</v>
      </c>
      <c r="K1352">
        <f t="shared" si="73"/>
        <v>5.5752651515151515</v>
      </c>
      <c r="L1352" t="s">
        <v>43</v>
      </c>
      <c r="M1352" t="s">
        <v>53</v>
      </c>
      <c r="N1352" t="s">
        <v>47</v>
      </c>
    </row>
    <row r="1353" spans="4:14" x14ac:dyDescent="0.3">
      <c r="D1353">
        <v>56</v>
      </c>
      <c r="E1353">
        <v>687</v>
      </c>
      <c r="F1353">
        <v>182.27099999999999</v>
      </c>
      <c r="G1353">
        <v>31.105</v>
      </c>
      <c r="H1353">
        <v>254.84700000000001</v>
      </c>
      <c r="I1353">
        <v>-119.703</v>
      </c>
      <c r="J1353">
        <v>686.16</v>
      </c>
      <c r="K1353">
        <f t="shared" si="73"/>
        <v>5.1981818181818182</v>
      </c>
      <c r="L1353" t="s">
        <v>43</v>
      </c>
      <c r="M1353" t="s">
        <v>53</v>
      </c>
      <c r="N1353" t="s">
        <v>47</v>
      </c>
    </row>
    <row r="1354" spans="4:14" x14ac:dyDescent="0.3">
      <c r="D1354">
        <v>57</v>
      </c>
      <c r="E1354">
        <v>624</v>
      </c>
      <c r="F1354">
        <v>150.36699999999999</v>
      </c>
      <c r="G1354">
        <v>35.518000000000001</v>
      </c>
      <c r="H1354">
        <v>253.89</v>
      </c>
      <c r="I1354">
        <v>-121.342</v>
      </c>
      <c r="J1354">
        <v>622.89599999999996</v>
      </c>
      <c r="K1354">
        <f t="shared" si="73"/>
        <v>4.7189090909090909</v>
      </c>
      <c r="L1354" t="s">
        <v>43</v>
      </c>
      <c r="M1354" t="s">
        <v>53</v>
      </c>
      <c r="N1354" t="s">
        <v>47</v>
      </c>
    </row>
    <row r="1355" spans="4:14" x14ac:dyDescent="0.3">
      <c r="D1355">
        <v>58</v>
      </c>
      <c r="E1355">
        <v>681</v>
      </c>
      <c r="F1355">
        <v>153.80000000000001</v>
      </c>
      <c r="G1355">
        <v>60.133000000000003</v>
      </c>
      <c r="H1355">
        <v>254.64500000000001</v>
      </c>
      <c r="I1355">
        <v>-105.34399999999999</v>
      </c>
      <c r="J1355">
        <v>680.24699999999996</v>
      </c>
      <c r="K1355">
        <f t="shared" si="73"/>
        <v>5.153386363636363</v>
      </c>
      <c r="L1355" t="s">
        <v>43</v>
      </c>
      <c r="M1355" t="s">
        <v>53</v>
      </c>
      <c r="N1355" t="s">
        <v>47</v>
      </c>
    </row>
    <row r="1356" spans="4:14" x14ac:dyDescent="0.3">
      <c r="D1356">
        <v>59</v>
      </c>
      <c r="E1356">
        <v>731</v>
      </c>
      <c r="F1356">
        <v>180.62899999999999</v>
      </c>
      <c r="G1356">
        <v>58.344999999999999</v>
      </c>
      <c r="H1356">
        <v>254.65199999999999</v>
      </c>
      <c r="I1356">
        <v>-146.39699999999999</v>
      </c>
      <c r="J1356">
        <v>729.98599999999999</v>
      </c>
      <c r="K1356">
        <f t="shared" si="73"/>
        <v>5.5301969696969699</v>
      </c>
      <c r="L1356" t="s">
        <v>43</v>
      </c>
      <c r="M1356" t="s">
        <v>53</v>
      </c>
      <c r="N1356" t="s">
        <v>47</v>
      </c>
    </row>
    <row r="1357" spans="4:14" x14ac:dyDescent="0.3">
      <c r="D1357">
        <v>60</v>
      </c>
      <c r="E1357">
        <v>732</v>
      </c>
      <c r="F1357">
        <v>213.405</v>
      </c>
      <c r="G1357">
        <v>120</v>
      </c>
      <c r="H1357">
        <v>255</v>
      </c>
      <c r="I1357">
        <v>-50.997</v>
      </c>
      <c r="J1357">
        <v>730.90599999999995</v>
      </c>
      <c r="K1357">
        <f t="shared" si="73"/>
        <v>5.5371666666666659</v>
      </c>
      <c r="L1357" t="s">
        <v>43</v>
      </c>
      <c r="M1357" t="s">
        <v>53</v>
      </c>
      <c r="N1357" t="s">
        <v>47</v>
      </c>
    </row>
    <row r="1358" spans="4:14" x14ac:dyDescent="0.3">
      <c r="D1358">
        <v>61</v>
      </c>
      <c r="E1358">
        <v>860</v>
      </c>
      <c r="F1358">
        <v>200.02099999999999</v>
      </c>
      <c r="G1358">
        <v>74.846000000000004</v>
      </c>
      <c r="H1358">
        <v>255</v>
      </c>
      <c r="I1358">
        <v>-25.372</v>
      </c>
      <c r="J1358">
        <v>858.83600000000001</v>
      </c>
      <c r="K1358">
        <f t="shared" si="73"/>
        <v>6.5063333333333331</v>
      </c>
      <c r="L1358" t="s">
        <v>43</v>
      </c>
      <c r="M1358" t="s">
        <v>53</v>
      </c>
      <c r="N1358" t="s">
        <v>47</v>
      </c>
    </row>
    <row r="1359" spans="4:14" x14ac:dyDescent="0.3">
      <c r="D1359">
        <v>62</v>
      </c>
      <c r="E1359">
        <v>739</v>
      </c>
      <c r="F1359">
        <v>195.50399999999999</v>
      </c>
      <c r="G1359">
        <v>84.921999999999997</v>
      </c>
      <c r="H1359">
        <v>255</v>
      </c>
      <c r="I1359">
        <v>172.52799999999999</v>
      </c>
      <c r="J1359">
        <v>738.26800000000003</v>
      </c>
      <c r="K1359">
        <f t="shared" si="73"/>
        <v>5.5929393939393943</v>
      </c>
      <c r="L1359" t="s">
        <v>43</v>
      </c>
      <c r="M1359" t="s">
        <v>53</v>
      </c>
      <c r="N1359" t="s">
        <v>47</v>
      </c>
    </row>
    <row r="1360" spans="4:14" x14ac:dyDescent="0.3">
      <c r="D1360">
        <v>63</v>
      </c>
      <c r="E1360">
        <v>777</v>
      </c>
      <c r="F1360">
        <v>180.178</v>
      </c>
      <c r="G1360">
        <v>69.632000000000005</v>
      </c>
      <c r="H1360">
        <v>254</v>
      </c>
      <c r="I1360">
        <v>-0.29499999999999998</v>
      </c>
      <c r="J1360">
        <v>776.01</v>
      </c>
      <c r="K1360">
        <f t="shared" si="73"/>
        <v>5.8788636363636364</v>
      </c>
      <c r="L1360" t="s">
        <v>43</v>
      </c>
      <c r="M1360" t="s">
        <v>53</v>
      </c>
      <c r="N1360" t="s">
        <v>47</v>
      </c>
    </row>
    <row r="1361" spans="4:14" x14ac:dyDescent="0.3">
      <c r="D1361">
        <v>64</v>
      </c>
      <c r="E1361">
        <v>777</v>
      </c>
      <c r="F1361">
        <v>147.05000000000001</v>
      </c>
      <c r="G1361">
        <v>32.698</v>
      </c>
      <c r="H1361">
        <v>254.667</v>
      </c>
      <c r="I1361">
        <v>-178.524</v>
      </c>
      <c r="J1361">
        <v>776.25800000000004</v>
      </c>
      <c r="K1361">
        <f t="shared" si="73"/>
        <v>5.8807424242424249</v>
      </c>
      <c r="L1361" t="s">
        <v>43</v>
      </c>
      <c r="M1361" t="s">
        <v>53</v>
      </c>
      <c r="N1361" t="s">
        <v>47</v>
      </c>
    </row>
    <row r="1362" spans="4:14" x14ac:dyDescent="0.3">
      <c r="D1362">
        <v>65</v>
      </c>
      <c r="E1362">
        <v>692</v>
      </c>
      <c r="F1362">
        <v>135.745</v>
      </c>
      <c r="G1362">
        <v>12.701000000000001</v>
      </c>
      <c r="H1362">
        <v>255</v>
      </c>
      <c r="I1362">
        <v>17.175999999999998</v>
      </c>
      <c r="J1362">
        <v>690.80799999999999</v>
      </c>
      <c r="K1362">
        <f t="shared" si="73"/>
        <v>5.233393939393939</v>
      </c>
      <c r="L1362" t="s">
        <v>43</v>
      </c>
      <c r="M1362" t="s">
        <v>53</v>
      </c>
      <c r="N1362" t="s">
        <v>47</v>
      </c>
    </row>
    <row r="1363" spans="4:14" x14ac:dyDescent="0.3">
      <c r="D1363">
        <v>66</v>
      </c>
      <c r="E1363">
        <v>566</v>
      </c>
      <c r="F1363">
        <v>172.37100000000001</v>
      </c>
      <c r="G1363">
        <v>46.732999999999997</v>
      </c>
      <c r="H1363">
        <v>252.226</v>
      </c>
      <c r="I1363">
        <v>71.436999999999998</v>
      </c>
      <c r="J1363">
        <v>565.41700000000003</v>
      </c>
      <c r="K1363">
        <f t="shared" si="73"/>
        <v>4.2834621212121213</v>
      </c>
      <c r="L1363" t="s">
        <v>43</v>
      </c>
      <c r="M1363" t="s">
        <v>53</v>
      </c>
      <c r="N1363" t="s">
        <v>47</v>
      </c>
    </row>
    <row r="1364" spans="4:14" x14ac:dyDescent="0.3">
      <c r="D1364">
        <v>67</v>
      </c>
      <c r="E1364">
        <v>730</v>
      </c>
      <c r="F1364">
        <v>109.376</v>
      </c>
      <c r="G1364">
        <v>17.823</v>
      </c>
      <c r="H1364">
        <v>254.64099999999999</v>
      </c>
      <c r="I1364">
        <v>96.617999999999995</v>
      </c>
      <c r="J1364">
        <v>728.85699999999997</v>
      </c>
      <c r="K1364">
        <f t="shared" si="73"/>
        <v>5.5216439393939396</v>
      </c>
      <c r="L1364" t="s">
        <v>43</v>
      </c>
      <c r="M1364" t="s">
        <v>53</v>
      </c>
      <c r="N1364" t="s">
        <v>47</v>
      </c>
    </row>
    <row r="1365" spans="4:14" x14ac:dyDescent="0.3">
      <c r="D1365">
        <v>68</v>
      </c>
      <c r="E1365">
        <v>716</v>
      </c>
      <c r="F1365">
        <v>134.42599999999999</v>
      </c>
      <c r="G1365">
        <v>27.332999999999998</v>
      </c>
      <c r="H1365">
        <v>216.12700000000001</v>
      </c>
      <c r="I1365">
        <v>-49.085999999999999</v>
      </c>
      <c r="J1365">
        <v>714.58</v>
      </c>
      <c r="K1365">
        <f t="shared" si="73"/>
        <v>5.413484848484849</v>
      </c>
      <c r="L1365" t="s">
        <v>43</v>
      </c>
      <c r="M1365" t="s">
        <v>53</v>
      </c>
      <c r="N1365" t="s">
        <v>47</v>
      </c>
    </row>
    <row r="1366" spans="4:14" x14ac:dyDescent="0.3">
      <c r="D1366">
        <v>69</v>
      </c>
      <c r="E1366">
        <v>786</v>
      </c>
      <c r="F1366">
        <v>106.301</v>
      </c>
      <c r="G1366">
        <v>32.002000000000002</v>
      </c>
      <c r="H1366">
        <v>214.3</v>
      </c>
      <c r="I1366">
        <v>-3.504</v>
      </c>
      <c r="J1366">
        <v>785.46799999999996</v>
      </c>
      <c r="K1366">
        <f t="shared" si="73"/>
        <v>5.9505151515151509</v>
      </c>
      <c r="L1366" t="s">
        <v>43</v>
      </c>
      <c r="M1366" t="s">
        <v>53</v>
      </c>
      <c r="N1366" t="s">
        <v>47</v>
      </c>
    </row>
    <row r="1367" spans="4:14" x14ac:dyDescent="0.3">
      <c r="D1367">
        <v>70</v>
      </c>
      <c r="E1367">
        <v>101</v>
      </c>
      <c r="F1367">
        <v>111.861</v>
      </c>
      <c r="G1367">
        <v>54.332999999999998</v>
      </c>
      <c r="H1367">
        <v>165.667</v>
      </c>
      <c r="I1367">
        <v>0</v>
      </c>
      <c r="J1367">
        <v>100</v>
      </c>
      <c r="L1367" t="s">
        <v>43</v>
      </c>
      <c r="M1367" t="s">
        <v>53</v>
      </c>
      <c r="N1367" t="s">
        <v>47</v>
      </c>
    </row>
    <row r="1368" spans="4:14" x14ac:dyDescent="0.3">
      <c r="D1368">
        <v>71</v>
      </c>
      <c r="E1368">
        <v>842</v>
      </c>
      <c r="F1368">
        <v>85.123999999999995</v>
      </c>
      <c r="G1368">
        <v>29.332999999999998</v>
      </c>
      <c r="H1368">
        <v>182.946</v>
      </c>
      <c r="I1368">
        <v>-2.1819999999999999</v>
      </c>
      <c r="J1368">
        <v>840.60900000000004</v>
      </c>
      <c r="K1368">
        <f>J1368/100</f>
        <v>8.4060900000000007</v>
      </c>
      <c r="L1368" t="s">
        <v>43</v>
      </c>
      <c r="M1368" t="s">
        <v>53</v>
      </c>
      <c r="N1368" t="s">
        <v>47</v>
      </c>
    </row>
    <row r="1369" spans="4:14" x14ac:dyDescent="0.3">
      <c r="D1369">
        <v>72</v>
      </c>
      <c r="E1369">
        <v>757</v>
      </c>
      <c r="F1369">
        <v>166.99799999999999</v>
      </c>
      <c r="G1369">
        <v>22.582000000000001</v>
      </c>
      <c r="H1369">
        <v>253</v>
      </c>
      <c r="I1369">
        <v>-1.5149999999999999</v>
      </c>
      <c r="J1369">
        <v>756.26499999999999</v>
      </c>
      <c r="K1369">
        <f t="shared" ref="K1369:K1394" si="74">J1369/100</f>
        <v>7.5626499999999997</v>
      </c>
      <c r="L1369" t="s">
        <v>43</v>
      </c>
      <c r="M1369" t="s">
        <v>53</v>
      </c>
      <c r="N1369" t="s">
        <v>47</v>
      </c>
    </row>
    <row r="1370" spans="4:14" x14ac:dyDescent="0.3">
      <c r="D1370">
        <v>73</v>
      </c>
      <c r="E1370">
        <v>536</v>
      </c>
      <c r="F1370">
        <v>92.119</v>
      </c>
      <c r="G1370">
        <v>9.9109999999999996</v>
      </c>
      <c r="H1370">
        <v>210.54900000000001</v>
      </c>
      <c r="I1370">
        <v>-6.0090000000000003</v>
      </c>
      <c r="J1370">
        <v>534.93899999999996</v>
      </c>
      <c r="K1370">
        <f t="shared" si="74"/>
        <v>5.3493899999999996</v>
      </c>
      <c r="L1370" t="s">
        <v>43</v>
      </c>
      <c r="M1370" t="s">
        <v>53</v>
      </c>
      <c r="N1370" t="s">
        <v>47</v>
      </c>
    </row>
    <row r="1371" spans="4:14" x14ac:dyDescent="0.3">
      <c r="D1371">
        <v>74</v>
      </c>
      <c r="E1371">
        <v>857</v>
      </c>
      <c r="F1371">
        <v>88.165999999999997</v>
      </c>
      <c r="G1371">
        <v>17.692</v>
      </c>
      <c r="H1371">
        <v>250.57300000000001</v>
      </c>
      <c r="I1371">
        <v>0.80300000000000005</v>
      </c>
      <c r="J1371">
        <v>856.08399999999995</v>
      </c>
      <c r="K1371">
        <f t="shared" si="74"/>
        <v>8.5608399999999989</v>
      </c>
      <c r="L1371" t="s">
        <v>43</v>
      </c>
      <c r="M1371" t="s">
        <v>53</v>
      </c>
      <c r="N1371" t="s">
        <v>47</v>
      </c>
    </row>
    <row r="1372" spans="4:14" x14ac:dyDescent="0.3">
      <c r="D1372">
        <v>75</v>
      </c>
      <c r="E1372">
        <v>781</v>
      </c>
      <c r="F1372">
        <v>107.931</v>
      </c>
      <c r="G1372">
        <v>21.067</v>
      </c>
      <c r="H1372">
        <v>244.51599999999999</v>
      </c>
      <c r="I1372">
        <v>0.58799999999999997</v>
      </c>
      <c r="J1372">
        <v>780.04100000000005</v>
      </c>
      <c r="K1372">
        <f t="shared" si="74"/>
        <v>7.8004100000000003</v>
      </c>
      <c r="L1372" t="s">
        <v>43</v>
      </c>
      <c r="M1372" t="s">
        <v>53</v>
      </c>
      <c r="N1372" t="s">
        <v>47</v>
      </c>
    </row>
    <row r="1373" spans="4:14" x14ac:dyDescent="0.3">
      <c r="D1373">
        <v>76</v>
      </c>
      <c r="E1373">
        <v>845</v>
      </c>
      <c r="F1373">
        <v>94.378</v>
      </c>
      <c r="G1373">
        <v>19.667000000000002</v>
      </c>
      <c r="H1373">
        <v>254.667</v>
      </c>
      <c r="I1373">
        <v>1.357</v>
      </c>
      <c r="J1373">
        <v>844.23699999999997</v>
      </c>
      <c r="K1373">
        <f t="shared" si="74"/>
        <v>8.4423700000000004</v>
      </c>
      <c r="L1373" t="s">
        <v>43</v>
      </c>
      <c r="M1373" t="s">
        <v>53</v>
      </c>
      <c r="N1373" t="s">
        <v>47</v>
      </c>
    </row>
    <row r="1374" spans="4:14" x14ac:dyDescent="0.3">
      <c r="D1374">
        <v>77</v>
      </c>
      <c r="E1374">
        <v>898</v>
      </c>
      <c r="F1374">
        <v>86.594999999999999</v>
      </c>
      <c r="G1374">
        <v>9.2089999999999996</v>
      </c>
      <c r="H1374">
        <v>174.18100000000001</v>
      </c>
      <c r="I1374">
        <v>3.0659999999999998</v>
      </c>
      <c r="J1374">
        <v>897.28499999999997</v>
      </c>
      <c r="K1374">
        <f t="shared" si="74"/>
        <v>8.9728499999999993</v>
      </c>
      <c r="L1374" t="s">
        <v>43</v>
      </c>
      <c r="M1374" t="s">
        <v>53</v>
      </c>
      <c r="N1374" t="s">
        <v>47</v>
      </c>
    </row>
    <row r="1375" spans="4:14" x14ac:dyDescent="0.3">
      <c r="D1375">
        <v>78</v>
      </c>
      <c r="E1375">
        <v>787</v>
      </c>
      <c r="F1375">
        <v>153.88</v>
      </c>
      <c r="G1375">
        <v>38.892000000000003</v>
      </c>
      <c r="H1375">
        <v>250.303</v>
      </c>
      <c r="I1375">
        <v>9.0790000000000006</v>
      </c>
      <c r="J1375">
        <v>785.84500000000003</v>
      </c>
      <c r="K1375">
        <f t="shared" si="74"/>
        <v>7.8584500000000004</v>
      </c>
      <c r="L1375" t="s">
        <v>43</v>
      </c>
      <c r="M1375" t="s">
        <v>53</v>
      </c>
      <c r="N1375" t="s">
        <v>47</v>
      </c>
    </row>
    <row r="1376" spans="4:14" x14ac:dyDescent="0.3">
      <c r="D1376">
        <v>79</v>
      </c>
      <c r="E1376">
        <v>826</v>
      </c>
      <c r="F1376">
        <v>162.99700000000001</v>
      </c>
      <c r="G1376">
        <v>31.332999999999998</v>
      </c>
      <c r="H1376">
        <v>254.667</v>
      </c>
      <c r="I1376">
        <v>3.0569999999999999</v>
      </c>
      <c r="J1376">
        <v>825.17399999999998</v>
      </c>
      <c r="K1376">
        <f t="shared" si="74"/>
        <v>8.2517399999999999</v>
      </c>
      <c r="L1376" t="s">
        <v>43</v>
      </c>
      <c r="M1376" t="s">
        <v>53</v>
      </c>
      <c r="N1376" t="s">
        <v>47</v>
      </c>
    </row>
    <row r="1377" spans="4:14" x14ac:dyDescent="0.3">
      <c r="D1377">
        <v>80</v>
      </c>
      <c r="E1377">
        <v>821</v>
      </c>
      <c r="F1377">
        <v>147.97399999999999</v>
      </c>
      <c r="G1377">
        <v>4.0730000000000004</v>
      </c>
      <c r="H1377">
        <v>254.53299999999999</v>
      </c>
      <c r="I1377">
        <v>-0.55900000000000005</v>
      </c>
      <c r="J1377">
        <v>820.03899999999999</v>
      </c>
      <c r="K1377">
        <f t="shared" si="74"/>
        <v>8.2003900000000005</v>
      </c>
      <c r="L1377" t="s">
        <v>43</v>
      </c>
      <c r="M1377" t="s">
        <v>53</v>
      </c>
      <c r="N1377" t="s">
        <v>47</v>
      </c>
    </row>
    <row r="1378" spans="4:14" x14ac:dyDescent="0.3">
      <c r="D1378">
        <v>81</v>
      </c>
      <c r="E1378">
        <v>788</v>
      </c>
      <c r="F1378">
        <v>173.95099999999999</v>
      </c>
      <c r="G1378">
        <v>41.139000000000003</v>
      </c>
      <c r="H1378">
        <v>254</v>
      </c>
      <c r="I1378">
        <v>5.2469999999999999</v>
      </c>
      <c r="J1378">
        <v>787.29899999999998</v>
      </c>
      <c r="K1378">
        <f t="shared" si="74"/>
        <v>7.8729899999999997</v>
      </c>
      <c r="L1378" t="s">
        <v>43</v>
      </c>
      <c r="M1378" t="s">
        <v>53</v>
      </c>
      <c r="N1378" t="s">
        <v>47</v>
      </c>
    </row>
    <row r="1379" spans="4:14" x14ac:dyDescent="0.3">
      <c r="D1379">
        <v>82</v>
      </c>
      <c r="E1379">
        <v>706</v>
      </c>
      <c r="F1379">
        <v>90.713999999999999</v>
      </c>
      <c r="G1379">
        <v>23.632000000000001</v>
      </c>
      <c r="H1379">
        <v>226.35900000000001</v>
      </c>
      <c r="I1379">
        <v>-3.2519999999999998</v>
      </c>
      <c r="J1379">
        <v>705.13499999999999</v>
      </c>
      <c r="K1379">
        <f t="shared" si="74"/>
        <v>7.0513500000000002</v>
      </c>
      <c r="L1379" t="s">
        <v>43</v>
      </c>
      <c r="M1379" t="s">
        <v>53</v>
      </c>
      <c r="N1379" t="s">
        <v>47</v>
      </c>
    </row>
    <row r="1380" spans="4:14" x14ac:dyDescent="0.3">
      <c r="D1380">
        <v>83</v>
      </c>
      <c r="E1380">
        <v>777</v>
      </c>
      <c r="F1380">
        <v>109.51</v>
      </c>
      <c r="G1380">
        <v>5.8250000000000002</v>
      </c>
      <c r="H1380">
        <v>249.75899999999999</v>
      </c>
      <c r="I1380">
        <v>0.88600000000000001</v>
      </c>
      <c r="J1380">
        <v>776.09299999999996</v>
      </c>
      <c r="K1380">
        <f t="shared" si="74"/>
        <v>7.7609299999999992</v>
      </c>
      <c r="L1380" t="s">
        <v>43</v>
      </c>
      <c r="M1380" t="s">
        <v>53</v>
      </c>
      <c r="N1380" t="s">
        <v>47</v>
      </c>
    </row>
    <row r="1381" spans="4:14" x14ac:dyDescent="0.3">
      <c r="D1381">
        <v>84</v>
      </c>
      <c r="E1381">
        <v>764</v>
      </c>
      <c r="F1381">
        <v>110.107</v>
      </c>
      <c r="G1381">
        <v>16.282</v>
      </c>
      <c r="H1381">
        <v>230.36</v>
      </c>
      <c r="I1381">
        <v>-5.1130000000000004</v>
      </c>
      <c r="J1381">
        <v>763.03599999999994</v>
      </c>
      <c r="K1381">
        <f t="shared" si="74"/>
        <v>7.6303599999999996</v>
      </c>
      <c r="L1381" t="s">
        <v>43</v>
      </c>
      <c r="M1381" t="s">
        <v>53</v>
      </c>
      <c r="N1381" t="s">
        <v>47</v>
      </c>
    </row>
    <row r="1382" spans="4:14" x14ac:dyDescent="0.3">
      <c r="D1382">
        <v>85</v>
      </c>
      <c r="E1382">
        <v>849</v>
      </c>
      <c r="F1382">
        <v>131.51400000000001</v>
      </c>
      <c r="G1382">
        <v>30.332999999999998</v>
      </c>
      <c r="H1382">
        <v>253.667</v>
      </c>
      <c r="I1382">
        <v>-1.351</v>
      </c>
      <c r="J1382">
        <v>848.23599999999999</v>
      </c>
      <c r="K1382">
        <f t="shared" si="74"/>
        <v>8.4823599999999999</v>
      </c>
      <c r="L1382" t="s">
        <v>43</v>
      </c>
      <c r="M1382" t="s">
        <v>53</v>
      </c>
      <c r="N1382" t="s">
        <v>47</v>
      </c>
    </row>
    <row r="1383" spans="4:14" x14ac:dyDescent="0.3">
      <c r="D1383">
        <v>86</v>
      </c>
      <c r="E1383">
        <v>794</v>
      </c>
      <c r="F1383">
        <v>109.676</v>
      </c>
      <c r="G1383">
        <v>16.687999999999999</v>
      </c>
      <c r="H1383">
        <v>254.398</v>
      </c>
      <c r="I1383">
        <v>-6.3719999999999999</v>
      </c>
      <c r="J1383">
        <v>792.89800000000002</v>
      </c>
      <c r="K1383">
        <f t="shared" si="74"/>
        <v>7.9289800000000001</v>
      </c>
      <c r="L1383" t="s">
        <v>43</v>
      </c>
      <c r="M1383" t="s">
        <v>53</v>
      </c>
      <c r="N1383" t="s">
        <v>47</v>
      </c>
    </row>
    <row r="1384" spans="4:14" x14ac:dyDescent="0.3">
      <c r="D1384">
        <v>87</v>
      </c>
      <c r="E1384">
        <v>817</v>
      </c>
      <c r="F1384">
        <v>133.221</v>
      </c>
      <c r="G1384">
        <v>14.548</v>
      </c>
      <c r="H1384">
        <v>202.77500000000001</v>
      </c>
      <c r="I1384">
        <v>-5.6269999999999998</v>
      </c>
      <c r="J1384">
        <v>815.93100000000004</v>
      </c>
      <c r="K1384">
        <f t="shared" si="74"/>
        <v>8.1593099999999996</v>
      </c>
      <c r="L1384" t="s">
        <v>43</v>
      </c>
      <c r="M1384" t="s">
        <v>53</v>
      </c>
      <c r="N1384" t="s">
        <v>47</v>
      </c>
    </row>
    <row r="1385" spans="4:14" x14ac:dyDescent="0.3">
      <c r="D1385">
        <v>88</v>
      </c>
      <c r="E1385">
        <v>713</v>
      </c>
      <c r="F1385">
        <v>164.96600000000001</v>
      </c>
      <c r="G1385">
        <v>45.874000000000002</v>
      </c>
      <c r="H1385">
        <v>255</v>
      </c>
      <c r="I1385">
        <v>-10.679</v>
      </c>
      <c r="J1385">
        <v>712.33699999999999</v>
      </c>
      <c r="K1385">
        <f t="shared" si="74"/>
        <v>7.1233699999999995</v>
      </c>
      <c r="L1385" t="s">
        <v>43</v>
      </c>
      <c r="M1385" t="s">
        <v>53</v>
      </c>
      <c r="N1385" t="s">
        <v>47</v>
      </c>
    </row>
    <row r="1386" spans="4:14" x14ac:dyDescent="0.3">
      <c r="D1386">
        <v>89</v>
      </c>
      <c r="E1386">
        <v>775</v>
      </c>
      <c r="F1386">
        <v>99.81</v>
      </c>
      <c r="G1386">
        <v>7.6980000000000004</v>
      </c>
      <c r="H1386">
        <v>251.82900000000001</v>
      </c>
      <c r="I1386">
        <v>3.8530000000000002</v>
      </c>
      <c r="J1386">
        <v>773.74900000000002</v>
      </c>
      <c r="K1386">
        <f t="shared" si="74"/>
        <v>7.7374900000000002</v>
      </c>
      <c r="L1386" t="s">
        <v>43</v>
      </c>
      <c r="M1386" t="s">
        <v>53</v>
      </c>
      <c r="N1386" t="s">
        <v>47</v>
      </c>
    </row>
    <row r="1387" spans="4:14" x14ac:dyDescent="0.3">
      <c r="D1387">
        <v>90</v>
      </c>
      <c r="E1387">
        <v>830</v>
      </c>
      <c r="F1387">
        <v>106.256</v>
      </c>
      <c r="G1387">
        <v>5.69</v>
      </c>
      <c r="H1387">
        <v>254.21</v>
      </c>
      <c r="I1387">
        <v>2.2130000000000001</v>
      </c>
      <c r="J1387">
        <v>828.61800000000005</v>
      </c>
      <c r="K1387">
        <f t="shared" si="74"/>
        <v>8.2861799999999999</v>
      </c>
      <c r="L1387" t="s">
        <v>43</v>
      </c>
      <c r="M1387" t="s">
        <v>53</v>
      </c>
      <c r="N1387" t="s">
        <v>47</v>
      </c>
    </row>
    <row r="1388" spans="4:14" x14ac:dyDescent="0.3">
      <c r="D1388">
        <v>91</v>
      </c>
      <c r="E1388">
        <v>825</v>
      </c>
      <c r="F1388">
        <v>67.897999999999996</v>
      </c>
      <c r="G1388">
        <v>10</v>
      </c>
      <c r="H1388">
        <v>156.667</v>
      </c>
      <c r="I1388">
        <v>0</v>
      </c>
      <c r="J1388">
        <v>824</v>
      </c>
      <c r="K1388">
        <f t="shared" si="74"/>
        <v>8.24</v>
      </c>
      <c r="L1388" t="s">
        <v>43</v>
      </c>
      <c r="M1388" t="s">
        <v>53</v>
      </c>
      <c r="N1388" t="s">
        <v>47</v>
      </c>
    </row>
    <row r="1389" spans="4:14" x14ac:dyDescent="0.3">
      <c r="D1389">
        <v>92</v>
      </c>
      <c r="E1389">
        <v>745</v>
      </c>
      <c r="F1389">
        <v>112.71299999999999</v>
      </c>
      <c r="G1389">
        <v>24.978000000000002</v>
      </c>
      <c r="H1389">
        <v>254.505</v>
      </c>
      <c r="I1389">
        <v>-1.232</v>
      </c>
      <c r="J1389">
        <v>744.17200000000003</v>
      </c>
      <c r="K1389">
        <f t="shared" si="74"/>
        <v>7.4417200000000001</v>
      </c>
      <c r="L1389" t="s">
        <v>43</v>
      </c>
      <c r="M1389" t="s">
        <v>53</v>
      </c>
      <c r="N1389" t="s">
        <v>47</v>
      </c>
    </row>
    <row r="1390" spans="4:14" x14ac:dyDescent="0.3">
      <c r="D1390">
        <v>93</v>
      </c>
      <c r="E1390">
        <v>786</v>
      </c>
      <c r="F1390">
        <v>116.613</v>
      </c>
      <c r="G1390">
        <v>7.98</v>
      </c>
      <c r="H1390">
        <v>254.548</v>
      </c>
      <c r="I1390">
        <v>3.504</v>
      </c>
      <c r="J1390">
        <v>785.46799999999996</v>
      </c>
      <c r="K1390">
        <f t="shared" si="74"/>
        <v>7.8546799999999992</v>
      </c>
      <c r="L1390" t="s">
        <v>43</v>
      </c>
      <c r="M1390" t="s">
        <v>53</v>
      </c>
      <c r="N1390" t="s">
        <v>47</v>
      </c>
    </row>
    <row r="1391" spans="4:14" x14ac:dyDescent="0.3">
      <c r="D1391">
        <v>94</v>
      </c>
      <c r="E1391">
        <v>744</v>
      </c>
      <c r="F1391">
        <v>100.337</v>
      </c>
      <c r="G1391">
        <v>25.805</v>
      </c>
      <c r="H1391">
        <v>254.667</v>
      </c>
      <c r="I1391">
        <v>4.9429999999999996</v>
      </c>
      <c r="J1391">
        <v>742.76199999999994</v>
      </c>
      <c r="K1391">
        <f t="shared" si="74"/>
        <v>7.4276199999999992</v>
      </c>
      <c r="L1391" t="s">
        <v>43</v>
      </c>
      <c r="M1391" t="s">
        <v>53</v>
      </c>
      <c r="N1391" t="s">
        <v>47</v>
      </c>
    </row>
    <row r="1392" spans="4:14" x14ac:dyDescent="0.3">
      <c r="D1392">
        <v>95</v>
      </c>
      <c r="E1392">
        <v>753</v>
      </c>
      <c r="F1392">
        <v>120.48399999999999</v>
      </c>
      <c r="G1392">
        <v>26.355</v>
      </c>
      <c r="H1392">
        <v>248.922</v>
      </c>
      <c r="I1392">
        <v>-0.91400000000000003</v>
      </c>
      <c r="J1392">
        <v>752.096</v>
      </c>
      <c r="K1392">
        <f t="shared" si="74"/>
        <v>7.5209599999999996</v>
      </c>
      <c r="L1392" t="s">
        <v>43</v>
      </c>
      <c r="M1392" t="s">
        <v>53</v>
      </c>
      <c r="N1392" t="s">
        <v>47</v>
      </c>
    </row>
    <row r="1393" spans="4:14" x14ac:dyDescent="0.3">
      <c r="D1393">
        <v>96</v>
      </c>
      <c r="E1393">
        <v>857</v>
      </c>
      <c r="F1393">
        <v>96.17</v>
      </c>
      <c r="G1393">
        <v>15.667</v>
      </c>
      <c r="H1393">
        <v>253.667</v>
      </c>
      <c r="I1393">
        <v>0.53500000000000003</v>
      </c>
      <c r="J1393">
        <v>856.03700000000003</v>
      </c>
      <c r="K1393">
        <f t="shared" si="74"/>
        <v>8.5603700000000007</v>
      </c>
      <c r="L1393" t="s">
        <v>43</v>
      </c>
      <c r="M1393" t="s">
        <v>53</v>
      </c>
      <c r="N1393" t="s">
        <v>47</v>
      </c>
    </row>
    <row r="1394" spans="4:14" x14ac:dyDescent="0.3">
      <c r="D1394">
        <v>97</v>
      </c>
      <c r="E1394">
        <v>759</v>
      </c>
      <c r="F1394">
        <v>133.785</v>
      </c>
      <c r="G1394">
        <v>31.074999999999999</v>
      </c>
      <c r="H1394">
        <v>253.548</v>
      </c>
      <c r="I1394">
        <v>4.2359999999999998</v>
      </c>
      <c r="J1394">
        <v>758.07100000000003</v>
      </c>
      <c r="K1394">
        <f t="shared" si="74"/>
        <v>7.5807099999999998</v>
      </c>
      <c r="L1394" t="s">
        <v>43</v>
      </c>
      <c r="M1394" t="s">
        <v>53</v>
      </c>
      <c r="N1394" t="s">
        <v>47</v>
      </c>
    </row>
    <row r="1395" spans="4:14" x14ac:dyDescent="0.3">
      <c r="D1395">
        <v>98</v>
      </c>
      <c r="E1395">
        <v>145</v>
      </c>
      <c r="F1395">
        <v>123.53400000000001</v>
      </c>
      <c r="G1395">
        <v>62.093000000000004</v>
      </c>
      <c r="H1395">
        <v>223.96299999999999</v>
      </c>
      <c r="I1395">
        <v>1.591</v>
      </c>
      <c r="J1395">
        <v>144.05600000000001</v>
      </c>
      <c r="L1395" t="s">
        <v>43</v>
      </c>
      <c r="M1395" t="s">
        <v>53</v>
      </c>
      <c r="N1395" t="s">
        <v>47</v>
      </c>
    </row>
    <row r="1396" spans="4:14" x14ac:dyDescent="0.3">
      <c r="D1396">
        <v>99</v>
      </c>
      <c r="E1396">
        <v>2226</v>
      </c>
      <c r="F1396">
        <v>118.164</v>
      </c>
      <c r="G1396">
        <v>28.765000000000001</v>
      </c>
      <c r="H1396">
        <v>252.61600000000001</v>
      </c>
      <c r="I1396">
        <v>2.06</v>
      </c>
      <c r="J1396">
        <v>2225.4380000000001</v>
      </c>
      <c r="K1396">
        <f>J1396/J1395</f>
        <v>15.448422835563948</v>
      </c>
      <c r="L1396" t="s">
        <v>43</v>
      </c>
      <c r="M1396" t="s">
        <v>53</v>
      </c>
      <c r="N1396" t="s">
        <v>51</v>
      </c>
    </row>
    <row r="1397" spans="4:14" x14ac:dyDescent="0.3">
      <c r="D1397">
        <v>100</v>
      </c>
      <c r="E1397">
        <v>2901</v>
      </c>
      <c r="F1397">
        <v>183.18299999999999</v>
      </c>
      <c r="G1397">
        <v>30</v>
      </c>
      <c r="H1397">
        <v>255</v>
      </c>
      <c r="I1397">
        <v>0.158</v>
      </c>
      <c r="J1397">
        <v>2900.011</v>
      </c>
      <c r="K1397">
        <f>J1397/J1395</f>
        <v>20.131136502471261</v>
      </c>
      <c r="L1397" t="s">
        <v>43</v>
      </c>
      <c r="M1397" t="s">
        <v>53</v>
      </c>
      <c r="N1397" t="s">
        <v>51</v>
      </c>
    </row>
    <row r="1398" spans="4:14" x14ac:dyDescent="0.3">
      <c r="D1398">
        <v>101</v>
      </c>
      <c r="E1398">
        <v>133</v>
      </c>
      <c r="F1398">
        <v>150.66999999999999</v>
      </c>
      <c r="G1398">
        <v>123.333</v>
      </c>
      <c r="H1398">
        <v>190.45500000000001</v>
      </c>
      <c r="I1398">
        <v>-88.697999999999993</v>
      </c>
      <c r="J1398">
        <v>132.03399999999999</v>
      </c>
      <c r="L1398" t="s">
        <v>43</v>
      </c>
      <c r="M1398" t="s">
        <v>53</v>
      </c>
      <c r="N1398" t="s">
        <v>51</v>
      </c>
    </row>
    <row r="1399" spans="4:14" x14ac:dyDescent="0.3">
      <c r="D1399">
        <v>102</v>
      </c>
      <c r="E1399">
        <v>1897</v>
      </c>
      <c r="F1399">
        <v>154.76900000000001</v>
      </c>
      <c r="G1399">
        <v>28.527000000000001</v>
      </c>
      <c r="H1399">
        <v>254.39699999999999</v>
      </c>
      <c r="I1399">
        <v>-90.543999999999997</v>
      </c>
      <c r="J1399">
        <v>1896.085</v>
      </c>
      <c r="K1399">
        <f>J1399/132</f>
        <v>14.364280303030304</v>
      </c>
      <c r="L1399" t="s">
        <v>43</v>
      </c>
      <c r="M1399" t="s">
        <v>53</v>
      </c>
      <c r="N1399" t="s">
        <v>51</v>
      </c>
    </row>
    <row r="1400" spans="4:14" x14ac:dyDescent="0.3">
      <c r="D1400">
        <v>103</v>
      </c>
      <c r="E1400">
        <v>1885</v>
      </c>
      <c r="F1400">
        <v>164.471</v>
      </c>
      <c r="G1400">
        <v>34.011000000000003</v>
      </c>
      <c r="H1400">
        <v>254.333</v>
      </c>
      <c r="I1400">
        <v>-90.364999999999995</v>
      </c>
      <c r="J1400">
        <v>1884.038</v>
      </c>
      <c r="K1400">
        <f t="shared" ref="K1400:K1402" si="75">J1400/132</f>
        <v>14.273015151515152</v>
      </c>
      <c r="L1400" t="s">
        <v>43</v>
      </c>
      <c r="M1400" t="s">
        <v>53</v>
      </c>
      <c r="N1400" t="s">
        <v>51</v>
      </c>
    </row>
    <row r="1401" spans="4:14" x14ac:dyDescent="0.3">
      <c r="D1401">
        <v>104</v>
      </c>
      <c r="E1401">
        <v>1783</v>
      </c>
      <c r="F1401">
        <v>175.959</v>
      </c>
      <c r="G1401">
        <v>54.677</v>
      </c>
      <c r="H1401">
        <v>253</v>
      </c>
      <c r="I1401">
        <v>-88.843000000000004</v>
      </c>
      <c r="J1401">
        <v>1782.364</v>
      </c>
      <c r="K1401">
        <f t="shared" si="75"/>
        <v>13.502757575757576</v>
      </c>
      <c r="L1401" t="s">
        <v>43</v>
      </c>
      <c r="M1401" t="s">
        <v>53</v>
      </c>
      <c r="N1401" t="s">
        <v>51</v>
      </c>
    </row>
    <row r="1402" spans="4:14" x14ac:dyDescent="0.3">
      <c r="D1402">
        <v>105</v>
      </c>
      <c r="E1402">
        <v>1546</v>
      </c>
      <c r="F1402">
        <v>102.04300000000001</v>
      </c>
      <c r="G1402">
        <v>34.640999999999998</v>
      </c>
      <c r="H1402">
        <v>217.571</v>
      </c>
      <c r="I1402">
        <v>-93.784000000000006</v>
      </c>
      <c r="J1402">
        <v>1545.37</v>
      </c>
      <c r="K1402">
        <f t="shared" si="75"/>
        <v>11.707348484848485</v>
      </c>
      <c r="L1402" t="s">
        <v>43</v>
      </c>
      <c r="M1402" t="s">
        <v>53</v>
      </c>
      <c r="N1402" t="s">
        <v>47</v>
      </c>
    </row>
    <row r="1403" spans="4:14" x14ac:dyDescent="0.3">
      <c r="D1403">
        <v>106</v>
      </c>
      <c r="E1403">
        <v>99</v>
      </c>
      <c r="F1403">
        <v>99.617000000000004</v>
      </c>
      <c r="G1403">
        <v>67.992999999999995</v>
      </c>
      <c r="H1403">
        <v>204.63300000000001</v>
      </c>
      <c r="I1403">
        <v>-88.831000000000003</v>
      </c>
      <c r="J1403">
        <v>98.02</v>
      </c>
      <c r="L1403" t="s">
        <v>43</v>
      </c>
      <c r="M1403" t="s">
        <v>53</v>
      </c>
      <c r="N1403" t="s">
        <v>47</v>
      </c>
    </row>
    <row r="1404" spans="4:14" x14ac:dyDescent="0.3">
      <c r="D1404">
        <v>107</v>
      </c>
      <c r="E1404">
        <v>1226</v>
      </c>
      <c r="F1404">
        <v>93.031000000000006</v>
      </c>
      <c r="G1404">
        <v>10.689</v>
      </c>
      <c r="H1404">
        <v>208.34200000000001</v>
      </c>
      <c r="I1404">
        <v>-88.314999999999998</v>
      </c>
      <c r="J1404">
        <v>1224.529</v>
      </c>
      <c r="K1404">
        <f>J1404/98</f>
        <v>12.495193877551021</v>
      </c>
      <c r="L1404" t="s">
        <v>43</v>
      </c>
      <c r="M1404" t="s">
        <v>53</v>
      </c>
      <c r="N1404" t="s">
        <v>47</v>
      </c>
    </row>
    <row r="1405" spans="4:14" x14ac:dyDescent="0.3">
      <c r="D1405">
        <v>108</v>
      </c>
      <c r="E1405">
        <v>1335</v>
      </c>
      <c r="F1405">
        <v>46.902000000000001</v>
      </c>
      <c r="G1405">
        <v>5.7</v>
      </c>
      <c r="H1405">
        <v>158.51499999999999</v>
      </c>
      <c r="I1405">
        <v>-86.906000000000006</v>
      </c>
      <c r="J1405">
        <v>1333.9449999999999</v>
      </c>
      <c r="K1405">
        <f t="shared" ref="K1405:K1414" si="76">J1405/98</f>
        <v>13.611683673469386</v>
      </c>
      <c r="L1405" t="s">
        <v>43</v>
      </c>
      <c r="M1405" t="s">
        <v>53</v>
      </c>
      <c r="N1405" t="s">
        <v>47</v>
      </c>
    </row>
    <row r="1406" spans="4:14" x14ac:dyDescent="0.3">
      <c r="D1406">
        <v>109</v>
      </c>
      <c r="E1406">
        <v>1323</v>
      </c>
      <c r="F1406">
        <v>101.93</v>
      </c>
      <c r="G1406">
        <v>7.9580000000000002</v>
      </c>
      <c r="H1406">
        <v>253.96100000000001</v>
      </c>
      <c r="I1406">
        <v>-87.138000000000005</v>
      </c>
      <c r="J1406">
        <v>1321.6489999999999</v>
      </c>
      <c r="K1406">
        <f t="shared" si="76"/>
        <v>13.486214285714285</v>
      </c>
      <c r="L1406" t="s">
        <v>43</v>
      </c>
      <c r="M1406" t="s">
        <v>53</v>
      </c>
      <c r="N1406" t="s">
        <v>47</v>
      </c>
    </row>
    <row r="1407" spans="4:14" x14ac:dyDescent="0.3">
      <c r="D1407">
        <v>110</v>
      </c>
      <c r="E1407">
        <v>1342</v>
      </c>
      <c r="F1407">
        <v>111.85899999999999</v>
      </c>
      <c r="G1407">
        <v>11.641</v>
      </c>
      <c r="H1407">
        <v>255</v>
      </c>
      <c r="I1407">
        <v>-86.408000000000001</v>
      </c>
      <c r="J1407">
        <v>1340.634</v>
      </c>
      <c r="K1407">
        <f t="shared" si="76"/>
        <v>13.679938775510204</v>
      </c>
      <c r="L1407" t="s">
        <v>43</v>
      </c>
      <c r="M1407" t="s">
        <v>53</v>
      </c>
      <c r="N1407" t="s">
        <v>47</v>
      </c>
    </row>
    <row r="1408" spans="4:14" x14ac:dyDescent="0.3">
      <c r="D1408">
        <v>111</v>
      </c>
      <c r="E1408">
        <v>1383</v>
      </c>
      <c r="F1408">
        <v>100.377</v>
      </c>
      <c r="G1408">
        <v>7.8650000000000002</v>
      </c>
      <c r="H1408">
        <v>254.26499999999999</v>
      </c>
      <c r="I1408">
        <v>-92.738</v>
      </c>
      <c r="J1408">
        <v>1381.577</v>
      </c>
      <c r="K1408">
        <f t="shared" si="76"/>
        <v>14.097724489795919</v>
      </c>
      <c r="L1408" t="s">
        <v>43</v>
      </c>
      <c r="M1408" t="s">
        <v>53</v>
      </c>
      <c r="N1408" t="s">
        <v>47</v>
      </c>
    </row>
    <row r="1409" spans="4:14" x14ac:dyDescent="0.3">
      <c r="D1409">
        <v>112</v>
      </c>
      <c r="E1409">
        <v>1282</v>
      </c>
      <c r="F1409">
        <v>129.577</v>
      </c>
      <c r="G1409">
        <v>31.954000000000001</v>
      </c>
      <c r="H1409">
        <v>251.51</v>
      </c>
      <c r="I1409">
        <v>-85.971999999999994</v>
      </c>
      <c r="J1409">
        <v>1281.165</v>
      </c>
      <c r="K1409">
        <f t="shared" si="76"/>
        <v>13.073112244897958</v>
      </c>
      <c r="L1409" t="s">
        <v>43</v>
      </c>
      <c r="M1409" t="s">
        <v>53</v>
      </c>
      <c r="N1409" t="s">
        <v>47</v>
      </c>
    </row>
    <row r="1410" spans="4:14" x14ac:dyDescent="0.3">
      <c r="D1410">
        <v>113</v>
      </c>
      <c r="E1410">
        <v>1267</v>
      </c>
      <c r="F1410">
        <v>101.004</v>
      </c>
      <c r="G1410">
        <v>10.333</v>
      </c>
      <c r="H1410">
        <v>247.78800000000001</v>
      </c>
      <c r="I1410">
        <v>-90.272000000000006</v>
      </c>
      <c r="J1410">
        <v>1266.0139999999999</v>
      </c>
      <c r="K1410">
        <f t="shared" si="76"/>
        <v>12.918510204081631</v>
      </c>
      <c r="L1410" t="s">
        <v>43</v>
      </c>
      <c r="M1410" t="s">
        <v>53</v>
      </c>
      <c r="N1410" t="s">
        <v>47</v>
      </c>
    </row>
    <row r="1411" spans="4:14" x14ac:dyDescent="0.3">
      <c r="D1411">
        <v>114</v>
      </c>
      <c r="E1411">
        <v>1209</v>
      </c>
      <c r="F1411">
        <v>118.337</v>
      </c>
      <c r="G1411">
        <v>20.420000000000002</v>
      </c>
      <c r="H1411">
        <v>252.42599999999999</v>
      </c>
      <c r="I1411">
        <v>-93.417000000000002</v>
      </c>
      <c r="J1411">
        <v>1208.1469999999999</v>
      </c>
      <c r="K1411">
        <f t="shared" si="76"/>
        <v>12.328030612244897</v>
      </c>
      <c r="L1411" t="s">
        <v>43</v>
      </c>
      <c r="M1411" t="s">
        <v>53</v>
      </c>
      <c r="N1411" t="s">
        <v>47</v>
      </c>
    </row>
    <row r="1412" spans="4:14" x14ac:dyDescent="0.3">
      <c r="D1412">
        <v>115</v>
      </c>
      <c r="E1412">
        <v>1187</v>
      </c>
      <c r="F1412">
        <v>99.265000000000001</v>
      </c>
      <c r="G1412">
        <v>9.5920000000000005</v>
      </c>
      <c r="H1412">
        <v>253.89500000000001</v>
      </c>
      <c r="I1412">
        <v>-85.356999999999999</v>
      </c>
      <c r="J1412">
        <v>1185.8920000000001</v>
      </c>
      <c r="K1412">
        <f t="shared" si="76"/>
        <v>12.100938775510205</v>
      </c>
      <c r="L1412" t="s">
        <v>43</v>
      </c>
      <c r="M1412" t="s">
        <v>53</v>
      </c>
      <c r="N1412" t="s">
        <v>47</v>
      </c>
    </row>
    <row r="1413" spans="4:14" x14ac:dyDescent="0.3">
      <c r="D1413">
        <v>116</v>
      </c>
      <c r="E1413">
        <v>1365</v>
      </c>
      <c r="F1413">
        <v>128.387</v>
      </c>
      <c r="G1413">
        <v>7.8760000000000003</v>
      </c>
      <c r="H1413">
        <v>253.667</v>
      </c>
      <c r="I1413">
        <v>-80.123000000000005</v>
      </c>
      <c r="J1413">
        <v>1364.2180000000001</v>
      </c>
      <c r="K1413">
        <f t="shared" si="76"/>
        <v>13.920591836734694</v>
      </c>
      <c r="L1413" t="s">
        <v>43</v>
      </c>
      <c r="M1413" t="s">
        <v>53</v>
      </c>
      <c r="N1413" t="s">
        <v>47</v>
      </c>
    </row>
    <row r="1414" spans="4:14" x14ac:dyDescent="0.3">
      <c r="D1414">
        <v>117</v>
      </c>
      <c r="E1414">
        <v>1591</v>
      </c>
      <c r="F1414">
        <v>89.78</v>
      </c>
      <c r="G1414">
        <v>17.946999999999999</v>
      </c>
      <c r="H1414">
        <v>175</v>
      </c>
      <c r="I1414">
        <v>-83.063000000000002</v>
      </c>
      <c r="J1414">
        <v>1589.6379999999999</v>
      </c>
      <c r="K1414">
        <f t="shared" si="76"/>
        <v>16.220795918367347</v>
      </c>
      <c r="L1414" t="s">
        <v>43</v>
      </c>
      <c r="M1414" t="s">
        <v>53</v>
      </c>
      <c r="N1414" t="s">
        <v>47</v>
      </c>
    </row>
    <row r="1415" spans="4:14" x14ac:dyDescent="0.3">
      <c r="D1415">
        <v>118</v>
      </c>
      <c r="E1415">
        <v>225</v>
      </c>
      <c r="F1415">
        <v>149.398</v>
      </c>
      <c r="G1415">
        <v>34.094999999999999</v>
      </c>
      <c r="H1415">
        <v>253</v>
      </c>
      <c r="I1415">
        <v>-88.977000000000004</v>
      </c>
      <c r="J1415">
        <v>224.036</v>
      </c>
      <c r="L1415" t="s">
        <v>43</v>
      </c>
      <c r="M1415" t="s">
        <v>53</v>
      </c>
      <c r="N1415" t="s">
        <v>47</v>
      </c>
    </row>
    <row r="1416" spans="4:14" x14ac:dyDescent="0.3">
      <c r="D1416">
        <v>119</v>
      </c>
      <c r="E1416">
        <v>2769</v>
      </c>
      <c r="F1416">
        <v>145.59700000000001</v>
      </c>
      <c r="G1416">
        <v>17.062999999999999</v>
      </c>
      <c r="H1416">
        <v>254.333</v>
      </c>
      <c r="I1416">
        <v>-0.82799999999999996</v>
      </c>
      <c r="J1416">
        <v>2768.2890000000002</v>
      </c>
      <c r="K1416">
        <f>J1416/J1415</f>
        <v>12.356447178132086</v>
      </c>
      <c r="L1416" t="s">
        <v>43</v>
      </c>
      <c r="M1416" t="s">
        <v>53</v>
      </c>
      <c r="N1416" t="s">
        <v>47</v>
      </c>
    </row>
    <row r="1417" spans="4:14" x14ac:dyDescent="0.3">
      <c r="D1417">
        <v>120</v>
      </c>
      <c r="E1417">
        <v>241</v>
      </c>
      <c r="F1417">
        <v>148.001</v>
      </c>
      <c r="G1417">
        <v>63.732999999999997</v>
      </c>
      <c r="H1417">
        <v>238.267</v>
      </c>
      <c r="I1417">
        <v>1.909</v>
      </c>
      <c r="J1417">
        <v>240.13300000000001</v>
      </c>
      <c r="L1417" t="s">
        <v>43</v>
      </c>
      <c r="M1417" t="s">
        <v>53</v>
      </c>
      <c r="N1417" t="s">
        <v>47</v>
      </c>
    </row>
    <row r="1418" spans="4:14" x14ac:dyDescent="0.3">
      <c r="D1418">
        <v>121</v>
      </c>
      <c r="E1418">
        <v>2985</v>
      </c>
      <c r="F1418">
        <v>151.333</v>
      </c>
      <c r="G1418">
        <v>31.385999999999999</v>
      </c>
      <c r="H1418">
        <v>254.626</v>
      </c>
      <c r="I1418">
        <v>2.9969999999999999</v>
      </c>
      <c r="J1418">
        <v>2984.08</v>
      </c>
      <c r="K1418">
        <f t="shared" ref="K1418" si="77">J1418/J1417</f>
        <v>12.426780159328372</v>
      </c>
      <c r="L1418" t="s">
        <v>43</v>
      </c>
      <c r="M1418" t="s">
        <v>53</v>
      </c>
      <c r="N1418" t="s">
        <v>47</v>
      </c>
    </row>
    <row r="1419" spans="4:14" x14ac:dyDescent="0.3">
      <c r="D1419">
        <v>122</v>
      </c>
      <c r="E1419">
        <v>161</v>
      </c>
      <c r="F1419">
        <v>189.88499999999999</v>
      </c>
      <c r="G1419">
        <v>87.733000000000004</v>
      </c>
      <c r="H1419">
        <v>243.18299999999999</v>
      </c>
      <c r="I1419">
        <v>1.4319999999999999</v>
      </c>
      <c r="J1419">
        <v>160.05000000000001</v>
      </c>
      <c r="L1419" t="s">
        <v>43</v>
      </c>
      <c r="M1419" t="s">
        <v>53</v>
      </c>
      <c r="N1419" t="s">
        <v>47</v>
      </c>
    </row>
    <row r="1420" spans="4:14" x14ac:dyDescent="0.3">
      <c r="D1420">
        <v>123</v>
      </c>
      <c r="E1420">
        <v>2914</v>
      </c>
      <c r="F1420">
        <v>147.99299999999999</v>
      </c>
      <c r="G1420">
        <v>7.3819999999999997</v>
      </c>
      <c r="H1420">
        <v>249.667</v>
      </c>
      <c r="I1420">
        <v>1.7310000000000001</v>
      </c>
      <c r="J1420">
        <v>2913.3290000000002</v>
      </c>
      <c r="K1420">
        <f t="shared" ref="K1420" si="78">J1420/J1419</f>
        <v>18.202617931896281</v>
      </c>
      <c r="L1420" t="s">
        <v>43</v>
      </c>
      <c r="M1420" t="s">
        <v>53</v>
      </c>
      <c r="N1420" t="s">
        <v>47</v>
      </c>
    </row>
    <row r="1421" spans="4:14" x14ac:dyDescent="0.3">
      <c r="D1421">
        <v>124</v>
      </c>
      <c r="E1421">
        <v>175</v>
      </c>
      <c r="F1421">
        <v>212.501</v>
      </c>
      <c r="G1421">
        <v>169.333</v>
      </c>
      <c r="H1421">
        <v>234.667</v>
      </c>
      <c r="I1421">
        <v>-90</v>
      </c>
      <c r="J1421">
        <v>174</v>
      </c>
      <c r="L1421" t="s">
        <v>43</v>
      </c>
      <c r="M1421" t="s">
        <v>53</v>
      </c>
      <c r="N1421" t="s">
        <v>47</v>
      </c>
    </row>
    <row r="1422" spans="4:14" x14ac:dyDescent="0.3">
      <c r="D1422">
        <v>125</v>
      </c>
      <c r="E1422">
        <v>3035</v>
      </c>
      <c r="F1422">
        <v>146.059</v>
      </c>
      <c r="G1422">
        <v>32.679000000000002</v>
      </c>
      <c r="H1422">
        <v>254.667</v>
      </c>
      <c r="I1422">
        <v>-87.052999999999997</v>
      </c>
      <c r="J1422">
        <v>3034.0129999999999</v>
      </c>
      <c r="K1422">
        <f t="shared" ref="K1422" si="79">J1422/J1421</f>
        <v>17.43685632183908</v>
      </c>
      <c r="L1422" t="s">
        <v>43</v>
      </c>
      <c r="M1422" t="s">
        <v>53</v>
      </c>
      <c r="N1422" t="s">
        <v>47</v>
      </c>
    </row>
    <row r="1423" spans="4:14" x14ac:dyDescent="0.3">
      <c r="D1423">
        <v>126</v>
      </c>
      <c r="E1423">
        <v>103</v>
      </c>
      <c r="F1423">
        <v>158.22399999999999</v>
      </c>
      <c r="G1423">
        <v>137</v>
      </c>
      <c r="H1423">
        <v>182.608</v>
      </c>
      <c r="I1423">
        <v>-88.314999999999998</v>
      </c>
      <c r="J1423">
        <v>102.044</v>
      </c>
      <c r="L1423" t="s">
        <v>43</v>
      </c>
      <c r="M1423" t="s">
        <v>53</v>
      </c>
      <c r="N1423" t="s">
        <v>47</v>
      </c>
    </row>
    <row r="1424" spans="4:14" x14ac:dyDescent="0.3">
      <c r="D1424">
        <v>127</v>
      </c>
      <c r="E1424">
        <v>1425</v>
      </c>
      <c r="F1424">
        <v>118.499</v>
      </c>
      <c r="G1424">
        <v>11.162000000000001</v>
      </c>
      <c r="H1424">
        <v>247.821</v>
      </c>
      <c r="I1424">
        <v>-86.619</v>
      </c>
      <c r="J1424">
        <v>1424.479</v>
      </c>
      <c r="K1424">
        <f>J1424/102</f>
        <v>13.965480392156863</v>
      </c>
      <c r="L1424" t="s">
        <v>43</v>
      </c>
      <c r="M1424" t="s">
        <v>53</v>
      </c>
      <c r="N1424" t="s">
        <v>47</v>
      </c>
    </row>
    <row r="1425" spans="4:14" x14ac:dyDescent="0.3">
      <c r="D1425">
        <v>128</v>
      </c>
      <c r="E1425">
        <v>1286</v>
      </c>
      <c r="F1425">
        <v>124.999</v>
      </c>
      <c r="G1425">
        <v>20.027000000000001</v>
      </c>
      <c r="H1425">
        <v>252.298</v>
      </c>
      <c r="I1425">
        <v>-83.837000000000003</v>
      </c>
      <c r="J1425">
        <v>1285.4290000000001</v>
      </c>
      <c r="K1425">
        <f t="shared" ref="K1425:K1431" si="80">J1425/102</f>
        <v>12.602245098039216</v>
      </c>
      <c r="L1425" t="s">
        <v>43</v>
      </c>
      <c r="M1425" t="s">
        <v>53</v>
      </c>
      <c r="N1425" t="s">
        <v>47</v>
      </c>
    </row>
    <row r="1426" spans="4:14" x14ac:dyDescent="0.3">
      <c r="D1426">
        <v>129</v>
      </c>
      <c r="E1426">
        <v>1279</v>
      </c>
      <c r="F1426">
        <v>116.71</v>
      </c>
      <c r="G1426">
        <v>14.454000000000001</v>
      </c>
      <c r="H1426">
        <v>250.685</v>
      </c>
      <c r="I1426">
        <v>-88.924000000000007</v>
      </c>
      <c r="J1426">
        <v>1278.2249999999999</v>
      </c>
      <c r="K1426">
        <f t="shared" si="80"/>
        <v>12.531617647058823</v>
      </c>
      <c r="L1426" t="s">
        <v>43</v>
      </c>
      <c r="M1426" t="s">
        <v>53</v>
      </c>
      <c r="N1426" t="s">
        <v>47</v>
      </c>
    </row>
    <row r="1427" spans="4:14" x14ac:dyDescent="0.3">
      <c r="D1427">
        <v>130</v>
      </c>
      <c r="E1427">
        <v>1345</v>
      </c>
      <c r="F1427">
        <v>132.78100000000001</v>
      </c>
      <c r="G1427">
        <v>9.6669999999999998</v>
      </c>
      <c r="H1427">
        <v>250.91499999999999</v>
      </c>
      <c r="I1427">
        <v>-88.721000000000004</v>
      </c>
      <c r="J1427">
        <v>1344.335</v>
      </c>
      <c r="K1427">
        <f t="shared" si="80"/>
        <v>13.179754901960784</v>
      </c>
      <c r="L1427" t="s">
        <v>43</v>
      </c>
      <c r="M1427" t="s">
        <v>53</v>
      </c>
      <c r="N1427" t="s">
        <v>47</v>
      </c>
    </row>
    <row r="1428" spans="4:14" x14ac:dyDescent="0.3">
      <c r="D1428">
        <v>131</v>
      </c>
      <c r="E1428">
        <v>1348</v>
      </c>
      <c r="F1428">
        <v>109.38</v>
      </c>
      <c r="G1428">
        <v>18.065999999999999</v>
      </c>
      <c r="H1428">
        <v>252.27500000000001</v>
      </c>
      <c r="I1428">
        <v>-85.914000000000001</v>
      </c>
      <c r="J1428">
        <v>1347.424</v>
      </c>
      <c r="K1428">
        <f t="shared" si="80"/>
        <v>13.210039215686274</v>
      </c>
      <c r="L1428" t="s">
        <v>43</v>
      </c>
      <c r="M1428" t="s">
        <v>53</v>
      </c>
      <c r="N1428" t="s">
        <v>47</v>
      </c>
    </row>
    <row r="1429" spans="4:14" x14ac:dyDescent="0.3">
      <c r="D1429">
        <v>132</v>
      </c>
      <c r="E1429">
        <v>1263</v>
      </c>
      <c r="F1429">
        <v>106.342</v>
      </c>
      <c r="G1429">
        <v>22.766999999999999</v>
      </c>
      <c r="H1429">
        <v>253.88</v>
      </c>
      <c r="I1429">
        <v>-83.448999999999998</v>
      </c>
      <c r="J1429">
        <v>1262.241</v>
      </c>
      <c r="K1429">
        <f t="shared" si="80"/>
        <v>12.374911764705882</v>
      </c>
      <c r="L1429" t="s">
        <v>43</v>
      </c>
      <c r="M1429" t="s">
        <v>53</v>
      </c>
      <c r="N1429" t="s">
        <v>47</v>
      </c>
    </row>
    <row r="1430" spans="4:14" x14ac:dyDescent="0.3">
      <c r="D1430">
        <v>133</v>
      </c>
      <c r="E1430">
        <v>1220</v>
      </c>
      <c r="F1430">
        <v>106.392</v>
      </c>
      <c r="G1430">
        <v>25.768000000000001</v>
      </c>
      <c r="H1430">
        <v>187.67699999999999</v>
      </c>
      <c r="I1430">
        <v>-87.460999999999999</v>
      </c>
      <c r="J1430">
        <v>1219.1959999999999</v>
      </c>
      <c r="K1430">
        <f t="shared" si="80"/>
        <v>11.952901960784313</v>
      </c>
      <c r="L1430" t="s">
        <v>43</v>
      </c>
      <c r="M1430" t="s">
        <v>53</v>
      </c>
      <c r="N1430" t="s">
        <v>47</v>
      </c>
    </row>
    <row r="1431" spans="4:14" x14ac:dyDescent="0.3">
      <c r="D1431">
        <v>134</v>
      </c>
      <c r="E1431">
        <v>1309</v>
      </c>
      <c r="F1431">
        <v>74.376999999999995</v>
      </c>
      <c r="G1431">
        <v>11.007999999999999</v>
      </c>
      <c r="H1431">
        <v>253.76900000000001</v>
      </c>
      <c r="I1431">
        <v>-84.471999999999994</v>
      </c>
      <c r="J1431">
        <v>1308.0830000000001</v>
      </c>
      <c r="K1431">
        <f t="shared" si="80"/>
        <v>12.824343137254903</v>
      </c>
      <c r="L1431" t="s">
        <v>43</v>
      </c>
      <c r="M1431" t="s">
        <v>53</v>
      </c>
      <c r="N1431" t="s">
        <v>47</v>
      </c>
    </row>
    <row r="1432" spans="4:14" x14ac:dyDescent="0.3">
      <c r="D1432">
        <v>135</v>
      </c>
      <c r="E1432">
        <v>97</v>
      </c>
      <c r="F1432">
        <v>129.49100000000001</v>
      </c>
      <c r="G1432">
        <v>94.75</v>
      </c>
      <c r="H1432">
        <v>159.458</v>
      </c>
      <c r="I1432">
        <v>-93.575999999999993</v>
      </c>
      <c r="J1432">
        <v>96.186999999999998</v>
      </c>
      <c r="L1432" t="s">
        <v>43</v>
      </c>
      <c r="M1432" t="s">
        <v>53</v>
      </c>
      <c r="N1432" t="s">
        <v>47</v>
      </c>
    </row>
    <row r="1433" spans="4:14" x14ac:dyDescent="0.3">
      <c r="D1433">
        <v>136</v>
      </c>
      <c r="E1433">
        <v>1083</v>
      </c>
      <c r="F1433">
        <v>112.111</v>
      </c>
      <c r="G1433">
        <v>35.658000000000001</v>
      </c>
      <c r="H1433">
        <v>251.643</v>
      </c>
      <c r="I1433">
        <v>-93.813999999999993</v>
      </c>
      <c r="J1433">
        <v>1082.3969999999999</v>
      </c>
      <c r="K1433">
        <f>J1433/96</f>
        <v>11.274968749999999</v>
      </c>
      <c r="L1433" t="s">
        <v>43</v>
      </c>
      <c r="M1433" t="s">
        <v>53</v>
      </c>
      <c r="N1433" t="s">
        <v>47</v>
      </c>
    </row>
    <row r="1434" spans="4:14" x14ac:dyDescent="0.3">
      <c r="D1434">
        <v>137</v>
      </c>
      <c r="E1434">
        <v>1088</v>
      </c>
      <c r="F1434">
        <v>121.986</v>
      </c>
      <c r="G1434">
        <v>33.585999999999999</v>
      </c>
      <c r="H1434">
        <v>225.59299999999999</v>
      </c>
      <c r="I1434">
        <v>-92.215000000000003</v>
      </c>
      <c r="J1434">
        <v>1086.8119999999999</v>
      </c>
      <c r="K1434">
        <f t="shared" ref="K1434:K1448" si="81">J1434/96</f>
        <v>11.320958333333332</v>
      </c>
      <c r="L1434" t="s">
        <v>43</v>
      </c>
      <c r="M1434" t="s">
        <v>53</v>
      </c>
      <c r="N1434" t="s">
        <v>47</v>
      </c>
    </row>
    <row r="1435" spans="4:14" x14ac:dyDescent="0.3">
      <c r="D1435">
        <v>138</v>
      </c>
      <c r="E1435">
        <v>1036</v>
      </c>
      <c r="F1435">
        <v>108.726</v>
      </c>
      <c r="G1435">
        <v>34.607999999999997</v>
      </c>
      <c r="H1435">
        <v>254.72499999999999</v>
      </c>
      <c r="I1435">
        <v>-94.653000000000006</v>
      </c>
      <c r="J1435">
        <v>1035.413</v>
      </c>
      <c r="K1435">
        <f t="shared" si="81"/>
        <v>10.785552083333334</v>
      </c>
      <c r="L1435" t="s">
        <v>43</v>
      </c>
      <c r="M1435" t="s">
        <v>53</v>
      </c>
      <c r="N1435" t="s">
        <v>47</v>
      </c>
    </row>
    <row r="1436" spans="4:14" x14ac:dyDescent="0.3">
      <c r="D1436">
        <v>139</v>
      </c>
      <c r="E1436">
        <v>1171</v>
      </c>
      <c r="F1436">
        <v>100.893</v>
      </c>
      <c r="G1436">
        <v>18.667000000000002</v>
      </c>
      <c r="H1436">
        <v>254.547</v>
      </c>
      <c r="I1436">
        <v>-91.468999999999994</v>
      </c>
      <c r="J1436">
        <v>1170.385</v>
      </c>
      <c r="K1436">
        <f t="shared" si="81"/>
        <v>12.191510416666667</v>
      </c>
      <c r="L1436" t="s">
        <v>43</v>
      </c>
      <c r="M1436" t="s">
        <v>53</v>
      </c>
      <c r="N1436" t="s">
        <v>47</v>
      </c>
    </row>
    <row r="1437" spans="4:14" x14ac:dyDescent="0.3">
      <c r="D1437">
        <v>140</v>
      </c>
      <c r="E1437">
        <v>1071</v>
      </c>
      <c r="F1437">
        <v>98.873999999999995</v>
      </c>
      <c r="G1437">
        <v>24.335999999999999</v>
      </c>
      <c r="H1437">
        <v>253.55500000000001</v>
      </c>
      <c r="I1437">
        <v>-93.215000000000003</v>
      </c>
      <c r="J1437">
        <v>1069.684</v>
      </c>
      <c r="K1437">
        <f t="shared" si="81"/>
        <v>11.142541666666666</v>
      </c>
      <c r="L1437" t="s">
        <v>43</v>
      </c>
      <c r="M1437" t="s">
        <v>53</v>
      </c>
      <c r="N1437" t="s">
        <v>47</v>
      </c>
    </row>
    <row r="1438" spans="4:14" x14ac:dyDescent="0.3">
      <c r="D1438">
        <v>141</v>
      </c>
      <c r="E1438">
        <v>1135</v>
      </c>
      <c r="F1438">
        <v>94.355000000000004</v>
      </c>
      <c r="G1438">
        <v>23.18</v>
      </c>
      <c r="H1438">
        <v>254.61</v>
      </c>
      <c r="I1438">
        <v>-89.697000000000003</v>
      </c>
      <c r="J1438">
        <v>1134.0160000000001</v>
      </c>
      <c r="K1438">
        <f t="shared" si="81"/>
        <v>11.812666666666667</v>
      </c>
      <c r="L1438" t="s">
        <v>43</v>
      </c>
      <c r="M1438" t="s">
        <v>53</v>
      </c>
      <c r="N1438" t="s">
        <v>47</v>
      </c>
    </row>
    <row r="1439" spans="4:14" x14ac:dyDescent="0.3">
      <c r="D1439">
        <v>142</v>
      </c>
      <c r="E1439">
        <v>1098</v>
      </c>
      <c r="F1439">
        <v>83.462999999999994</v>
      </c>
      <c r="G1439">
        <v>25.074000000000002</v>
      </c>
      <c r="H1439">
        <v>253.63</v>
      </c>
      <c r="I1439">
        <v>-78.320999999999998</v>
      </c>
      <c r="J1439">
        <v>1096.704</v>
      </c>
      <c r="K1439">
        <f t="shared" si="81"/>
        <v>11.423999999999999</v>
      </c>
      <c r="L1439" t="s">
        <v>43</v>
      </c>
      <c r="M1439" t="s">
        <v>53</v>
      </c>
      <c r="N1439" t="s">
        <v>47</v>
      </c>
    </row>
    <row r="1440" spans="4:14" x14ac:dyDescent="0.3">
      <c r="D1440">
        <v>143</v>
      </c>
      <c r="E1440">
        <v>1143</v>
      </c>
      <c r="F1440">
        <v>138.71700000000001</v>
      </c>
      <c r="G1440">
        <v>9.1839999999999993</v>
      </c>
      <c r="H1440">
        <v>254.667</v>
      </c>
      <c r="I1440">
        <v>-86.986999999999995</v>
      </c>
      <c r="J1440">
        <v>1141.578</v>
      </c>
      <c r="K1440">
        <f t="shared" si="81"/>
        <v>11.8914375</v>
      </c>
      <c r="L1440" t="s">
        <v>43</v>
      </c>
      <c r="M1440" t="s">
        <v>53</v>
      </c>
      <c r="N1440" t="s">
        <v>47</v>
      </c>
    </row>
    <row r="1441" spans="4:14" x14ac:dyDescent="0.3">
      <c r="D1441">
        <v>144</v>
      </c>
      <c r="E1441">
        <v>1222</v>
      </c>
      <c r="F1441">
        <v>120.639</v>
      </c>
      <c r="G1441">
        <v>12.87</v>
      </c>
      <c r="H1441">
        <v>253.49299999999999</v>
      </c>
      <c r="I1441">
        <v>-86.055000000000007</v>
      </c>
      <c r="J1441">
        <v>1220.893</v>
      </c>
      <c r="K1441">
        <f t="shared" si="81"/>
        <v>12.717635416666667</v>
      </c>
      <c r="L1441" t="s">
        <v>43</v>
      </c>
      <c r="M1441" t="s">
        <v>53</v>
      </c>
      <c r="N1441" t="s">
        <v>47</v>
      </c>
    </row>
    <row r="1442" spans="4:14" x14ac:dyDescent="0.3">
      <c r="D1442">
        <v>145</v>
      </c>
      <c r="E1442">
        <v>1219</v>
      </c>
      <c r="F1442">
        <v>111.764</v>
      </c>
      <c r="G1442">
        <v>17.332999999999998</v>
      </c>
      <c r="H1442">
        <v>247.488</v>
      </c>
      <c r="I1442">
        <v>-80.073999999999998</v>
      </c>
      <c r="J1442">
        <v>1218.2360000000001</v>
      </c>
      <c r="K1442">
        <f t="shared" si="81"/>
        <v>12.689958333333335</v>
      </c>
      <c r="L1442" t="s">
        <v>43</v>
      </c>
      <c r="M1442" t="s">
        <v>53</v>
      </c>
      <c r="N1442" t="s">
        <v>47</v>
      </c>
    </row>
    <row r="1443" spans="4:14" x14ac:dyDescent="0.3">
      <c r="D1443">
        <v>146</v>
      </c>
      <c r="E1443">
        <v>1121</v>
      </c>
      <c r="F1443">
        <v>125.40300000000001</v>
      </c>
      <c r="G1443">
        <v>27.939</v>
      </c>
      <c r="H1443">
        <v>252.12799999999999</v>
      </c>
      <c r="I1443">
        <v>-82.304000000000002</v>
      </c>
      <c r="J1443">
        <v>1120.0889999999999</v>
      </c>
      <c r="K1443">
        <f t="shared" si="81"/>
        <v>11.66759375</v>
      </c>
      <c r="L1443" t="s">
        <v>43</v>
      </c>
      <c r="M1443" t="s">
        <v>53</v>
      </c>
      <c r="N1443" t="s">
        <v>47</v>
      </c>
    </row>
    <row r="1444" spans="4:14" x14ac:dyDescent="0.3">
      <c r="D1444">
        <v>147</v>
      </c>
      <c r="E1444">
        <v>1188</v>
      </c>
      <c r="F1444">
        <v>77.260000000000005</v>
      </c>
      <c r="G1444">
        <v>21.992000000000001</v>
      </c>
      <c r="H1444">
        <v>186.20699999999999</v>
      </c>
      <c r="I1444">
        <v>-84.778999999999996</v>
      </c>
      <c r="J1444">
        <v>1186.924</v>
      </c>
      <c r="K1444">
        <f t="shared" si="81"/>
        <v>12.363791666666666</v>
      </c>
      <c r="L1444" t="s">
        <v>43</v>
      </c>
      <c r="M1444" t="s">
        <v>53</v>
      </c>
      <c r="N1444" t="s">
        <v>47</v>
      </c>
    </row>
    <row r="1445" spans="4:14" x14ac:dyDescent="0.3">
      <c r="D1445">
        <v>148</v>
      </c>
      <c r="E1445">
        <v>1185</v>
      </c>
      <c r="F1445">
        <v>104.97199999999999</v>
      </c>
      <c r="G1445">
        <v>19.041</v>
      </c>
      <c r="H1445">
        <v>228.53299999999999</v>
      </c>
      <c r="I1445">
        <v>-87.093999999999994</v>
      </c>
      <c r="J1445">
        <v>1183.5219999999999</v>
      </c>
      <c r="K1445">
        <f t="shared" si="81"/>
        <v>12.328354166666665</v>
      </c>
      <c r="L1445" t="s">
        <v>43</v>
      </c>
      <c r="M1445" t="s">
        <v>53</v>
      </c>
      <c r="N1445" t="s">
        <v>47</v>
      </c>
    </row>
    <row r="1446" spans="4:14" x14ac:dyDescent="0.3">
      <c r="D1446">
        <v>149</v>
      </c>
      <c r="E1446">
        <v>1201</v>
      </c>
      <c r="F1446">
        <v>108.742</v>
      </c>
      <c r="G1446">
        <v>22.332999999999998</v>
      </c>
      <c r="H1446">
        <v>251.66200000000001</v>
      </c>
      <c r="I1446">
        <v>-90.858999999999995</v>
      </c>
      <c r="J1446">
        <v>1200.135</v>
      </c>
      <c r="K1446">
        <f t="shared" si="81"/>
        <v>12.50140625</v>
      </c>
      <c r="L1446" t="s">
        <v>43</v>
      </c>
      <c r="M1446" t="s">
        <v>53</v>
      </c>
      <c r="N1446" t="s">
        <v>47</v>
      </c>
    </row>
    <row r="1447" spans="4:14" x14ac:dyDescent="0.3">
      <c r="D1447">
        <v>150</v>
      </c>
      <c r="E1447">
        <v>1208</v>
      </c>
      <c r="F1447">
        <v>78.069999999999993</v>
      </c>
      <c r="G1447">
        <v>6.609</v>
      </c>
      <c r="H1447">
        <v>184.49199999999999</v>
      </c>
      <c r="I1447">
        <v>-91.71</v>
      </c>
      <c r="J1447">
        <v>1206.537</v>
      </c>
      <c r="K1447">
        <f t="shared" si="81"/>
        <v>12.568093750000001</v>
      </c>
      <c r="L1447" t="s">
        <v>43</v>
      </c>
      <c r="M1447" t="s">
        <v>53</v>
      </c>
      <c r="N1447" t="s">
        <v>47</v>
      </c>
    </row>
    <row r="1448" spans="4:14" x14ac:dyDescent="0.3">
      <c r="D1448">
        <v>151</v>
      </c>
      <c r="E1448">
        <v>1190</v>
      </c>
      <c r="F1448">
        <v>91.123999999999995</v>
      </c>
      <c r="G1448">
        <v>13.164</v>
      </c>
      <c r="H1448">
        <v>196.506</v>
      </c>
      <c r="I1448">
        <v>-81.584000000000003</v>
      </c>
      <c r="J1448">
        <v>1188.8030000000001</v>
      </c>
      <c r="K1448">
        <f t="shared" si="81"/>
        <v>12.383364583333334</v>
      </c>
      <c r="L1448" t="s">
        <v>43</v>
      </c>
      <c r="M1448" t="s">
        <v>53</v>
      </c>
      <c r="N1448" t="s">
        <v>47</v>
      </c>
    </row>
    <row r="1449" spans="4:14" x14ac:dyDescent="0.3">
      <c r="D1449">
        <v>152</v>
      </c>
      <c r="E1449">
        <v>225</v>
      </c>
      <c r="F1449">
        <v>178.36699999999999</v>
      </c>
      <c r="G1449">
        <v>80.881</v>
      </c>
      <c r="H1449">
        <v>241.762</v>
      </c>
      <c r="I1449">
        <v>2.0449999999999999</v>
      </c>
      <c r="J1449">
        <v>224.143</v>
      </c>
      <c r="L1449" t="s">
        <v>43</v>
      </c>
      <c r="M1449" t="s">
        <v>53</v>
      </c>
      <c r="N1449" t="s">
        <v>47</v>
      </c>
    </row>
    <row r="1450" spans="4:14" x14ac:dyDescent="0.3">
      <c r="D1450">
        <v>153</v>
      </c>
      <c r="E1450">
        <v>3295</v>
      </c>
      <c r="F1450">
        <v>178.023</v>
      </c>
      <c r="G1450">
        <v>12.907</v>
      </c>
      <c r="H1450">
        <v>254.667</v>
      </c>
      <c r="I1450">
        <v>-2.0880000000000001</v>
      </c>
      <c r="J1450">
        <v>3294.1860000000001</v>
      </c>
      <c r="K1450">
        <f>J1450/224</f>
        <v>14.7061875</v>
      </c>
      <c r="L1450" t="s">
        <v>43</v>
      </c>
      <c r="M1450" t="s">
        <v>53</v>
      </c>
      <c r="N1450" t="s">
        <v>47</v>
      </c>
    </row>
    <row r="1451" spans="4:14" x14ac:dyDescent="0.3">
      <c r="D1451">
        <v>154</v>
      </c>
      <c r="E1451">
        <v>253</v>
      </c>
      <c r="F1451">
        <v>117.036</v>
      </c>
      <c r="G1451">
        <v>42.143000000000001</v>
      </c>
      <c r="H1451">
        <v>245.55600000000001</v>
      </c>
      <c r="I1451">
        <v>-91.364000000000004</v>
      </c>
      <c r="J1451">
        <v>252.071</v>
      </c>
      <c r="L1451" t="s">
        <v>43</v>
      </c>
      <c r="M1451" t="s">
        <v>53</v>
      </c>
      <c r="N1451" t="s">
        <v>47</v>
      </c>
    </row>
    <row r="1452" spans="4:14" x14ac:dyDescent="0.3">
      <c r="D1452">
        <v>155</v>
      </c>
      <c r="E1452">
        <v>3280</v>
      </c>
      <c r="F1452">
        <v>162.80500000000001</v>
      </c>
      <c r="G1452">
        <v>39.375999999999998</v>
      </c>
      <c r="H1452">
        <v>254</v>
      </c>
      <c r="I1452">
        <v>-87.587999999999994</v>
      </c>
      <c r="J1452">
        <v>3278.9050000000002</v>
      </c>
      <c r="K1452">
        <f t="shared" ref="K1452" si="82">J1452/224</f>
        <v>14.637968750000001</v>
      </c>
      <c r="L1452" t="s">
        <v>43</v>
      </c>
      <c r="M1452" t="s">
        <v>53</v>
      </c>
      <c r="N1452" t="s">
        <v>47</v>
      </c>
    </row>
    <row r="1453" spans="4:14" x14ac:dyDescent="0.3">
      <c r="D1453">
        <v>156</v>
      </c>
      <c r="E1453">
        <v>229</v>
      </c>
      <c r="F1453">
        <v>151.62100000000001</v>
      </c>
      <c r="G1453">
        <v>79.069999999999993</v>
      </c>
      <c r="H1453">
        <v>176.12299999999999</v>
      </c>
      <c r="I1453">
        <v>1.0049999999999999</v>
      </c>
      <c r="J1453">
        <v>228.035</v>
      </c>
      <c r="L1453" t="s">
        <v>43</v>
      </c>
      <c r="M1453" t="s">
        <v>53</v>
      </c>
      <c r="N1453" t="s">
        <v>47</v>
      </c>
    </row>
    <row r="1454" spans="4:14" x14ac:dyDescent="0.3">
      <c r="D1454">
        <v>157</v>
      </c>
      <c r="E1454">
        <v>3260</v>
      </c>
      <c r="F1454">
        <v>130.37299999999999</v>
      </c>
      <c r="G1454">
        <v>24.244</v>
      </c>
      <c r="H1454">
        <v>254.333</v>
      </c>
      <c r="I1454">
        <v>-2.3919999999999999</v>
      </c>
      <c r="J1454">
        <v>3258.8389999999999</v>
      </c>
      <c r="K1454">
        <f t="shared" ref="K1454" si="83">J1454/224</f>
        <v>14.548388392857143</v>
      </c>
      <c r="L1454" t="s">
        <v>43</v>
      </c>
      <c r="M1454" t="s">
        <v>53</v>
      </c>
      <c r="N1454" t="s">
        <v>47</v>
      </c>
    </row>
    <row r="1455" spans="4:14" x14ac:dyDescent="0.3">
      <c r="D1455">
        <v>158</v>
      </c>
      <c r="E1455">
        <v>257</v>
      </c>
      <c r="F1455">
        <v>126.377</v>
      </c>
      <c r="G1455">
        <v>83.885000000000005</v>
      </c>
      <c r="H1455">
        <v>212.458</v>
      </c>
      <c r="I1455">
        <v>1.79</v>
      </c>
      <c r="J1455">
        <v>256.125</v>
      </c>
      <c r="L1455" t="s">
        <v>43</v>
      </c>
      <c r="M1455" t="s">
        <v>53</v>
      </c>
      <c r="N1455" t="s">
        <v>47</v>
      </c>
    </row>
    <row r="1456" spans="4:14" x14ac:dyDescent="0.3">
      <c r="D1456">
        <v>159</v>
      </c>
      <c r="E1456">
        <v>3338</v>
      </c>
      <c r="F1456">
        <v>101.114</v>
      </c>
      <c r="G1456">
        <v>14.224</v>
      </c>
      <c r="H1456">
        <v>252.869</v>
      </c>
      <c r="I1456">
        <v>1.4419999999999999</v>
      </c>
      <c r="J1456">
        <v>3337.0569999999998</v>
      </c>
      <c r="K1456">
        <f t="shared" ref="K1456" si="84">J1456/224</f>
        <v>14.897575892857143</v>
      </c>
      <c r="L1456" t="s">
        <v>43</v>
      </c>
      <c r="M1456" t="s">
        <v>53</v>
      </c>
      <c r="N1456" t="s">
        <v>47</v>
      </c>
    </row>
    <row r="1457" spans="4:14" x14ac:dyDescent="0.3">
      <c r="D1457">
        <v>160</v>
      </c>
      <c r="E1457">
        <v>217</v>
      </c>
      <c r="F1457">
        <v>76.141999999999996</v>
      </c>
      <c r="G1457">
        <v>68.417000000000002</v>
      </c>
      <c r="H1457">
        <v>113</v>
      </c>
      <c r="I1457">
        <v>-88.409000000000006</v>
      </c>
      <c r="J1457">
        <v>216.083</v>
      </c>
      <c r="L1457" t="s">
        <v>43</v>
      </c>
      <c r="M1457" t="s">
        <v>53</v>
      </c>
      <c r="N1457" t="s">
        <v>47</v>
      </c>
    </row>
    <row r="1458" spans="4:14" x14ac:dyDescent="0.3">
      <c r="D1458">
        <v>161</v>
      </c>
      <c r="E1458">
        <v>3259</v>
      </c>
      <c r="F1458">
        <v>65.853999999999999</v>
      </c>
      <c r="G1458">
        <v>12.413</v>
      </c>
      <c r="H1458">
        <v>244.268</v>
      </c>
      <c r="I1458">
        <v>-89.260999999999996</v>
      </c>
      <c r="J1458">
        <v>3258.2710000000002</v>
      </c>
      <c r="K1458">
        <f t="shared" ref="K1458" si="85">J1458/224</f>
        <v>14.54585267857143</v>
      </c>
      <c r="L1458" t="s">
        <v>43</v>
      </c>
      <c r="M1458" t="s">
        <v>53</v>
      </c>
      <c r="N1458" t="s">
        <v>47</v>
      </c>
    </row>
    <row r="1459" spans="4:14" x14ac:dyDescent="0.3">
      <c r="D1459">
        <v>162</v>
      </c>
      <c r="E1459">
        <v>225</v>
      </c>
      <c r="F1459">
        <v>76.338999999999999</v>
      </c>
      <c r="G1459">
        <v>35.988</v>
      </c>
      <c r="H1459">
        <v>130</v>
      </c>
      <c r="I1459">
        <v>1.0229999999999999</v>
      </c>
      <c r="J1459">
        <v>224.036</v>
      </c>
      <c r="L1459" t="s">
        <v>43</v>
      </c>
      <c r="M1459" t="s">
        <v>53</v>
      </c>
      <c r="N1459" t="s">
        <v>47</v>
      </c>
    </row>
    <row r="1460" spans="4:14" x14ac:dyDescent="0.3">
      <c r="D1460">
        <v>163</v>
      </c>
      <c r="E1460">
        <v>3497</v>
      </c>
      <c r="F1460">
        <v>61.148000000000003</v>
      </c>
      <c r="G1460">
        <v>8.1389999999999993</v>
      </c>
      <c r="H1460">
        <v>166.18199999999999</v>
      </c>
      <c r="I1460">
        <v>0.26200000000000001</v>
      </c>
      <c r="J1460">
        <v>3496.0369999999998</v>
      </c>
      <c r="K1460">
        <f t="shared" ref="K1460" si="86">J1460/224</f>
        <v>15.607308035714285</v>
      </c>
      <c r="L1460" t="s">
        <v>43</v>
      </c>
      <c r="M1460" t="s">
        <v>53</v>
      </c>
      <c r="N1460" t="s">
        <v>47</v>
      </c>
    </row>
    <row r="1461" spans="4:14" x14ac:dyDescent="0.3">
      <c r="D1461">
        <v>164</v>
      </c>
      <c r="E1461">
        <v>225</v>
      </c>
      <c r="F1461">
        <v>137.655</v>
      </c>
      <c r="G1461">
        <v>128.702</v>
      </c>
      <c r="H1461">
        <v>153.143</v>
      </c>
      <c r="I1461">
        <v>-1.0229999999999999</v>
      </c>
      <c r="J1461">
        <v>224.036</v>
      </c>
      <c r="L1461" t="s">
        <v>43</v>
      </c>
      <c r="M1461" t="s">
        <v>53</v>
      </c>
      <c r="N1461" t="s">
        <v>47</v>
      </c>
    </row>
    <row r="1462" spans="4:14" x14ac:dyDescent="0.3">
      <c r="D1462">
        <v>165</v>
      </c>
      <c r="E1462">
        <v>3643</v>
      </c>
      <c r="F1462">
        <v>122.35599999999999</v>
      </c>
      <c r="G1462">
        <v>9.4580000000000002</v>
      </c>
      <c r="H1462">
        <v>230.191</v>
      </c>
      <c r="I1462">
        <v>-89.055999999999997</v>
      </c>
      <c r="J1462">
        <v>3642.4940000000001</v>
      </c>
      <c r="K1462">
        <f t="shared" ref="K1462" si="87">J1462/224</f>
        <v>16.261133928571429</v>
      </c>
      <c r="L1462" t="s">
        <v>43</v>
      </c>
      <c r="M1462" t="s">
        <v>53</v>
      </c>
      <c r="N1462" t="s">
        <v>47</v>
      </c>
    </row>
    <row r="1463" spans="4:14" x14ac:dyDescent="0.3">
      <c r="D1463">
        <v>166</v>
      </c>
      <c r="E1463">
        <v>229</v>
      </c>
      <c r="F1463">
        <v>134.30799999999999</v>
      </c>
      <c r="G1463">
        <v>77.543999999999997</v>
      </c>
      <c r="H1463">
        <v>172.78899999999999</v>
      </c>
      <c r="I1463">
        <v>-93.013000000000005</v>
      </c>
      <c r="J1463">
        <v>228.316</v>
      </c>
      <c r="L1463" t="s">
        <v>43</v>
      </c>
      <c r="M1463" t="s">
        <v>53</v>
      </c>
      <c r="N1463" t="s">
        <v>47</v>
      </c>
    </row>
    <row r="1464" spans="4:14" x14ac:dyDescent="0.3">
      <c r="D1464">
        <v>167</v>
      </c>
      <c r="E1464">
        <v>3596</v>
      </c>
      <c r="F1464">
        <v>111.696</v>
      </c>
      <c r="G1464">
        <v>10.617000000000001</v>
      </c>
      <c r="H1464">
        <v>231.876</v>
      </c>
      <c r="I1464">
        <v>-88.757000000000005</v>
      </c>
      <c r="J1464">
        <v>3594.846</v>
      </c>
      <c r="K1464">
        <f t="shared" ref="K1464" si="88">J1464/224</f>
        <v>16.048419642857144</v>
      </c>
      <c r="L1464" t="s">
        <v>43</v>
      </c>
      <c r="M1464" t="s">
        <v>53</v>
      </c>
      <c r="N1464" t="s">
        <v>47</v>
      </c>
    </row>
    <row r="1465" spans="4:14" x14ac:dyDescent="0.3">
      <c r="D1465">
        <v>168</v>
      </c>
      <c r="E1465">
        <v>213</v>
      </c>
      <c r="F1465">
        <v>121.18899999999999</v>
      </c>
      <c r="G1465">
        <v>88.332999999999998</v>
      </c>
      <c r="H1465">
        <v>197.333</v>
      </c>
      <c r="I1465">
        <v>0</v>
      </c>
      <c r="J1465">
        <v>212</v>
      </c>
      <c r="L1465" t="s">
        <v>43</v>
      </c>
      <c r="M1465" t="s">
        <v>53</v>
      </c>
      <c r="N1465" t="s">
        <v>47</v>
      </c>
    </row>
    <row r="1466" spans="4:14" x14ac:dyDescent="0.3">
      <c r="D1466">
        <v>169</v>
      </c>
      <c r="E1466">
        <v>3371</v>
      </c>
      <c r="F1466">
        <v>110.765</v>
      </c>
      <c r="G1466">
        <v>2.6669999999999998</v>
      </c>
      <c r="H1466">
        <v>227.57400000000001</v>
      </c>
      <c r="I1466">
        <v>1.837</v>
      </c>
      <c r="J1466">
        <v>3369.7310000000002</v>
      </c>
      <c r="K1466">
        <f t="shared" ref="K1466" si="89">J1466/224</f>
        <v>15.043441964285716</v>
      </c>
      <c r="L1466" t="s">
        <v>43</v>
      </c>
      <c r="M1466" t="s">
        <v>53</v>
      </c>
      <c r="N1466" t="s">
        <v>47</v>
      </c>
    </row>
    <row r="1467" spans="4:14" x14ac:dyDescent="0.3">
      <c r="D1467">
        <v>170</v>
      </c>
      <c r="E1467">
        <v>221</v>
      </c>
      <c r="F1467">
        <v>129.875</v>
      </c>
      <c r="G1467">
        <v>73.847999999999999</v>
      </c>
      <c r="H1467">
        <v>178.709</v>
      </c>
      <c r="I1467">
        <v>2.0830000000000002</v>
      </c>
      <c r="J1467">
        <v>220.14500000000001</v>
      </c>
      <c r="L1467" t="s">
        <v>43</v>
      </c>
      <c r="M1467" t="s">
        <v>53</v>
      </c>
      <c r="N1467" t="s">
        <v>47</v>
      </c>
    </row>
    <row r="1468" spans="4:14" x14ac:dyDescent="0.3">
      <c r="D1468">
        <v>171</v>
      </c>
      <c r="E1468">
        <v>3595</v>
      </c>
      <c r="F1468">
        <v>121.17</v>
      </c>
      <c r="G1468">
        <v>20.591000000000001</v>
      </c>
      <c r="H1468">
        <v>223.27699999999999</v>
      </c>
      <c r="I1468">
        <v>3.254</v>
      </c>
      <c r="J1468">
        <v>3593.7950000000001</v>
      </c>
      <c r="K1468">
        <f t="shared" ref="K1468" si="90">J1468/224</f>
        <v>16.043727678571429</v>
      </c>
      <c r="L1468" t="s">
        <v>43</v>
      </c>
      <c r="M1468" t="s">
        <v>53</v>
      </c>
      <c r="N1468" t="s">
        <v>47</v>
      </c>
    </row>
    <row r="1469" spans="4:14" x14ac:dyDescent="0.3">
      <c r="D1469">
        <v>172</v>
      </c>
      <c r="E1469">
        <v>269</v>
      </c>
      <c r="F1469">
        <v>133.54300000000001</v>
      </c>
      <c r="G1469">
        <v>69</v>
      </c>
      <c r="H1469">
        <v>196.02</v>
      </c>
      <c r="I1469">
        <v>0.85499999999999998</v>
      </c>
      <c r="J1469">
        <v>268.02999999999997</v>
      </c>
      <c r="L1469" t="s">
        <v>43</v>
      </c>
      <c r="M1469" t="s">
        <v>53</v>
      </c>
      <c r="N1469" t="s">
        <v>47</v>
      </c>
    </row>
    <row r="1470" spans="4:14" x14ac:dyDescent="0.3">
      <c r="D1470">
        <v>173</v>
      </c>
      <c r="E1470">
        <v>3211</v>
      </c>
      <c r="F1470">
        <v>129.14400000000001</v>
      </c>
      <c r="G1470">
        <v>2.3330000000000002</v>
      </c>
      <c r="H1470">
        <v>243.95500000000001</v>
      </c>
      <c r="I1470">
        <v>3.3580000000000001</v>
      </c>
      <c r="J1470">
        <v>3209.511</v>
      </c>
      <c r="K1470">
        <f t="shared" ref="K1470" si="91">J1470/224</f>
        <v>14.328174107142857</v>
      </c>
      <c r="L1470" t="s">
        <v>43</v>
      </c>
      <c r="M1470" t="s">
        <v>53</v>
      </c>
      <c r="N1470" t="s">
        <v>47</v>
      </c>
    </row>
    <row r="1471" spans="4:14" x14ac:dyDescent="0.3">
      <c r="D1471">
        <v>174</v>
      </c>
      <c r="E1471">
        <v>261</v>
      </c>
      <c r="F1471">
        <v>127.718</v>
      </c>
      <c r="G1471">
        <v>71.343999999999994</v>
      </c>
      <c r="H1471">
        <v>198.39</v>
      </c>
      <c r="I1471">
        <v>0.88100000000000001</v>
      </c>
      <c r="J1471">
        <v>260.03100000000001</v>
      </c>
      <c r="L1471" t="s">
        <v>43</v>
      </c>
      <c r="M1471" t="s">
        <v>53</v>
      </c>
      <c r="N1471" t="s">
        <v>47</v>
      </c>
    </row>
    <row r="1472" spans="4:14" x14ac:dyDescent="0.3">
      <c r="D1472">
        <v>175</v>
      </c>
      <c r="E1472">
        <v>3089</v>
      </c>
      <c r="F1472">
        <v>96.932000000000002</v>
      </c>
      <c r="G1472">
        <v>0.33300000000000002</v>
      </c>
      <c r="H1472">
        <v>204.08699999999999</v>
      </c>
      <c r="I1472">
        <v>0.223</v>
      </c>
      <c r="J1472">
        <v>3088.0230000000001</v>
      </c>
      <c r="K1472">
        <f t="shared" ref="K1472" si="92">J1472/224</f>
        <v>13.785816964285715</v>
      </c>
      <c r="L1472" t="s">
        <v>43</v>
      </c>
      <c r="M1472" t="s">
        <v>53</v>
      </c>
      <c r="N1472" t="s">
        <v>47</v>
      </c>
    </row>
    <row r="1473" spans="4:14" x14ac:dyDescent="0.3">
      <c r="D1473">
        <v>176</v>
      </c>
      <c r="E1473">
        <v>193</v>
      </c>
      <c r="F1473">
        <v>134.751</v>
      </c>
      <c r="G1473">
        <v>40.917000000000002</v>
      </c>
      <c r="H1473">
        <v>219.917</v>
      </c>
      <c r="I1473">
        <v>-3.5760000000000001</v>
      </c>
      <c r="J1473">
        <v>192.375</v>
      </c>
      <c r="L1473" t="s">
        <v>43</v>
      </c>
      <c r="M1473" t="s">
        <v>53</v>
      </c>
      <c r="N1473" t="s">
        <v>47</v>
      </c>
    </row>
    <row r="1474" spans="4:14" x14ac:dyDescent="0.3">
      <c r="D1474">
        <v>177</v>
      </c>
      <c r="E1474">
        <v>2141</v>
      </c>
      <c r="F1474">
        <v>123.866</v>
      </c>
      <c r="G1474">
        <v>2.601</v>
      </c>
      <c r="H1474">
        <v>220.161</v>
      </c>
      <c r="I1474">
        <v>3.3220000000000001</v>
      </c>
      <c r="J1474">
        <v>2139.596</v>
      </c>
      <c r="K1474">
        <f t="shared" ref="K1474" si="93">J1474/224</f>
        <v>9.5517678571428579</v>
      </c>
      <c r="L1474" t="s">
        <v>43</v>
      </c>
      <c r="M1474" t="s">
        <v>53</v>
      </c>
      <c r="N1474" t="s">
        <v>47</v>
      </c>
    </row>
    <row r="1475" spans="4:14" x14ac:dyDescent="0.3">
      <c r="D1475">
        <v>178</v>
      </c>
      <c r="E1475">
        <v>211</v>
      </c>
      <c r="F1475">
        <v>89.353999999999999</v>
      </c>
      <c r="G1475">
        <v>43.332999999999998</v>
      </c>
      <c r="H1475">
        <v>214.619</v>
      </c>
      <c r="I1475">
        <v>-88.363</v>
      </c>
      <c r="J1475">
        <v>210.08600000000001</v>
      </c>
      <c r="L1475" t="s">
        <v>43</v>
      </c>
      <c r="M1475" t="s">
        <v>53</v>
      </c>
      <c r="N1475" t="s">
        <v>47</v>
      </c>
    </row>
    <row r="1476" spans="4:14" x14ac:dyDescent="0.3">
      <c r="D1476">
        <v>179</v>
      </c>
      <c r="E1476">
        <v>2851</v>
      </c>
      <c r="F1476">
        <v>113.75700000000001</v>
      </c>
      <c r="G1476">
        <v>5</v>
      </c>
      <c r="H1476">
        <v>217.667</v>
      </c>
      <c r="I1476">
        <v>-89.275999999999996</v>
      </c>
      <c r="J1476">
        <v>2850.2269999999999</v>
      </c>
      <c r="K1476">
        <f t="shared" ref="K1476" si="94">J1476/224</f>
        <v>12.724227678571427</v>
      </c>
      <c r="L1476" t="s">
        <v>43</v>
      </c>
      <c r="M1476" t="s">
        <v>53</v>
      </c>
      <c r="N1476" t="s">
        <v>47</v>
      </c>
    </row>
    <row r="1477" spans="4:14" x14ac:dyDescent="0.3">
      <c r="D1477">
        <v>1</v>
      </c>
      <c r="E1477">
        <v>185</v>
      </c>
      <c r="F1477">
        <v>134.66399999999999</v>
      </c>
      <c r="G1477">
        <v>90.847999999999999</v>
      </c>
      <c r="H1477">
        <v>168.37</v>
      </c>
      <c r="I1477">
        <v>1.2450000000000001</v>
      </c>
      <c r="J1477">
        <v>184.04300000000001</v>
      </c>
      <c r="L1477" t="s">
        <v>42</v>
      </c>
      <c r="M1477" t="s">
        <v>53</v>
      </c>
    </row>
    <row r="1478" spans="4:14" x14ac:dyDescent="0.3">
      <c r="D1478">
        <v>2</v>
      </c>
      <c r="E1478">
        <v>1178</v>
      </c>
      <c r="F1478">
        <v>131.75700000000001</v>
      </c>
      <c r="G1478">
        <v>31.774999999999999</v>
      </c>
      <c r="H1478">
        <v>210.45400000000001</v>
      </c>
      <c r="I1478">
        <v>2.3370000000000002</v>
      </c>
      <c r="J1478">
        <v>1176.979</v>
      </c>
      <c r="K1478">
        <f>J1478/184</f>
        <v>6.3966250000000002</v>
      </c>
      <c r="L1478" t="s">
        <v>42</v>
      </c>
      <c r="M1478" t="s">
        <v>53</v>
      </c>
      <c r="N1478" t="s">
        <v>47</v>
      </c>
    </row>
    <row r="1479" spans="4:14" x14ac:dyDescent="0.3">
      <c r="D1479">
        <v>3</v>
      </c>
      <c r="E1479">
        <v>1007</v>
      </c>
      <c r="F1479">
        <v>119.703</v>
      </c>
      <c r="G1479">
        <v>23.606000000000002</v>
      </c>
      <c r="H1479">
        <v>235.67699999999999</v>
      </c>
      <c r="I1479">
        <v>3.1920000000000002</v>
      </c>
      <c r="J1479">
        <v>1005.561</v>
      </c>
      <c r="K1479">
        <f t="shared" ref="K1479:K1487" si="95">J1479/184</f>
        <v>5.4650054347826087</v>
      </c>
      <c r="L1479" t="s">
        <v>42</v>
      </c>
      <c r="M1479" t="s">
        <v>53</v>
      </c>
      <c r="N1479" t="s">
        <v>47</v>
      </c>
    </row>
    <row r="1480" spans="4:14" x14ac:dyDescent="0.3">
      <c r="D1480">
        <v>4</v>
      </c>
      <c r="E1480">
        <v>953</v>
      </c>
      <c r="F1480">
        <v>151.24199999999999</v>
      </c>
      <c r="G1480">
        <v>9.1929999999999996</v>
      </c>
      <c r="H1480">
        <v>245.553</v>
      </c>
      <c r="I1480">
        <v>-7.4829999999999997</v>
      </c>
      <c r="J1480">
        <v>952.10900000000004</v>
      </c>
      <c r="K1480">
        <f t="shared" si="95"/>
        <v>5.1745054347826089</v>
      </c>
      <c r="L1480" t="s">
        <v>42</v>
      </c>
      <c r="M1480" t="s">
        <v>53</v>
      </c>
      <c r="N1480" t="s">
        <v>47</v>
      </c>
    </row>
    <row r="1481" spans="4:14" x14ac:dyDescent="0.3">
      <c r="D1481">
        <v>5</v>
      </c>
      <c r="E1481">
        <v>1023</v>
      </c>
      <c r="F1481">
        <v>176.61600000000001</v>
      </c>
      <c r="G1481">
        <v>20.991</v>
      </c>
      <c r="H1481">
        <v>243.708</v>
      </c>
      <c r="I1481">
        <v>9.4619999999999997</v>
      </c>
      <c r="J1481">
        <v>1021.904</v>
      </c>
      <c r="K1481">
        <f t="shared" si="95"/>
        <v>5.5538260869565219</v>
      </c>
      <c r="L1481" t="s">
        <v>42</v>
      </c>
      <c r="M1481" t="s">
        <v>53</v>
      </c>
      <c r="N1481" t="s">
        <v>47</v>
      </c>
    </row>
    <row r="1482" spans="4:14" x14ac:dyDescent="0.3">
      <c r="D1482">
        <v>6</v>
      </c>
      <c r="E1482">
        <v>621</v>
      </c>
      <c r="F1482">
        <v>138.583</v>
      </c>
      <c r="G1482">
        <v>1.484</v>
      </c>
      <c r="H1482">
        <v>218.64699999999999</v>
      </c>
      <c r="I1482">
        <v>-1.478</v>
      </c>
      <c r="J1482">
        <v>620.20600000000002</v>
      </c>
      <c r="K1482">
        <f t="shared" si="95"/>
        <v>3.3706847826086959</v>
      </c>
      <c r="L1482" t="s">
        <v>42</v>
      </c>
      <c r="M1482" t="s">
        <v>53</v>
      </c>
      <c r="N1482" t="s">
        <v>47</v>
      </c>
    </row>
    <row r="1483" spans="4:14" x14ac:dyDescent="0.3">
      <c r="D1483">
        <v>7</v>
      </c>
      <c r="E1483">
        <v>669</v>
      </c>
      <c r="F1483">
        <v>146.41999999999999</v>
      </c>
      <c r="G1483">
        <v>12.343999999999999</v>
      </c>
      <c r="H1483">
        <v>230.51900000000001</v>
      </c>
      <c r="I1483">
        <v>-6.53</v>
      </c>
      <c r="J1483">
        <v>668.33500000000004</v>
      </c>
      <c r="K1483">
        <f t="shared" si="95"/>
        <v>3.6322554347826088</v>
      </c>
      <c r="L1483" t="s">
        <v>42</v>
      </c>
      <c r="M1483" t="s">
        <v>53</v>
      </c>
      <c r="N1483" t="s">
        <v>47</v>
      </c>
    </row>
    <row r="1484" spans="4:14" x14ac:dyDescent="0.3">
      <c r="D1484">
        <v>8</v>
      </c>
      <c r="E1484">
        <v>826</v>
      </c>
      <c r="F1484">
        <v>161.96799999999999</v>
      </c>
      <c r="G1484">
        <v>9.3279999999999994</v>
      </c>
      <c r="H1484">
        <v>240.92699999999999</v>
      </c>
      <c r="I1484">
        <v>8.3659999999999997</v>
      </c>
      <c r="J1484">
        <v>824.77599999999995</v>
      </c>
      <c r="K1484">
        <f t="shared" si="95"/>
        <v>4.4824782608695646</v>
      </c>
      <c r="L1484" t="s">
        <v>42</v>
      </c>
      <c r="M1484" t="s">
        <v>53</v>
      </c>
      <c r="N1484" t="s">
        <v>47</v>
      </c>
    </row>
    <row r="1485" spans="4:14" x14ac:dyDescent="0.3">
      <c r="D1485">
        <v>9</v>
      </c>
      <c r="E1485">
        <v>578</v>
      </c>
      <c r="F1485">
        <v>162.37100000000001</v>
      </c>
      <c r="G1485">
        <v>50.92</v>
      </c>
      <c r="H1485">
        <v>233.10300000000001</v>
      </c>
      <c r="I1485">
        <v>16.928000000000001</v>
      </c>
      <c r="J1485">
        <v>576.99900000000002</v>
      </c>
      <c r="K1485">
        <f t="shared" si="95"/>
        <v>3.1358641304347827</v>
      </c>
      <c r="L1485" t="s">
        <v>42</v>
      </c>
      <c r="M1485" t="s">
        <v>53</v>
      </c>
      <c r="N1485" t="s">
        <v>47</v>
      </c>
    </row>
    <row r="1486" spans="4:14" x14ac:dyDescent="0.3">
      <c r="D1486">
        <v>10</v>
      </c>
      <c r="E1486">
        <v>631</v>
      </c>
      <c r="F1486">
        <v>171.035</v>
      </c>
      <c r="G1486">
        <v>46.179000000000002</v>
      </c>
      <c r="H1486">
        <v>242.12700000000001</v>
      </c>
      <c r="I1486">
        <v>-4.7329999999999997</v>
      </c>
      <c r="J1486">
        <v>630.149</v>
      </c>
      <c r="K1486">
        <f t="shared" si="95"/>
        <v>3.4247228260869567</v>
      </c>
      <c r="L1486" t="s">
        <v>42</v>
      </c>
      <c r="M1486" t="s">
        <v>53</v>
      </c>
      <c r="N1486" t="s">
        <v>47</v>
      </c>
    </row>
    <row r="1487" spans="4:14" x14ac:dyDescent="0.3">
      <c r="D1487">
        <v>11</v>
      </c>
      <c r="E1487">
        <v>789</v>
      </c>
      <c r="F1487">
        <v>186.37799999999999</v>
      </c>
      <c r="G1487">
        <v>46.667000000000002</v>
      </c>
      <c r="H1487">
        <v>251.84100000000001</v>
      </c>
      <c r="I1487">
        <v>-1.454</v>
      </c>
      <c r="J1487">
        <v>788.25400000000002</v>
      </c>
      <c r="K1487">
        <f t="shared" si="95"/>
        <v>4.283989130434783</v>
      </c>
      <c r="L1487" t="s">
        <v>42</v>
      </c>
      <c r="M1487" t="s">
        <v>53</v>
      </c>
      <c r="N1487" t="s">
        <v>47</v>
      </c>
    </row>
    <row r="1488" spans="4:14" x14ac:dyDescent="0.3">
      <c r="D1488">
        <v>12</v>
      </c>
      <c r="E1488">
        <v>95</v>
      </c>
      <c r="F1488">
        <v>136.89500000000001</v>
      </c>
      <c r="G1488">
        <v>77.638000000000005</v>
      </c>
      <c r="H1488">
        <v>164.922</v>
      </c>
      <c r="I1488">
        <v>1.2190000000000001</v>
      </c>
      <c r="J1488">
        <v>94.021000000000001</v>
      </c>
      <c r="L1488" t="s">
        <v>42</v>
      </c>
      <c r="M1488" t="s">
        <v>53</v>
      </c>
      <c r="N1488" t="s">
        <v>47</v>
      </c>
    </row>
    <row r="1489" spans="4:14" x14ac:dyDescent="0.3">
      <c r="D1489">
        <v>13</v>
      </c>
      <c r="E1489">
        <v>574</v>
      </c>
      <c r="F1489">
        <v>120</v>
      </c>
      <c r="G1489">
        <v>24.754000000000001</v>
      </c>
      <c r="H1489">
        <v>229.51</v>
      </c>
      <c r="I1489">
        <v>-2.403</v>
      </c>
      <c r="J1489">
        <v>572.50300000000004</v>
      </c>
      <c r="K1489">
        <f>J1489/94</f>
        <v>6.0904574468085109</v>
      </c>
      <c r="L1489" t="s">
        <v>42</v>
      </c>
      <c r="M1489" t="s">
        <v>53</v>
      </c>
      <c r="N1489" t="s">
        <v>47</v>
      </c>
    </row>
    <row r="1490" spans="4:14" x14ac:dyDescent="0.3">
      <c r="D1490">
        <v>14</v>
      </c>
      <c r="E1490">
        <v>434</v>
      </c>
      <c r="F1490">
        <v>139.95699999999999</v>
      </c>
      <c r="G1490">
        <v>14.617000000000001</v>
      </c>
      <c r="H1490">
        <v>220.221</v>
      </c>
      <c r="I1490">
        <v>3.7080000000000002</v>
      </c>
      <c r="J1490">
        <v>432.90600000000001</v>
      </c>
      <c r="K1490">
        <f t="shared" ref="K1490:K1553" si="96">J1490/94</f>
        <v>4.6053829787234042</v>
      </c>
      <c r="L1490" t="s">
        <v>42</v>
      </c>
      <c r="M1490" t="s">
        <v>53</v>
      </c>
      <c r="N1490" t="s">
        <v>47</v>
      </c>
    </row>
    <row r="1491" spans="4:14" x14ac:dyDescent="0.3">
      <c r="D1491">
        <v>15</v>
      </c>
      <c r="E1491">
        <v>526</v>
      </c>
      <c r="F1491">
        <v>122.43600000000001</v>
      </c>
      <c r="G1491">
        <v>26.222000000000001</v>
      </c>
      <c r="H1491">
        <v>208.923</v>
      </c>
      <c r="I1491">
        <v>3.0590000000000002</v>
      </c>
      <c r="J1491">
        <v>524.74800000000005</v>
      </c>
      <c r="K1491">
        <f t="shared" si="96"/>
        <v>5.5824255319148941</v>
      </c>
      <c r="L1491" t="s">
        <v>42</v>
      </c>
      <c r="M1491" t="s">
        <v>53</v>
      </c>
      <c r="N1491" t="s">
        <v>47</v>
      </c>
    </row>
    <row r="1492" spans="4:14" x14ac:dyDescent="0.3">
      <c r="D1492">
        <v>16</v>
      </c>
      <c r="E1492">
        <v>593</v>
      </c>
      <c r="F1492">
        <v>114.113</v>
      </c>
      <c r="G1492">
        <v>10.676</v>
      </c>
      <c r="H1492">
        <v>201.239</v>
      </c>
      <c r="I1492">
        <v>2.3220000000000001</v>
      </c>
      <c r="J1492">
        <v>592.48599999999999</v>
      </c>
      <c r="K1492">
        <f t="shared" si="96"/>
        <v>6.3030425531914895</v>
      </c>
      <c r="L1492" t="s">
        <v>42</v>
      </c>
      <c r="M1492" t="s">
        <v>53</v>
      </c>
      <c r="N1492" t="s">
        <v>47</v>
      </c>
    </row>
    <row r="1493" spans="4:14" x14ac:dyDescent="0.3">
      <c r="D1493">
        <v>17</v>
      </c>
      <c r="E1493">
        <v>574</v>
      </c>
      <c r="F1493">
        <v>119.85299999999999</v>
      </c>
      <c r="G1493">
        <v>31.350999999999999</v>
      </c>
      <c r="H1493">
        <v>201.95500000000001</v>
      </c>
      <c r="I1493">
        <v>2.403</v>
      </c>
      <c r="J1493">
        <v>572.50300000000004</v>
      </c>
      <c r="K1493">
        <f t="shared" si="96"/>
        <v>6.0904574468085109</v>
      </c>
      <c r="L1493" t="s">
        <v>42</v>
      </c>
      <c r="M1493" t="s">
        <v>53</v>
      </c>
      <c r="N1493" t="s">
        <v>47</v>
      </c>
    </row>
    <row r="1494" spans="4:14" x14ac:dyDescent="0.3">
      <c r="D1494">
        <v>18</v>
      </c>
      <c r="E1494">
        <v>590</v>
      </c>
      <c r="F1494">
        <v>117.51600000000001</v>
      </c>
      <c r="G1494">
        <v>16.943999999999999</v>
      </c>
      <c r="H1494">
        <v>215.613</v>
      </c>
      <c r="I1494">
        <v>12.148999999999999</v>
      </c>
      <c r="J1494">
        <v>589.19600000000003</v>
      </c>
      <c r="K1494">
        <f t="shared" si="96"/>
        <v>6.2680425531914894</v>
      </c>
      <c r="L1494" t="s">
        <v>42</v>
      </c>
      <c r="M1494" t="s">
        <v>53</v>
      </c>
      <c r="N1494" t="s">
        <v>47</v>
      </c>
    </row>
    <row r="1495" spans="4:14" x14ac:dyDescent="0.3">
      <c r="D1495">
        <v>19</v>
      </c>
      <c r="E1495">
        <v>611</v>
      </c>
      <c r="F1495">
        <v>91.281000000000006</v>
      </c>
      <c r="G1495">
        <v>5.5659999999999998</v>
      </c>
      <c r="H1495">
        <v>179.70699999999999</v>
      </c>
      <c r="I1495">
        <v>4.5140000000000002</v>
      </c>
      <c r="J1495">
        <v>609.89200000000005</v>
      </c>
      <c r="K1495">
        <f t="shared" si="96"/>
        <v>6.4882127659574476</v>
      </c>
      <c r="L1495" t="s">
        <v>42</v>
      </c>
      <c r="M1495" t="s">
        <v>53</v>
      </c>
      <c r="N1495" t="s">
        <v>47</v>
      </c>
    </row>
    <row r="1496" spans="4:14" x14ac:dyDescent="0.3">
      <c r="D1496">
        <v>20</v>
      </c>
      <c r="E1496">
        <v>601</v>
      </c>
      <c r="F1496">
        <v>138.142</v>
      </c>
      <c r="G1496">
        <v>6</v>
      </c>
      <c r="H1496">
        <v>231.2</v>
      </c>
      <c r="I1496">
        <v>-2.2909999999999999</v>
      </c>
      <c r="J1496">
        <v>600.48</v>
      </c>
      <c r="K1496">
        <f t="shared" si="96"/>
        <v>6.3880851063829791</v>
      </c>
      <c r="L1496" t="s">
        <v>42</v>
      </c>
      <c r="M1496" t="s">
        <v>53</v>
      </c>
      <c r="N1496" t="s">
        <v>47</v>
      </c>
    </row>
    <row r="1497" spans="4:14" x14ac:dyDescent="0.3">
      <c r="D1497">
        <v>21</v>
      </c>
      <c r="E1497">
        <v>606</v>
      </c>
      <c r="F1497">
        <v>111.746</v>
      </c>
      <c r="G1497">
        <v>12.673999999999999</v>
      </c>
      <c r="H1497">
        <v>216.59299999999999</v>
      </c>
      <c r="I1497">
        <v>-3.7890000000000001</v>
      </c>
      <c r="J1497">
        <v>605.32299999999998</v>
      </c>
      <c r="K1497">
        <f t="shared" si="96"/>
        <v>6.4396063829787229</v>
      </c>
      <c r="L1497" t="s">
        <v>42</v>
      </c>
      <c r="M1497" t="s">
        <v>53</v>
      </c>
      <c r="N1497" t="s">
        <v>47</v>
      </c>
    </row>
    <row r="1498" spans="4:14" x14ac:dyDescent="0.3">
      <c r="D1498">
        <v>22</v>
      </c>
      <c r="E1498">
        <v>640</v>
      </c>
      <c r="F1498">
        <v>114.458</v>
      </c>
      <c r="G1498">
        <v>1.363</v>
      </c>
      <c r="H1498">
        <v>193.22</v>
      </c>
      <c r="I1498">
        <v>5.3890000000000002</v>
      </c>
      <c r="J1498">
        <v>638.82399999999996</v>
      </c>
      <c r="K1498">
        <f t="shared" si="96"/>
        <v>6.7959999999999994</v>
      </c>
      <c r="L1498" t="s">
        <v>42</v>
      </c>
      <c r="M1498" t="s">
        <v>53</v>
      </c>
      <c r="N1498" t="s">
        <v>47</v>
      </c>
    </row>
    <row r="1499" spans="4:14" x14ac:dyDescent="0.3">
      <c r="D1499">
        <v>23</v>
      </c>
      <c r="E1499">
        <v>862</v>
      </c>
      <c r="F1499">
        <v>132.363</v>
      </c>
      <c r="G1499">
        <v>16.582000000000001</v>
      </c>
      <c r="H1499">
        <v>227.285</v>
      </c>
      <c r="I1499">
        <v>2.9289999999999998</v>
      </c>
      <c r="J1499">
        <v>861.125</v>
      </c>
      <c r="K1499">
        <f t="shared" si="96"/>
        <v>9.1609042553191493</v>
      </c>
      <c r="L1499" t="s">
        <v>42</v>
      </c>
      <c r="M1499" t="s">
        <v>53</v>
      </c>
      <c r="N1499" t="s">
        <v>47</v>
      </c>
    </row>
    <row r="1500" spans="4:14" x14ac:dyDescent="0.3">
      <c r="D1500">
        <v>24</v>
      </c>
      <c r="E1500">
        <v>593</v>
      </c>
      <c r="F1500">
        <v>144.26499999999999</v>
      </c>
      <c r="G1500">
        <v>23.754999999999999</v>
      </c>
      <c r="H1500">
        <v>235.15199999999999</v>
      </c>
      <c r="I1500">
        <v>-9.7170000000000005</v>
      </c>
      <c r="J1500">
        <v>592.5</v>
      </c>
      <c r="K1500">
        <f t="shared" si="96"/>
        <v>6.3031914893617023</v>
      </c>
      <c r="L1500" t="s">
        <v>42</v>
      </c>
      <c r="M1500" t="s">
        <v>53</v>
      </c>
      <c r="N1500" t="s">
        <v>47</v>
      </c>
    </row>
    <row r="1501" spans="4:14" x14ac:dyDescent="0.3">
      <c r="D1501">
        <v>25</v>
      </c>
      <c r="E1501">
        <v>653</v>
      </c>
      <c r="F1501">
        <v>148.071</v>
      </c>
      <c r="G1501">
        <v>19.855</v>
      </c>
      <c r="H1501">
        <v>237.91200000000001</v>
      </c>
      <c r="I1501">
        <v>-1.7569999999999999</v>
      </c>
      <c r="J1501">
        <v>652.30700000000002</v>
      </c>
      <c r="K1501">
        <f t="shared" si="96"/>
        <v>6.9394361702127663</v>
      </c>
      <c r="L1501" t="s">
        <v>42</v>
      </c>
      <c r="M1501" t="s">
        <v>53</v>
      </c>
      <c r="N1501" t="s">
        <v>47</v>
      </c>
    </row>
    <row r="1502" spans="4:14" x14ac:dyDescent="0.3">
      <c r="D1502">
        <v>26</v>
      </c>
      <c r="E1502">
        <v>619</v>
      </c>
      <c r="F1502">
        <v>135.422</v>
      </c>
      <c r="G1502">
        <v>18.157</v>
      </c>
      <c r="H1502">
        <v>222.346</v>
      </c>
      <c r="I1502">
        <v>-4.4560000000000004</v>
      </c>
      <c r="J1502">
        <v>617.86699999999996</v>
      </c>
      <c r="K1502">
        <f t="shared" si="96"/>
        <v>6.5730531914893611</v>
      </c>
      <c r="L1502" t="s">
        <v>42</v>
      </c>
      <c r="M1502" t="s">
        <v>53</v>
      </c>
      <c r="N1502" t="s">
        <v>47</v>
      </c>
    </row>
    <row r="1503" spans="4:14" x14ac:dyDescent="0.3">
      <c r="D1503">
        <v>27</v>
      </c>
      <c r="E1503">
        <v>659</v>
      </c>
      <c r="F1503">
        <v>129.89699999999999</v>
      </c>
      <c r="G1503">
        <v>7.8609999999999998</v>
      </c>
      <c r="H1503">
        <v>228.77600000000001</v>
      </c>
      <c r="I1503">
        <v>-4.1849999999999996</v>
      </c>
      <c r="J1503">
        <v>657.75400000000002</v>
      </c>
      <c r="K1503">
        <f t="shared" si="96"/>
        <v>6.9973829787234045</v>
      </c>
      <c r="L1503" t="s">
        <v>42</v>
      </c>
      <c r="M1503" t="s">
        <v>53</v>
      </c>
      <c r="N1503" t="s">
        <v>47</v>
      </c>
    </row>
    <row r="1504" spans="4:14" x14ac:dyDescent="0.3">
      <c r="D1504">
        <v>28</v>
      </c>
      <c r="E1504">
        <v>633</v>
      </c>
      <c r="F1504">
        <v>141.83000000000001</v>
      </c>
      <c r="G1504">
        <v>16.911000000000001</v>
      </c>
      <c r="H1504">
        <v>240.38800000000001</v>
      </c>
      <c r="I1504">
        <v>0.36299999999999999</v>
      </c>
      <c r="J1504">
        <v>632.01300000000003</v>
      </c>
      <c r="K1504">
        <f t="shared" si="96"/>
        <v>6.7235425531914901</v>
      </c>
      <c r="L1504" t="s">
        <v>42</v>
      </c>
      <c r="M1504" t="s">
        <v>53</v>
      </c>
      <c r="N1504" t="s">
        <v>47</v>
      </c>
    </row>
    <row r="1505" spans="4:14" x14ac:dyDescent="0.3">
      <c r="D1505">
        <v>29</v>
      </c>
      <c r="E1505">
        <v>614</v>
      </c>
      <c r="F1505">
        <v>132.131</v>
      </c>
      <c r="G1505">
        <v>17.998999999999999</v>
      </c>
      <c r="H1505">
        <v>220.34899999999999</v>
      </c>
      <c r="I1505">
        <v>-3.3660000000000001</v>
      </c>
      <c r="J1505">
        <v>613.05799999999999</v>
      </c>
      <c r="K1505">
        <f t="shared" si="96"/>
        <v>6.5218936170212762</v>
      </c>
      <c r="L1505" t="s">
        <v>42</v>
      </c>
      <c r="M1505" t="s">
        <v>53</v>
      </c>
      <c r="N1505" t="s">
        <v>47</v>
      </c>
    </row>
    <row r="1506" spans="4:14" x14ac:dyDescent="0.3">
      <c r="D1506">
        <v>30</v>
      </c>
      <c r="E1506">
        <v>653</v>
      </c>
      <c r="F1506">
        <v>136.715</v>
      </c>
      <c r="G1506">
        <v>6.5339999999999998</v>
      </c>
      <c r="H1506">
        <v>241.95</v>
      </c>
      <c r="I1506">
        <v>-6.34</v>
      </c>
      <c r="J1506">
        <v>651.98800000000006</v>
      </c>
      <c r="K1506">
        <f t="shared" si="96"/>
        <v>6.9360425531914895</v>
      </c>
      <c r="L1506" t="s">
        <v>42</v>
      </c>
      <c r="M1506" t="s">
        <v>53</v>
      </c>
      <c r="N1506" t="s">
        <v>47</v>
      </c>
    </row>
    <row r="1507" spans="4:14" x14ac:dyDescent="0.3">
      <c r="D1507">
        <v>31</v>
      </c>
      <c r="E1507">
        <v>641</v>
      </c>
      <c r="F1507">
        <v>147.869</v>
      </c>
      <c r="G1507">
        <v>17.021000000000001</v>
      </c>
      <c r="H1507">
        <v>239.81200000000001</v>
      </c>
      <c r="I1507">
        <v>-0.35799999999999998</v>
      </c>
      <c r="J1507">
        <v>640.01199999999994</v>
      </c>
      <c r="K1507">
        <f t="shared" si="96"/>
        <v>6.8086382978723394</v>
      </c>
      <c r="L1507" t="s">
        <v>42</v>
      </c>
      <c r="M1507" t="s">
        <v>53</v>
      </c>
      <c r="N1507" t="s">
        <v>47</v>
      </c>
    </row>
    <row r="1508" spans="4:14" x14ac:dyDescent="0.3">
      <c r="D1508">
        <v>32</v>
      </c>
      <c r="E1508">
        <v>617</v>
      </c>
      <c r="F1508">
        <v>144.16900000000001</v>
      </c>
      <c r="G1508">
        <v>29.164999999999999</v>
      </c>
      <c r="H1508">
        <v>243.19</v>
      </c>
      <c r="I1508">
        <v>2.2309999999999999</v>
      </c>
      <c r="J1508">
        <v>616.46699999999998</v>
      </c>
      <c r="K1508">
        <f t="shared" si="96"/>
        <v>6.5581595744680845</v>
      </c>
      <c r="L1508" t="s">
        <v>42</v>
      </c>
      <c r="M1508" t="s">
        <v>53</v>
      </c>
      <c r="N1508" t="s">
        <v>47</v>
      </c>
    </row>
    <row r="1509" spans="4:14" x14ac:dyDescent="0.3">
      <c r="D1509">
        <v>33</v>
      </c>
      <c r="E1509">
        <v>682</v>
      </c>
      <c r="F1509">
        <v>149.69800000000001</v>
      </c>
      <c r="G1509">
        <v>25.297999999999998</v>
      </c>
      <c r="H1509">
        <v>233.13200000000001</v>
      </c>
      <c r="I1509">
        <v>3.03</v>
      </c>
      <c r="J1509">
        <v>680.952</v>
      </c>
      <c r="K1509">
        <f t="shared" si="96"/>
        <v>7.2441702127659573</v>
      </c>
      <c r="L1509" t="s">
        <v>42</v>
      </c>
      <c r="M1509" t="s">
        <v>53</v>
      </c>
      <c r="N1509" t="s">
        <v>47</v>
      </c>
    </row>
    <row r="1510" spans="4:14" x14ac:dyDescent="0.3">
      <c r="D1510">
        <v>34</v>
      </c>
      <c r="E1510">
        <v>534</v>
      </c>
      <c r="F1510">
        <v>108.087</v>
      </c>
      <c r="G1510">
        <v>20.228999999999999</v>
      </c>
      <c r="H1510">
        <v>194.202</v>
      </c>
      <c r="I1510">
        <v>-2.5830000000000002</v>
      </c>
      <c r="J1510">
        <v>532.54100000000005</v>
      </c>
      <c r="K1510">
        <f t="shared" si="96"/>
        <v>5.6653297872340431</v>
      </c>
      <c r="L1510" t="s">
        <v>42</v>
      </c>
      <c r="M1510" t="s">
        <v>53</v>
      </c>
      <c r="N1510" t="s">
        <v>47</v>
      </c>
    </row>
    <row r="1511" spans="4:14" x14ac:dyDescent="0.3">
      <c r="D1511">
        <v>35</v>
      </c>
      <c r="E1511">
        <v>551</v>
      </c>
      <c r="F1511">
        <v>150.381</v>
      </c>
      <c r="G1511">
        <v>39.72</v>
      </c>
      <c r="H1511">
        <v>247.93799999999999</v>
      </c>
      <c r="I1511">
        <v>5.4210000000000003</v>
      </c>
      <c r="J1511">
        <v>550.46199999999999</v>
      </c>
      <c r="K1511">
        <f t="shared" si="96"/>
        <v>5.8559787234042551</v>
      </c>
      <c r="L1511" t="s">
        <v>42</v>
      </c>
      <c r="M1511" t="s">
        <v>53</v>
      </c>
      <c r="N1511" t="s">
        <v>47</v>
      </c>
    </row>
    <row r="1512" spans="4:14" x14ac:dyDescent="0.3">
      <c r="D1512">
        <v>36</v>
      </c>
      <c r="E1512">
        <v>602</v>
      </c>
      <c r="F1512">
        <v>131.65700000000001</v>
      </c>
      <c r="G1512">
        <v>27.437999999999999</v>
      </c>
      <c r="H1512">
        <v>207.679</v>
      </c>
      <c r="I1512">
        <v>2.6720000000000002</v>
      </c>
      <c r="J1512">
        <v>600.65300000000002</v>
      </c>
      <c r="K1512">
        <f t="shared" si="96"/>
        <v>6.3899255319148942</v>
      </c>
      <c r="L1512" t="s">
        <v>42</v>
      </c>
      <c r="M1512" t="s">
        <v>53</v>
      </c>
      <c r="N1512" t="s">
        <v>47</v>
      </c>
    </row>
    <row r="1513" spans="4:14" x14ac:dyDescent="0.3">
      <c r="D1513">
        <v>37</v>
      </c>
      <c r="E1513">
        <v>691</v>
      </c>
      <c r="F1513">
        <v>129.73699999999999</v>
      </c>
      <c r="G1513">
        <v>8.9190000000000005</v>
      </c>
      <c r="H1513">
        <v>246.15299999999999</v>
      </c>
      <c r="I1513">
        <v>7.3310000000000004</v>
      </c>
      <c r="J1513">
        <v>689.63800000000003</v>
      </c>
      <c r="K1513">
        <f t="shared" si="96"/>
        <v>7.3365744680851064</v>
      </c>
      <c r="L1513" t="s">
        <v>42</v>
      </c>
      <c r="M1513" t="s">
        <v>53</v>
      </c>
      <c r="N1513" t="s">
        <v>47</v>
      </c>
    </row>
    <row r="1514" spans="4:14" x14ac:dyDescent="0.3">
      <c r="D1514">
        <v>38</v>
      </c>
      <c r="E1514">
        <v>600</v>
      </c>
      <c r="F1514">
        <v>160.83199999999999</v>
      </c>
      <c r="G1514">
        <v>46.67</v>
      </c>
      <c r="H1514">
        <v>248.02199999999999</v>
      </c>
      <c r="I1514">
        <v>5.3680000000000003</v>
      </c>
      <c r="J1514">
        <v>598.625</v>
      </c>
      <c r="K1514">
        <f t="shared" si="96"/>
        <v>6.3683510638297873</v>
      </c>
      <c r="L1514" t="s">
        <v>42</v>
      </c>
      <c r="M1514" t="s">
        <v>53</v>
      </c>
      <c r="N1514" t="s">
        <v>47</v>
      </c>
    </row>
    <row r="1515" spans="4:14" x14ac:dyDescent="0.3">
      <c r="D1515">
        <v>39</v>
      </c>
      <c r="E1515">
        <v>541</v>
      </c>
      <c r="F1515">
        <v>164.55099999999999</v>
      </c>
      <c r="G1515">
        <v>21.942</v>
      </c>
      <c r="H1515">
        <v>248.89699999999999</v>
      </c>
      <c r="I1515">
        <v>7.23</v>
      </c>
      <c r="J1515">
        <v>540.29600000000005</v>
      </c>
      <c r="K1515">
        <f t="shared" si="96"/>
        <v>5.7478297872340427</v>
      </c>
      <c r="L1515" t="s">
        <v>42</v>
      </c>
      <c r="M1515" t="s">
        <v>53</v>
      </c>
      <c r="N1515" t="s">
        <v>47</v>
      </c>
    </row>
    <row r="1516" spans="4:14" x14ac:dyDescent="0.3">
      <c r="D1516">
        <v>40</v>
      </c>
      <c r="E1516">
        <v>677</v>
      </c>
      <c r="F1516">
        <v>148.68700000000001</v>
      </c>
      <c r="G1516">
        <v>31.303999999999998</v>
      </c>
      <c r="H1516">
        <v>234.387</v>
      </c>
      <c r="I1516">
        <v>-0.33900000000000002</v>
      </c>
      <c r="J1516">
        <v>676.01199999999994</v>
      </c>
      <c r="K1516">
        <f t="shared" si="96"/>
        <v>7.1916170212765955</v>
      </c>
      <c r="L1516" t="s">
        <v>42</v>
      </c>
      <c r="M1516" t="s">
        <v>53</v>
      </c>
      <c r="N1516" t="s">
        <v>47</v>
      </c>
    </row>
    <row r="1517" spans="4:14" x14ac:dyDescent="0.3">
      <c r="D1517">
        <v>41</v>
      </c>
      <c r="E1517">
        <v>645</v>
      </c>
      <c r="F1517">
        <v>146.232</v>
      </c>
      <c r="G1517">
        <v>11.423999999999999</v>
      </c>
      <c r="H1517">
        <v>244.012</v>
      </c>
      <c r="I1517">
        <v>-0.35599999999999998</v>
      </c>
      <c r="J1517">
        <v>644.01199999999994</v>
      </c>
      <c r="K1517">
        <f t="shared" si="96"/>
        <v>6.8511914893617014</v>
      </c>
      <c r="L1517" t="s">
        <v>42</v>
      </c>
      <c r="M1517" t="s">
        <v>53</v>
      </c>
      <c r="N1517" t="s">
        <v>47</v>
      </c>
    </row>
    <row r="1518" spans="4:14" x14ac:dyDescent="0.3">
      <c r="D1518">
        <v>42</v>
      </c>
      <c r="E1518">
        <v>581</v>
      </c>
      <c r="F1518">
        <v>146.85900000000001</v>
      </c>
      <c r="G1518">
        <v>18.27</v>
      </c>
      <c r="H1518">
        <v>242.07300000000001</v>
      </c>
      <c r="I1518">
        <v>6.34</v>
      </c>
      <c r="J1518">
        <v>579.54499999999996</v>
      </c>
      <c r="K1518">
        <f t="shared" si="96"/>
        <v>6.1653723404255318</v>
      </c>
      <c r="L1518" t="s">
        <v>42</v>
      </c>
      <c r="M1518" t="s">
        <v>53</v>
      </c>
      <c r="N1518" t="s">
        <v>47</v>
      </c>
    </row>
    <row r="1519" spans="4:14" x14ac:dyDescent="0.3">
      <c r="D1519">
        <v>43</v>
      </c>
      <c r="E1519">
        <v>593</v>
      </c>
      <c r="F1519">
        <v>111.42</v>
      </c>
      <c r="G1519">
        <v>3.2429999999999999</v>
      </c>
      <c r="H1519">
        <v>185.446</v>
      </c>
      <c r="I1519">
        <v>1.9350000000000001</v>
      </c>
      <c r="J1519">
        <v>592.33799999999997</v>
      </c>
      <c r="K1519">
        <f t="shared" si="96"/>
        <v>6.3014680851063822</v>
      </c>
      <c r="L1519" t="s">
        <v>42</v>
      </c>
      <c r="M1519" t="s">
        <v>53</v>
      </c>
      <c r="N1519" t="s">
        <v>47</v>
      </c>
    </row>
    <row r="1520" spans="4:14" x14ac:dyDescent="0.3">
      <c r="D1520">
        <v>44</v>
      </c>
      <c r="E1520">
        <v>662</v>
      </c>
      <c r="F1520">
        <v>126.426</v>
      </c>
      <c r="G1520">
        <v>24.858000000000001</v>
      </c>
      <c r="H1520">
        <v>212.10400000000001</v>
      </c>
      <c r="I1520">
        <v>14.372999999999999</v>
      </c>
      <c r="J1520">
        <v>660.678</v>
      </c>
      <c r="K1520">
        <f t="shared" si="96"/>
        <v>7.0284893617021273</v>
      </c>
      <c r="L1520" t="s">
        <v>42</v>
      </c>
      <c r="M1520" t="s">
        <v>53</v>
      </c>
      <c r="N1520" t="s">
        <v>47</v>
      </c>
    </row>
    <row r="1521" spans="4:14" x14ac:dyDescent="0.3">
      <c r="D1521">
        <v>45</v>
      </c>
      <c r="E1521">
        <v>586</v>
      </c>
      <c r="F1521">
        <v>151.79900000000001</v>
      </c>
      <c r="G1521">
        <v>11.04</v>
      </c>
      <c r="H1521">
        <v>227.98099999999999</v>
      </c>
      <c r="I1521">
        <v>9.8490000000000002</v>
      </c>
      <c r="J1521">
        <v>584.61599999999999</v>
      </c>
      <c r="K1521">
        <f t="shared" si="96"/>
        <v>6.2193191489361697</v>
      </c>
      <c r="L1521" t="s">
        <v>42</v>
      </c>
      <c r="M1521" t="s">
        <v>53</v>
      </c>
      <c r="N1521" t="s">
        <v>47</v>
      </c>
    </row>
    <row r="1522" spans="4:14" x14ac:dyDescent="0.3">
      <c r="D1522">
        <v>46</v>
      </c>
      <c r="E1522">
        <v>542</v>
      </c>
      <c r="F1522">
        <v>133.923</v>
      </c>
      <c r="G1522">
        <v>3.0179999999999998</v>
      </c>
      <c r="H1522">
        <v>230.62700000000001</v>
      </c>
      <c r="I1522">
        <v>2.968</v>
      </c>
      <c r="J1522">
        <v>540.72500000000002</v>
      </c>
      <c r="K1522">
        <f t="shared" si="96"/>
        <v>5.7523936170212773</v>
      </c>
      <c r="L1522" t="s">
        <v>42</v>
      </c>
      <c r="M1522" t="s">
        <v>53</v>
      </c>
      <c r="N1522" t="s">
        <v>47</v>
      </c>
    </row>
    <row r="1523" spans="4:14" x14ac:dyDescent="0.3">
      <c r="D1523">
        <v>47</v>
      </c>
      <c r="E1523">
        <v>597</v>
      </c>
      <c r="F1523">
        <v>161.726</v>
      </c>
      <c r="G1523">
        <v>52.332999999999998</v>
      </c>
      <c r="H1523">
        <v>250.011</v>
      </c>
      <c r="I1523">
        <v>1.153</v>
      </c>
      <c r="J1523">
        <v>596.12099999999998</v>
      </c>
      <c r="K1523">
        <f t="shared" si="96"/>
        <v>6.341712765957447</v>
      </c>
      <c r="L1523" t="s">
        <v>42</v>
      </c>
      <c r="M1523" t="s">
        <v>53</v>
      </c>
      <c r="N1523" t="s">
        <v>47</v>
      </c>
    </row>
    <row r="1524" spans="4:14" x14ac:dyDescent="0.3">
      <c r="D1524">
        <v>48</v>
      </c>
      <c r="E1524">
        <v>541</v>
      </c>
      <c r="F1524">
        <v>167.922</v>
      </c>
      <c r="G1524">
        <v>31.84</v>
      </c>
      <c r="H1524">
        <v>251</v>
      </c>
      <c r="I1524">
        <v>1.6970000000000001</v>
      </c>
      <c r="J1524">
        <v>540.23699999999997</v>
      </c>
      <c r="K1524">
        <f t="shared" si="96"/>
        <v>5.7472021276595742</v>
      </c>
      <c r="L1524" t="s">
        <v>42</v>
      </c>
      <c r="M1524" t="s">
        <v>53</v>
      </c>
      <c r="N1524" t="s">
        <v>47</v>
      </c>
    </row>
    <row r="1525" spans="4:14" x14ac:dyDescent="0.3">
      <c r="D1525">
        <v>49</v>
      </c>
      <c r="E1525">
        <v>625</v>
      </c>
      <c r="F1525">
        <v>171.91900000000001</v>
      </c>
      <c r="G1525">
        <v>35.962000000000003</v>
      </c>
      <c r="H1525">
        <v>253.239</v>
      </c>
      <c r="I1525">
        <v>1.8360000000000001</v>
      </c>
      <c r="J1525">
        <v>624.32000000000005</v>
      </c>
      <c r="K1525">
        <f t="shared" si="96"/>
        <v>6.6417021276595749</v>
      </c>
      <c r="L1525" t="s">
        <v>42</v>
      </c>
      <c r="M1525" t="s">
        <v>53</v>
      </c>
      <c r="N1525" t="s">
        <v>47</v>
      </c>
    </row>
    <row r="1526" spans="4:14" x14ac:dyDescent="0.3">
      <c r="D1526">
        <v>50</v>
      </c>
      <c r="E1526">
        <v>561</v>
      </c>
      <c r="F1526">
        <v>167.73699999999999</v>
      </c>
      <c r="G1526">
        <v>45.374000000000002</v>
      </c>
      <c r="H1526">
        <v>247.827</v>
      </c>
      <c r="I1526">
        <v>-6.9729999999999999</v>
      </c>
      <c r="J1526">
        <v>560.14300000000003</v>
      </c>
      <c r="K1526">
        <f t="shared" si="96"/>
        <v>5.9589680851063829</v>
      </c>
      <c r="L1526" t="s">
        <v>42</v>
      </c>
      <c r="M1526" t="s">
        <v>53</v>
      </c>
      <c r="N1526" t="s">
        <v>47</v>
      </c>
    </row>
    <row r="1527" spans="4:14" x14ac:dyDescent="0.3">
      <c r="D1527">
        <v>51</v>
      </c>
      <c r="E1527">
        <v>629</v>
      </c>
      <c r="F1527">
        <v>141.94499999999999</v>
      </c>
      <c r="G1527">
        <v>31.920999999999999</v>
      </c>
      <c r="H1527">
        <v>218.07900000000001</v>
      </c>
      <c r="I1527">
        <v>2.1890000000000001</v>
      </c>
      <c r="J1527">
        <v>628.45799999999997</v>
      </c>
      <c r="K1527">
        <f t="shared" si="96"/>
        <v>6.6857234042553184</v>
      </c>
      <c r="L1527" t="s">
        <v>42</v>
      </c>
      <c r="M1527" t="s">
        <v>53</v>
      </c>
      <c r="N1527" t="s">
        <v>47</v>
      </c>
    </row>
    <row r="1528" spans="4:14" x14ac:dyDescent="0.3">
      <c r="D1528">
        <v>52</v>
      </c>
      <c r="E1528">
        <v>569</v>
      </c>
      <c r="F1528">
        <v>117.82299999999999</v>
      </c>
      <c r="G1528">
        <v>2.1589999999999998</v>
      </c>
      <c r="H1528">
        <v>222.21</v>
      </c>
      <c r="I1528">
        <v>-6.4740000000000002</v>
      </c>
      <c r="J1528">
        <v>567.62</v>
      </c>
      <c r="K1528">
        <f t="shared" si="96"/>
        <v>6.0385106382978728</v>
      </c>
      <c r="L1528" t="s">
        <v>42</v>
      </c>
      <c r="M1528" t="s">
        <v>53</v>
      </c>
      <c r="N1528" t="s">
        <v>47</v>
      </c>
    </row>
    <row r="1529" spans="4:14" x14ac:dyDescent="0.3">
      <c r="D1529">
        <v>53</v>
      </c>
      <c r="E1529">
        <v>597</v>
      </c>
      <c r="F1529">
        <v>119.38</v>
      </c>
      <c r="G1529">
        <v>14.192</v>
      </c>
      <c r="H1529">
        <v>203.95500000000001</v>
      </c>
      <c r="I1529">
        <v>0.76900000000000002</v>
      </c>
      <c r="J1529">
        <v>596.05399999999997</v>
      </c>
      <c r="K1529">
        <f t="shared" si="96"/>
        <v>6.3409999999999993</v>
      </c>
      <c r="L1529" t="s">
        <v>42</v>
      </c>
      <c r="M1529" t="s">
        <v>53</v>
      </c>
      <c r="N1529" t="s">
        <v>47</v>
      </c>
    </row>
    <row r="1530" spans="4:14" x14ac:dyDescent="0.3">
      <c r="D1530">
        <v>54</v>
      </c>
      <c r="E1530">
        <v>637</v>
      </c>
      <c r="F1530">
        <v>156.36000000000001</v>
      </c>
      <c r="G1530">
        <v>53.423999999999999</v>
      </c>
      <c r="H1530">
        <v>237.28899999999999</v>
      </c>
      <c r="I1530">
        <v>-6.4989999999999997</v>
      </c>
      <c r="J1530">
        <v>636.08799999999997</v>
      </c>
      <c r="K1530">
        <f t="shared" si="96"/>
        <v>6.7668936170212763</v>
      </c>
      <c r="L1530" t="s">
        <v>42</v>
      </c>
      <c r="M1530" t="s">
        <v>53</v>
      </c>
      <c r="N1530" t="s">
        <v>47</v>
      </c>
    </row>
    <row r="1531" spans="4:14" x14ac:dyDescent="0.3">
      <c r="D1531">
        <v>55</v>
      </c>
      <c r="E1531">
        <v>601</v>
      </c>
      <c r="F1531">
        <v>163.31800000000001</v>
      </c>
      <c r="G1531">
        <v>44.488999999999997</v>
      </c>
      <c r="H1531">
        <v>243.4</v>
      </c>
      <c r="I1531">
        <v>-1.909</v>
      </c>
      <c r="J1531">
        <v>600.33299999999997</v>
      </c>
      <c r="K1531">
        <f t="shared" si="96"/>
        <v>6.3865212765957446</v>
      </c>
      <c r="L1531" t="s">
        <v>42</v>
      </c>
      <c r="M1531" t="s">
        <v>53</v>
      </c>
      <c r="N1531" t="s">
        <v>47</v>
      </c>
    </row>
    <row r="1532" spans="4:14" x14ac:dyDescent="0.3">
      <c r="D1532">
        <v>56</v>
      </c>
      <c r="E1532">
        <v>489</v>
      </c>
      <c r="F1532">
        <v>140.47200000000001</v>
      </c>
      <c r="G1532">
        <v>51.966999999999999</v>
      </c>
      <c r="H1532">
        <v>229.56299999999999</v>
      </c>
      <c r="I1532">
        <v>-1.8779999999999999</v>
      </c>
      <c r="J1532">
        <v>488.262</v>
      </c>
      <c r="K1532">
        <f t="shared" si="96"/>
        <v>5.1942765957446806</v>
      </c>
      <c r="L1532" t="s">
        <v>42</v>
      </c>
      <c r="M1532" t="s">
        <v>53</v>
      </c>
      <c r="N1532" t="s">
        <v>47</v>
      </c>
    </row>
    <row r="1533" spans="4:14" x14ac:dyDescent="0.3">
      <c r="D1533">
        <v>57</v>
      </c>
      <c r="E1533">
        <v>569</v>
      </c>
      <c r="F1533">
        <v>173.167</v>
      </c>
      <c r="G1533">
        <v>53.86</v>
      </c>
      <c r="H1533">
        <v>251.64400000000001</v>
      </c>
      <c r="I1533">
        <v>-11.785</v>
      </c>
      <c r="J1533">
        <v>567.97199999999998</v>
      </c>
      <c r="K1533">
        <f t="shared" si="96"/>
        <v>6.0422553191489357</v>
      </c>
      <c r="L1533" t="s">
        <v>42</v>
      </c>
      <c r="M1533" t="s">
        <v>53</v>
      </c>
      <c r="N1533" t="s">
        <v>47</v>
      </c>
    </row>
    <row r="1534" spans="4:14" x14ac:dyDescent="0.3">
      <c r="D1534">
        <v>58</v>
      </c>
      <c r="E1534">
        <v>573</v>
      </c>
      <c r="F1534">
        <v>160.078</v>
      </c>
      <c r="G1534">
        <v>43.661000000000001</v>
      </c>
      <c r="H1534">
        <v>248.77600000000001</v>
      </c>
      <c r="I1534">
        <v>-6.827</v>
      </c>
      <c r="J1534">
        <v>572.05600000000004</v>
      </c>
      <c r="K1534">
        <f t="shared" si="96"/>
        <v>6.0857021276595749</v>
      </c>
      <c r="L1534" t="s">
        <v>42</v>
      </c>
      <c r="M1534" t="s">
        <v>53</v>
      </c>
      <c r="N1534" t="s">
        <v>47</v>
      </c>
    </row>
    <row r="1535" spans="4:14" x14ac:dyDescent="0.3">
      <c r="D1535">
        <v>59</v>
      </c>
      <c r="E1535">
        <v>552</v>
      </c>
      <c r="F1535">
        <v>159.25299999999999</v>
      </c>
      <c r="G1535">
        <v>13.851000000000001</v>
      </c>
      <c r="H1535">
        <v>253.952</v>
      </c>
      <c r="I1535">
        <v>-5.835</v>
      </c>
      <c r="J1535">
        <v>550.85400000000004</v>
      </c>
      <c r="K1535">
        <f t="shared" si="96"/>
        <v>5.860148936170213</v>
      </c>
      <c r="L1535" t="s">
        <v>42</v>
      </c>
      <c r="M1535" t="s">
        <v>53</v>
      </c>
      <c r="N1535" t="s">
        <v>47</v>
      </c>
    </row>
    <row r="1536" spans="4:14" x14ac:dyDescent="0.3">
      <c r="D1536">
        <v>60</v>
      </c>
      <c r="E1536">
        <v>605</v>
      </c>
      <c r="F1536">
        <v>129.18799999999999</v>
      </c>
      <c r="G1536">
        <v>33.402000000000001</v>
      </c>
      <c r="H1536">
        <v>221.60900000000001</v>
      </c>
      <c r="I1536">
        <v>-1.897</v>
      </c>
      <c r="J1536">
        <v>604.33100000000002</v>
      </c>
      <c r="K1536">
        <f t="shared" si="96"/>
        <v>6.4290531914893618</v>
      </c>
      <c r="L1536" t="s">
        <v>42</v>
      </c>
      <c r="M1536" t="s">
        <v>53</v>
      </c>
      <c r="N1536" t="s">
        <v>47</v>
      </c>
    </row>
    <row r="1537" spans="4:14" x14ac:dyDescent="0.3">
      <c r="D1537">
        <v>61</v>
      </c>
      <c r="E1537">
        <v>561</v>
      </c>
      <c r="F1537">
        <v>156.43100000000001</v>
      </c>
      <c r="G1537">
        <v>47.014000000000003</v>
      </c>
      <c r="H1537">
        <v>248.238</v>
      </c>
      <c r="I1537">
        <v>1.228</v>
      </c>
      <c r="J1537">
        <v>560.12900000000002</v>
      </c>
      <c r="K1537">
        <f t="shared" si="96"/>
        <v>5.9588191489361702</v>
      </c>
      <c r="L1537" t="s">
        <v>42</v>
      </c>
      <c r="M1537" t="s">
        <v>53</v>
      </c>
      <c r="N1537" t="s">
        <v>47</v>
      </c>
    </row>
    <row r="1538" spans="4:14" x14ac:dyDescent="0.3">
      <c r="D1538">
        <v>62</v>
      </c>
      <c r="E1538">
        <v>556</v>
      </c>
      <c r="F1538">
        <v>130.733</v>
      </c>
      <c r="G1538">
        <v>13.818</v>
      </c>
      <c r="H1538">
        <v>223.62200000000001</v>
      </c>
      <c r="I1538">
        <v>11.228999999999999</v>
      </c>
      <c r="J1538">
        <v>554.61699999999996</v>
      </c>
      <c r="K1538">
        <f t="shared" si="96"/>
        <v>5.9001808510638289</v>
      </c>
      <c r="L1538" t="s">
        <v>42</v>
      </c>
      <c r="M1538" t="s">
        <v>53</v>
      </c>
      <c r="N1538" t="s">
        <v>47</v>
      </c>
    </row>
    <row r="1539" spans="4:14" x14ac:dyDescent="0.3">
      <c r="D1539">
        <v>63</v>
      </c>
      <c r="E1539">
        <v>598</v>
      </c>
      <c r="F1539">
        <v>155.00700000000001</v>
      </c>
      <c r="G1539">
        <v>54.045000000000002</v>
      </c>
      <c r="H1539">
        <v>251.04400000000001</v>
      </c>
      <c r="I1539">
        <v>2.69</v>
      </c>
      <c r="J1539">
        <v>596.65700000000004</v>
      </c>
      <c r="K1539">
        <f t="shared" si="96"/>
        <v>6.3474148936170218</v>
      </c>
      <c r="L1539" t="s">
        <v>42</v>
      </c>
      <c r="M1539" t="s">
        <v>53</v>
      </c>
      <c r="N1539" t="s">
        <v>47</v>
      </c>
    </row>
    <row r="1540" spans="4:14" x14ac:dyDescent="0.3">
      <c r="D1540">
        <v>64</v>
      </c>
      <c r="E1540">
        <v>558</v>
      </c>
      <c r="F1540">
        <v>116.982</v>
      </c>
      <c r="G1540">
        <v>3.5750000000000002</v>
      </c>
      <c r="H1540">
        <v>240.12100000000001</v>
      </c>
      <c r="I1540">
        <v>3.7050000000000001</v>
      </c>
      <c r="J1540">
        <v>557.16399999999999</v>
      </c>
      <c r="K1540">
        <f t="shared" si="96"/>
        <v>5.9272765957446811</v>
      </c>
      <c r="L1540" t="s">
        <v>42</v>
      </c>
      <c r="M1540" t="s">
        <v>53</v>
      </c>
      <c r="N1540" t="s">
        <v>47</v>
      </c>
    </row>
    <row r="1541" spans="4:14" x14ac:dyDescent="0.3">
      <c r="D1541">
        <v>65</v>
      </c>
      <c r="E1541">
        <v>563</v>
      </c>
      <c r="F1541">
        <v>159.77799999999999</v>
      </c>
      <c r="G1541">
        <v>34.049999999999997</v>
      </c>
      <c r="H1541">
        <v>254.27600000000001</v>
      </c>
      <c r="I1541">
        <v>5.3049999999999997</v>
      </c>
      <c r="J1541">
        <v>562.40899999999999</v>
      </c>
      <c r="K1541">
        <f t="shared" si="96"/>
        <v>5.983074468085106</v>
      </c>
      <c r="L1541" t="s">
        <v>42</v>
      </c>
      <c r="M1541" t="s">
        <v>53</v>
      </c>
      <c r="N1541" t="s">
        <v>47</v>
      </c>
    </row>
    <row r="1542" spans="4:14" x14ac:dyDescent="0.3">
      <c r="D1542">
        <v>66</v>
      </c>
      <c r="E1542">
        <v>592</v>
      </c>
      <c r="F1542">
        <v>144.37</v>
      </c>
      <c r="G1542">
        <v>11.775</v>
      </c>
      <c r="H1542">
        <v>234.958</v>
      </c>
      <c r="I1542">
        <v>8.5690000000000008</v>
      </c>
      <c r="J1542">
        <v>590.59299999999996</v>
      </c>
      <c r="K1542">
        <f t="shared" si="96"/>
        <v>6.2829042553191483</v>
      </c>
      <c r="L1542" t="s">
        <v>42</v>
      </c>
      <c r="M1542" t="s">
        <v>53</v>
      </c>
      <c r="N1542" t="s">
        <v>47</v>
      </c>
    </row>
    <row r="1543" spans="4:14" x14ac:dyDescent="0.3">
      <c r="D1543">
        <v>67</v>
      </c>
      <c r="E1543">
        <v>523</v>
      </c>
      <c r="F1543">
        <v>115.919</v>
      </c>
      <c r="G1543">
        <v>33.030999999999999</v>
      </c>
      <c r="H1543">
        <v>215.67699999999999</v>
      </c>
      <c r="I1543">
        <v>4.8369999999999997</v>
      </c>
      <c r="J1543">
        <v>521.85799999999995</v>
      </c>
      <c r="K1543">
        <f t="shared" si="96"/>
        <v>5.5516808510638294</v>
      </c>
      <c r="L1543" t="s">
        <v>42</v>
      </c>
      <c r="M1543" t="s">
        <v>53</v>
      </c>
      <c r="N1543" t="s">
        <v>47</v>
      </c>
    </row>
    <row r="1544" spans="4:14" x14ac:dyDescent="0.3">
      <c r="D1544">
        <v>68</v>
      </c>
      <c r="E1544">
        <v>585</v>
      </c>
      <c r="F1544">
        <v>127.017</v>
      </c>
      <c r="G1544">
        <v>44.009</v>
      </c>
      <c r="H1544">
        <v>202.571</v>
      </c>
      <c r="I1544">
        <v>0.39200000000000002</v>
      </c>
      <c r="J1544">
        <v>584.01400000000001</v>
      </c>
      <c r="K1544">
        <f t="shared" si="96"/>
        <v>6.2129148936170218</v>
      </c>
      <c r="L1544" t="s">
        <v>42</v>
      </c>
      <c r="M1544" t="s">
        <v>53</v>
      </c>
      <c r="N1544" t="s">
        <v>47</v>
      </c>
    </row>
    <row r="1545" spans="4:14" x14ac:dyDescent="0.3">
      <c r="D1545">
        <v>69</v>
      </c>
      <c r="E1545">
        <v>620</v>
      </c>
      <c r="F1545">
        <v>141.12700000000001</v>
      </c>
      <c r="G1545">
        <v>17.867999999999999</v>
      </c>
      <c r="H1545">
        <v>225.95500000000001</v>
      </c>
      <c r="I1545">
        <v>-5.194</v>
      </c>
      <c r="J1545">
        <v>618.54</v>
      </c>
      <c r="K1545">
        <f t="shared" si="96"/>
        <v>6.5802127659574463</v>
      </c>
      <c r="L1545" t="s">
        <v>42</v>
      </c>
      <c r="M1545" t="s">
        <v>53</v>
      </c>
      <c r="N1545" t="s">
        <v>47</v>
      </c>
    </row>
    <row r="1546" spans="4:14" x14ac:dyDescent="0.3">
      <c r="D1546">
        <v>70</v>
      </c>
      <c r="E1546">
        <v>624</v>
      </c>
      <c r="F1546">
        <v>159.53899999999999</v>
      </c>
      <c r="G1546">
        <v>29.952000000000002</v>
      </c>
      <c r="H1546">
        <v>239.98</v>
      </c>
      <c r="I1546">
        <v>-5.8940000000000001</v>
      </c>
      <c r="J1546">
        <v>623.29399999999998</v>
      </c>
      <c r="K1546">
        <f t="shared" si="96"/>
        <v>6.6307872340425531</v>
      </c>
      <c r="L1546" t="s">
        <v>42</v>
      </c>
      <c r="M1546" t="s">
        <v>53</v>
      </c>
      <c r="N1546" t="s">
        <v>47</v>
      </c>
    </row>
    <row r="1547" spans="4:14" x14ac:dyDescent="0.3">
      <c r="D1547">
        <v>71</v>
      </c>
      <c r="E1547">
        <v>567</v>
      </c>
      <c r="F1547">
        <v>120.07899999999999</v>
      </c>
      <c r="G1547">
        <v>5.48</v>
      </c>
      <c r="H1547">
        <v>216.64099999999999</v>
      </c>
      <c r="I1547">
        <v>-4.4610000000000003</v>
      </c>
      <c r="J1547">
        <v>565.71400000000006</v>
      </c>
      <c r="K1547">
        <f t="shared" si="96"/>
        <v>6.0182340425531917</v>
      </c>
      <c r="L1547" t="s">
        <v>42</v>
      </c>
      <c r="M1547" t="s">
        <v>53</v>
      </c>
      <c r="N1547" t="s">
        <v>47</v>
      </c>
    </row>
    <row r="1548" spans="4:14" x14ac:dyDescent="0.3">
      <c r="D1548">
        <v>72</v>
      </c>
      <c r="E1548">
        <v>528</v>
      </c>
      <c r="F1548">
        <v>163.89</v>
      </c>
      <c r="G1548">
        <v>34.529000000000003</v>
      </c>
      <c r="H1548">
        <v>242.26400000000001</v>
      </c>
      <c r="I1548">
        <v>-9.6050000000000004</v>
      </c>
      <c r="J1548">
        <v>527.39400000000001</v>
      </c>
      <c r="K1548">
        <f t="shared" si="96"/>
        <v>5.6105744680851064</v>
      </c>
      <c r="L1548" t="s">
        <v>42</v>
      </c>
      <c r="M1548" t="s">
        <v>53</v>
      </c>
      <c r="N1548" t="s">
        <v>47</v>
      </c>
    </row>
    <row r="1549" spans="4:14" x14ac:dyDescent="0.3">
      <c r="D1549">
        <v>73</v>
      </c>
      <c r="E1549">
        <v>541</v>
      </c>
      <c r="F1549">
        <v>106.17</v>
      </c>
      <c r="G1549">
        <v>29.556999999999999</v>
      </c>
      <c r="H1549">
        <v>210.97800000000001</v>
      </c>
      <c r="I1549">
        <v>-6.8090000000000002</v>
      </c>
      <c r="J1549">
        <v>539.80700000000002</v>
      </c>
      <c r="K1549">
        <f t="shared" si="96"/>
        <v>5.7426276595744685</v>
      </c>
      <c r="L1549" t="s">
        <v>42</v>
      </c>
      <c r="M1549" t="s">
        <v>53</v>
      </c>
      <c r="N1549" t="s">
        <v>47</v>
      </c>
    </row>
    <row r="1550" spans="4:14" x14ac:dyDescent="0.3">
      <c r="D1550">
        <v>74</v>
      </c>
      <c r="E1550">
        <v>549</v>
      </c>
      <c r="F1550">
        <v>157.696</v>
      </c>
      <c r="G1550">
        <v>47.552999999999997</v>
      </c>
      <c r="H1550">
        <v>252.911</v>
      </c>
      <c r="I1550">
        <v>-9.6690000000000005</v>
      </c>
      <c r="J1550">
        <v>547.78099999999995</v>
      </c>
      <c r="K1550">
        <f t="shared" si="96"/>
        <v>5.8274574468085101</v>
      </c>
      <c r="L1550" t="s">
        <v>42</v>
      </c>
      <c r="M1550" t="s">
        <v>53</v>
      </c>
      <c r="N1550" t="s">
        <v>47</v>
      </c>
    </row>
    <row r="1551" spans="4:14" x14ac:dyDescent="0.3">
      <c r="D1551">
        <v>75</v>
      </c>
      <c r="E1551">
        <v>522</v>
      </c>
      <c r="F1551">
        <v>159.083</v>
      </c>
      <c r="G1551">
        <v>47.417000000000002</v>
      </c>
      <c r="H1551">
        <v>250.333</v>
      </c>
      <c r="I1551">
        <v>-7.9429999999999996</v>
      </c>
      <c r="J1551">
        <v>520.99900000000002</v>
      </c>
      <c r="K1551">
        <f t="shared" si="96"/>
        <v>5.54254255319149</v>
      </c>
      <c r="L1551" t="s">
        <v>42</v>
      </c>
      <c r="M1551" t="s">
        <v>53</v>
      </c>
      <c r="N1551" t="s">
        <v>47</v>
      </c>
    </row>
    <row r="1552" spans="4:14" x14ac:dyDescent="0.3">
      <c r="D1552">
        <v>76</v>
      </c>
      <c r="E1552">
        <v>547</v>
      </c>
      <c r="F1552">
        <v>165.78</v>
      </c>
      <c r="G1552">
        <v>62.862000000000002</v>
      </c>
      <c r="H1552">
        <v>245.715</v>
      </c>
      <c r="I1552">
        <v>-4.6239999999999997</v>
      </c>
      <c r="J1552">
        <v>545.77700000000004</v>
      </c>
      <c r="K1552">
        <f t="shared" si="96"/>
        <v>5.8061382978723408</v>
      </c>
      <c r="L1552" t="s">
        <v>42</v>
      </c>
      <c r="M1552" t="s">
        <v>53</v>
      </c>
      <c r="N1552" t="s">
        <v>47</v>
      </c>
    </row>
    <row r="1553" spans="4:14" x14ac:dyDescent="0.3">
      <c r="D1553">
        <v>77</v>
      </c>
      <c r="E1553">
        <v>662</v>
      </c>
      <c r="F1553">
        <v>159.45500000000001</v>
      </c>
      <c r="G1553">
        <v>50.384999999999998</v>
      </c>
      <c r="H1553">
        <v>249.79900000000001</v>
      </c>
      <c r="I1553">
        <v>-2.7759999999999998</v>
      </c>
      <c r="J1553">
        <v>660.77499999999998</v>
      </c>
      <c r="K1553">
        <f t="shared" si="96"/>
        <v>7.0295212765957444</v>
      </c>
      <c r="L1553" t="s">
        <v>42</v>
      </c>
      <c r="M1553" t="s">
        <v>53</v>
      </c>
      <c r="N1553" t="s">
        <v>47</v>
      </c>
    </row>
    <row r="1554" spans="4:14" x14ac:dyDescent="0.3">
      <c r="D1554">
        <v>78</v>
      </c>
      <c r="E1554">
        <v>563</v>
      </c>
      <c r="F1554">
        <v>147.505</v>
      </c>
      <c r="G1554">
        <v>51.093000000000004</v>
      </c>
      <c r="H1554">
        <v>248.709</v>
      </c>
      <c r="I1554">
        <v>-4.4930000000000003</v>
      </c>
      <c r="J1554">
        <v>561.726</v>
      </c>
      <c r="K1554">
        <f t="shared" ref="K1554:K1555" si="97">J1554/94</f>
        <v>5.9758085106382977</v>
      </c>
      <c r="L1554" t="s">
        <v>42</v>
      </c>
      <c r="M1554" t="s">
        <v>53</v>
      </c>
      <c r="N1554" t="s">
        <v>47</v>
      </c>
    </row>
    <row r="1555" spans="4:14" x14ac:dyDescent="0.3">
      <c r="D1555">
        <v>79</v>
      </c>
      <c r="E1555">
        <v>523</v>
      </c>
      <c r="F1555">
        <v>163.00200000000001</v>
      </c>
      <c r="G1555">
        <v>54.406999999999996</v>
      </c>
      <c r="H1555">
        <v>254.36099999999999</v>
      </c>
      <c r="I1555">
        <v>-4.399</v>
      </c>
      <c r="J1555">
        <v>521.53599999999994</v>
      </c>
      <c r="K1555">
        <f t="shared" si="97"/>
        <v>5.5482553191489359</v>
      </c>
      <c r="L1555" t="s">
        <v>42</v>
      </c>
      <c r="M1555" t="s">
        <v>53</v>
      </c>
      <c r="N1555" t="s">
        <v>47</v>
      </c>
    </row>
    <row r="1556" spans="4:14" x14ac:dyDescent="0.3">
      <c r="D1556">
        <v>80</v>
      </c>
      <c r="E1556">
        <v>90</v>
      </c>
      <c r="F1556">
        <v>149.38800000000001</v>
      </c>
      <c r="G1556">
        <v>135.333</v>
      </c>
      <c r="H1556">
        <v>154.95500000000001</v>
      </c>
      <c r="I1556">
        <v>0.64400000000000002</v>
      </c>
      <c r="J1556">
        <v>89.006</v>
      </c>
      <c r="L1556" t="s">
        <v>42</v>
      </c>
      <c r="M1556" t="s">
        <v>53</v>
      </c>
      <c r="N1556" t="s">
        <v>47</v>
      </c>
    </row>
    <row r="1557" spans="4:14" x14ac:dyDescent="0.3">
      <c r="D1557">
        <v>81</v>
      </c>
      <c r="E1557">
        <v>757</v>
      </c>
      <c r="F1557">
        <v>117.09</v>
      </c>
      <c r="G1557">
        <v>33.143000000000001</v>
      </c>
      <c r="H1557">
        <v>189.667</v>
      </c>
      <c r="I1557">
        <v>-1.8180000000000001</v>
      </c>
      <c r="J1557">
        <v>756.38099999999997</v>
      </c>
      <c r="K1557">
        <f>J1557/89</f>
        <v>8.4986629213483145</v>
      </c>
      <c r="L1557" t="s">
        <v>42</v>
      </c>
      <c r="M1557" t="s">
        <v>53</v>
      </c>
      <c r="N1557" t="s">
        <v>47</v>
      </c>
    </row>
    <row r="1558" spans="4:14" x14ac:dyDescent="0.3">
      <c r="D1558">
        <v>82</v>
      </c>
      <c r="E1558">
        <v>718</v>
      </c>
      <c r="F1558">
        <v>85.74</v>
      </c>
      <c r="G1558">
        <v>32.889000000000003</v>
      </c>
      <c r="H1558">
        <v>188.49700000000001</v>
      </c>
      <c r="I1558">
        <v>2.8780000000000001</v>
      </c>
      <c r="J1558">
        <v>716.904</v>
      </c>
      <c r="K1558">
        <f t="shared" ref="K1558:K1621" si="98">J1558/89</f>
        <v>8.0551011235955059</v>
      </c>
      <c r="L1558" t="s">
        <v>42</v>
      </c>
      <c r="M1558" t="s">
        <v>53</v>
      </c>
      <c r="N1558" t="s">
        <v>47</v>
      </c>
    </row>
    <row r="1559" spans="4:14" x14ac:dyDescent="0.3">
      <c r="D1559">
        <v>83</v>
      </c>
      <c r="E1559">
        <v>653</v>
      </c>
      <c r="F1559">
        <v>104.883</v>
      </c>
      <c r="G1559">
        <v>33.823999999999998</v>
      </c>
      <c r="H1559">
        <v>201.667</v>
      </c>
      <c r="I1559">
        <v>-1.7569999999999999</v>
      </c>
      <c r="J1559">
        <v>652.30700000000002</v>
      </c>
      <c r="K1559">
        <f t="shared" si="98"/>
        <v>7.3292921348314612</v>
      </c>
      <c r="L1559" t="s">
        <v>42</v>
      </c>
      <c r="M1559" t="s">
        <v>53</v>
      </c>
      <c r="N1559" t="s">
        <v>47</v>
      </c>
    </row>
    <row r="1560" spans="4:14" x14ac:dyDescent="0.3">
      <c r="D1560">
        <v>84</v>
      </c>
      <c r="E1560">
        <v>849</v>
      </c>
      <c r="F1560">
        <v>78.959999999999994</v>
      </c>
      <c r="G1560">
        <v>2.758</v>
      </c>
      <c r="H1560">
        <v>162.12299999999999</v>
      </c>
      <c r="I1560">
        <v>1.351</v>
      </c>
      <c r="J1560">
        <v>848.23599999999999</v>
      </c>
      <c r="K1560">
        <f t="shared" si="98"/>
        <v>9.5307415730337084</v>
      </c>
      <c r="L1560" t="s">
        <v>42</v>
      </c>
      <c r="M1560" t="s">
        <v>53</v>
      </c>
      <c r="N1560" t="s">
        <v>47</v>
      </c>
    </row>
    <row r="1561" spans="4:14" x14ac:dyDescent="0.3">
      <c r="D1561">
        <v>85</v>
      </c>
      <c r="E1561">
        <v>789</v>
      </c>
      <c r="F1561">
        <v>89.9</v>
      </c>
      <c r="G1561">
        <v>11.327999999999999</v>
      </c>
      <c r="H1561">
        <v>207.624</v>
      </c>
      <c r="I1561">
        <v>0.58199999999999996</v>
      </c>
      <c r="J1561">
        <v>788.04100000000005</v>
      </c>
      <c r="K1561">
        <f t="shared" si="98"/>
        <v>8.8543932584269669</v>
      </c>
      <c r="L1561" t="s">
        <v>42</v>
      </c>
      <c r="M1561" t="s">
        <v>53</v>
      </c>
      <c r="N1561" t="s">
        <v>47</v>
      </c>
    </row>
    <row r="1562" spans="4:14" x14ac:dyDescent="0.3">
      <c r="D1562">
        <v>86</v>
      </c>
      <c r="E1562">
        <v>653</v>
      </c>
      <c r="F1562">
        <v>88.992999999999995</v>
      </c>
      <c r="G1562">
        <v>4.8849999999999998</v>
      </c>
      <c r="H1562">
        <v>166.07599999999999</v>
      </c>
      <c r="I1562">
        <v>1.4059999999999999</v>
      </c>
      <c r="J1562">
        <v>652.19600000000003</v>
      </c>
      <c r="K1562">
        <f t="shared" si="98"/>
        <v>7.3280449438202249</v>
      </c>
      <c r="L1562" t="s">
        <v>42</v>
      </c>
      <c r="M1562" t="s">
        <v>53</v>
      </c>
      <c r="N1562" t="s">
        <v>47</v>
      </c>
    </row>
    <row r="1563" spans="4:14" x14ac:dyDescent="0.3">
      <c r="D1563">
        <v>87</v>
      </c>
      <c r="E1563">
        <v>677</v>
      </c>
      <c r="F1563">
        <v>109.289</v>
      </c>
      <c r="G1563">
        <v>6.3330000000000002</v>
      </c>
      <c r="H1563">
        <v>205.45599999999999</v>
      </c>
      <c r="I1563">
        <v>-1.0169999999999999</v>
      </c>
      <c r="J1563">
        <v>676.10699999999997</v>
      </c>
      <c r="K1563">
        <f t="shared" si="98"/>
        <v>7.5967078651685389</v>
      </c>
      <c r="L1563" t="s">
        <v>42</v>
      </c>
      <c r="M1563" t="s">
        <v>53</v>
      </c>
      <c r="N1563" t="s">
        <v>47</v>
      </c>
    </row>
    <row r="1564" spans="4:14" x14ac:dyDescent="0.3">
      <c r="D1564">
        <v>88</v>
      </c>
      <c r="E1564">
        <v>593</v>
      </c>
      <c r="F1564">
        <v>104.414</v>
      </c>
      <c r="G1564">
        <v>22.991</v>
      </c>
      <c r="H1564">
        <v>207.19800000000001</v>
      </c>
      <c r="I1564">
        <v>-1.9350000000000001</v>
      </c>
      <c r="J1564">
        <v>592.33799999999997</v>
      </c>
      <c r="K1564">
        <f t="shared" si="98"/>
        <v>6.6554831460674153</v>
      </c>
      <c r="L1564" t="s">
        <v>42</v>
      </c>
      <c r="M1564" t="s">
        <v>53</v>
      </c>
      <c r="N1564" t="s">
        <v>47</v>
      </c>
    </row>
    <row r="1565" spans="4:14" x14ac:dyDescent="0.3">
      <c r="D1565">
        <v>89</v>
      </c>
      <c r="E1565">
        <v>665</v>
      </c>
      <c r="F1565">
        <v>78.81</v>
      </c>
      <c r="G1565">
        <v>4.6909999999999998</v>
      </c>
      <c r="H1565">
        <v>171.44200000000001</v>
      </c>
      <c r="I1565">
        <v>2.0699999999999998</v>
      </c>
      <c r="J1565">
        <v>664.43399999999997</v>
      </c>
      <c r="K1565">
        <f t="shared" si="98"/>
        <v>7.4655505617977527</v>
      </c>
      <c r="L1565" t="s">
        <v>42</v>
      </c>
      <c r="M1565" t="s">
        <v>53</v>
      </c>
      <c r="N1565" t="s">
        <v>47</v>
      </c>
    </row>
    <row r="1566" spans="4:14" x14ac:dyDescent="0.3">
      <c r="D1566">
        <v>90</v>
      </c>
      <c r="E1566">
        <v>746</v>
      </c>
      <c r="F1566">
        <v>140.49799999999999</v>
      </c>
      <c r="G1566">
        <v>7.1029999999999998</v>
      </c>
      <c r="H1566">
        <v>234.386</v>
      </c>
      <c r="I1566">
        <v>3.3849999999999998</v>
      </c>
      <c r="J1566">
        <v>745.3</v>
      </c>
      <c r="K1566">
        <f t="shared" si="98"/>
        <v>8.3741573033707866</v>
      </c>
      <c r="L1566" t="s">
        <v>42</v>
      </c>
      <c r="M1566" t="s">
        <v>53</v>
      </c>
      <c r="N1566" t="s">
        <v>47</v>
      </c>
    </row>
    <row r="1567" spans="4:14" x14ac:dyDescent="0.3">
      <c r="D1567">
        <v>91</v>
      </c>
      <c r="E1567">
        <v>746</v>
      </c>
      <c r="F1567">
        <v>144.208</v>
      </c>
      <c r="G1567">
        <v>14.215</v>
      </c>
      <c r="H1567">
        <v>246.54400000000001</v>
      </c>
      <c r="I1567">
        <v>6.476</v>
      </c>
      <c r="J1567">
        <v>744.75199999999995</v>
      </c>
      <c r="K1567">
        <f t="shared" si="98"/>
        <v>8.3680000000000003</v>
      </c>
      <c r="L1567" t="s">
        <v>42</v>
      </c>
      <c r="M1567" t="s">
        <v>53</v>
      </c>
      <c r="N1567" t="s">
        <v>47</v>
      </c>
    </row>
    <row r="1568" spans="4:14" x14ac:dyDescent="0.3">
      <c r="D1568">
        <v>92</v>
      </c>
      <c r="E1568">
        <v>721</v>
      </c>
      <c r="F1568">
        <v>123.86199999999999</v>
      </c>
      <c r="G1568">
        <v>5.9039999999999999</v>
      </c>
      <c r="H1568">
        <v>213.18799999999999</v>
      </c>
      <c r="I1568">
        <v>6.375</v>
      </c>
      <c r="J1568">
        <v>720.45500000000004</v>
      </c>
      <c r="K1568">
        <f t="shared" si="98"/>
        <v>8.0950000000000006</v>
      </c>
      <c r="L1568" t="s">
        <v>42</v>
      </c>
      <c r="M1568" t="s">
        <v>53</v>
      </c>
      <c r="N1568" t="s">
        <v>47</v>
      </c>
    </row>
    <row r="1569" spans="4:14" x14ac:dyDescent="0.3">
      <c r="D1569">
        <v>93</v>
      </c>
      <c r="E1569">
        <v>651</v>
      </c>
      <c r="F1569">
        <v>126.792</v>
      </c>
      <c r="G1569">
        <v>3.5979999999999999</v>
      </c>
      <c r="H1569">
        <v>212.64500000000001</v>
      </c>
      <c r="I1569">
        <v>4.2359999999999998</v>
      </c>
      <c r="J1569">
        <v>649.77499999999998</v>
      </c>
      <c r="K1569">
        <f t="shared" si="98"/>
        <v>7.3008426966292133</v>
      </c>
      <c r="L1569" t="s">
        <v>42</v>
      </c>
      <c r="M1569" t="s">
        <v>53</v>
      </c>
      <c r="N1569" t="s">
        <v>47</v>
      </c>
    </row>
    <row r="1570" spans="4:14" x14ac:dyDescent="0.3">
      <c r="D1570">
        <v>94</v>
      </c>
      <c r="E1570">
        <v>677</v>
      </c>
      <c r="F1570">
        <v>132.68600000000001</v>
      </c>
      <c r="G1570">
        <v>1.2070000000000001</v>
      </c>
      <c r="H1570">
        <v>219.92500000000001</v>
      </c>
      <c r="I1570">
        <v>6.1159999999999997</v>
      </c>
      <c r="J1570">
        <v>675.846</v>
      </c>
      <c r="K1570">
        <f t="shared" si="98"/>
        <v>7.5937752808988765</v>
      </c>
      <c r="L1570" t="s">
        <v>42</v>
      </c>
      <c r="M1570" t="s">
        <v>53</v>
      </c>
      <c r="N1570" t="s">
        <v>47</v>
      </c>
    </row>
    <row r="1571" spans="4:14" x14ac:dyDescent="0.3">
      <c r="D1571">
        <v>95</v>
      </c>
      <c r="E1571">
        <v>657</v>
      </c>
      <c r="F1571">
        <v>85.338999999999999</v>
      </c>
      <c r="G1571">
        <v>3.6259999999999999</v>
      </c>
      <c r="H1571">
        <v>224.65199999999999</v>
      </c>
      <c r="I1571">
        <v>-1.048</v>
      </c>
      <c r="J1571">
        <v>656.11</v>
      </c>
      <c r="K1571">
        <f t="shared" si="98"/>
        <v>7.3720224719101122</v>
      </c>
      <c r="L1571" t="s">
        <v>42</v>
      </c>
      <c r="M1571" t="s">
        <v>53</v>
      </c>
      <c r="N1571" t="s">
        <v>47</v>
      </c>
    </row>
    <row r="1572" spans="4:14" x14ac:dyDescent="0.3">
      <c r="D1572">
        <v>96</v>
      </c>
      <c r="E1572">
        <v>558</v>
      </c>
      <c r="F1572">
        <v>83.173000000000002</v>
      </c>
      <c r="G1572">
        <v>21.960999999999999</v>
      </c>
      <c r="H1572">
        <v>208.316</v>
      </c>
      <c r="I1572">
        <v>3.294</v>
      </c>
      <c r="J1572">
        <v>556.91999999999996</v>
      </c>
      <c r="K1572">
        <f t="shared" si="98"/>
        <v>6.2575280898876402</v>
      </c>
      <c r="L1572" t="s">
        <v>42</v>
      </c>
      <c r="M1572" t="s">
        <v>53</v>
      </c>
      <c r="N1572" t="s">
        <v>47</v>
      </c>
    </row>
    <row r="1573" spans="4:14" x14ac:dyDescent="0.3">
      <c r="D1573">
        <v>97</v>
      </c>
      <c r="E1573">
        <v>649</v>
      </c>
      <c r="F1573">
        <v>112.32</v>
      </c>
      <c r="G1573">
        <v>26.593</v>
      </c>
      <c r="H1573">
        <v>206.02500000000001</v>
      </c>
      <c r="I1573">
        <v>-2.121</v>
      </c>
      <c r="J1573">
        <v>648.44399999999996</v>
      </c>
      <c r="K1573">
        <f t="shared" si="98"/>
        <v>7.2858876404494382</v>
      </c>
      <c r="L1573" t="s">
        <v>42</v>
      </c>
      <c r="M1573" t="s">
        <v>53</v>
      </c>
      <c r="N1573" t="s">
        <v>47</v>
      </c>
    </row>
    <row r="1574" spans="4:14" x14ac:dyDescent="0.3">
      <c r="D1574">
        <v>98</v>
      </c>
      <c r="E1574">
        <v>589</v>
      </c>
      <c r="F1574">
        <v>126.887</v>
      </c>
      <c r="G1574">
        <v>22.667000000000002</v>
      </c>
      <c r="H1574">
        <v>208.37899999999999</v>
      </c>
      <c r="I1574">
        <v>11.768000000000001</v>
      </c>
      <c r="J1574">
        <v>588.36699999999996</v>
      </c>
      <c r="K1574">
        <f t="shared" si="98"/>
        <v>6.6108651685393252</v>
      </c>
      <c r="L1574" t="s">
        <v>42</v>
      </c>
      <c r="M1574" t="s">
        <v>53</v>
      </c>
      <c r="N1574" t="s">
        <v>47</v>
      </c>
    </row>
    <row r="1575" spans="4:14" x14ac:dyDescent="0.3">
      <c r="D1575">
        <v>99</v>
      </c>
      <c r="E1575">
        <v>641</v>
      </c>
      <c r="F1575">
        <v>141.11000000000001</v>
      </c>
      <c r="G1575">
        <v>46.5</v>
      </c>
      <c r="H1575">
        <v>234.66</v>
      </c>
      <c r="I1575">
        <v>-1.0740000000000001</v>
      </c>
      <c r="J1575">
        <v>640.11199999999997</v>
      </c>
      <c r="K1575">
        <f t="shared" si="98"/>
        <v>7.1922696629213476</v>
      </c>
      <c r="L1575" t="s">
        <v>42</v>
      </c>
      <c r="M1575" t="s">
        <v>53</v>
      </c>
      <c r="N1575" t="s">
        <v>47</v>
      </c>
    </row>
    <row r="1576" spans="4:14" x14ac:dyDescent="0.3">
      <c r="D1576">
        <v>100</v>
      </c>
      <c r="E1576">
        <v>493</v>
      </c>
      <c r="F1576">
        <v>170.36</v>
      </c>
      <c r="G1576">
        <v>66.138000000000005</v>
      </c>
      <c r="H1576">
        <v>245.34100000000001</v>
      </c>
      <c r="I1576">
        <v>-1.397</v>
      </c>
      <c r="J1576">
        <v>492.14600000000002</v>
      </c>
      <c r="K1576">
        <f t="shared" si="98"/>
        <v>5.5297303370786519</v>
      </c>
      <c r="L1576" t="s">
        <v>42</v>
      </c>
      <c r="M1576" t="s">
        <v>53</v>
      </c>
      <c r="N1576" t="s">
        <v>47</v>
      </c>
    </row>
    <row r="1577" spans="4:14" x14ac:dyDescent="0.3">
      <c r="D1577">
        <v>101</v>
      </c>
      <c r="E1577">
        <v>825</v>
      </c>
      <c r="F1577">
        <v>164.488</v>
      </c>
      <c r="G1577">
        <v>54</v>
      </c>
      <c r="H1577">
        <v>247.667</v>
      </c>
      <c r="I1577">
        <v>0</v>
      </c>
      <c r="J1577">
        <v>824</v>
      </c>
      <c r="K1577">
        <f t="shared" si="98"/>
        <v>9.2584269662921344</v>
      </c>
      <c r="L1577" t="s">
        <v>42</v>
      </c>
      <c r="M1577" t="s">
        <v>53</v>
      </c>
      <c r="N1577" t="s">
        <v>47</v>
      </c>
    </row>
    <row r="1578" spans="4:14" x14ac:dyDescent="0.3">
      <c r="D1578">
        <v>102</v>
      </c>
      <c r="E1578">
        <v>706</v>
      </c>
      <c r="F1578">
        <v>160.16300000000001</v>
      </c>
      <c r="G1578">
        <v>38.996000000000002</v>
      </c>
      <c r="H1578">
        <v>246.459</v>
      </c>
      <c r="I1578">
        <v>3.5760000000000001</v>
      </c>
      <c r="J1578">
        <v>705.37400000000002</v>
      </c>
      <c r="K1578">
        <f t="shared" si="98"/>
        <v>7.9255505617977526</v>
      </c>
      <c r="L1578" t="s">
        <v>42</v>
      </c>
      <c r="M1578" t="s">
        <v>53</v>
      </c>
      <c r="N1578" t="s">
        <v>47</v>
      </c>
    </row>
    <row r="1579" spans="4:14" x14ac:dyDescent="0.3">
      <c r="D1579">
        <v>103</v>
      </c>
      <c r="E1579">
        <v>766</v>
      </c>
      <c r="F1579">
        <v>162.47200000000001</v>
      </c>
      <c r="G1579">
        <v>56.003</v>
      </c>
      <c r="H1579">
        <v>241.452</v>
      </c>
      <c r="I1579">
        <v>-2.0990000000000002</v>
      </c>
      <c r="J1579">
        <v>764.51300000000003</v>
      </c>
      <c r="K1579">
        <f t="shared" si="98"/>
        <v>8.5900337078651692</v>
      </c>
      <c r="L1579" t="s">
        <v>42</v>
      </c>
      <c r="M1579" t="s">
        <v>53</v>
      </c>
      <c r="N1579" t="s">
        <v>47</v>
      </c>
    </row>
    <row r="1580" spans="4:14" x14ac:dyDescent="0.3">
      <c r="D1580">
        <v>104</v>
      </c>
      <c r="E1580">
        <v>693</v>
      </c>
      <c r="F1580">
        <v>137.26900000000001</v>
      </c>
      <c r="G1580">
        <v>46.234000000000002</v>
      </c>
      <c r="H1580">
        <v>208.642</v>
      </c>
      <c r="I1580">
        <v>8.9730000000000008</v>
      </c>
      <c r="J1580">
        <v>692.47400000000005</v>
      </c>
      <c r="K1580">
        <f t="shared" si="98"/>
        <v>7.7806067415730347</v>
      </c>
      <c r="L1580" t="s">
        <v>42</v>
      </c>
      <c r="M1580" t="s">
        <v>53</v>
      </c>
      <c r="N1580" t="s">
        <v>47</v>
      </c>
    </row>
    <row r="1581" spans="4:14" x14ac:dyDescent="0.3">
      <c r="D1581">
        <v>105</v>
      </c>
      <c r="E1581">
        <v>597</v>
      </c>
      <c r="F1581">
        <v>144.142</v>
      </c>
      <c r="G1581">
        <v>34.609000000000002</v>
      </c>
      <c r="H1581">
        <v>248.90600000000001</v>
      </c>
      <c r="I1581">
        <v>-6.5529999999999999</v>
      </c>
      <c r="J1581">
        <v>595.89300000000003</v>
      </c>
      <c r="K1581">
        <f t="shared" si="98"/>
        <v>6.6954269662921355</v>
      </c>
      <c r="L1581" t="s">
        <v>42</v>
      </c>
      <c r="M1581" t="s">
        <v>53</v>
      </c>
      <c r="N1581" t="s">
        <v>47</v>
      </c>
    </row>
    <row r="1582" spans="4:14" x14ac:dyDescent="0.3">
      <c r="D1582">
        <v>106</v>
      </c>
      <c r="E1582">
        <v>669</v>
      </c>
      <c r="F1582">
        <v>138.851</v>
      </c>
      <c r="G1582">
        <v>43.92</v>
      </c>
      <c r="H1582">
        <v>228.03200000000001</v>
      </c>
      <c r="I1582">
        <v>0.34300000000000003</v>
      </c>
      <c r="J1582">
        <v>668.01199999999994</v>
      </c>
      <c r="K1582">
        <f t="shared" si="98"/>
        <v>7.5057528089887633</v>
      </c>
      <c r="L1582" t="s">
        <v>42</v>
      </c>
      <c r="M1582" t="s">
        <v>53</v>
      </c>
      <c r="N1582" t="s">
        <v>47</v>
      </c>
    </row>
    <row r="1583" spans="4:14" x14ac:dyDescent="0.3">
      <c r="D1583">
        <v>107</v>
      </c>
      <c r="E1583">
        <v>663</v>
      </c>
      <c r="F1583">
        <v>117.07899999999999</v>
      </c>
      <c r="G1583">
        <v>28.212</v>
      </c>
      <c r="H1583">
        <v>208.16300000000001</v>
      </c>
      <c r="I1583">
        <v>4.5049999999999999</v>
      </c>
      <c r="J1583">
        <v>662.04499999999996</v>
      </c>
      <c r="K1583">
        <f t="shared" si="98"/>
        <v>7.4387078651685385</v>
      </c>
      <c r="L1583" t="s">
        <v>42</v>
      </c>
      <c r="M1583" t="s">
        <v>53</v>
      </c>
      <c r="N1583" t="s">
        <v>47</v>
      </c>
    </row>
    <row r="1584" spans="4:14" x14ac:dyDescent="0.3">
      <c r="D1584">
        <v>108</v>
      </c>
      <c r="E1584">
        <v>624</v>
      </c>
      <c r="F1584">
        <v>157.018</v>
      </c>
      <c r="G1584">
        <v>1.478</v>
      </c>
      <c r="H1584">
        <v>251.369</v>
      </c>
      <c r="I1584">
        <v>8.8580000000000005</v>
      </c>
      <c r="J1584">
        <v>623.43600000000004</v>
      </c>
      <c r="K1584">
        <f t="shared" si="98"/>
        <v>7.0048988764044946</v>
      </c>
      <c r="L1584" t="s">
        <v>42</v>
      </c>
      <c r="M1584" t="s">
        <v>53</v>
      </c>
      <c r="N1584" t="s">
        <v>47</v>
      </c>
    </row>
    <row r="1585" spans="4:14" x14ac:dyDescent="0.3">
      <c r="D1585">
        <v>109</v>
      </c>
      <c r="E1585">
        <v>577</v>
      </c>
      <c r="F1585">
        <v>148.05699999999999</v>
      </c>
      <c r="G1585">
        <v>41.832999999999998</v>
      </c>
      <c r="H1585">
        <v>212.042</v>
      </c>
      <c r="I1585">
        <v>1.1930000000000001</v>
      </c>
      <c r="J1585">
        <v>576.125</v>
      </c>
      <c r="K1585">
        <f t="shared" si="98"/>
        <v>6.4733146067415728</v>
      </c>
      <c r="L1585" t="s">
        <v>42</v>
      </c>
      <c r="M1585" t="s">
        <v>53</v>
      </c>
      <c r="N1585" t="s">
        <v>47</v>
      </c>
    </row>
    <row r="1586" spans="4:14" x14ac:dyDescent="0.3">
      <c r="D1586">
        <v>110</v>
      </c>
      <c r="E1586">
        <v>626</v>
      </c>
      <c r="F1586">
        <v>119.04900000000001</v>
      </c>
      <c r="G1586">
        <v>5.1909999999999998</v>
      </c>
      <c r="H1586">
        <v>203.05699999999999</v>
      </c>
      <c r="I1586">
        <v>7.3520000000000003</v>
      </c>
      <c r="J1586">
        <v>625.14</v>
      </c>
      <c r="K1586">
        <f t="shared" si="98"/>
        <v>7.0240449438202246</v>
      </c>
      <c r="L1586" t="s">
        <v>42</v>
      </c>
      <c r="M1586" t="s">
        <v>53</v>
      </c>
      <c r="N1586" t="s">
        <v>47</v>
      </c>
    </row>
    <row r="1587" spans="4:14" x14ac:dyDescent="0.3">
      <c r="D1587">
        <v>111</v>
      </c>
      <c r="E1587">
        <v>577</v>
      </c>
      <c r="F1587">
        <v>138.10499999999999</v>
      </c>
      <c r="G1587">
        <v>1.5369999999999999</v>
      </c>
      <c r="H1587">
        <v>241.11099999999999</v>
      </c>
      <c r="I1587">
        <v>-0.79600000000000004</v>
      </c>
      <c r="J1587">
        <v>576.05600000000004</v>
      </c>
      <c r="K1587">
        <f t="shared" si="98"/>
        <v>6.4725393258426971</v>
      </c>
      <c r="L1587" t="s">
        <v>42</v>
      </c>
      <c r="M1587" t="s">
        <v>53</v>
      </c>
      <c r="N1587" t="s">
        <v>47</v>
      </c>
    </row>
    <row r="1588" spans="4:14" x14ac:dyDescent="0.3">
      <c r="D1588">
        <v>112</v>
      </c>
      <c r="E1588">
        <v>747</v>
      </c>
      <c r="F1588">
        <v>120.252</v>
      </c>
      <c r="G1588">
        <v>4.1859999999999999</v>
      </c>
      <c r="H1588">
        <v>236.20099999999999</v>
      </c>
      <c r="I1588">
        <v>-3.9980000000000002</v>
      </c>
      <c r="J1588">
        <v>745.81500000000005</v>
      </c>
      <c r="K1588">
        <f t="shared" si="98"/>
        <v>8.3799438202247192</v>
      </c>
      <c r="L1588" t="s">
        <v>42</v>
      </c>
      <c r="M1588" t="s">
        <v>53</v>
      </c>
      <c r="N1588" t="s">
        <v>47</v>
      </c>
    </row>
    <row r="1589" spans="4:14" x14ac:dyDescent="0.3">
      <c r="D1589">
        <v>113</v>
      </c>
      <c r="E1589">
        <v>602</v>
      </c>
      <c r="F1589">
        <v>106.748</v>
      </c>
      <c r="G1589">
        <v>5.3070000000000004</v>
      </c>
      <c r="H1589">
        <v>232.852</v>
      </c>
      <c r="I1589">
        <v>-3.4340000000000002</v>
      </c>
      <c r="J1589">
        <v>601.07899999999995</v>
      </c>
      <c r="K1589">
        <f t="shared" si="98"/>
        <v>6.7536966292134828</v>
      </c>
      <c r="L1589" t="s">
        <v>42</v>
      </c>
      <c r="M1589" t="s">
        <v>53</v>
      </c>
      <c r="N1589" t="s">
        <v>47</v>
      </c>
    </row>
    <row r="1590" spans="4:14" x14ac:dyDescent="0.3">
      <c r="D1590">
        <v>114</v>
      </c>
      <c r="E1590">
        <v>552</v>
      </c>
      <c r="F1590">
        <v>144.94800000000001</v>
      </c>
      <c r="G1590">
        <v>26</v>
      </c>
      <c r="H1590">
        <v>248.393</v>
      </c>
      <c r="I1590">
        <v>9.1890000000000001</v>
      </c>
      <c r="J1590">
        <v>551.072</v>
      </c>
      <c r="K1590">
        <f t="shared" si="98"/>
        <v>6.191820224719101</v>
      </c>
      <c r="L1590" t="s">
        <v>42</v>
      </c>
      <c r="M1590" t="s">
        <v>53</v>
      </c>
      <c r="N1590" t="s">
        <v>47</v>
      </c>
    </row>
    <row r="1591" spans="4:14" x14ac:dyDescent="0.3">
      <c r="D1591">
        <v>115</v>
      </c>
      <c r="E1591">
        <v>565</v>
      </c>
      <c r="F1591">
        <v>122.4</v>
      </c>
      <c r="G1591">
        <v>15.005000000000001</v>
      </c>
      <c r="H1591">
        <v>241.39</v>
      </c>
      <c r="I1591">
        <v>-1.625</v>
      </c>
      <c r="J1591">
        <v>564.22699999999998</v>
      </c>
      <c r="K1591">
        <f t="shared" si="98"/>
        <v>6.3396292134831462</v>
      </c>
      <c r="L1591" t="s">
        <v>42</v>
      </c>
      <c r="M1591" t="s">
        <v>53</v>
      </c>
      <c r="N1591" t="s">
        <v>47</v>
      </c>
    </row>
    <row r="1592" spans="4:14" x14ac:dyDescent="0.3">
      <c r="D1592">
        <v>116</v>
      </c>
      <c r="E1592">
        <v>479</v>
      </c>
      <c r="F1592">
        <v>145.86799999999999</v>
      </c>
      <c r="G1592">
        <v>22.765999999999998</v>
      </c>
      <c r="H1592">
        <v>235.642</v>
      </c>
      <c r="I1592">
        <v>4.8029999999999999</v>
      </c>
      <c r="J1592">
        <v>477.678</v>
      </c>
      <c r="K1592">
        <f t="shared" si="98"/>
        <v>5.367168539325843</v>
      </c>
      <c r="L1592" t="s">
        <v>42</v>
      </c>
      <c r="M1592" t="s">
        <v>53</v>
      </c>
      <c r="N1592" t="s">
        <v>47</v>
      </c>
    </row>
    <row r="1593" spans="4:14" x14ac:dyDescent="0.3">
      <c r="D1593">
        <v>117</v>
      </c>
      <c r="E1593">
        <v>528</v>
      </c>
      <c r="F1593">
        <v>111.70399999999999</v>
      </c>
      <c r="G1593">
        <v>6.3410000000000002</v>
      </c>
      <c r="H1593">
        <v>240.126</v>
      </c>
      <c r="I1593">
        <v>9.6050000000000004</v>
      </c>
      <c r="J1593">
        <v>527.39400000000001</v>
      </c>
      <c r="K1593">
        <f t="shared" si="98"/>
        <v>5.9257752808988764</v>
      </c>
      <c r="L1593" t="s">
        <v>42</v>
      </c>
      <c r="M1593" t="s">
        <v>53</v>
      </c>
      <c r="N1593" t="s">
        <v>47</v>
      </c>
    </row>
    <row r="1594" spans="4:14" x14ac:dyDescent="0.3">
      <c r="D1594">
        <v>118</v>
      </c>
      <c r="E1594">
        <v>572</v>
      </c>
      <c r="F1594">
        <v>116.209</v>
      </c>
      <c r="G1594">
        <v>9.0359999999999996</v>
      </c>
      <c r="H1594">
        <v>222.31299999999999</v>
      </c>
      <c r="I1594">
        <v>6.03</v>
      </c>
      <c r="J1594">
        <v>571.16</v>
      </c>
      <c r="K1594">
        <f t="shared" si="98"/>
        <v>6.4175280898876403</v>
      </c>
      <c r="L1594" t="s">
        <v>42</v>
      </c>
      <c r="M1594" t="s">
        <v>53</v>
      </c>
      <c r="N1594" t="s">
        <v>47</v>
      </c>
    </row>
    <row r="1595" spans="4:14" x14ac:dyDescent="0.3">
      <c r="D1595">
        <v>119</v>
      </c>
      <c r="E1595">
        <v>591</v>
      </c>
      <c r="F1595">
        <v>147.57400000000001</v>
      </c>
      <c r="G1595">
        <v>50.643000000000001</v>
      </c>
      <c r="H1595">
        <v>247.654</v>
      </c>
      <c r="I1595">
        <v>-4.2789999999999999</v>
      </c>
      <c r="J1595">
        <v>589.64400000000001</v>
      </c>
      <c r="K1595">
        <f t="shared" si="98"/>
        <v>6.6252134831460676</v>
      </c>
      <c r="L1595" t="s">
        <v>42</v>
      </c>
      <c r="M1595" t="s">
        <v>53</v>
      </c>
      <c r="N1595" t="s">
        <v>47</v>
      </c>
    </row>
    <row r="1596" spans="4:14" x14ac:dyDescent="0.3">
      <c r="D1596">
        <v>120</v>
      </c>
      <c r="E1596">
        <v>575</v>
      </c>
      <c r="F1596">
        <v>165.327</v>
      </c>
      <c r="G1596">
        <v>67.531999999999996</v>
      </c>
      <c r="H1596">
        <v>240.68600000000001</v>
      </c>
      <c r="I1596">
        <v>-17.425000000000001</v>
      </c>
      <c r="J1596">
        <v>574.35900000000004</v>
      </c>
      <c r="K1596">
        <f t="shared" si="98"/>
        <v>6.4534719101123601</v>
      </c>
      <c r="L1596" t="s">
        <v>42</v>
      </c>
      <c r="M1596" t="s">
        <v>53</v>
      </c>
      <c r="N1596" t="s">
        <v>47</v>
      </c>
    </row>
    <row r="1597" spans="4:14" x14ac:dyDescent="0.3">
      <c r="D1597">
        <v>121</v>
      </c>
      <c r="E1597">
        <v>631</v>
      </c>
      <c r="F1597">
        <v>168.77600000000001</v>
      </c>
      <c r="G1597">
        <v>68.933999999999997</v>
      </c>
      <c r="H1597">
        <v>253.98699999999999</v>
      </c>
      <c r="I1597">
        <v>5.0960000000000001</v>
      </c>
      <c r="J1597">
        <v>630.49199999999996</v>
      </c>
      <c r="K1597">
        <f t="shared" si="98"/>
        <v>7.0841797752808988</v>
      </c>
      <c r="L1597" t="s">
        <v>42</v>
      </c>
      <c r="M1597" t="s">
        <v>53</v>
      </c>
      <c r="N1597" t="s">
        <v>47</v>
      </c>
    </row>
    <row r="1598" spans="4:14" x14ac:dyDescent="0.3">
      <c r="D1598">
        <v>122</v>
      </c>
      <c r="E1598">
        <v>599</v>
      </c>
      <c r="F1598">
        <v>135.50800000000001</v>
      </c>
      <c r="G1598">
        <v>66.533000000000001</v>
      </c>
      <c r="H1598">
        <v>224.61699999999999</v>
      </c>
      <c r="I1598">
        <v>4.2220000000000004</v>
      </c>
      <c r="J1598">
        <v>597.62199999999996</v>
      </c>
      <c r="K1598">
        <f t="shared" si="98"/>
        <v>6.7148539325842691</v>
      </c>
      <c r="L1598" t="s">
        <v>42</v>
      </c>
      <c r="M1598" t="s">
        <v>53</v>
      </c>
      <c r="N1598" t="s">
        <v>47</v>
      </c>
    </row>
    <row r="1599" spans="4:14" x14ac:dyDescent="0.3">
      <c r="D1599">
        <v>123</v>
      </c>
      <c r="E1599">
        <v>554</v>
      </c>
      <c r="F1599">
        <v>160.41399999999999</v>
      </c>
      <c r="G1599">
        <v>56.557000000000002</v>
      </c>
      <c r="H1599">
        <v>236.22499999999999</v>
      </c>
      <c r="I1599">
        <v>2.9039999999999999</v>
      </c>
      <c r="J1599">
        <v>552.71</v>
      </c>
      <c r="K1599">
        <f t="shared" si="98"/>
        <v>6.2102247191011237</v>
      </c>
      <c r="L1599" t="s">
        <v>42</v>
      </c>
      <c r="M1599" t="s">
        <v>53</v>
      </c>
      <c r="N1599" t="s">
        <v>47</v>
      </c>
    </row>
    <row r="1600" spans="4:14" x14ac:dyDescent="0.3">
      <c r="D1600">
        <v>124</v>
      </c>
      <c r="E1600">
        <v>542</v>
      </c>
      <c r="F1600">
        <v>143.88900000000001</v>
      </c>
      <c r="G1600">
        <v>29.882000000000001</v>
      </c>
      <c r="H1600">
        <v>237.815</v>
      </c>
      <c r="I1600">
        <v>2.5449999999999999</v>
      </c>
      <c r="J1600">
        <v>540.53300000000002</v>
      </c>
      <c r="K1600">
        <f t="shared" si="98"/>
        <v>6.0734044943820225</v>
      </c>
      <c r="L1600" t="s">
        <v>42</v>
      </c>
      <c r="M1600" t="s">
        <v>53</v>
      </c>
      <c r="N1600" t="s">
        <v>47</v>
      </c>
    </row>
    <row r="1601" spans="4:14" x14ac:dyDescent="0.3">
      <c r="D1601">
        <v>125</v>
      </c>
      <c r="E1601">
        <v>525</v>
      </c>
      <c r="F1601">
        <v>142.15299999999999</v>
      </c>
      <c r="G1601">
        <v>35.223999999999997</v>
      </c>
      <c r="H1601">
        <v>240.87299999999999</v>
      </c>
      <c r="I1601">
        <v>1.3120000000000001</v>
      </c>
      <c r="J1601">
        <v>524.13699999999994</v>
      </c>
      <c r="K1601">
        <f t="shared" si="98"/>
        <v>5.8891797752808985</v>
      </c>
      <c r="L1601" t="s">
        <v>42</v>
      </c>
      <c r="M1601" t="s">
        <v>53</v>
      </c>
      <c r="N1601" t="s">
        <v>47</v>
      </c>
    </row>
    <row r="1602" spans="4:14" x14ac:dyDescent="0.3">
      <c r="D1602">
        <v>126</v>
      </c>
      <c r="E1602">
        <v>577</v>
      </c>
      <c r="F1602">
        <v>126.88800000000001</v>
      </c>
      <c r="G1602">
        <v>27.978999999999999</v>
      </c>
      <c r="H1602">
        <v>249.875</v>
      </c>
      <c r="I1602">
        <v>-1.1930000000000001</v>
      </c>
      <c r="J1602">
        <v>576.125</v>
      </c>
      <c r="K1602">
        <f t="shared" si="98"/>
        <v>6.4733146067415728</v>
      </c>
      <c r="L1602" t="s">
        <v>42</v>
      </c>
      <c r="M1602" t="s">
        <v>53</v>
      </c>
      <c r="N1602" t="s">
        <v>47</v>
      </c>
    </row>
    <row r="1603" spans="4:14" x14ac:dyDescent="0.3">
      <c r="D1603">
        <v>127</v>
      </c>
      <c r="E1603">
        <v>685</v>
      </c>
      <c r="F1603">
        <v>148.10900000000001</v>
      </c>
      <c r="G1603">
        <v>15.801</v>
      </c>
      <c r="H1603">
        <v>252.596</v>
      </c>
      <c r="I1603">
        <v>-0.33500000000000002</v>
      </c>
      <c r="J1603">
        <v>684.01199999999994</v>
      </c>
      <c r="K1603">
        <f t="shared" si="98"/>
        <v>7.6855280898876401</v>
      </c>
      <c r="L1603" t="s">
        <v>42</v>
      </c>
      <c r="M1603" t="s">
        <v>53</v>
      </c>
      <c r="N1603" t="s">
        <v>47</v>
      </c>
    </row>
    <row r="1604" spans="4:14" x14ac:dyDescent="0.3">
      <c r="D1604">
        <v>128</v>
      </c>
      <c r="E1604">
        <v>707</v>
      </c>
      <c r="F1604">
        <v>156.77500000000001</v>
      </c>
      <c r="G1604">
        <v>13.695</v>
      </c>
      <c r="H1604">
        <v>252.114</v>
      </c>
      <c r="I1604">
        <v>-4.2240000000000002</v>
      </c>
      <c r="J1604">
        <v>705.91800000000001</v>
      </c>
      <c r="K1604">
        <f t="shared" si="98"/>
        <v>7.9316629213483143</v>
      </c>
      <c r="L1604" t="s">
        <v>42</v>
      </c>
      <c r="M1604" t="s">
        <v>53</v>
      </c>
      <c r="N1604" t="s">
        <v>47</v>
      </c>
    </row>
    <row r="1605" spans="4:14" x14ac:dyDescent="0.3">
      <c r="D1605">
        <v>129</v>
      </c>
      <c r="E1605">
        <v>669</v>
      </c>
      <c r="F1605">
        <v>170.54400000000001</v>
      </c>
      <c r="G1605">
        <v>55.585000000000001</v>
      </c>
      <c r="H1605">
        <v>250.13200000000001</v>
      </c>
      <c r="I1605">
        <v>1.3720000000000001</v>
      </c>
      <c r="J1605">
        <v>668.19200000000001</v>
      </c>
      <c r="K1605">
        <f t="shared" si="98"/>
        <v>7.5077752808988762</v>
      </c>
      <c r="L1605" t="s">
        <v>42</v>
      </c>
      <c r="M1605" t="s">
        <v>53</v>
      </c>
      <c r="N1605" t="s">
        <v>47</v>
      </c>
    </row>
    <row r="1606" spans="4:14" x14ac:dyDescent="0.3">
      <c r="D1606">
        <v>130</v>
      </c>
      <c r="E1606">
        <v>735</v>
      </c>
      <c r="F1606">
        <v>146.59700000000001</v>
      </c>
      <c r="G1606">
        <v>51.286999999999999</v>
      </c>
      <c r="H1606">
        <v>227.18199999999999</v>
      </c>
      <c r="I1606">
        <v>-7.5119999999999996</v>
      </c>
      <c r="J1606">
        <v>734.30200000000002</v>
      </c>
      <c r="K1606">
        <f t="shared" si="98"/>
        <v>8.2505842696629212</v>
      </c>
      <c r="L1606" t="s">
        <v>42</v>
      </c>
      <c r="M1606" t="s">
        <v>53</v>
      </c>
      <c r="N1606" t="s">
        <v>47</v>
      </c>
    </row>
    <row r="1607" spans="4:14" x14ac:dyDescent="0.3">
      <c r="D1607">
        <v>131</v>
      </c>
      <c r="E1607">
        <v>591</v>
      </c>
      <c r="F1607">
        <v>172.96700000000001</v>
      </c>
      <c r="G1607">
        <v>56.463000000000001</v>
      </c>
      <c r="H1607">
        <v>235.27099999999999</v>
      </c>
      <c r="I1607">
        <v>-8.1850000000000005</v>
      </c>
      <c r="J1607">
        <v>590.01</v>
      </c>
      <c r="K1607">
        <f t="shared" si="98"/>
        <v>6.6293258426966295</v>
      </c>
      <c r="L1607" t="s">
        <v>42</v>
      </c>
      <c r="M1607" t="s">
        <v>53</v>
      </c>
      <c r="N1607" t="s">
        <v>47</v>
      </c>
    </row>
    <row r="1608" spans="4:14" x14ac:dyDescent="0.3">
      <c r="D1608">
        <v>132</v>
      </c>
      <c r="E1608">
        <v>502</v>
      </c>
      <c r="F1608">
        <v>162.339</v>
      </c>
      <c r="G1608">
        <v>27.161999999999999</v>
      </c>
      <c r="H1608">
        <v>244.96199999999999</v>
      </c>
      <c r="I1608">
        <v>2.7480000000000002</v>
      </c>
      <c r="J1608">
        <v>500.57600000000002</v>
      </c>
      <c r="K1608">
        <f t="shared" si="98"/>
        <v>5.6244494382022472</v>
      </c>
      <c r="L1608" t="s">
        <v>42</v>
      </c>
      <c r="M1608" t="s">
        <v>53</v>
      </c>
      <c r="N1608" t="s">
        <v>47</v>
      </c>
    </row>
    <row r="1609" spans="4:14" x14ac:dyDescent="0.3">
      <c r="D1609">
        <v>133</v>
      </c>
      <c r="E1609">
        <v>533</v>
      </c>
      <c r="F1609">
        <v>169.34200000000001</v>
      </c>
      <c r="G1609">
        <v>49.709000000000003</v>
      </c>
      <c r="H1609">
        <v>252.44399999999999</v>
      </c>
      <c r="I1609">
        <v>0.43099999999999999</v>
      </c>
      <c r="J1609">
        <v>532.01499999999999</v>
      </c>
      <c r="K1609">
        <f t="shared" si="98"/>
        <v>5.977696629213483</v>
      </c>
      <c r="L1609" t="s">
        <v>42</v>
      </c>
      <c r="M1609" t="s">
        <v>53</v>
      </c>
      <c r="N1609" t="s">
        <v>47</v>
      </c>
    </row>
    <row r="1610" spans="4:14" x14ac:dyDescent="0.3">
      <c r="D1610">
        <v>134</v>
      </c>
      <c r="E1610">
        <v>583</v>
      </c>
      <c r="F1610">
        <v>172.34700000000001</v>
      </c>
      <c r="G1610">
        <v>50.593000000000004</v>
      </c>
      <c r="H1610">
        <v>253.667</v>
      </c>
      <c r="I1610">
        <v>-5.1230000000000002</v>
      </c>
      <c r="J1610">
        <v>582.32600000000002</v>
      </c>
      <c r="K1610">
        <f t="shared" si="98"/>
        <v>6.542988764044944</v>
      </c>
      <c r="L1610" t="s">
        <v>42</v>
      </c>
      <c r="M1610" t="s">
        <v>53</v>
      </c>
      <c r="N1610" t="s">
        <v>47</v>
      </c>
    </row>
    <row r="1611" spans="4:14" x14ac:dyDescent="0.3">
      <c r="D1611">
        <v>135</v>
      </c>
      <c r="E1611">
        <v>538</v>
      </c>
      <c r="F1611">
        <v>150.72800000000001</v>
      </c>
      <c r="G1611">
        <v>43.031999999999996</v>
      </c>
      <c r="H1611">
        <v>248.274</v>
      </c>
      <c r="I1611">
        <v>3.4169999999999998</v>
      </c>
      <c r="J1611">
        <v>536.95399999999995</v>
      </c>
      <c r="K1611">
        <f t="shared" si="98"/>
        <v>6.0331910112359548</v>
      </c>
      <c r="L1611" t="s">
        <v>42</v>
      </c>
      <c r="M1611" t="s">
        <v>53</v>
      </c>
      <c r="N1611" t="s">
        <v>47</v>
      </c>
    </row>
    <row r="1612" spans="4:14" x14ac:dyDescent="0.3">
      <c r="D1612">
        <v>136</v>
      </c>
      <c r="E1612">
        <v>462</v>
      </c>
      <c r="F1612">
        <v>164.79400000000001</v>
      </c>
      <c r="G1612">
        <v>60.610999999999997</v>
      </c>
      <c r="H1612">
        <v>246.91300000000001</v>
      </c>
      <c r="I1612">
        <v>-2.9870000000000001</v>
      </c>
      <c r="J1612">
        <v>460.62599999999998</v>
      </c>
      <c r="K1612">
        <f t="shared" si="98"/>
        <v>5.1755730337078649</v>
      </c>
      <c r="L1612" t="s">
        <v>42</v>
      </c>
      <c r="M1612" t="s">
        <v>53</v>
      </c>
      <c r="N1612" t="s">
        <v>47</v>
      </c>
    </row>
    <row r="1613" spans="4:14" x14ac:dyDescent="0.3">
      <c r="D1613">
        <v>137</v>
      </c>
      <c r="E1613">
        <v>93</v>
      </c>
      <c r="F1613">
        <v>126.136</v>
      </c>
      <c r="G1613">
        <v>62.87</v>
      </c>
      <c r="H1613">
        <v>164.62299999999999</v>
      </c>
      <c r="I1613">
        <v>2.4900000000000002</v>
      </c>
      <c r="J1613">
        <v>92.087000000000003</v>
      </c>
      <c r="K1613">
        <f t="shared" si="98"/>
        <v>1.034685393258427</v>
      </c>
      <c r="L1613" t="s">
        <v>42</v>
      </c>
      <c r="M1613" t="s">
        <v>53</v>
      </c>
      <c r="N1613" t="s">
        <v>47</v>
      </c>
    </row>
    <row r="1614" spans="4:14" x14ac:dyDescent="0.3">
      <c r="D1614">
        <v>138</v>
      </c>
      <c r="E1614">
        <v>735</v>
      </c>
      <c r="F1614">
        <v>129.55799999999999</v>
      </c>
      <c r="G1614">
        <v>23.826000000000001</v>
      </c>
      <c r="H1614">
        <v>222.108</v>
      </c>
      <c r="I1614">
        <v>-4.375</v>
      </c>
      <c r="J1614">
        <v>734.13900000000001</v>
      </c>
      <c r="K1614">
        <f t="shared" si="98"/>
        <v>8.2487528089887636</v>
      </c>
      <c r="L1614" t="s">
        <v>42</v>
      </c>
      <c r="M1614" t="s">
        <v>53</v>
      </c>
      <c r="N1614" t="s">
        <v>47</v>
      </c>
    </row>
    <row r="1615" spans="4:14" x14ac:dyDescent="0.3">
      <c r="D1615">
        <v>139</v>
      </c>
      <c r="E1615">
        <v>652</v>
      </c>
      <c r="F1615">
        <v>83.974999999999994</v>
      </c>
      <c r="G1615">
        <v>15.615</v>
      </c>
      <c r="H1615">
        <v>167.584</v>
      </c>
      <c r="I1615">
        <v>-5.641</v>
      </c>
      <c r="J1615">
        <v>651.15300000000002</v>
      </c>
      <c r="K1615">
        <f t="shared" si="98"/>
        <v>7.3163258426966298</v>
      </c>
      <c r="L1615" t="s">
        <v>42</v>
      </c>
      <c r="M1615" t="s">
        <v>53</v>
      </c>
      <c r="N1615" t="s">
        <v>47</v>
      </c>
    </row>
    <row r="1616" spans="4:14" x14ac:dyDescent="0.3">
      <c r="D1616">
        <v>140</v>
      </c>
      <c r="E1616">
        <v>706</v>
      </c>
      <c r="F1616">
        <v>115.52800000000001</v>
      </c>
      <c r="G1616">
        <v>11.172000000000001</v>
      </c>
      <c r="H1616">
        <v>206.90899999999999</v>
      </c>
      <c r="I1616">
        <v>3.2519999999999998</v>
      </c>
      <c r="J1616">
        <v>705.13499999999999</v>
      </c>
      <c r="K1616">
        <f t="shared" si="98"/>
        <v>7.9228651685393254</v>
      </c>
      <c r="L1616" t="s">
        <v>42</v>
      </c>
      <c r="M1616" t="s">
        <v>53</v>
      </c>
      <c r="N1616" t="s">
        <v>47</v>
      </c>
    </row>
    <row r="1617" spans="4:14" x14ac:dyDescent="0.3">
      <c r="D1617">
        <v>141</v>
      </c>
      <c r="E1617">
        <v>694</v>
      </c>
      <c r="F1617">
        <v>118.137</v>
      </c>
      <c r="G1617">
        <v>11.096</v>
      </c>
      <c r="H1617">
        <v>201.762</v>
      </c>
      <c r="I1617">
        <v>3.3079999999999998</v>
      </c>
      <c r="J1617">
        <v>693.15499999999997</v>
      </c>
      <c r="K1617">
        <f t="shared" si="98"/>
        <v>7.7882584269662916</v>
      </c>
      <c r="L1617" t="s">
        <v>42</v>
      </c>
      <c r="M1617" t="s">
        <v>53</v>
      </c>
      <c r="N1617" t="s">
        <v>47</v>
      </c>
    </row>
    <row r="1618" spans="4:14" x14ac:dyDescent="0.3">
      <c r="D1618">
        <v>142</v>
      </c>
      <c r="E1618">
        <v>652</v>
      </c>
      <c r="F1618">
        <v>119.545</v>
      </c>
      <c r="G1618">
        <v>14.497999999999999</v>
      </c>
      <c r="H1618">
        <v>218.916</v>
      </c>
      <c r="I1618">
        <v>5.641</v>
      </c>
      <c r="J1618">
        <v>651.15300000000002</v>
      </c>
      <c r="K1618">
        <f t="shared" si="98"/>
        <v>7.3163258426966298</v>
      </c>
      <c r="L1618" t="s">
        <v>42</v>
      </c>
      <c r="M1618" t="s">
        <v>53</v>
      </c>
      <c r="N1618" t="s">
        <v>47</v>
      </c>
    </row>
    <row r="1619" spans="4:14" x14ac:dyDescent="0.3">
      <c r="D1619">
        <v>143</v>
      </c>
      <c r="E1619">
        <v>721</v>
      </c>
      <c r="F1619">
        <v>105.93899999999999</v>
      </c>
      <c r="G1619">
        <v>13.704000000000001</v>
      </c>
      <c r="H1619">
        <v>216.91499999999999</v>
      </c>
      <c r="I1619">
        <v>8.31</v>
      </c>
      <c r="J1619">
        <v>719.55499999999995</v>
      </c>
      <c r="K1619">
        <f t="shared" si="98"/>
        <v>8.0848876404494376</v>
      </c>
      <c r="L1619" t="s">
        <v>42</v>
      </c>
      <c r="M1619" t="s">
        <v>53</v>
      </c>
      <c r="N1619" t="s">
        <v>47</v>
      </c>
    </row>
    <row r="1620" spans="4:14" x14ac:dyDescent="0.3">
      <c r="D1620">
        <v>144</v>
      </c>
      <c r="E1620">
        <v>805</v>
      </c>
      <c r="F1620">
        <v>140.304</v>
      </c>
      <c r="G1620">
        <v>7.5190000000000001</v>
      </c>
      <c r="H1620">
        <v>238.08</v>
      </c>
      <c r="I1620">
        <v>-0.56999999999999995</v>
      </c>
      <c r="J1620">
        <v>804.04</v>
      </c>
      <c r="K1620">
        <f t="shared" si="98"/>
        <v>9.0341573033707867</v>
      </c>
      <c r="L1620" t="s">
        <v>42</v>
      </c>
      <c r="M1620" t="s">
        <v>53</v>
      </c>
      <c r="N1620" t="s">
        <v>47</v>
      </c>
    </row>
    <row r="1621" spans="4:14" x14ac:dyDescent="0.3">
      <c r="D1621">
        <v>145</v>
      </c>
      <c r="E1621">
        <v>669</v>
      </c>
      <c r="F1621">
        <v>142.24</v>
      </c>
      <c r="G1621">
        <v>29.245999999999999</v>
      </c>
      <c r="H1621">
        <v>246.214</v>
      </c>
      <c r="I1621">
        <v>-0.34300000000000003</v>
      </c>
      <c r="J1621">
        <v>668.01199999999994</v>
      </c>
      <c r="K1621">
        <f t="shared" si="98"/>
        <v>7.5057528089887633</v>
      </c>
      <c r="L1621" t="s">
        <v>42</v>
      </c>
      <c r="M1621" t="s">
        <v>53</v>
      </c>
      <c r="N1621" t="s">
        <v>47</v>
      </c>
    </row>
    <row r="1622" spans="4:14" x14ac:dyDescent="0.3">
      <c r="D1622">
        <v>146</v>
      </c>
      <c r="E1622">
        <v>622</v>
      </c>
      <c r="F1622">
        <v>80.474000000000004</v>
      </c>
      <c r="G1622">
        <v>2.9740000000000002</v>
      </c>
      <c r="H1622">
        <v>184.74700000000001</v>
      </c>
      <c r="I1622">
        <v>-3.6909999999999998</v>
      </c>
      <c r="J1622">
        <v>621.28899999999999</v>
      </c>
      <c r="K1622">
        <f t="shared" ref="K1622:K1670" si="99">J1622/89</f>
        <v>6.9807752808988761</v>
      </c>
      <c r="L1622" t="s">
        <v>42</v>
      </c>
      <c r="M1622" t="s">
        <v>53</v>
      </c>
      <c r="N1622" t="s">
        <v>47</v>
      </c>
    </row>
    <row r="1623" spans="4:14" x14ac:dyDescent="0.3">
      <c r="D1623">
        <v>147</v>
      </c>
      <c r="E1623">
        <v>686</v>
      </c>
      <c r="F1623">
        <v>102.35599999999999</v>
      </c>
      <c r="G1623">
        <v>24.045000000000002</v>
      </c>
      <c r="H1623">
        <v>196.31899999999999</v>
      </c>
      <c r="I1623">
        <v>-6.71</v>
      </c>
      <c r="J1623">
        <v>684.69</v>
      </c>
      <c r="K1623">
        <f t="shared" si="99"/>
        <v>7.6931460674157313</v>
      </c>
      <c r="L1623" t="s">
        <v>42</v>
      </c>
      <c r="M1623" t="s">
        <v>53</v>
      </c>
      <c r="N1623" t="s">
        <v>47</v>
      </c>
    </row>
    <row r="1624" spans="4:14" x14ac:dyDescent="0.3">
      <c r="D1624">
        <v>148</v>
      </c>
      <c r="E1624">
        <v>572</v>
      </c>
      <c r="F1624">
        <v>81.233999999999995</v>
      </c>
      <c r="G1624">
        <v>3.7120000000000002</v>
      </c>
      <c r="H1624">
        <v>213.346</v>
      </c>
      <c r="I1624">
        <v>-9.2650000000000006</v>
      </c>
      <c r="J1624">
        <v>571.45399999999995</v>
      </c>
      <c r="K1624">
        <f t="shared" si="99"/>
        <v>6.4208314606741563</v>
      </c>
      <c r="L1624" t="s">
        <v>42</v>
      </c>
      <c r="M1624" t="s">
        <v>53</v>
      </c>
      <c r="N1624" t="s">
        <v>47</v>
      </c>
    </row>
    <row r="1625" spans="4:14" x14ac:dyDescent="0.3">
      <c r="D1625">
        <v>149</v>
      </c>
      <c r="E1625">
        <v>610</v>
      </c>
      <c r="F1625">
        <v>115.926</v>
      </c>
      <c r="G1625">
        <v>26.498999999999999</v>
      </c>
      <c r="H1625">
        <v>215.15</v>
      </c>
      <c r="I1625">
        <v>3.7639999999999998</v>
      </c>
      <c r="J1625">
        <v>609.31399999999996</v>
      </c>
      <c r="K1625">
        <f t="shared" si="99"/>
        <v>6.846224719101123</v>
      </c>
      <c r="L1625" t="s">
        <v>42</v>
      </c>
      <c r="M1625" t="s">
        <v>53</v>
      </c>
      <c r="N1625" t="s">
        <v>47</v>
      </c>
    </row>
    <row r="1626" spans="4:14" x14ac:dyDescent="0.3">
      <c r="D1626">
        <v>150</v>
      </c>
      <c r="E1626">
        <v>670</v>
      </c>
      <c r="F1626">
        <v>80.894999999999996</v>
      </c>
      <c r="G1626">
        <v>3.9630000000000001</v>
      </c>
      <c r="H1626">
        <v>198.679</v>
      </c>
      <c r="I1626">
        <v>3.085</v>
      </c>
      <c r="J1626">
        <v>668.96900000000005</v>
      </c>
      <c r="K1626">
        <f t="shared" si="99"/>
        <v>7.5165056179775283</v>
      </c>
      <c r="L1626" t="s">
        <v>42</v>
      </c>
      <c r="M1626" t="s">
        <v>53</v>
      </c>
      <c r="N1626" t="s">
        <v>47</v>
      </c>
    </row>
    <row r="1627" spans="4:14" x14ac:dyDescent="0.3">
      <c r="D1627">
        <v>151</v>
      </c>
      <c r="E1627">
        <v>588</v>
      </c>
      <c r="F1627">
        <v>89.474000000000004</v>
      </c>
      <c r="G1627">
        <v>4.7729999999999997</v>
      </c>
      <c r="H1627">
        <v>206.96899999999999</v>
      </c>
      <c r="I1627">
        <v>-5.4770000000000003</v>
      </c>
      <c r="J1627">
        <v>586.67899999999997</v>
      </c>
      <c r="K1627">
        <f t="shared" si="99"/>
        <v>6.5918988764044943</v>
      </c>
      <c r="L1627" t="s">
        <v>42</v>
      </c>
      <c r="M1627" t="s">
        <v>53</v>
      </c>
      <c r="N1627" t="s">
        <v>47</v>
      </c>
    </row>
    <row r="1628" spans="4:14" x14ac:dyDescent="0.3">
      <c r="D1628">
        <v>152</v>
      </c>
      <c r="E1628">
        <v>625</v>
      </c>
      <c r="F1628">
        <v>95.055000000000007</v>
      </c>
      <c r="G1628">
        <v>16.832999999999998</v>
      </c>
      <c r="H1628">
        <v>199.744</v>
      </c>
      <c r="I1628">
        <v>1.1020000000000001</v>
      </c>
      <c r="J1628">
        <v>624.11500000000001</v>
      </c>
      <c r="K1628">
        <f t="shared" si="99"/>
        <v>7.012528089887641</v>
      </c>
      <c r="L1628" t="s">
        <v>42</v>
      </c>
      <c r="M1628" t="s">
        <v>53</v>
      </c>
      <c r="N1628" t="s">
        <v>47</v>
      </c>
    </row>
    <row r="1629" spans="4:14" x14ac:dyDescent="0.3">
      <c r="D1629">
        <v>153</v>
      </c>
      <c r="E1629">
        <v>672</v>
      </c>
      <c r="F1629">
        <v>105.938</v>
      </c>
      <c r="G1629">
        <v>25.048999999999999</v>
      </c>
      <c r="H1629">
        <v>196.893</v>
      </c>
      <c r="I1629">
        <v>5.4729999999999999</v>
      </c>
      <c r="J1629">
        <v>671.05899999999997</v>
      </c>
      <c r="K1629">
        <f t="shared" si="99"/>
        <v>7.5399887640449439</v>
      </c>
      <c r="L1629" t="s">
        <v>42</v>
      </c>
      <c r="M1629" t="s">
        <v>53</v>
      </c>
      <c r="N1629" t="s">
        <v>47</v>
      </c>
    </row>
    <row r="1630" spans="4:14" x14ac:dyDescent="0.3">
      <c r="D1630">
        <v>154</v>
      </c>
      <c r="E1630">
        <v>637</v>
      </c>
      <c r="F1630">
        <v>100.199</v>
      </c>
      <c r="G1630">
        <v>22.516999999999999</v>
      </c>
      <c r="H1630">
        <v>192.38300000000001</v>
      </c>
      <c r="I1630">
        <v>9.048</v>
      </c>
      <c r="J1630">
        <v>635.91200000000003</v>
      </c>
      <c r="K1630">
        <f t="shared" si="99"/>
        <v>7.1450786516853935</v>
      </c>
      <c r="L1630" t="s">
        <v>42</v>
      </c>
      <c r="M1630" t="s">
        <v>53</v>
      </c>
      <c r="N1630" t="s">
        <v>47</v>
      </c>
    </row>
    <row r="1631" spans="4:14" x14ac:dyDescent="0.3">
      <c r="D1631">
        <v>155</v>
      </c>
      <c r="E1631">
        <v>573</v>
      </c>
      <c r="F1631">
        <v>110.155</v>
      </c>
      <c r="G1631">
        <v>41.906999999999996</v>
      </c>
      <c r="H1631">
        <v>216.387</v>
      </c>
      <c r="I1631">
        <v>-1.202</v>
      </c>
      <c r="J1631">
        <v>572.12599999999998</v>
      </c>
      <c r="K1631">
        <f t="shared" si="99"/>
        <v>6.4283820224719097</v>
      </c>
      <c r="L1631" t="s">
        <v>42</v>
      </c>
      <c r="M1631" t="s">
        <v>53</v>
      </c>
      <c r="N1631" t="s">
        <v>47</v>
      </c>
    </row>
    <row r="1632" spans="4:14" x14ac:dyDescent="0.3">
      <c r="D1632">
        <v>156</v>
      </c>
      <c r="E1632">
        <v>605</v>
      </c>
      <c r="F1632">
        <v>155.66300000000001</v>
      </c>
      <c r="G1632">
        <v>63.728000000000002</v>
      </c>
      <c r="H1632">
        <v>253.28700000000001</v>
      </c>
      <c r="I1632">
        <v>-2.2749999999999999</v>
      </c>
      <c r="J1632">
        <v>604.47699999999998</v>
      </c>
      <c r="K1632">
        <f t="shared" si="99"/>
        <v>6.7918764044943813</v>
      </c>
      <c r="L1632" t="s">
        <v>42</v>
      </c>
      <c r="M1632" t="s">
        <v>53</v>
      </c>
      <c r="N1632" t="s">
        <v>47</v>
      </c>
    </row>
    <row r="1633" spans="4:14" x14ac:dyDescent="0.3">
      <c r="D1633">
        <v>157</v>
      </c>
      <c r="E1633">
        <v>684</v>
      </c>
      <c r="F1633">
        <v>153.10400000000001</v>
      </c>
      <c r="G1633">
        <v>27.777000000000001</v>
      </c>
      <c r="H1633">
        <v>242.40899999999999</v>
      </c>
      <c r="I1633">
        <v>-8.4149999999999991</v>
      </c>
      <c r="J1633">
        <v>683.35599999999999</v>
      </c>
      <c r="K1633">
        <f t="shared" si="99"/>
        <v>7.6781573033707868</v>
      </c>
      <c r="L1633" t="s">
        <v>42</v>
      </c>
      <c r="M1633" t="s">
        <v>53</v>
      </c>
      <c r="N1633" t="s">
        <v>47</v>
      </c>
    </row>
    <row r="1634" spans="4:14" x14ac:dyDescent="0.3">
      <c r="D1634">
        <v>158</v>
      </c>
      <c r="E1634">
        <v>573</v>
      </c>
      <c r="F1634">
        <v>127.105</v>
      </c>
      <c r="G1634">
        <v>37.17</v>
      </c>
      <c r="H1634">
        <v>218.96</v>
      </c>
      <c r="I1634">
        <v>-1.6020000000000001</v>
      </c>
      <c r="J1634">
        <v>572.22400000000005</v>
      </c>
      <c r="K1634">
        <f t="shared" si="99"/>
        <v>6.4294831460674162</v>
      </c>
      <c r="L1634" t="s">
        <v>42</v>
      </c>
      <c r="M1634" t="s">
        <v>53</v>
      </c>
      <c r="N1634" t="s">
        <v>47</v>
      </c>
    </row>
    <row r="1635" spans="4:14" x14ac:dyDescent="0.3">
      <c r="D1635">
        <v>159</v>
      </c>
      <c r="E1635">
        <v>742</v>
      </c>
      <c r="F1635">
        <v>157.905</v>
      </c>
      <c r="G1635">
        <v>10.179</v>
      </c>
      <c r="H1635">
        <v>248.65700000000001</v>
      </c>
      <c r="I1635">
        <v>-3.0939999999999999</v>
      </c>
      <c r="J1635">
        <v>741.08</v>
      </c>
      <c r="K1635">
        <f t="shared" si="99"/>
        <v>8.3267415730337078</v>
      </c>
      <c r="L1635" t="s">
        <v>42</v>
      </c>
      <c r="M1635" t="s">
        <v>53</v>
      </c>
      <c r="N1635" t="s">
        <v>47</v>
      </c>
    </row>
    <row r="1636" spans="4:14" x14ac:dyDescent="0.3">
      <c r="D1636">
        <v>160</v>
      </c>
      <c r="E1636">
        <v>569</v>
      </c>
      <c r="F1636">
        <v>142.291</v>
      </c>
      <c r="G1636">
        <v>20.244</v>
      </c>
      <c r="H1636">
        <v>223.15</v>
      </c>
      <c r="I1636">
        <v>-0.80700000000000005</v>
      </c>
      <c r="J1636">
        <v>568.05600000000004</v>
      </c>
      <c r="K1636">
        <f t="shared" si="99"/>
        <v>6.3826516853932587</v>
      </c>
      <c r="L1636" t="s">
        <v>42</v>
      </c>
      <c r="M1636" t="s">
        <v>53</v>
      </c>
      <c r="N1636" t="s">
        <v>47</v>
      </c>
    </row>
    <row r="1637" spans="4:14" x14ac:dyDescent="0.3">
      <c r="D1637">
        <v>161</v>
      </c>
      <c r="E1637">
        <v>623</v>
      </c>
      <c r="F1637">
        <v>151.36600000000001</v>
      </c>
      <c r="G1637">
        <v>32.084000000000003</v>
      </c>
      <c r="H1637">
        <v>253.95</v>
      </c>
      <c r="I1637">
        <v>-4.4269999999999996</v>
      </c>
      <c r="J1637">
        <v>621.85500000000002</v>
      </c>
      <c r="K1637">
        <f t="shared" si="99"/>
        <v>6.9871348314606747</v>
      </c>
      <c r="L1637" t="s">
        <v>42</v>
      </c>
      <c r="M1637" t="s">
        <v>53</v>
      </c>
      <c r="N1637" t="s">
        <v>47</v>
      </c>
    </row>
    <row r="1638" spans="4:14" x14ac:dyDescent="0.3">
      <c r="D1638">
        <v>162</v>
      </c>
      <c r="E1638">
        <v>602</v>
      </c>
      <c r="F1638">
        <v>117.786</v>
      </c>
      <c r="G1638">
        <v>18.141999999999999</v>
      </c>
      <c r="H1638">
        <v>218.32</v>
      </c>
      <c r="I1638">
        <v>-3.4340000000000002</v>
      </c>
      <c r="J1638">
        <v>601.07899999999995</v>
      </c>
      <c r="K1638">
        <f t="shared" si="99"/>
        <v>6.7536966292134828</v>
      </c>
      <c r="L1638" t="s">
        <v>42</v>
      </c>
      <c r="M1638" t="s">
        <v>53</v>
      </c>
      <c r="N1638" t="s">
        <v>47</v>
      </c>
    </row>
    <row r="1639" spans="4:14" x14ac:dyDescent="0.3">
      <c r="D1639">
        <v>163</v>
      </c>
      <c r="E1639">
        <v>593</v>
      </c>
      <c r="F1639">
        <v>130.02600000000001</v>
      </c>
      <c r="G1639">
        <v>30.353999999999999</v>
      </c>
      <c r="H1639">
        <v>215.279</v>
      </c>
      <c r="I1639">
        <v>-1.9350000000000001</v>
      </c>
      <c r="J1639">
        <v>592.33799999999997</v>
      </c>
      <c r="K1639">
        <f t="shared" si="99"/>
        <v>6.6554831460674153</v>
      </c>
      <c r="L1639" t="s">
        <v>42</v>
      </c>
      <c r="M1639" t="s">
        <v>53</v>
      </c>
      <c r="N1639" t="s">
        <v>47</v>
      </c>
    </row>
    <row r="1640" spans="4:14" x14ac:dyDescent="0.3">
      <c r="D1640">
        <v>164</v>
      </c>
      <c r="E1640">
        <v>573</v>
      </c>
      <c r="F1640">
        <v>154.167</v>
      </c>
      <c r="G1640">
        <v>17.545000000000002</v>
      </c>
      <c r="H1640">
        <v>240.38900000000001</v>
      </c>
      <c r="I1640">
        <v>0.80100000000000005</v>
      </c>
      <c r="J1640">
        <v>572.05600000000004</v>
      </c>
      <c r="K1640">
        <f t="shared" si="99"/>
        <v>6.4275955056179779</v>
      </c>
      <c r="L1640" t="s">
        <v>42</v>
      </c>
      <c r="M1640" t="s">
        <v>53</v>
      </c>
      <c r="N1640" t="s">
        <v>47</v>
      </c>
    </row>
    <row r="1641" spans="4:14" x14ac:dyDescent="0.3">
      <c r="D1641">
        <v>165</v>
      </c>
      <c r="E1641">
        <v>610</v>
      </c>
      <c r="F1641">
        <v>154.70599999999999</v>
      </c>
      <c r="G1641">
        <v>33.533999999999999</v>
      </c>
      <c r="H1641">
        <v>252.19499999999999</v>
      </c>
      <c r="I1641">
        <v>3.0129999999999999</v>
      </c>
      <c r="J1641">
        <v>608.84199999999998</v>
      </c>
      <c r="K1641">
        <f t="shared" si="99"/>
        <v>6.8409213483146063</v>
      </c>
      <c r="L1641" t="s">
        <v>42</v>
      </c>
      <c r="M1641" t="s">
        <v>53</v>
      </c>
      <c r="N1641" t="s">
        <v>47</v>
      </c>
    </row>
    <row r="1642" spans="4:14" x14ac:dyDescent="0.3">
      <c r="D1642">
        <v>166</v>
      </c>
      <c r="E1642">
        <v>522</v>
      </c>
      <c r="F1642">
        <v>171.78899999999999</v>
      </c>
      <c r="G1642">
        <v>56.247999999999998</v>
      </c>
      <c r="H1642">
        <v>253.72200000000001</v>
      </c>
      <c r="I1642">
        <v>7.9429999999999996</v>
      </c>
      <c r="J1642">
        <v>520.99900000000002</v>
      </c>
      <c r="K1642">
        <f t="shared" si="99"/>
        <v>5.8539213483146071</v>
      </c>
      <c r="L1642" t="s">
        <v>42</v>
      </c>
      <c r="M1642" t="s">
        <v>53</v>
      </c>
      <c r="N1642" t="s">
        <v>47</v>
      </c>
    </row>
    <row r="1643" spans="4:14" x14ac:dyDescent="0.3">
      <c r="D1643">
        <v>167</v>
      </c>
      <c r="E1643">
        <v>577</v>
      </c>
      <c r="F1643">
        <v>145.68</v>
      </c>
      <c r="G1643">
        <v>21.535</v>
      </c>
      <c r="H1643">
        <v>238.583</v>
      </c>
      <c r="I1643">
        <v>1.9890000000000001</v>
      </c>
      <c r="J1643">
        <v>576.34699999999998</v>
      </c>
      <c r="K1643">
        <f t="shared" si="99"/>
        <v>6.4758089887640446</v>
      </c>
      <c r="L1643" t="s">
        <v>42</v>
      </c>
      <c r="M1643" t="s">
        <v>53</v>
      </c>
      <c r="N1643" t="s">
        <v>47</v>
      </c>
    </row>
    <row r="1644" spans="4:14" x14ac:dyDescent="0.3">
      <c r="D1644">
        <v>168</v>
      </c>
      <c r="E1644">
        <v>581</v>
      </c>
      <c r="F1644">
        <v>119.798</v>
      </c>
      <c r="G1644">
        <v>37.655000000000001</v>
      </c>
      <c r="H1644">
        <v>203.524</v>
      </c>
      <c r="I1644">
        <v>-0.39500000000000002</v>
      </c>
      <c r="J1644">
        <v>580.01400000000001</v>
      </c>
      <c r="K1644">
        <f t="shared" si="99"/>
        <v>6.5170112359550565</v>
      </c>
      <c r="L1644" t="s">
        <v>42</v>
      </c>
      <c r="M1644" t="s">
        <v>53</v>
      </c>
      <c r="N1644" t="s">
        <v>47</v>
      </c>
    </row>
    <row r="1645" spans="4:14" x14ac:dyDescent="0.3">
      <c r="D1645">
        <v>169</v>
      </c>
      <c r="E1645">
        <v>539</v>
      </c>
      <c r="F1645">
        <v>173.55600000000001</v>
      </c>
      <c r="G1645">
        <v>35.86</v>
      </c>
      <c r="H1645">
        <v>239.43600000000001</v>
      </c>
      <c r="I1645">
        <v>5.117</v>
      </c>
      <c r="J1645">
        <v>538.14499999999998</v>
      </c>
      <c r="K1645">
        <f t="shared" si="99"/>
        <v>6.0465730337078654</v>
      </c>
      <c r="L1645" t="s">
        <v>42</v>
      </c>
      <c r="M1645" t="s">
        <v>53</v>
      </c>
      <c r="N1645" t="s">
        <v>47</v>
      </c>
    </row>
    <row r="1646" spans="4:14" x14ac:dyDescent="0.3">
      <c r="D1646">
        <v>170</v>
      </c>
      <c r="E1646">
        <v>548</v>
      </c>
      <c r="F1646">
        <v>157.89699999999999</v>
      </c>
      <c r="G1646">
        <v>53.009</v>
      </c>
      <c r="H1646">
        <v>235.70699999999999</v>
      </c>
      <c r="I1646">
        <v>-6.2939999999999996</v>
      </c>
      <c r="J1646">
        <v>547.29899999999998</v>
      </c>
      <c r="K1646">
        <f t="shared" si="99"/>
        <v>6.1494269662921344</v>
      </c>
      <c r="L1646" t="s">
        <v>42</v>
      </c>
      <c r="M1646" t="s">
        <v>53</v>
      </c>
      <c r="N1646" t="s">
        <v>47</v>
      </c>
    </row>
    <row r="1647" spans="4:14" x14ac:dyDescent="0.3">
      <c r="D1647">
        <v>171</v>
      </c>
      <c r="E1647">
        <v>574</v>
      </c>
      <c r="F1647">
        <v>165.98699999999999</v>
      </c>
      <c r="G1647">
        <v>42.040999999999997</v>
      </c>
      <c r="H1647">
        <v>248.27799999999999</v>
      </c>
      <c r="I1647">
        <v>-7.2240000000000002</v>
      </c>
      <c r="J1647">
        <v>572.54499999999996</v>
      </c>
      <c r="K1647">
        <f t="shared" si="99"/>
        <v>6.433089887640449</v>
      </c>
      <c r="L1647" t="s">
        <v>42</v>
      </c>
      <c r="M1647" t="s">
        <v>53</v>
      </c>
      <c r="N1647" t="s">
        <v>47</v>
      </c>
    </row>
    <row r="1648" spans="4:14" x14ac:dyDescent="0.3">
      <c r="D1648">
        <v>172</v>
      </c>
      <c r="E1648">
        <v>789</v>
      </c>
      <c r="F1648">
        <v>204.18799999999999</v>
      </c>
      <c r="G1648">
        <v>65.593999999999994</v>
      </c>
      <c r="H1648">
        <v>254.49600000000001</v>
      </c>
      <c r="I1648">
        <v>-0.872</v>
      </c>
      <c r="J1648">
        <v>788.09100000000001</v>
      </c>
      <c r="K1648">
        <f t="shared" si="99"/>
        <v>8.8549550561797759</v>
      </c>
      <c r="L1648" t="s">
        <v>42</v>
      </c>
      <c r="M1648" t="s">
        <v>53</v>
      </c>
      <c r="N1648" t="s">
        <v>47</v>
      </c>
    </row>
    <row r="1649" spans="4:14" x14ac:dyDescent="0.3">
      <c r="D1649">
        <v>173</v>
      </c>
      <c r="E1649">
        <v>694</v>
      </c>
      <c r="F1649">
        <v>120.965</v>
      </c>
      <c r="G1649">
        <v>12.691000000000001</v>
      </c>
      <c r="H1649">
        <v>226.358</v>
      </c>
      <c r="I1649">
        <v>-3.6379999999999999</v>
      </c>
      <c r="J1649">
        <v>693.39700000000005</v>
      </c>
      <c r="K1649">
        <f t="shared" si="99"/>
        <v>7.7909775280898881</v>
      </c>
      <c r="L1649" t="s">
        <v>42</v>
      </c>
      <c r="M1649" t="s">
        <v>53</v>
      </c>
      <c r="N1649" t="s">
        <v>47</v>
      </c>
    </row>
    <row r="1650" spans="4:14" x14ac:dyDescent="0.3">
      <c r="D1650">
        <v>174</v>
      </c>
      <c r="E1650">
        <v>607</v>
      </c>
      <c r="F1650">
        <v>171.96899999999999</v>
      </c>
      <c r="G1650">
        <v>56.259</v>
      </c>
      <c r="H1650">
        <v>251.34</v>
      </c>
      <c r="I1650">
        <v>-4.1669999999999998</v>
      </c>
      <c r="J1650">
        <v>605.601</v>
      </c>
      <c r="K1650">
        <f t="shared" si="99"/>
        <v>6.8045056179775285</v>
      </c>
      <c r="L1650" t="s">
        <v>42</v>
      </c>
      <c r="M1650" t="s">
        <v>53</v>
      </c>
      <c r="N1650" t="s">
        <v>47</v>
      </c>
    </row>
    <row r="1651" spans="4:14" x14ac:dyDescent="0.3">
      <c r="D1651">
        <v>175</v>
      </c>
      <c r="E1651">
        <v>607</v>
      </c>
      <c r="F1651">
        <v>163.75700000000001</v>
      </c>
      <c r="G1651">
        <v>41.654000000000003</v>
      </c>
      <c r="H1651">
        <v>251.89400000000001</v>
      </c>
      <c r="I1651">
        <v>-4.9210000000000003</v>
      </c>
      <c r="J1651">
        <v>606.23400000000004</v>
      </c>
      <c r="K1651">
        <f t="shared" si="99"/>
        <v>6.8116179775280905</v>
      </c>
      <c r="L1651" t="s">
        <v>42</v>
      </c>
      <c r="M1651" t="s">
        <v>53</v>
      </c>
      <c r="N1651" t="s">
        <v>47</v>
      </c>
    </row>
    <row r="1652" spans="4:14" x14ac:dyDescent="0.3">
      <c r="D1652">
        <v>176</v>
      </c>
      <c r="E1652">
        <v>530</v>
      </c>
      <c r="F1652">
        <v>167.24799999999999</v>
      </c>
      <c r="G1652">
        <v>25</v>
      </c>
      <c r="H1652">
        <v>253.8</v>
      </c>
      <c r="I1652">
        <v>-2.6030000000000002</v>
      </c>
      <c r="J1652">
        <v>528.54499999999996</v>
      </c>
      <c r="K1652">
        <f t="shared" si="99"/>
        <v>5.9387078651685385</v>
      </c>
      <c r="L1652" t="s">
        <v>42</v>
      </c>
      <c r="M1652" t="s">
        <v>53</v>
      </c>
      <c r="N1652" t="s">
        <v>47</v>
      </c>
    </row>
    <row r="1653" spans="4:14" x14ac:dyDescent="0.3">
      <c r="D1653">
        <v>177</v>
      </c>
      <c r="E1653">
        <v>560</v>
      </c>
      <c r="F1653">
        <v>156.80199999999999</v>
      </c>
      <c r="G1653">
        <v>32.677</v>
      </c>
      <c r="H1653">
        <v>247.97800000000001</v>
      </c>
      <c r="I1653">
        <v>-6.1589999999999998</v>
      </c>
      <c r="J1653">
        <v>559.22799999999995</v>
      </c>
      <c r="K1653">
        <f t="shared" si="99"/>
        <v>6.2834606741573031</v>
      </c>
      <c r="L1653" t="s">
        <v>42</v>
      </c>
      <c r="M1653" t="s">
        <v>53</v>
      </c>
      <c r="N1653" t="s">
        <v>47</v>
      </c>
    </row>
    <row r="1654" spans="4:14" x14ac:dyDescent="0.3">
      <c r="D1654">
        <v>178</v>
      </c>
      <c r="E1654">
        <v>478</v>
      </c>
      <c r="F1654">
        <v>151.482</v>
      </c>
      <c r="G1654">
        <v>34.027000000000001</v>
      </c>
      <c r="H1654">
        <v>233.374</v>
      </c>
      <c r="I1654">
        <v>-3.8460000000000001</v>
      </c>
      <c r="J1654">
        <v>477.07400000000001</v>
      </c>
      <c r="K1654">
        <f t="shared" si="99"/>
        <v>5.3603820224719101</v>
      </c>
      <c r="L1654" t="s">
        <v>42</v>
      </c>
      <c r="M1654" t="s">
        <v>53</v>
      </c>
      <c r="N1654" t="s">
        <v>47</v>
      </c>
    </row>
    <row r="1655" spans="4:14" x14ac:dyDescent="0.3">
      <c r="D1655">
        <v>179</v>
      </c>
      <c r="E1655">
        <v>659</v>
      </c>
      <c r="F1655">
        <v>154.99700000000001</v>
      </c>
      <c r="G1655">
        <v>23.896999999999998</v>
      </c>
      <c r="H1655">
        <v>251.464</v>
      </c>
      <c r="I1655">
        <v>-4.8789999999999996</v>
      </c>
      <c r="J1655">
        <v>658.38599999999997</v>
      </c>
      <c r="K1655">
        <f t="shared" si="99"/>
        <v>7.3975955056179767</v>
      </c>
      <c r="L1655" t="s">
        <v>42</v>
      </c>
      <c r="M1655" t="s">
        <v>53</v>
      </c>
      <c r="N1655" t="s">
        <v>47</v>
      </c>
    </row>
    <row r="1656" spans="4:14" x14ac:dyDescent="0.3">
      <c r="D1656">
        <v>180</v>
      </c>
      <c r="E1656">
        <v>598</v>
      </c>
      <c r="F1656">
        <v>166.87100000000001</v>
      </c>
      <c r="G1656">
        <v>43.908999999999999</v>
      </c>
      <c r="H1656">
        <v>240.90600000000001</v>
      </c>
      <c r="I1656">
        <v>-3.073</v>
      </c>
      <c r="J1656">
        <v>596.85799999999995</v>
      </c>
      <c r="K1656">
        <f t="shared" si="99"/>
        <v>6.7062696629213479</v>
      </c>
      <c r="L1656" t="s">
        <v>42</v>
      </c>
      <c r="M1656" t="s">
        <v>53</v>
      </c>
      <c r="N1656" t="s">
        <v>47</v>
      </c>
    </row>
    <row r="1657" spans="4:14" x14ac:dyDescent="0.3">
      <c r="D1657">
        <v>181</v>
      </c>
      <c r="E1657">
        <v>588</v>
      </c>
      <c r="F1657">
        <v>155.93600000000001</v>
      </c>
      <c r="G1657">
        <v>46.276000000000003</v>
      </c>
      <c r="H1657">
        <v>247.464</v>
      </c>
      <c r="I1657">
        <v>-11.004</v>
      </c>
      <c r="J1657">
        <v>586.78800000000001</v>
      </c>
      <c r="K1657">
        <f t="shared" si="99"/>
        <v>6.5931235955056184</v>
      </c>
      <c r="L1657" t="s">
        <v>42</v>
      </c>
      <c r="M1657" t="s">
        <v>53</v>
      </c>
      <c r="N1657" t="s">
        <v>47</v>
      </c>
    </row>
    <row r="1658" spans="4:14" x14ac:dyDescent="0.3">
      <c r="D1658">
        <v>182</v>
      </c>
      <c r="E1658">
        <v>606</v>
      </c>
      <c r="F1658">
        <v>141.95699999999999</v>
      </c>
      <c r="G1658">
        <v>6.8360000000000003</v>
      </c>
      <c r="H1658">
        <v>230.73699999999999</v>
      </c>
      <c r="I1658">
        <v>-2.6539999999999999</v>
      </c>
      <c r="J1658">
        <v>604.649</v>
      </c>
      <c r="K1658">
        <f t="shared" si="99"/>
        <v>6.7938089887640452</v>
      </c>
      <c r="L1658" t="s">
        <v>42</v>
      </c>
      <c r="M1658" t="s">
        <v>53</v>
      </c>
      <c r="N1658" t="s">
        <v>47</v>
      </c>
    </row>
    <row r="1659" spans="4:14" x14ac:dyDescent="0.3">
      <c r="D1659">
        <v>183</v>
      </c>
      <c r="E1659">
        <v>602</v>
      </c>
      <c r="F1659">
        <v>155.09800000000001</v>
      </c>
      <c r="G1659">
        <v>31.792000000000002</v>
      </c>
      <c r="H1659">
        <v>253.154</v>
      </c>
      <c r="I1659">
        <v>-2.6720000000000002</v>
      </c>
      <c r="J1659">
        <v>600.65300000000002</v>
      </c>
      <c r="K1659">
        <f t="shared" si="99"/>
        <v>6.7489101123595505</v>
      </c>
      <c r="L1659" t="s">
        <v>42</v>
      </c>
      <c r="M1659" t="s">
        <v>53</v>
      </c>
      <c r="N1659" t="s">
        <v>47</v>
      </c>
    </row>
    <row r="1660" spans="4:14" x14ac:dyDescent="0.3">
      <c r="D1660">
        <v>184</v>
      </c>
      <c r="E1660">
        <v>593</v>
      </c>
      <c r="F1660">
        <v>121.366</v>
      </c>
      <c r="G1660">
        <v>6.468</v>
      </c>
      <c r="H1660">
        <v>235.02099999999999</v>
      </c>
      <c r="I1660">
        <v>-6.9809999999999999</v>
      </c>
      <c r="J1660">
        <v>592.39200000000005</v>
      </c>
      <c r="K1660">
        <f t="shared" si="99"/>
        <v>6.6560898876404497</v>
      </c>
      <c r="L1660" t="s">
        <v>42</v>
      </c>
      <c r="M1660" t="s">
        <v>53</v>
      </c>
      <c r="N1660" t="s">
        <v>47</v>
      </c>
    </row>
    <row r="1661" spans="4:14" x14ac:dyDescent="0.3">
      <c r="D1661">
        <v>185</v>
      </c>
      <c r="E1661">
        <v>650</v>
      </c>
      <c r="F1661">
        <v>104.587</v>
      </c>
      <c r="G1661">
        <v>17.495999999999999</v>
      </c>
      <c r="H1661">
        <v>221.82900000000001</v>
      </c>
      <c r="I1661">
        <v>3.8839999999999999</v>
      </c>
      <c r="J1661">
        <v>649.49199999999996</v>
      </c>
      <c r="K1661">
        <f t="shared" si="99"/>
        <v>7.297662921348314</v>
      </c>
      <c r="L1661" t="s">
        <v>42</v>
      </c>
      <c r="M1661" t="s">
        <v>53</v>
      </c>
      <c r="N1661" t="s">
        <v>47</v>
      </c>
    </row>
    <row r="1662" spans="4:14" x14ac:dyDescent="0.3">
      <c r="D1662">
        <v>186</v>
      </c>
      <c r="E1662">
        <v>577</v>
      </c>
      <c r="F1662">
        <v>96.447999999999993</v>
      </c>
      <c r="G1662">
        <v>33.277999999999999</v>
      </c>
      <c r="H1662">
        <v>191.196</v>
      </c>
      <c r="I1662">
        <v>-6.3840000000000003</v>
      </c>
      <c r="J1662">
        <v>575.56899999999996</v>
      </c>
      <c r="K1662">
        <f t="shared" si="99"/>
        <v>6.4670674157303365</v>
      </c>
      <c r="L1662" t="s">
        <v>42</v>
      </c>
      <c r="M1662" t="s">
        <v>53</v>
      </c>
      <c r="N1662" t="s">
        <v>47</v>
      </c>
    </row>
    <row r="1663" spans="4:14" x14ac:dyDescent="0.3">
      <c r="D1663">
        <v>187</v>
      </c>
      <c r="E1663">
        <v>592</v>
      </c>
      <c r="F1663">
        <v>143.32300000000001</v>
      </c>
      <c r="G1663">
        <v>13.228</v>
      </c>
      <c r="H1663">
        <v>241.82300000000001</v>
      </c>
      <c r="I1663">
        <v>-8.5690000000000008</v>
      </c>
      <c r="J1663">
        <v>590.59299999999996</v>
      </c>
      <c r="K1663">
        <f t="shared" si="99"/>
        <v>6.6358764044943817</v>
      </c>
      <c r="L1663" t="s">
        <v>42</v>
      </c>
      <c r="M1663" t="s">
        <v>53</v>
      </c>
      <c r="N1663" t="s">
        <v>47</v>
      </c>
    </row>
    <row r="1664" spans="4:14" x14ac:dyDescent="0.3">
      <c r="D1664">
        <v>188</v>
      </c>
      <c r="E1664">
        <v>554</v>
      </c>
      <c r="F1664">
        <v>102.264</v>
      </c>
      <c r="G1664">
        <v>13.67</v>
      </c>
      <c r="H1664">
        <v>205.81100000000001</v>
      </c>
      <c r="I1664">
        <v>-2.4900000000000002</v>
      </c>
      <c r="J1664">
        <v>552.52099999999996</v>
      </c>
      <c r="K1664">
        <f t="shared" si="99"/>
        <v>6.2081011235955055</v>
      </c>
      <c r="L1664" t="s">
        <v>42</v>
      </c>
      <c r="M1664" t="s">
        <v>53</v>
      </c>
      <c r="N1664" t="s">
        <v>47</v>
      </c>
    </row>
    <row r="1665" spans="4:14" x14ac:dyDescent="0.3">
      <c r="D1665">
        <v>189</v>
      </c>
      <c r="E1665">
        <v>585</v>
      </c>
      <c r="F1665">
        <v>130.11699999999999</v>
      </c>
      <c r="G1665">
        <v>23.523</v>
      </c>
      <c r="H1665">
        <v>248.215</v>
      </c>
      <c r="I1665">
        <v>-6.2969999999999997</v>
      </c>
      <c r="J1665">
        <v>583.52</v>
      </c>
      <c r="K1665">
        <f t="shared" si="99"/>
        <v>6.5564044943820221</v>
      </c>
      <c r="L1665" t="s">
        <v>42</v>
      </c>
      <c r="M1665" t="s">
        <v>53</v>
      </c>
      <c r="N1665" t="s">
        <v>47</v>
      </c>
    </row>
    <row r="1666" spans="4:14" x14ac:dyDescent="0.3">
      <c r="D1666">
        <v>190</v>
      </c>
      <c r="E1666">
        <v>566</v>
      </c>
      <c r="F1666">
        <v>86.753</v>
      </c>
      <c r="G1666">
        <v>16.151</v>
      </c>
      <c r="H1666">
        <v>206.27500000000001</v>
      </c>
      <c r="I1666">
        <v>4.0570000000000004</v>
      </c>
      <c r="J1666">
        <v>565.41700000000003</v>
      </c>
      <c r="K1666">
        <f t="shared" si="99"/>
        <v>6.3530000000000006</v>
      </c>
      <c r="L1666" t="s">
        <v>42</v>
      </c>
      <c r="M1666" t="s">
        <v>53</v>
      </c>
      <c r="N1666" t="s">
        <v>47</v>
      </c>
    </row>
    <row r="1667" spans="4:14" x14ac:dyDescent="0.3">
      <c r="D1667">
        <v>191</v>
      </c>
      <c r="E1667">
        <v>555</v>
      </c>
      <c r="F1667">
        <v>150.72999999999999</v>
      </c>
      <c r="G1667">
        <v>41.746000000000002</v>
      </c>
      <c r="H1667">
        <v>254</v>
      </c>
      <c r="I1667">
        <v>-8.3059999999999992</v>
      </c>
      <c r="J1667">
        <v>553.80899999999997</v>
      </c>
      <c r="K1667">
        <f t="shared" si="99"/>
        <v>6.2225730337078646</v>
      </c>
      <c r="L1667" t="s">
        <v>42</v>
      </c>
      <c r="M1667" t="s">
        <v>53</v>
      </c>
      <c r="N1667" t="s">
        <v>47</v>
      </c>
    </row>
    <row r="1668" spans="4:14" x14ac:dyDescent="0.3">
      <c r="D1668">
        <v>192</v>
      </c>
      <c r="E1668">
        <v>498</v>
      </c>
      <c r="F1668">
        <v>155.51900000000001</v>
      </c>
      <c r="G1668">
        <v>40.023000000000003</v>
      </c>
      <c r="H1668">
        <v>249.26</v>
      </c>
      <c r="I1668">
        <v>-8.3260000000000005</v>
      </c>
      <c r="J1668">
        <v>497.24</v>
      </c>
      <c r="K1668">
        <f t="shared" si="99"/>
        <v>5.5869662921348313</v>
      </c>
      <c r="L1668" t="s">
        <v>42</v>
      </c>
      <c r="M1668" t="s">
        <v>53</v>
      </c>
      <c r="N1668" t="s">
        <v>47</v>
      </c>
    </row>
    <row r="1669" spans="4:14" x14ac:dyDescent="0.3">
      <c r="D1669">
        <v>193</v>
      </c>
      <c r="E1669">
        <v>538</v>
      </c>
      <c r="F1669">
        <v>152.79400000000001</v>
      </c>
      <c r="G1669">
        <v>47.646000000000001</v>
      </c>
      <c r="H1669">
        <v>242.298</v>
      </c>
      <c r="I1669">
        <v>-4.2679999999999998</v>
      </c>
      <c r="J1669">
        <v>537.49</v>
      </c>
      <c r="K1669">
        <f t="shared" si="99"/>
        <v>6.0392134831460673</v>
      </c>
      <c r="L1669" t="s">
        <v>42</v>
      </c>
      <c r="M1669" t="s">
        <v>53</v>
      </c>
      <c r="N1669" t="s">
        <v>47</v>
      </c>
    </row>
    <row r="1670" spans="4:14" x14ac:dyDescent="0.3">
      <c r="D1670">
        <v>194</v>
      </c>
      <c r="E1670">
        <v>530</v>
      </c>
      <c r="F1670">
        <v>154.87</v>
      </c>
      <c r="G1670">
        <v>42.302</v>
      </c>
      <c r="H1670">
        <v>251.333</v>
      </c>
      <c r="I1670">
        <v>-3.468</v>
      </c>
      <c r="J1670">
        <v>528.96900000000005</v>
      </c>
      <c r="K1670">
        <f t="shared" si="99"/>
        <v>5.9434719101123603</v>
      </c>
      <c r="L1670" t="s">
        <v>42</v>
      </c>
      <c r="M1670" t="s">
        <v>53</v>
      </c>
      <c r="N1670" t="s">
        <v>47</v>
      </c>
    </row>
    <row r="1671" spans="4:14" x14ac:dyDescent="0.3">
      <c r="D1671">
        <v>195</v>
      </c>
      <c r="E1671">
        <v>91</v>
      </c>
      <c r="F1671">
        <v>60.735999999999997</v>
      </c>
      <c r="G1671">
        <v>41.756</v>
      </c>
      <c r="H1671">
        <v>155.97800000000001</v>
      </c>
      <c r="I1671">
        <v>1.2729999999999999</v>
      </c>
      <c r="J1671">
        <v>90.022000000000006</v>
      </c>
      <c r="L1671" t="s">
        <v>42</v>
      </c>
      <c r="M1671" t="s">
        <v>53</v>
      </c>
    </row>
    <row r="1672" spans="4:14" x14ac:dyDescent="0.3">
      <c r="D1672">
        <v>196</v>
      </c>
      <c r="E1672">
        <v>3973</v>
      </c>
      <c r="F1672">
        <v>132.83199999999999</v>
      </c>
      <c r="G1672">
        <v>5.6669999999999998</v>
      </c>
      <c r="H1672">
        <v>254.41499999999999</v>
      </c>
      <c r="I1672">
        <v>0.115</v>
      </c>
      <c r="J1672">
        <v>3972.0079999999998</v>
      </c>
      <c r="K1672">
        <f>J1672/J1671</f>
        <v>44.122636688809401</v>
      </c>
      <c r="L1672" t="s">
        <v>42</v>
      </c>
      <c r="M1672" t="s">
        <v>53</v>
      </c>
      <c r="N1672" t="s">
        <v>51</v>
      </c>
    </row>
    <row r="1673" spans="4:14" x14ac:dyDescent="0.3">
      <c r="D1673">
        <v>197</v>
      </c>
      <c r="E1673">
        <v>121</v>
      </c>
      <c r="F1673">
        <v>105.681</v>
      </c>
      <c r="G1673">
        <v>74.582999999999998</v>
      </c>
      <c r="H1673">
        <v>186.95</v>
      </c>
      <c r="I1673">
        <v>1.4319999999999999</v>
      </c>
      <c r="J1673">
        <v>120.03700000000001</v>
      </c>
      <c r="L1673" t="s">
        <v>42</v>
      </c>
      <c r="M1673" t="s">
        <v>53</v>
      </c>
      <c r="N1673" t="s">
        <v>48</v>
      </c>
    </row>
    <row r="1674" spans="4:14" x14ac:dyDescent="0.3">
      <c r="D1674">
        <v>198</v>
      </c>
      <c r="E1674">
        <v>3688</v>
      </c>
      <c r="F1674">
        <v>125.255</v>
      </c>
      <c r="G1674">
        <v>18.905999999999999</v>
      </c>
      <c r="H1674">
        <v>224.602</v>
      </c>
      <c r="I1674">
        <v>4.4180000000000001</v>
      </c>
      <c r="J1674">
        <v>3686.9540000000002</v>
      </c>
      <c r="K1674">
        <f t="shared" ref="K1674" si="100">J1674/J1673</f>
        <v>30.715146163266326</v>
      </c>
      <c r="L1674" t="s">
        <v>42</v>
      </c>
      <c r="M1674" t="s">
        <v>53</v>
      </c>
      <c r="N1674" t="s">
        <v>48</v>
      </c>
    </row>
    <row r="1675" spans="4:14" x14ac:dyDescent="0.3">
      <c r="D1675">
        <v>199</v>
      </c>
      <c r="E1675">
        <v>205</v>
      </c>
      <c r="F1675">
        <v>137.32499999999999</v>
      </c>
      <c r="G1675">
        <v>88.254999999999995</v>
      </c>
      <c r="H1675">
        <v>172.059</v>
      </c>
      <c r="I1675">
        <v>3.3660000000000001</v>
      </c>
      <c r="J1675">
        <v>204.35300000000001</v>
      </c>
      <c r="L1675" t="s">
        <v>42</v>
      </c>
      <c r="M1675" t="s">
        <v>53</v>
      </c>
      <c r="N1675" t="s">
        <v>48</v>
      </c>
    </row>
    <row r="1676" spans="4:14" x14ac:dyDescent="0.3">
      <c r="D1676">
        <v>200</v>
      </c>
      <c r="E1676">
        <v>3603</v>
      </c>
      <c r="F1676">
        <v>151.31800000000001</v>
      </c>
      <c r="G1676">
        <v>9.9920000000000009</v>
      </c>
      <c r="H1676">
        <v>237.49600000000001</v>
      </c>
      <c r="I1676">
        <v>1.782</v>
      </c>
      <c r="J1676">
        <v>3601.7420000000002</v>
      </c>
      <c r="K1676">
        <f t="shared" ref="K1676" si="101">J1676/J1675</f>
        <v>17.625099704922366</v>
      </c>
      <c r="L1676" t="s">
        <v>42</v>
      </c>
      <c r="M1676" t="s">
        <v>53</v>
      </c>
      <c r="N1676" t="s">
        <v>48</v>
      </c>
    </row>
    <row r="1677" spans="4:14" x14ac:dyDescent="0.3">
      <c r="D1677">
        <v>201</v>
      </c>
      <c r="E1677">
        <v>293</v>
      </c>
      <c r="F1677">
        <v>119.72</v>
      </c>
      <c r="G1677">
        <v>96.332999999999998</v>
      </c>
      <c r="H1677">
        <v>165.667</v>
      </c>
      <c r="I1677">
        <v>0</v>
      </c>
      <c r="J1677">
        <v>292</v>
      </c>
      <c r="L1677" t="s">
        <v>42</v>
      </c>
      <c r="M1677" t="s">
        <v>53</v>
      </c>
      <c r="N1677" t="s">
        <v>48</v>
      </c>
    </row>
    <row r="1678" spans="4:14" x14ac:dyDescent="0.3">
      <c r="D1678">
        <v>202</v>
      </c>
      <c r="E1678">
        <v>3076</v>
      </c>
      <c r="F1678">
        <v>132.374</v>
      </c>
      <c r="G1678">
        <v>10.941000000000001</v>
      </c>
      <c r="H1678">
        <v>246.553</v>
      </c>
      <c r="I1678">
        <v>3.73</v>
      </c>
      <c r="J1678">
        <v>3074.5120000000002</v>
      </c>
      <c r="K1678">
        <f t="shared" ref="K1678" si="102">J1678/J1677</f>
        <v>10.529150684931507</v>
      </c>
      <c r="L1678" t="s">
        <v>42</v>
      </c>
      <c r="M1678" t="s">
        <v>53</v>
      </c>
      <c r="N1678" t="s">
        <v>48</v>
      </c>
    </row>
    <row r="1679" spans="4:14" x14ac:dyDescent="0.3">
      <c r="D1679">
        <v>203</v>
      </c>
      <c r="E1679">
        <v>265</v>
      </c>
      <c r="F1679">
        <v>156.63800000000001</v>
      </c>
      <c r="G1679">
        <v>122.22</v>
      </c>
      <c r="H1679">
        <v>189.864</v>
      </c>
      <c r="I1679">
        <v>-91.302000000000007</v>
      </c>
      <c r="J1679">
        <v>264.06799999999998</v>
      </c>
      <c r="L1679" t="s">
        <v>42</v>
      </c>
      <c r="M1679" t="s">
        <v>53</v>
      </c>
      <c r="N1679" t="s">
        <v>48</v>
      </c>
    </row>
    <row r="1680" spans="4:14" x14ac:dyDescent="0.3">
      <c r="D1680">
        <v>204</v>
      </c>
      <c r="E1680">
        <v>3377</v>
      </c>
      <c r="F1680">
        <v>148.58500000000001</v>
      </c>
      <c r="G1680">
        <v>1.018</v>
      </c>
      <c r="H1680">
        <v>223.85400000000001</v>
      </c>
      <c r="I1680">
        <v>-87.350999999999999</v>
      </c>
      <c r="J1680">
        <v>3375.607</v>
      </c>
      <c r="K1680">
        <f t="shared" ref="K1680" si="103">J1680/J1679</f>
        <v>12.783097535483286</v>
      </c>
      <c r="L1680" t="s">
        <v>42</v>
      </c>
      <c r="M1680" t="s">
        <v>53</v>
      </c>
      <c r="N1680" t="s">
        <v>48</v>
      </c>
    </row>
    <row r="1681" spans="4:14" x14ac:dyDescent="0.3">
      <c r="D1681">
        <v>205</v>
      </c>
      <c r="E1681">
        <v>265</v>
      </c>
      <c r="F1681">
        <v>159.64500000000001</v>
      </c>
      <c r="G1681">
        <v>112.39400000000001</v>
      </c>
      <c r="H1681">
        <v>195.02</v>
      </c>
      <c r="I1681">
        <v>1.736</v>
      </c>
      <c r="J1681">
        <v>264.12099999999998</v>
      </c>
      <c r="L1681" t="s">
        <v>42</v>
      </c>
      <c r="M1681" t="s">
        <v>53</v>
      </c>
      <c r="N1681" t="s">
        <v>48</v>
      </c>
    </row>
    <row r="1682" spans="4:14" x14ac:dyDescent="0.3">
      <c r="D1682">
        <v>206</v>
      </c>
      <c r="E1682">
        <v>3139</v>
      </c>
      <c r="F1682">
        <v>164.88800000000001</v>
      </c>
      <c r="G1682">
        <v>12.372999999999999</v>
      </c>
      <c r="H1682">
        <v>228.684</v>
      </c>
      <c r="I1682">
        <v>5.4130000000000003</v>
      </c>
      <c r="J1682">
        <v>3137.9920000000002</v>
      </c>
      <c r="K1682">
        <f t="shared" ref="K1682" si="104">J1682/J1681</f>
        <v>11.880887926367084</v>
      </c>
      <c r="L1682" t="s">
        <v>42</v>
      </c>
      <c r="M1682" t="s">
        <v>53</v>
      </c>
      <c r="N1682" t="s">
        <v>48</v>
      </c>
    </row>
    <row r="1683" spans="4:14" x14ac:dyDescent="0.3">
      <c r="D1683">
        <v>207</v>
      </c>
      <c r="E1683">
        <v>201</v>
      </c>
      <c r="F1683">
        <v>162.066</v>
      </c>
      <c r="G1683">
        <v>109.333</v>
      </c>
      <c r="H1683">
        <v>198</v>
      </c>
      <c r="I1683">
        <v>3.4340000000000002</v>
      </c>
      <c r="J1683">
        <v>200.36</v>
      </c>
      <c r="L1683" t="s">
        <v>42</v>
      </c>
      <c r="M1683" t="s">
        <v>53</v>
      </c>
      <c r="N1683" t="s">
        <v>48</v>
      </c>
    </row>
    <row r="1684" spans="4:14" x14ac:dyDescent="0.3">
      <c r="D1684">
        <v>208</v>
      </c>
      <c r="E1684">
        <v>3243</v>
      </c>
      <c r="F1684">
        <v>147.52500000000001</v>
      </c>
      <c r="G1684">
        <v>4.6269999999999998</v>
      </c>
      <c r="H1684">
        <v>235.85400000000001</v>
      </c>
      <c r="I1684">
        <v>3.5369999999999999</v>
      </c>
      <c r="J1684">
        <v>3242.1750000000002</v>
      </c>
      <c r="K1684">
        <f t="shared" ref="K1684" si="105">J1684/J1683</f>
        <v>16.181747853863047</v>
      </c>
      <c r="L1684" t="s">
        <v>42</v>
      </c>
      <c r="M1684" t="s">
        <v>53</v>
      </c>
      <c r="N1684" t="s">
        <v>48</v>
      </c>
    </row>
    <row r="1685" spans="4:14" x14ac:dyDescent="0.3">
      <c r="D1685">
        <v>209</v>
      </c>
      <c r="E1685">
        <v>283</v>
      </c>
      <c r="F1685">
        <v>85.6</v>
      </c>
      <c r="G1685">
        <v>78.504000000000005</v>
      </c>
      <c r="H1685">
        <v>170.34800000000001</v>
      </c>
      <c r="I1685">
        <v>-88.781000000000006</v>
      </c>
      <c r="J1685">
        <v>282.06400000000002</v>
      </c>
      <c r="L1685" t="s">
        <v>42</v>
      </c>
      <c r="M1685" t="s">
        <v>53</v>
      </c>
      <c r="N1685" t="s">
        <v>48</v>
      </c>
    </row>
    <row r="1686" spans="4:14" x14ac:dyDescent="0.3">
      <c r="D1686">
        <v>210</v>
      </c>
      <c r="E1686">
        <v>3414</v>
      </c>
      <c r="F1686">
        <v>152.554</v>
      </c>
      <c r="G1686">
        <v>38.857999999999997</v>
      </c>
      <c r="H1686">
        <v>244.72800000000001</v>
      </c>
      <c r="I1686">
        <v>-86.876000000000005</v>
      </c>
      <c r="J1686">
        <v>3413.0720000000001</v>
      </c>
      <c r="K1686">
        <f t="shared" ref="K1686" si="106">J1686/J1685</f>
        <v>12.100346020761245</v>
      </c>
      <c r="L1686" t="s">
        <v>42</v>
      </c>
      <c r="M1686" t="s">
        <v>53</v>
      </c>
      <c r="N1686" t="s">
        <v>48</v>
      </c>
    </row>
    <row r="1687" spans="4:14" x14ac:dyDescent="0.3">
      <c r="D1687">
        <v>211</v>
      </c>
      <c r="E1687">
        <v>141</v>
      </c>
      <c r="F1687">
        <v>161.273</v>
      </c>
      <c r="G1687">
        <v>100.619</v>
      </c>
      <c r="H1687">
        <v>196.77099999999999</v>
      </c>
      <c r="I1687">
        <v>3.27</v>
      </c>
      <c r="J1687">
        <v>140.22800000000001</v>
      </c>
      <c r="L1687" t="s">
        <v>42</v>
      </c>
      <c r="M1687" t="s">
        <v>53</v>
      </c>
      <c r="N1687" t="s">
        <v>48</v>
      </c>
    </row>
    <row r="1688" spans="4:14" x14ac:dyDescent="0.3">
      <c r="D1688">
        <v>212</v>
      </c>
      <c r="E1688">
        <v>3013</v>
      </c>
      <c r="F1688">
        <v>133.429</v>
      </c>
      <c r="G1688">
        <v>1.9470000000000001</v>
      </c>
      <c r="H1688">
        <v>232.18299999999999</v>
      </c>
      <c r="I1688">
        <v>0.98899999999999999</v>
      </c>
      <c r="J1688">
        <v>3012.4490000000001</v>
      </c>
      <c r="K1688">
        <f t="shared" ref="K1688" si="107">J1688/J1687</f>
        <v>21.48250705993097</v>
      </c>
      <c r="L1688" t="s">
        <v>42</v>
      </c>
      <c r="M1688" t="s">
        <v>53</v>
      </c>
      <c r="N1688" t="s">
        <v>48</v>
      </c>
    </row>
    <row r="1689" spans="4:14" x14ac:dyDescent="0.3">
      <c r="D1689">
        <v>213</v>
      </c>
      <c r="E1689">
        <v>133</v>
      </c>
      <c r="F1689">
        <v>96.691000000000003</v>
      </c>
      <c r="G1689">
        <v>77.697000000000003</v>
      </c>
      <c r="H1689">
        <v>193.79499999999999</v>
      </c>
      <c r="I1689">
        <v>-88.697999999999993</v>
      </c>
      <c r="J1689">
        <v>132.03399999999999</v>
      </c>
      <c r="L1689" t="s">
        <v>42</v>
      </c>
      <c r="M1689" t="s">
        <v>53</v>
      </c>
      <c r="N1689" t="s">
        <v>48</v>
      </c>
    </row>
    <row r="1690" spans="4:14" x14ac:dyDescent="0.3">
      <c r="D1690">
        <v>214</v>
      </c>
      <c r="E1690">
        <v>3191</v>
      </c>
      <c r="F1690">
        <v>153.65100000000001</v>
      </c>
      <c r="G1690">
        <v>9.4960000000000004</v>
      </c>
      <c r="H1690">
        <v>241.239</v>
      </c>
      <c r="I1690">
        <v>-83.195999999999998</v>
      </c>
      <c r="J1690">
        <v>3190.471</v>
      </c>
      <c r="K1690">
        <f t="shared" ref="K1690" si="108">J1690/J1689</f>
        <v>24.16401078510081</v>
      </c>
      <c r="L1690" t="s">
        <v>42</v>
      </c>
      <c r="M1690" t="s">
        <v>53</v>
      </c>
      <c r="N1690" t="s">
        <v>48</v>
      </c>
    </row>
    <row r="1691" spans="4:14" x14ac:dyDescent="0.3">
      <c r="D1691">
        <v>215</v>
      </c>
      <c r="E1691">
        <v>161</v>
      </c>
      <c r="F1691">
        <v>86.614999999999995</v>
      </c>
      <c r="G1691">
        <v>63.082999999999998</v>
      </c>
      <c r="H1691">
        <v>162.5</v>
      </c>
      <c r="I1691">
        <v>2.8620000000000001</v>
      </c>
      <c r="J1691">
        <v>160.19999999999999</v>
      </c>
      <c r="L1691" t="s">
        <v>42</v>
      </c>
      <c r="M1691" t="s">
        <v>53</v>
      </c>
      <c r="N1691" t="s">
        <v>48</v>
      </c>
    </row>
    <row r="1692" spans="4:14" x14ac:dyDescent="0.3">
      <c r="D1692">
        <v>216</v>
      </c>
      <c r="E1692">
        <v>3601</v>
      </c>
      <c r="F1692">
        <v>162.13999999999999</v>
      </c>
      <c r="G1692">
        <v>9.0039999999999996</v>
      </c>
      <c r="H1692">
        <v>233.667</v>
      </c>
      <c r="I1692">
        <v>3.7589999999999999</v>
      </c>
      <c r="J1692">
        <v>3599.7440000000001</v>
      </c>
      <c r="K1692">
        <f t="shared" ref="K1692" si="109">J1692/J1691</f>
        <v>22.470312109862675</v>
      </c>
      <c r="L1692" t="s">
        <v>42</v>
      </c>
      <c r="M1692" t="s">
        <v>53</v>
      </c>
      <c r="N1692" t="s">
        <v>48</v>
      </c>
    </row>
    <row r="1693" spans="4:14" x14ac:dyDescent="0.3">
      <c r="D1693">
        <v>1</v>
      </c>
      <c r="E1693">
        <v>150</v>
      </c>
      <c r="F1693">
        <v>198.61</v>
      </c>
      <c r="G1693">
        <v>160.63300000000001</v>
      </c>
      <c r="H1693">
        <v>211.56800000000001</v>
      </c>
      <c r="I1693">
        <v>-90.385000000000005</v>
      </c>
      <c r="J1693">
        <v>149.00299999999999</v>
      </c>
      <c r="L1693" t="s">
        <v>43</v>
      </c>
      <c r="M1693" t="s">
        <v>54</v>
      </c>
      <c r="N1693" t="s">
        <v>47</v>
      </c>
    </row>
    <row r="1694" spans="4:14" x14ac:dyDescent="0.3">
      <c r="D1694">
        <v>2</v>
      </c>
      <c r="E1694">
        <v>979</v>
      </c>
      <c r="F1694">
        <v>190.83699999999999</v>
      </c>
      <c r="G1694">
        <v>62.335000000000001</v>
      </c>
      <c r="H1694">
        <v>248.88499999999999</v>
      </c>
      <c r="I1694">
        <v>-89.647999999999996</v>
      </c>
      <c r="J1694">
        <v>978.01800000000003</v>
      </c>
      <c r="K1694">
        <f>J1694/149</f>
        <v>6.5638791946308723</v>
      </c>
      <c r="L1694" t="s">
        <v>43</v>
      </c>
      <c r="M1694" t="s">
        <v>54</v>
      </c>
      <c r="N1694" t="s">
        <v>47</v>
      </c>
    </row>
    <row r="1695" spans="4:14" x14ac:dyDescent="0.3">
      <c r="D1695">
        <v>3</v>
      </c>
      <c r="E1695">
        <v>1034</v>
      </c>
      <c r="F1695">
        <v>192.53700000000001</v>
      </c>
      <c r="G1695">
        <v>52.302</v>
      </c>
      <c r="H1695">
        <v>253.333</v>
      </c>
      <c r="I1695">
        <v>-92.995000000000005</v>
      </c>
      <c r="J1695">
        <v>1033.412</v>
      </c>
      <c r="K1695">
        <f t="shared" ref="K1695:K1700" si="110">J1695/149</f>
        <v>6.9356510067114092</v>
      </c>
      <c r="L1695" t="s">
        <v>43</v>
      </c>
      <c r="M1695" t="s">
        <v>54</v>
      </c>
      <c r="N1695" t="s">
        <v>47</v>
      </c>
    </row>
    <row r="1696" spans="4:14" x14ac:dyDescent="0.3">
      <c r="D1696">
        <v>4</v>
      </c>
      <c r="E1696">
        <v>1010</v>
      </c>
      <c r="F1696">
        <v>189.24</v>
      </c>
      <c r="G1696">
        <v>48.045000000000002</v>
      </c>
      <c r="H1696">
        <v>254.667</v>
      </c>
      <c r="I1696">
        <v>-87.274000000000001</v>
      </c>
      <c r="J1696">
        <v>1009.1420000000001</v>
      </c>
      <c r="K1696">
        <f t="shared" si="110"/>
        <v>6.7727651006711413</v>
      </c>
      <c r="L1696" t="s">
        <v>43</v>
      </c>
      <c r="M1696" t="s">
        <v>54</v>
      </c>
      <c r="N1696" t="s">
        <v>47</v>
      </c>
    </row>
    <row r="1697" spans="4:14" x14ac:dyDescent="0.3">
      <c r="D1697">
        <v>5</v>
      </c>
      <c r="E1697">
        <v>985</v>
      </c>
      <c r="F1697">
        <v>164.542</v>
      </c>
      <c r="G1697">
        <v>45.496000000000002</v>
      </c>
      <c r="H1697">
        <v>242.03299999999999</v>
      </c>
      <c r="I1697">
        <v>-88.602999999999994</v>
      </c>
      <c r="J1697">
        <v>984.29300000000001</v>
      </c>
      <c r="K1697">
        <f t="shared" si="110"/>
        <v>6.6059932885906036</v>
      </c>
      <c r="L1697" t="s">
        <v>43</v>
      </c>
      <c r="M1697" t="s">
        <v>54</v>
      </c>
      <c r="N1697" t="s">
        <v>47</v>
      </c>
    </row>
    <row r="1698" spans="4:14" x14ac:dyDescent="0.3">
      <c r="D1698">
        <v>6</v>
      </c>
      <c r="E1698">
        <v>955</v>
      </c>
      <c r="F1698">
        <v>164.518</v>
      </c>
      <c r="G1698">
        <v>16.491</v>
      </c>
      <c r="H1698">
        <v>246.18899999999999</v>
      </c>
      <c r="I1698">
        <v>-90.721000000000004</v>
      </c>
      <c r="J1698">
        <v>954.07500000000005</v>
      </c>
      <c r="K1698">
        <f t="shared" si="110"/>
        <v>6.4031879194630879</v>
      </c>
      <c r="L1698" t="s">
        <v>43</v>
      </c>
      <c r="M1698" t="s">
        <v>54</v>
      </c>
      <c r="N1698" t="s">
        <v>47</v>
      </c>
    </row>
    <row r="1699" spans="4:14" x14ac:dyDescent="0.3">
      <c r="D1699">
        <v>7</v>
      </c>
      <c r="E1699">
        <v>838</v>
      </c>
      <c r="F1699">
        <v>178.78200000000001</v>
      </c>
      <c r="G1699">
        <v>31.408000000000001</v>
      </c>
      <c r="H1699">
        <v>253.667</v>
      </c>
      <c r="I1699">
        <v>-85.474999999999994</v>
      </c>
      <c r="J1699">
        <v>836.60699999999997</v>
      </c>
      <c r="K1699">
        <f t="shared" si="110"/>
        <v>5.6148120805369128</v>
      </c>
      <c r="L1699" t="s">
        <v>43</v>
      </c>
      <c r="M1699" t="s">
        <v>54</v>
      </c>
      <c r="N1699" t="s">
        <v>47</v>
      </c>
    </row>
    <row r="1700" spans="4:14" x14ac:dyDescent="0.3">
      <c r="D1700">
        <v>8</v>
      </c>
      <c r="E1700">
        <v>988</v>
      </c>
      <c r="F1700">
        <v>153.64699999999999</v>
      </c>
      <c r="G1700">
        <v>40.204999999999998</v>
      </c>
      <c r="H1700">
        <v>236.809</v>
      </c>
      <c r="I1700">
        <v>-85.814999999999998</v>
      </c>
      <c r="J1700">
        <v>986.63099999999997</v>
      </c>
      <c r="K1700">
        <f t="shared" si="110"/>
        <v>6.6216845637583894</v>
      </c>
      <c r="L1700" t="s">
        <v>43</v>
      </c>
      <c r="M1700" t="s">
        <v>54</v>
      </c>
      <c r="N1700" t="s">
        <v>47</v>
      </c>
    </row>
    <row r="1701" spans="4:14" x14ac:dyDescent="0.3">
      <c r="D1701">
        <v>9</v>
      </c>
      <c r="E1701">
        <v>123</v>
      </c>
      <c r="F1701">
        <v>84.090999999999994</v>
      </c>
      <c r="G1701">
        <v>43.514000000000003</v>
      </c>
      <c r="H1701">
        <v>175.667</v>
      </c>
      <c r="I1701">
        <v>-93.751999999999995</v>
      </c>
      <c r="J1701">
        <v>122.262</v>
      </c>
      <c r="L1701" t="s">
        <v>43</v>
      </c>
      <c r="M1701" t="s">
        <v>54</v>
      </c>
      <c r="N1701" t="s">
        <v>47</v>
      </c>
    </row>
    <row r="1702" spans="4:14" x14ac:dyDescent="0.3">
      <c r="D1702">
        <v>10</v>
      </c>
      <c r="E1702">
        <v>1043</v>
      </c>
      <c r="F1702">
        <v>204.45099999999999</v>
      </c>
      <c r="G1702">
        <v>60.566000000000003</v>
      </c>
      <c r="H1702">
        <v>251.62700000000001</v>
      </c>
      <c r="I1702">
        <v>-95.284000000000006</v>
      </c>
      <c r="J1702">
        <v>1042.43</v>
      </c>
      <c r="K1702">
        <f>J1702/122</f>
        <v>8.5445081967213117</v>
      </c>
      <c r="L1702" t="s">
        <v>43</v>
      </c>
      <c r="M1702" t="s">
        <v>54</v>
      </c>
      <c r="N1702" t="s">
        <v>47</v>
      </c>
    </row>
    <row r="1703" spans="4:14" x14ac:dyDescent="0.3">
      <c r="D1703">
        <v>11</v>
      </c>
      <c r="E1703">
        <v>1086</v>
      </c>
      <c r="F1703">
        <v>193.82900000000001</v>
      </c>
      <c r="G1703">
        <v>47.948</v>
      </c>
      <c r="H1703">
        <v>254.34100000000001</v>
      </c>
      <c r="I1703">
        <v>-95.394999999999996</v>
      </c>
      <c r="J1703">
        <v>1084.806</v>
      </c>
      <c r="K1703">
        <f t="shared" ref="K1703:K1714" si="111">J1703/122</f>
        <v>8.891852459016393</v>
      </c>
      <c r="L1703" t="s">
        <v>43</v>
      </c>
      <c r="M1703" t="s">
        <v>54</v>
      </c>
      <c r="N1703" t="s">
        <v>47</v>
      </c>
    </row>
    <row r="1704" spans="4:14" x14ac:dyDescent="0.3">
      <c r="D1704">
        <v>12</v>
      </c>
      <c r="E1704">
        <v>849</v>
      </c>
      <c r="F1704">
        <v>180.03</v>
      </c>
      <c r="G1704">
        <v>44.927999999999997</v>
      </c>
      <c r="H1704">
        <v>250.92099999999999</v>
      </c>
      <c r="I1704">
        <v>-93.652000000000001</v>
      </c>
      <c r="J1704">
        <v>847.72199999999998</v>
      </c>
      <c r="K1704">
        <f t="shared" si="111"/>
        <v>6.9485409836065575</v>
      </c>
      <c r="L1704" t="s">
        <v>43</v>
      </c>
      <c r="M1704" t="s">
        <v>54</v>
      </c>
      <c r="N1704" t="s">
        <v>47</v>
      </c>
    </row>
    <row r="1705" spans="4:14" x14ac:dyDescent="0.3">
      <c r="D1705">
        <v>13</v>
      </c>
      <c r="E1705">
        <v>790</v>
      </c>
      <c r="F1705">
        <v>192.876</v>
      </c>
      <c r="G1705">
        <v>91.932000000000002</v>
      </c>
      <c r="H1705">
        <v>238.63499999999999</v>
      </c>
      <c r="I1705">
        <v>-95.233999999999995</v>
      </c>
      <c r="J1705">
        <v>789.29100000000005</v>
      </c>
      <c r="K1705">
        <f t="shared" si="111"/>
        <v>6.4695983606557386</v>
      </c>
      <c r="L1705" t="s">
        <v>43</v>
      </c>
      <c r="M1705" t="s">
        <v>54</v>
      </c>
      <c r="N1705" t="s">
        <v>47</v>
      </c>
    </row>
    <row r="1706" spans="4:14" x14ac:dyDescent="0.3">
      <c r="D1706">
        <v>14</v>
      </c>
      <c r="E1706">
        <v>816</v>
      </c>
      <c r="F1706">
        <v>141.858</v>
      </c>
      <c r="G1706">
        <v>36.944000000000003</v>
      </c>
      <c r="H1706">
        <v>253.9</v>
      </c>
      <c r="I1706">
        <v>-96.34</v>
      </c>
      <c r="J1706">
        <v>814.98500000000001</v>
      </c>
      <c r="K1706">
        <f t="shared" si="111"/>
        <v>6.6802049180327874</v>
      </c>
      <c r="L1706" t="s">
        <v>43</v>
      </c>
      <c r="M1706" t="s">
        <v>54</v>
      </c>
      <c r="N1706" t="s">
        <v>47</v>
      </c>
    </row>
    <row r="1707" spans="4:14" x14ac:dyDescent="0.3">
      <c r="D1707">
        <v>15</v>
      </c>
      <c r="E1707">
        <v>794</v>
      </c>
      <c r="F1707">
        <v>169.63399999999999</v>
      </c>
      <c r="G1707">
        <v>46.801000000000002</v>
      </c>
      <c r="H1707">
        <v>254.667</v>
      </c>
      <c r="I1707">
        <v>-86.531999999999996</v>
      </c>
      <c r="J1707">
        <v>793.45299999999997</v>
      </c>
      <c r="K1707">
        <f t="shared" si="111"/>
        <v>6.5037131147540981</v>
      </c>
      <c r="L1707" t="s">
        <v>43</v>
      </c>
      <c r="M1707" t="s">
        <v>54</v>
      </c>
      <c r="N1707" t="s">
        <v>47</v>
      </c>
    </row>
    <row r="1708" spans="4:14" x14ac:dyDescent="0.3">
      <c r="D1708">
        <v>16</v>
      </c>
      <c r="E1708">
        <v>802</v>
      </c>
      <c r="F1708">
        <v>180.55799999999999</v>
      </c>
      <c r="G1708">
        <v>41.154000000000003</v>
      </c>
      <c r="H1708">
        <v>255</v>
      </c>
      <c r="I1708">
        <v>-94.727999999999994</v>
      </c>
      <c r="J1708">
        <v>800.72500000000002</v>
      </c>
      <c r="K1708">
        <f t="shared" si="111"/>
        <v>6.563319672131148</v>
      </c>
      <c r="L1708" t="s">
        <v>43</v>
      </c>
      <c r="M1708" t="s">
        <v>54</v>
      </c>
      <c r="N1708" t="s">
        <v>47</v>
      </c>
    </row>
    <row r="1709" spans="4:14" x14ac:dyDescent="0.3">
      <c r="D1709">
        <v>17</v>
      </c>
      <c r="E1709">
        <v>754</v>
      </c>
      <c r="F1709">
        <v>197.53399999999999</v>
      </c>
      <c r="G1709">
        <v>56.64</v>
      </c>
      <c r="H1709">
        <v>255</v>
      </c>
      <c r="I1709">
        <v>-95.483999999999995</v>
      </c>
      <c r="J1709">
        <v>753.44799999999998</v>
      </c>
      <c r="K1709">
        <f t="shared" si="111"/>
        <v>6.1758032786885249</v>
      </c>
      <c r="L1709" t="s">
        <v>43</v>
      </c>
      <c r="M1709" t="s">
        <v>54</v>
      </c>
      <c r="N1709" t="s">
        <v>47</v>
      </c>
    </row>
    <row r="1710" spans="4:14" x14ac:dyDescent="0.3">
      <c r="D1710">
        <v>18</v>
      </c>
      <c r="E1710">
        <v>806</v>
      </c>
      <c r="F1710">
        <v>148.66399999999999</v>
      </c>
      <c r="G1710">
        <v>38.935000000000002</v>
      </c>
      <c r="H1710">
        <v>219.41200000000001</v>
      </c>
      <c r="I1710">
        <v>-87.436000000000007</v>
      </c>
      <c r="J1710">
        <v>804.80600000000004</v>
      </c>
      <c r="K1710">
        <f t="shared" si="111"/>
        <v>6.5967704918032792</v>
      </c>
      <c r="L1710" t="s">
        <v>43</v>
      </c>
      <c r="M1710" t="s">
        <v>54</v>
      </c>
      <c r="N1710" t="s">
        <v>47</v>
      </c>
    </row>
    <row r="1711" spans="4:14" x14ac:dyDescent="0.3">
      <c r="D1711">
        <v>19</v>
      </c>
      <c r="E1711">
        <v>721</v>
      </c>
      <c r="F1711">
        <v>141.00299999999999</v>
      </c>
      <c r="G1711">
        <v>36.1</v>
      </c>
      <c r="H1711">
        <v>250.8</v>
      </c>
      <c r="I1711">
        <v>-89.045000000000002</v>
      </c>
      <c r="J1711">
        <v>720.1</v>
      </c>
      <c r="K1711">
        <f t="shared" si="111"/>
        <v>5.9024590163934425</v>
      </c>
      <c r="L1711" t="s">
        <v>43</v>
      </c>
      <c r="M1711" t="s">
        <v>54</v>
      </c>
      <c r="N1711" t="s">
        <v>47</v>
      </c>
    </row>
    <row r="1712" spans="4:14" x14ac:dyDescent="0.3">
      <c r="D1712">
        <v>20</v>
      </c>
      <c r="E1712">
        <v>772</v>
      </c>
      <c r="F1712">
        <v>166.91200000000001</v>
      </c>
      <c r="G1712">
        <v>44.843000000000004</v>
      </c>
      <c r="H1712">
        <v>247.17699999999999</v>
      </c>
      <c r="I1712">
        <v>-84.644000000000005</v>
      </c>
      <c r="J1712">
        <v>771.36800000000005</v>
      </c>
      <c r="K1712">
        <f t="shared" si="111"/>
        <v>6.3226885245901645</v>
      </c>
      <c r="L1712" t="s">
        <v>43</v>
      </c>
      <c r="M1712" t="s">
        <v>54</v>
      </c>
      <c r="N1712" t="s">
        <v>47</v>
      </c>
    </row>
    <row r="1713" spans="4:14" x14ac:dyDescent="0.3">
      <c r="D1713">
        <v>21</v>
      </c>
      <c r="E1713">
        <v>734</v>
      </c>
      <c r="F1713">
        <v>125.357</v>
      </c>
      <c r="G1713">
        <v>41.207999999999998</v>
      </c>
      <c r="H1713">
        <v>213.17500000000001</v>
      </c>
      <c r="I1713">
        <v>-92.346999999999994</v>
      </c>
      <c r="J1713">
        <v>732.61400000000003</v>
      </c>
      <c r="K1713">
        <f t="shared" si="111"/>
        <v>6.0050327868852458</v>
      </c>
      <c r="L1713" t="s">
        <v>43</v>
      </c>
      <c r="M1713" t="s">
        <v>54</v>
      </c>
      <c r="N1713" t="s">
        <v>47</v>
      </c>
    </row>
    <row r="1714" spans="4:14" x14ac:dyDescent="0.3">
      <c r="D1714">
        <v>22</v>
      </c>
      <c r="E1714">
        <v>715</v>
      </c>
      <c r="F1714">
        <v>200.327</v>
      </c>
      <c r="G1714">
        <v>42.877000000000002</v>
      </c>
      <c r="H1714">
        <v>255</v>
      </c>
      <c r="I1714">
        <v>-88.555999999999997</v>
      </c>
      <c r="J1714">
        <v>714.22699999999998</v>
      </c>
      <c r="K1714">
        <f t="shared" si="111"/>
        <v>5.8543196721311475</v>
      </c>
      <c r="L1714" t="s">
        <v>43</v>
      </c>
      <c r="M1714" t="s">
        <v>54</v>
      </c>
      <c r="N1714" t="s">
        <v>47</v>
      </c>
    </row>
    <row r="1715" spans="4:14" x14ac:dyDescent="0.3">
      <c r="D1715">
        <v>23</v>
      </c>
      <c r="E1715">
        <v>137</v>
      </c>
      <c r="F1715">
        <v>135.893</v>
      </c>
      <c r="G1715">
        <v>105</v>
      </c>
      <c r="H1715">
        <v>177</v>
      </c>
      <c r="I1715">
        <v>0</v>
      </c>
      <c r="J1715">
        <v>136</v>
      </c>
      <c r="L1715" t="s">
        <v>43</v>
      </c>
      <c r="M1715" t="s">
        <v>54</v>
      </c>
    </row>
    <row r="1716" spans="4:14" x14ac:dyDescent="0.3">
      <c r="D1716">
        <v>24</v>
      </c>
      <c r="E1716">
        <v>3447</v>
      </c>
      <c r="F1716">
        <v>176.68100000000001</v>
      </c>
      <c r="G1716">
        <v>14.090999999999999</v>
      </c>
      <c r="H1716">
        <v>253</v>
      </c>
      <c r="I1716">
        <v>1.929</v>
      </c>
      <c r="J1716">
        <v>3445.953</v>
      </c>
      <c r="K1716">
        <f>J1716/J1715</f>
        <v>25.337889705882354</v>
      </c>
      <c r="L1716" t="s">
        <v>43</v>
      </c>
      <c r="M1716" t="s">
        <v>54</v>
      </c>
      <c r="N1716" t="s">
        <v>51</v>
      </c>
    </row>
    <row r="1717" spans="4:14" x14ac:dyDescent="0.3">
      <c r="D1717">
        <v>25</v>
      </c>
      <c r="E1717">
        <v>154</v>
      </c>
      <c r="F1717">
        <v>181.613</v>
      </c>
      <c r="G1717">
        <v>169.059</v>
      </c>
      <c r="H1717">
        <v>195.56899999999999</v>
      </c>
      <c r="I1717">
        <v>-91.123000000000005</v>
      </c>
      <c r="J1717">
        <v>153.029</v>
      </c>
      <c r="L1717" t="s">
        <v>43</v>
      </c>
      <c r="M1717" t="s">
        <v>54</v>
      </c>
    </row>
    <row r="1718" spans="4:14" x14ac:dyDescent="0.3">
      <c r="D1718">
        <v>26</v>
      </c>
      <c r="E1718">
        <v>1392</v>
      </c>
      <c r="F1718">
        <v>220.595</v>
      </c>
      <c r="G1718">
        <v>53.948999999999998</v>
      </c>
      <c r="H1718">
        <v>255</v>
      </c>
      <c r="I1718">
        <v>-2.9670000000000001</v>
      </c>
      <c r="J1718">
        <v>1390.865</v>
      </c>
      <c r="K1718">
        <f>J1718/153</f>
        <v>9.0906209150326802</v>
      </c>
      <c r="L1718" t="s">
        <v>43</v>
      </c>
      <c r="M1718" t="s">
        <v>54</v>
      </c>
      <c r="N1718" t="s">
        <v>47</v>
      </c>
    </row>
    <row r="1719" spans="4:14" x14ac:dyDescent="0.3">
      <c r="D1719">
        <v>27</v>
      </c>
      <c r="E1719">
        <v>985</v>
      </c>
      <c r="F1719">
        <v>191.54900000000001</v>
      </c>
      <c r="G1719">
        <v>34.820999999999998</v>
      </c>
      <c r="H1719">
        <v>252.40700000000001</v>
      </c>
      <c r="I1719">
        <v>0.69899999999999995</v>
      </c>
      <c r="J1719">
        <v>984.07299999999998</v>
      </c>
      <c r="K1719">
        <f t="shared" ref="K1719:K1722" si="112">J1719/153</f>
        <v>6.4318496732026142</v>
      </c>
      <c r="L1719" t="s">
        <v>43</v>
      </c>
      <c r="M1719" t="s">
        <v>54</v>
      </c>
      <c r="N1719" t="s">
        <v>47</v>
      </c>
    </row>
    <row r="1720" spans="4:14" x14ac:dyDescent="0.3">
      <c r="D1720">
        <v>28</v>
      </c>
      <c r="E1720">
        <v>1054</v>
      </c>
      <c r="F1720">
        <v>209.887</v>
      </c>
      <c r="G1720">
        <v>38.201999999999998</v>
      </c>
      <c r="H1720">
        <v>253.333</v>
      </c>
      <c r="I1720">
        <v>-0.49</v>
      </c>
      <c r="J1720">
        <v>1053.038</v>
      </c>
      <c r="K1720">
        <f t="shared" si="112"/>
        <v>6.8826013071895424</v>
      </c>
      <c r="L1720" t="s">
        <v>43</v>
      </c>
      <c r="M1720" t="s">
        <v>54</v>
      </c>
      <c r="N1720" t="s">
        <v>47</v>
      </c>
    </row>
    <row r="1721" spans="4:14" x14ac:dyDescent="0.3">
      <c r="D1721">
        <v>29</v>
      </c>
      <c r="E1721">
        <v>1000</v>
      </c>
      <c r="F1721">
        <v>176.667</v>
      </c>
      <c r="G1721">
        <v>41.494999999999997</v>
      </c>
      <c r="H1721">
        <v>254</v>
      </c>
      <c r="I1721">
        <v>0.51600000000000001</v>
      </c>
      <c r="J1721">
        <v>999.04100000000005</v>
      </c>
      <c r="K1721">
        <f t="shared" si="112"/>
        <v>6.5296797385620922</v>
      </c>
      <c r="L1721" t="s">
        <v>43</v>
      </c>
      <c r="M1721" t="s">
        <v>54</v>
      </c>
      <c r="N1721" t="s">
        <v>47</v>
      </c>
    </row>
    <row r="1722" spans="4:14" x14ac:dyDescent="0.3">
      <c r="D1722">
        <v>30</v>
      </c>
      <c r="E1722">
        <v>952</v>
      </c>
      <c r="F1722">
        <v>144.27799999999999</v>
      </c>
      <c r="G1722">
        <v>18.259</v>
      </c>
      <c r="H1722">
        <v>235.001</v>
      </c>
      <c r="I1722">
        <v>1.446</v>
      </c>
      <c r="J1722">
        <v>951.303</v>
      </c>
      <c r="K1722">
        <f t="shared" si="112"/>
        <v>6.2176666666666662</v>
      </c>
      <c r="L1722" t="s">
        <v>43</v>
      </c>
      <c r="M1722" t="s">
        <v>54</v>
      </c>
      <c r="N1722" t="s">
        <v>47</v>
      </c>
    </row>
    <row r="1723" spans="4:14" x14ac:dyDescent="0.3">
      <c r="D1723">
        <v>31</v>
      </c>
      <c r="E1723">
        <v>131</v>
      </c>
      <c r="F1723">
        <v>148.595</v>
      </c>
      <c r="G1723">
        <v>83</v>
      </c>
      <c r="H1723">
        <v>179</v>
      </c>
      <c r="I1723">
        <v>0</v>
      </c>
      <c r="J1723">
        <v>130</v>
      </c>
      <c r="L1723" t="s">
        <v>43</v>
      </c>
      <c r="M1723" t="s">
        <v>54</v>
      </c>
      <c r="N1723" t="s">
        <v>47</v>
      </c>
    </row>
    <row r="1724" spans="4:14" x14ac:dyDescent="0.3">
      <c r="D1724">
        <v>32</v>
      </c>
      <c r="E1724">
        <v>1486</v>
      </c>
      <c r="F1724">
        <v>221.71700000000001</v>
      </c>
      <c r="G1724">
        <v>62.222999999999999</v>
      </c>
      <c r="H1724">
        <v>255</v>
      </c>
      <c r="I1724">
        <v>-1.544</v>
      </c>
      <c r="J1724">
        <v>1484.539</v>
      </c>
      <c r="K1724">
        <f>J1724/130</f>
        <v>11.41953076923077</v>
      </c>
      <c r="L1724" t="s">
        <v>43</v>
      </c>
      <c r="M1724" t="s">
        <v>54</v>
      </c>
      <c r="N1724" t="s">
        <v>47</v>
      </c>
    </row>
    <row r="1725" spans="4:14" x14ac:dyDescent="0.3">
      <c r="D1725">
        <v>33</v>
      </c>
      <c r="E1725">
        <v>1153</v>
      </c>
      <c r="F1725">
        <v>188.37299999999999</v>
      </c>
      <c r="G1725">
        <v>40.582999999999998</v>
      </c>
      <c r="H1725">
        <v>253.76499999999999</v>
      </c>
      <c r="I1725">
        <v>-0.19900000000000001</v>
      </c>
      <c r="J1725">
        <v>1152.0070000000001</v>
      </c>
      <c r="K1725">
        <f t="shared" ref="K1725:K1727" si="113">J1725/130</f>
        <v>8.8615923076923089</v>
      </c>
      <c r="L1725" t="s">
        <v>43</v>
      </c>
      <c r="M1725" t="s">
        <v>54</v>
      </c>
      <c r="N1725" t="s">
        <v>47</v>
      </c>
    </row>
    <row r="1726" spans="4:14" x14ac:dyDescent="0.3">
      <c r="D1726">
        <v>34</v>
      </c>
      <c r="E1726">
        <v>1193</v>
      </c>
      <c r="F1726">
        <v>192.24199999999999</v>
      </c>
      <c r="G1726">
        <v>57.837000000000003</v>
      </c>
      <c r="H1726">
        <v>252.667</v>
      </c>
      <c r="I1726">
        <v>0.192</v>
      </c>
      <c r="J1726">
        <v>1192.0070000000001</v>
      </c>
      <c r="K1726">
        <f t="shared" si="113"/>
        <v>9.1692846153846155</v>
      </c>
      <c r="L1726" t="s">
        <v>43</v>
      </c>
      <c r="M1726" t="s">
        <v>54</v>
      </c>
      <c r="N1726" t="s">
        <v>47</v>
      </c>
    </row>
    <row r="1727" spans="4:14" x14ac:dyDescent="0.3">
      <c r="D1727">
        <v>35</v>
      </c>
      <c r="E1727">
        <v>1167</v>
      </c>
      <c r="F1727">
        <v>169.88399999999999</v>
      </c>
      <c r="G1727">
        <v>27.05</v>
      </c>
      <c r="H1727">
        <v>253.614</v>
      </c>
      <c r="I1727">
        <v>3.343</v>
      </c>
      <c r="J1727">
        <v>1165.9849999999999</v>
      </c>
      <c r="K1727">
        <f t="shared" si="113"/>
        <v>8.9691153846153835</v>
      </c>
      <c r="L1727" t="s">
        <v>43</v>
      </c>
      <c r="M1727" t="s">
        <v>54</v>
      </c>
      <c r="N1727" t="s">
        <v>47</v>
      </c>
    </row>
    <row r="1728" spans="4:14" x14ac:dyDescent="0.3">
      <c r="D1728">
        <v>36</v>
      </c>
      <c r="E1728">
        <v>208</v>
      </c>
      <c r="F1728">
        <v>111.76900000000001</v>
      </c>
      <c r="G1728">
        <v>57.42</v>
      </c>
      <c r="H1728">
        <v>176.46899999999999</v>
      </c>
      <c r="I1728">
        <v>1.66</v>
      </c>
      <c r="J1728">
        <v>207.08699999999999</v>
      </c>
      <c r="L1728" t="s">
        <v>43</v>
      </c>
      <c r="M1728" t="s">
        <v>54</v>
      </c>
    </row>
    <row r="1729" spans="4:14" x14ac:dyDescent="0.3">
      <c r="D1729">
        <v>37</v>
      </c>
      <c r="E1729">
        <v>2593</v>
      </c>
      <c r="F1729">
        <v>183.95099999999999</v>
      </c>
      <c r="G1729">
        <v>44.255000000000003</v>
      </c>
      <c r="H1729">
        <v>252.23099999999999</v>
      </c>
      <c r="I1729">
        <v>0.66300000000000003</v>
      </c>
      <c r="J1729">
        <v>2592.174</v>
      </c>
      <c r="K1729">
        <f>J1729/J1728</f>
        <v>12.517318808037203</v>
      </c>
      <c r="L1729" t="s">
        <v>43</v>
      </c>
      <c r="M1729" t="s">
        <v>54</v>
      </c>
      <c r="N1729" t="s">
        <v>51</v>
      </c>
    </row>
    <row r="1730" spans="4:14" x14ac:dyDescent="0.3">
      <c r="D1730">
        <v>38</v>
      </c>
      <c r="E1730">
        <v>185</v>
      </c>
      <c r="F1730">
        <v>164.58099999999999</v>
      </c>
      <c r="G1730">
        <v>141.86199999999999</v>
      </c>
      <c r="H1730">
        <v>185.59399999999999</v>
      </c>
      <c r="I1730">
        <v>1.2450000000000001</v>
      </c>
      <c r="J1730">
        <v>184.04300000000001</v>
      </c>
      <c r="L1730" t="s">
        <v>43</v>
      </c>
      <c r="M1730" t="s">
        <v>54</v>
      </c>
      <c r="N1730" t="s">
        <v>51</v>
      </c>
    </row>
    <row r="1731" spans="4:14" x14ac:dyDescent="0.3">
      <c r="D1731">
        <v>39</v>
      </c>
      <c r="E1731">
        <v>2319</v>
      </c>
      <c r="F1731">
        <v>198.53700000000001</v>
      </c>
      <c r="G1731">
        <v>49.17</v>
      </c>
      <c r="H1731">
        <v>254.667</v>
      </c>
      <c r="I1731">
        <v>2.2749999999999999</v>
      </c>
      <c r="J1731">
        <v>2317.8270000000002</v>
      </c>
      <c r="K1731">
        <f t="shared" ref="K1731" si="114">J1731/J1730</f>
        <v>12.593942719907849</v>
      </c>
      <c r="L1731" t="s">
        <v>43</v>
      </c>
      <c r="M1731" t="s">
        <v>54</v>
      </c>
      <c r="N1731" t="s">
        <v>51</v>
      </c>
    </row>
    <row r="1732" spans="4:14" x14ac:dyDescent="0.3">
      <c r="D1732">
        <v>40</v>
      </c>
      <c r="E1732">
        <v>235</v>
      </c>
      <c r="F1732">
        <v>92.71</v>
      </c>
      <c r="G1732">
        <v>70.111000000000004</v>
      </c>
      <c r="H1732">
        <v>156.34200000000001</v>
      </c>
      <c r="I1732">
        <v>-88.531000000000006</v>
      </c>
      <c r="J1732">
        <v>234.077</v>
      </c>
      <c r="L1732" t="s">
        <v>43</v>
      </c>
      <c r="M1732" t="s">
        <v>54</v>
      </c>
      <c r="N1732" t="s">
        <v>51</v>
      </c>
    </row>
    <row r="1733" spans="4:14" x14ac:dyDescent="0.3">
      <c r="D1733">
        <v>41</v>
      </c>
      <c r="E1733">
        <v>3241</v>
      </c>
      <c r="F1733">
        <v>149.499</v>
      </c>
      <c r="G1733">
        <v>9.7040000000000006</v>
      </c>
      <c r="H1733">
        <v>239.06700000000001</v>
      </c>
      <c r="I1733">
        <v>-89.787999999999997</v>
      </c>
      <c r="J1733">
        <v>3240.0219999999999</v>
      </c>
      <c r="K1733">
        <f t="shared" ref="K1733" si="115">J1733/J1732</f>
        <v>13.841693118076531</v>
      </c>
      <c r="L1733" t="s">
        <v>43</v>
      </c>
      <c r="M1733" t="s">
        <v>54</v>
      </c>
      <c r="N1733" t="s">
        <v>51</v>
      </c>
    </row>
    <row r="1734" spans="4:14" x14ac:dyDescent="0.3">
      <c r="D1734">
        <v>42</v>
      </c>
      <c r="E1734">
        <v>117</v>
      </c>
      <c r="F1734">
        <v>89.498000000000005</v>
      </c>
      <c r="G1734">
        <v>52</v>
      </c>
      <c r="H1734">
        <v>187.126</v>
      </c>
      <c r="I1734">
        <v>1.9750000000000001</v>
      </c>
      <c r="J1734">
        <v>116.069</v>
      </c>
      <c r="L1734" t="s">
        <v>43</v>
      </c>
      <c r="M1734" t="s">
        <v>54</v>
      </c>
      <c r="N1734" t="s">
        <v>51</v>
      </c>
    </row>
    <row r="1735" spans="4:14" x14ac:dyDescent="0.3">
      <c r="D1735">
        <v>43</v>
      </c>
      <c r="E1735">
        <v>1241</v>
      </c>
      <c r="F1735">
        <v>194.14599999999999</v>
      </c>
      <c r="G1735">
        <v>35.805999999999997</v>
      </c>
      <c r="H1735">
        <v>251.48599999999999</v>
      </c>
      <c r="I1735">
        <v>0.37</v>
      </c>
      <c r="J1735">
        <v>1240.0260000000001</v>
      </c>
      <c r="K1735">
        <f>J1735/116</f>
        <v>10.689879310344828</v>
      </c>
      <c r="L1735" t="s">
        <v>43</v>
      </c>
      <c r="M1735" t="s">
        <v>54</v>
      </c>
      <c r="N1735" t="s">
        <v>47</v>
      </c>
    </row>
    <row r="1736" spans="4:14" x14ac:dyDescent="0.3">
      <c r="D1736">
        <v>44</v>
      </c>
      <c r="E1736">
        <v>1176</v>
      </c>
      <c r="F1736">
        <v>197.65600000000001</v>
      </c>
      <c r="G1736">
        <v>32.052999999999997</v>
      </c>
      <c r="H1736">
        <v>254.26400000000001</v>
      </c>
      <c r="I1736">
        <v>4.0999999999999996</v>
      </c>
      <c r="J1736">
        <v>1175.0060000000001</v>
      </c>
      <c r="K1736">
        <f t="shared" ref="K1736:K1742" si="116">J1736/116</f>
        <v>10.129362068965518</v>
      </c>
      <c r="L1736" t="s">
        <v>43</v>
      </c>
      <c r="M1736" t="s">
        <v>54</v>
      </c>
      <c r="N1736" t="s">
        <v>47</v>
      </c>
    </row>
    <row r="1737" spans="4:14" x14ac:dyDescent="0.3">
      <c r="D1737">
        <v>45</v>
      </c>
      <c r="E1737">
        <v>1138</v>
      </c>
      <c r="F1737">
        <v>192.352</v>
      </c>
      <c r="G1737">
        <v>39.731999999999999</v>
      </c>
      <c r="H1737">
        <v>254.667</v>
      </c>
      <c r="I1737">
        <v>2.42</v>
      </c>
      <c r="J1737">
        <v>1137.0139999999999</v>
      </c>
      <c r="K1737">
        <f t="shared" si="116"/>
        <v>9.8018448275862067</v>
      </c>
      <c r="L1737" t="s">
        <v>43</v>
      </c>
      <c r="M1737" t="s">
        <v>54</v>
      </c>
      <c r="N1737" t="s">
        <v>47</v>
      </c>
    </row>
    <row r="1738" spans="4:14" x14ac:dyDescent="0.3">
      <c r="D1738">
        <v>46</v>
      </c>
      <c r="E1738">
        <v>1005</v>
      </c>
      <c r="F1738">
        <v>179.251</v>
      </c>
      <c r="G1738">
        <v>35.097999999999999</v>
      </c>
      <c r="H1738">
        <v>247.72</v>
      </c>
      <c r="I1738">
        <v>4.8019999999999996</v>
      </c>
      <c r="J1738">
        <v>1003.522</v>
      </c>
      <c r="K1738">
        <f t="shared" si="116"/>
        <v>8.6510517241379308</v>
      </c>
      <c r="L1738" t="s">
        <v>43</v>
      </c>
      <c r="M1738" t="s">
        <v>54</v>
      </c>
      <c r="N1738" t="s">
        <v>47</v>
      </c>
    </row>
    <row r="1739" spans="4:14" x14ac:dyDescent="0.3">
      <c r="D1739">
        <v>47</v>
      </c>
      <c r="E1739">
        <v>974</v>
      </c>
      <c r="F1739">
        <v>156.292</v>
      </c>
      <c r="G1739">
        <v>42.323</v>
      </c>
      <c r="H1739">
        <v>237.267</v>
      </c>
      <c r="I1739">
        <v>7.7969999999999997</v>
      </c>
      <c r="J1739">
        <v>972.995</v>
      </c>
      <c r="K1739">
        <f t="shared" si="116"/>
        <v>8.3878879310344825</v>
      </c>
      <c r="L1739" t="s">
        <v>43</v>
      </c>
      <c r="M1739" t="s">
        <v>54</v>
      </c>
      <c r="N1739" t="s">
        <v>47</v>
      </c>
    </row>
    <row r="1740" spans="4:14" x14ac:dyDescent="0.3">
      <c r="D1740">
        <v>48</v>
      </c>
      <c r="E1740">
        <v>953</v>
      </c>
      <c r="F1740">
        <v>206.03800000000001</v>
      </c>
      <c r="G1740">
        <v>69.42</v>
      </c>
      <c r="H1740">
        <v>253.667</v>
      </c>
      <c r="I1740">
        <v>1.204</v>
      </c>
      <c r="J1740">
        <v>952.21</v>
      </c>
      <c r="K1740">
        <f t="shared" si="116"/>
        <v>8.2087068965517247</v>
      </c>
      <c r="L1740" t="s">
        <v>43</v>
      </c>
      <c r="M1740" t="s">
        <v>54</v>
      </c>
      <c r="N1740" t="s">
        <v>47</v>
      </c>
    </row>
    <row r="1741" spans="4:14" x14ac:dyDescent="0.3">
      <c r="D1741">
        <v>49</v>
      </c>
      <c r="E1741">
        <v>977</v>
      </c>
      <c r="F1741">
        <v>195.76300000000001</v>
      </c>
      <c r="G1741">
        <v>36.716000000000001</v>
      </c>
      <c r="H1741">
        <v>253.667</v>
      </c>
      <c r="I1741">
        <v>0.70399999999999996</v>
      </c>
      <c r="J1741">
        <v>976.07399999999996</v>
      </c>
      <c r="K1741">
        <f t="shared" si="116"/>
        <v>8.4144310344827584</v>
      </c>
      <c r="L1741" t="s">
        <v>43</v>
      </c>
      <c r="M1741" t="s">
        <v>54</v>
      </c>
      <c r="N1741" t="s">
        <v>47</v>
      </c>
    </row>
    <row r="1742" spans="4:14" x14ac:dyDescent="0.3">
      <c r="D1742">
        <v>50</v>
      </c>
      <c r="E1742">
        <v>961</v>
      </c>
      <c r="F1742">
        <v>195.21600000000001</v>
      </c>
      <c r="G1742">
        <v>48.994</v>
      </c>
      <c r="H1742">
        <v>253.85</v>
      </c>
      <c r="I1742">
        <v>0.23899999999999999</v>
      </c>
      <c r="J1742">
        <v>960.00800000000004</v>
      </c>
      <c r="K1742">
        <f t="shared" si="116"/>
        <v>8.2759310344827597</v>
      </c>
      <c r="L1742" t="s">
        <v>43</v>
      </c>
      <c r="M1742" t="s">
        <v>54</v>
      </c>
      <c r="N1742" t="s">
        <v>47</v>
      </c>
    </row>
    <row r="1743" spans="4:14" x14ac:dyDescent="0.3">
      <c r="D1743">
        <v>51</v>
      </c>
      <c r="E1743">
        <v>241</v>
      </c>
      <c r="F1743">
        <v>87.001999999999995</v>
      </c>
      <c r="G1743">
        <v>75.433000000000007</v>
      </c>
      <c r="H1743">
        <v>167.82499999999999</v>
      </c>
      <c r="I1743">
        <v>-91.432000000000002</v>
      </c>
      <c r="J1743">
        <v>240.07499999999999</v>
      </c>
      <c r="L1743" t="s">
        <v>43</v>
      </c>
      <c r="M1743" t="s">
        <v>54</v>
      </c>
      <c r="N1743" t="s">
        <v>47</v>
      </c>
    </row>
    <row r="1744" spans="4:14" x14ac:dyDescent="0.3">
      <c r="D1744">
        <v>52</v>
      </c>
      <c r="E1744">
        <v>2822</v>
      </c>
      <c r="F1744">
        <v>178.04300000000001</v>
      </c>
      <c r="G1744">
        <v>60.432000000000002</v>
      </c>
      <c r="H1744">
        <v>251.167</v>
      </c>
      <c r="I1744">
        <v>-85.853999999999999</v>
      </c>
      <c r="J1744">
        <v>2821.3850000000002</v>
      </c>
      <c r="K1744">
        <f>J1744/J1743</f>
        <v>11.752098302613769</v>
      </c>
      <c r="L1744" t="s">
        <v>43</v>
      </c>
      <c r="M1744" t="s">
        <v>54</v>
      </c>
      <c r="N1744" t="s">
        <v>47</v>
      </c>
    </row>
    <row r="1745" spans="4:14" x14ac:dyDescent="0.3">
      <c r="D1745">
        <v>53</v>
      </c>
      <c r="E1745">
        <v>259</v>
      </c>
      <c r="F1745">
        <v>89.793000000000006</v>
      </c>
      <c r="G1745">
        <v>48.667000000000002</v>
      </c>
      <c r="H1745">
        <v>208.333</v>
      </c>
      <c r="I1745">
        <v>-90</v>
      </c>
      <c r="J1745">
        <v>258</v>
      </c>
      <c r="L1745" t="s">
        <v>43</v>
      </c>
      <c r="M1745" t="s">
        <v>54</v>
      </c>
      <c r="N1745" t="s">
        <v>47</v>
      </c>
    </row>
    <row r="1746" spans="4:14" x14ac:dyDescent="0.3">
      <c r="D1746">
        <v>54</v>
      </c>
      <c r="E1746">
        <v>2451</v>
      </c>
      <c r="F1746">
        <v>154.62200000000001</v>
      </c>
      <c r="G1746">
        <v>4.3330000000000002</v>
      </c>
      <c r="H1746">
        <v>214.667</v>
      </c>
      <c r="I1746">
        <v>-87.754000000000005</v>
      </c>
      <c r="J1746">
        <v>2449.8820000000001</v>
      </c>
      <c r="K1746">
        <f t="shared" ref="K1746" si="117">J1746/J1745</f>
        <v>9.4956666666666667</v>
      </c>
      <c r="L1746" t="s">
        <v>43</v>
      </c>
      <c r="M1746" t="s">
        <v>54</v>
      </c>
      <c r="N1746" t="s">
        <v>47</v>
      </c>
    </row>
    <row r="1747" spans="4:14" x14ac:dyDescent="0.3">
      <c r="D1747">
        <v>55</v>
      </c>
      <c r="E1747">
        <v>277</v>
      </c>
      <c r="F1747">
        <v>98.135000000000005</v>
      </c>
      <c r="G1747">
        <v>70.174000000000007</v>
      </c>
      <c r="H1747">
        <v>179.21700000000001</v>
      </c>
      <c r="I1747">
        <v>-1.66</v>
      </c>
      <c r="J1747">
        <v>276.11599999999999</v>
      </c>
      <c r="L1747" t="s">
        <v>43</v>
      </c>
      <c r="M1747" t="s">
        <v>54</v>
      </c>
      <c r="N1747" t="s">
        <v>47</v>
      </c>
    </row>
    <row r="1748" spans="4:14" x14ac:dyDescent="0.3">
      <c r="D1748">
        <v>56</v>
      </c>
      <c r="E1748">
        <v>2854</v>
      </c>
      <c r="F1748">
        <v>165.58600000000001</v>
      </c>
      <c r="G1748">
        <v>31.452000000000002</v>
      </c>
      <c r="H1748">
        <v>247.09299999999999</v>
      </c>
      <c r="I1748">
        <v>1.125</v>
      </c>
      <c r="J1748">
        <v>2852.55</v>
      </c>
      <c r="K1748">
        <f t="shared" ref="K1748" si="118">J1748/J1747</f>
        <v>10.330984079155138</v>
      </c>
      <c r="L1748" t="s">
        <v>43</v>
      </c>
      <c r="M1748" t="s">
        <v>54</v>
      </c>
      <c r="N1748" t="s">
        <v>47</v>
      </c>
    </row>
    <row r="1749" spans="4:14" x14ac:dyDescent="0.3">
      <c r="D1749">
        <v>57</v>
      </c>
      <c r="E1749">
        <v>149</v>
      </c>
      <c r="F1749">
        <v>84.638999999999996</v>
      </c>
      <c r="G1749">
        <v>43</v>
      </c>
      <c r="H1749">
        <v>172.82900000000001</v>
      </c>
      <c r="I1749">
        <v>-91.548000000000002</v>
      </c>
      <c r="J1749">
        <v>148.054</v>
      </c>
      <c r="L1749" t="s">
        <v>43</v>
      </c>
      <c r="M1749" t="s">
        <v>54</v>
      </c>
      <c r="N1749" t="s">
        <v>47</v>
      </c>
    </row>
    <row r="1750" spans="4:14" x14ac:dyDescent="0.3">
      <c r="D1750">
        <v>58</v>
      </c>
      <c r="E1750">
        <v>1433</v>
      </c>
      <c r="F1750">
        <v>142.30099999999999</v>
      </c>
      <c r="G1750">
        <v>19.082000000000001</v>
      </c>
      <c r="H1750">
        <v>235.43299999999999</v>
      </c>
      <c r="I1750">
        <v>4.4850000000000003</v>
      </c>
      <c r="J1750">
        <v>1432.385</v>
      </c>
      <c r="K1750">
        <f>J1750/148</f>
        <v>9.6782770270270273</v>
      </c>
      <c r="L1750" t="s">
        <v>43</v>
      </c>
      <c r="M1750" t="s">
        <v>54</v>
      </c>
      <c r="N1750" t="s">
        <v>47</v>
      </c>
    </row>
    <row r="1751" spans="4:14" x14ac:dyDescent="0.3">
      <c r="D1751">
        <v>59</v>
      </c>
      <c r="E1751">
        <v>1495</v>
      </c>
      <c r="F1751">
        <v>169.28399999999999</v>
      </c>
      <c r="G1751">
        <v>35.497999999999998</v>
      </c>
      <c r="H1751">
        <v>231.05799999999999</v>
      </c>
      <c r="I1751">
        <v>2.61</v>
      </c>
      <c r="J1751">
        <v>1493.549</v>
      </c>
      <c r="K1751">
        <f t="shared" ref="K1751:K1754" si="119">J1751/148</f>
        <v>10.091547297297296</v>
      </c>
      <c r="L1751" t="s">
        <v>43</v>
      </c>
      <c r="M1751" t="s">
        <v>54</v>
      </c>
      <c r="N1751" t="s">
        <v>47</v>
      </c>
    </row>
    <row r="1752" spans="4:14" x14ac:dyDescent="0.3">
      <c r="D1752">
        <v>60</v>
      </c>
      <c r="E1752">
        <v>1565</v>
      </c>
      <c r="F1752">
        <v>148.82400000000001</v>
      </c>
      <c r="G1752">
        <v>3.5609999999999999</v>
      </c>
      <c r="H1752">
        <v>225.73599999999999</v>
      </c>
      <c r="I1752">
        <v>-1.026</v>
      </c>
      <c r="J1752">
        <v>1564.251</v>
      </c>
      <c r="K1752">
        <f t="shared" si="119"/>
        <v>10.569263513513514</v>
      </c>
      <c r="L1752" t="s">
        <v>43</v>
      </c>
      <c r="M1752" t="s">
        <v>54</v>
      </c>
      <c r="N1752" t="s">
        <v>47</v>
      </c>
    </row>
    <row r="1753" spans="4:14" x14ac:dyDescent="0.3">
      <c r="D1753">
        <v>61</v>
      </c>
      <c r="E1753">
        <v>1642</v>
      </c>
      <c r="F1753">
        <v>163.64699999999999</v>
      </c>
      <c r="G1753">
        <v>26.157</v>
      </c>
      <c r="H1753">
        <v>245.322</v>
      </c>
      <c r="I1753">
        <v>1.956</v>
      </c>
      <c r="J1753">
        <v>1640.9559999999999</v>
      </c>
      <c r="K1753">
        <f t="shared" si="119"/>
        <v>11.087540540540539</v>
      </c>
      <c r="L1753" t="s">
        <v>43</v>
      </c>
      <c r="M1753" t="s">
        <v>54</v>
      </c>
      <c r="N1753" t="s">
        <v>47</v>
      </c>
    </row>
    <row r="1754" spans="4:14" x14ac:dyDescent="0.3">
      <c r="D1754">
        <v>62</v>
      </c>
      <c r="E1754">
        <v>1014</v>
      </c>
      <c r="F1754">
        <v>157.43</v>
      </c>
      <c r="G1754">
        <v>33.698999999999998</v>
      </c>
      <c r="H1754">
        <v>237.88</v>
      </c>
      <c r="I1754">
        <v>5.44</v>
      </c>
      <c r="J1754">
        <v>1012.561</v>
      </c>
      <c r="K1754">
        <f t="shared" si="119"/>
        <v>6.8416283783783785</v>
      </c>
      <c r="L1754" t="s">
        <v>43</v>
      </c>
      <c r="M1754" t="s">
        <v>54</v>
      </c>
      <c r="N1754" t="s">
        <v>47</v>
      </c>
    </row>
    <row r="1755" spans="4:14" x14ac:dyDescent="0.3">
      <c r="D1755">
        <v>63</v>
      </c>
      <c r="E1755">
        <v>261</v>
      </c>
      <c r="F1755">
        <v>139.566</v>
      </c>
      <c r="G1755">
        <v>56.845999999999997</v>
      </c>
      <c r="H1755">
        <v>184.779</v>
      </c>
      <c r="I1755">
        <v>0.88100000000000001</v>
      </c>
      <c r="J1755">
        <v>260.03100000000001</v>
      </c>
      <c r="L1755" t="s">
        <v>43</v>
      </c>
      <c r="M1755" t="s">
        <v>54</v>
      </c>
      <c r="N1755" t="s">
        <v>47</v>
      </c>
    </row>
    <row r="1756" spans="4:14" x14ac:dyDescent="0.3">
      <c r="D1756">
        <v>64</v>
      </c>
      <c r="E1756">
        <v>1873</v>
      </c>
      <c r="F1756">
        <v>155.85</v>
      </c>
      <c r="G1756">
        <v>7.3869999999999996</v>
      </c>
      <c r="H1756">
        <v>235.17500000000001</v>
      </c>
      <c r="I1756">
        <v>5.3940000000000001</v>
      </c>
      <c r="J1756">
        <v>1872.2909999999999</v>
      </c>
      <c r="K1756">
        <f>J1756/J1755</f>
        <v>7.2002607381427595</v>
      </c>
      <c r="L1756" t="s">
        <v>43</v>
      </c>
      <c r="M1756" t="s">
        <v>54</v>
      </c>
      <c r="N1756" t="s">
        <v>47</v>
      </c>
    </row>
    <row r="1757" spans="4:14" x14ac:dyDescent="0.3">
      <c r="D1757">
        <v>65</v>
      </c>
      <c r="E1757">
        <v>217</v>
      </c>
      <c r="F1757">
        <v>156.101</v>
      </c>
      <c r="G1757">
        <v>103.48099999999999</v>
      </c>
      <c r="H1757">
        <v>182.185</v>
      </c>
      <c r="I1757">
        <v>0.79600000000000004</v>
      </c>
      <c r="J1757">
        <v>216.02099999999999</v>
      </c>
      <c r="L1757" t="s">
        <v>43</v>
      </c>
      <c r="M1757" t="s">
        <v>54</v>
      </c>
      <c r="N1757" t="s">
        <v>47</v>
      </c>
    </row>
    <row r="1758" spans="4:14" x14ac:dyDescent="0.3">
      <c r="D1758">
        <v>66</v>
      </c>
      <c r="E1758">
        <v>1487</v>
      </c>
      <c r="F1758">
        <v>154.941</v>
      </c>
      <c r="G1758">
        <v>36.392000000000003</v>
      </c>
      <c r="H1758">
        <v>245.745</v>
      </c>
      <c r="I1758">
        <v>5.4459999999999997</v>
      </c>
      <c r="J1758">
        <v>1485.7059999999999</v>
      </c>
      <c r="K1758">
        <f t="shared" ref="K1758" si="120">J1758/J1757</f>
        <v>6.8775998629762851</v>
      </c>
      <c r="L1758" t="s">
        <v>43</v>
      </c>
      <c r="M1758" t="s">
        <v>54</v>
      </c>
      <c r="N1758" t="s">
        <v>47</v>
      </c>
    </row>
    <row r="1759" spans="4:14" x14ac:dyDescent="0.3">
      <c r="D1759">
        <v>67</v>
      </c>
      <c r="E1759">
        <v>208</v>
      </c>
      <c r="F1759">
        <v>147.26599999999999</v>
      </c>
      <c r="G1759">
        <v>133.333</v>
      </c>
      <c r="H1759">
        <v>168</v>
      </c>
      <c r="I1759">
        <v>0</v>
      </c>
      <c r="J1759">
        <v>207</v>
      </c>
      <c r="L1759" t="s">
        <v>43</v>
      </c>
      <c r="M1759" t="s">
        <v>54</v>
      </c>
      <c r="N1759" t="s">
        <v>47</v>
      </c>
    </row>
    <row r="1760" spans="4:14" x14ac:dyDescent="0.3">
      <c r="D1760">
        <v>68</v>
      </c>
      <c r="E1760">
        <v>1447</v>
      </c>
      <c r="F1760">
        <v>196.06200000000001</v>
      </c>
      <c r="G1760">
        <v>54.576999999999998</v>
      </c>
      <c r="H1760">
        <v>250.458</v>
      </c>
      <c r="I1760">
        <v>-1.07</v>
      </c>
      <c r="J1760">
        <v>1446.252</v>
      </c>
      <c r="K1760">
        <f t="shared" ref="K1760" si="121">J1760/J1759</f>
        <v>6.9867246376811591</v>
      </c>
      <c r="L1760" t="s">
        <v>43</v>
      </c>
      <c r="M1760" t="s">
        <v>54</v>
      </c>
      <c r="N1760" t="s">
        <v>47</v>
      </c>
    </row>
    <row r="1761" spans="4:14" x14ac:dyDescent="0.3">
      <c r="D1761">
        <v>69</v>
      </c>
      <c r="E1761">
        <v>277</v>
      </c>
      <c r="F1761">
        <v>69.903000000000006</v>
      </c>
      <c r="G1761">
        <v>48</v>
      </c>
      <c r="H1761">
        <v>209.47800000000001</v>
      </c>
      <c r="I1761">
        <v>-88.754999999999995</v>
      </c>
      <c r="J1761">
        <v>276.065</v>
      </c>
      <c r="L1761" t="s">
        <v>43</v>
      </c>
      <c r="M1761" t="s">
        <v>54</v>
      </c>
      <c r="N1761" t="s">
        <v>47</v>
      </c>
    </row>
    <row r="1762" spans="4:14" x14ac:dyDescent="0.3">
      <c r="D1762">
        <v>70</v>
      </c>
      <c r="E1762">
        <v>2407</v>
      </c>
      <c r="F1762">
        <v>179.19900000000001</v>
      </c>
      <c r="G1762">
        <v>9.1609999999999996</v>
      </c>
      <c r="H1762">
        <v>254.17400000000001</v>
      </c>
      <c r="I1762">
        <v>-85.852999999999994</v>
      </c>
      <c r="J1762">
        <v>2406.299</v>
      </c>
      <c r="K1762">
        <f t="shared" ref="K1762" si="122">J1762/J1761</f>
        <v>8.7164218571713175</v>
      </c>
      <c r="L1762" t="s">
        <v>43</v>
      </c>
      <c r="M1762" t="s">
        <v>54</v>
      </c>
      <c r="N1762" t="s">
        <v>47</v>
      </c>
    </row>
    <row r="1763" spans="4:14" x14ac:dyDescent="0.3">
      <c r="D1763">
        <v>71</v>
      </c>
      <c r="E1763">
        <v>217</v>
      </c>
      <c r="F1763">
        <v>72.680000000000007</v>
      </c>
      <c r="G1763">
        <v>47.667000000000002</v>
      </c>
      <c r="H1763">
        <v>175</v>
      </c>
      <c r="I1763">
        <v>-90</v>
      </c>
      <c r="J1763">
        <v>216</v>
      </c>
      <c r="L1763" t="s">
        <v>43</v>
      </c>
      <c r="M1763" t="s">
        <v>54</v>
      </c>
      <c r="N1763" t="s">
        <v>47</v>
      </c>
    </row>
    <row r="1764" spans="4:14" x14ac:dyDescent="0.3">
      <c r="D1764">
        <v>72</v>
      </c>
      <c r="E1764">
        <v>3550</v>
      </c>
      <c r="F1764">
        <v>179.76400000000001</v>
      </c>
      <c r="G1764">
        <v>17.091000000000001</v>
      </c>
      <c r="H1764">
        <v>254.64400000000001</v>
      </c>
      <c r="I1764">
        <v>-87.674999999999997</v>
      </c>
      <c r="J1764">
        <v>3548.9229999999998</v>
      </c>
      <c r="K1764">
        <f t="shared" ref="K1764" si="123">J1764/J1763</f>
        <v>16.430199074074071</v>
      </c>
      <c r="L1764" t="s">
        <v>43</v>
      </c>
      <c r="M1764" t="s">
        <v>54</v>
      </c>
      <c r="N1764" t="s">
        <v>51</v>
      </c>
    </row>
    <row r="1765" spans="4:14" x14ac:dyDescent="0.3">
      <c r="D1765">
        <v>73</v>
      </c>
      <c r="E1765">
        <v>99</v>
      </c>
      <c r="F1765">
        <v>77.543999999999997</v>
      </c>
      <c r="G1765">
        <v>62.921999999999997</v>
      </c>
      <c r="H1765">
        <v>175.06100000000001</v>
      </c>
      <c r="I1765">
        <v>-0.58499999999999996</v>
      </c>
      <c r="J1765">
        <v>98.004999999999995</v>
      </c>
      <c r="L1765" t="s">
        <v>43</v>
      </c>
      <c r="M1765" t="s">
        <v>54</v>
      </c>
      <c r="N1765" t="s">
        <v>47</v>
      </c>
    </row>
    <row r="1766" spans="4:14" x14ac:dyDescent="0.3">
      <c r="D1766">
        <v>74</v>
      </c>
      <c r="E1766">
        <v>709</v>
      </c>
      <c r="F1766">
        <v>168.08799999999999</v>
      </c>
      <c r="G1766">
        <v>47.055</v>
      </c>
      <c r="H1766">
        <v>248.874</v>
      </c>
      <c r="I1766">
        <v>5.8390000000000004</v>
      </c>
      <c r="J1766">
        <v>707.67200000000003</v>
      </c>
      <c r="K1766">
        <f>J1766/98</f>
        <v>7.2211428571428575</v>
      </c>
      <c r="L1766" t="s">
        <v>43</v>
      </c>
      <c r="M1766" t="s">
        <v>54</v>
      </c>
      <c r="N1766" t="s">
        <v>47</v>
      </c>
    </row>
    <row r="1767" spans="4:14" x14ac:dyDescent="0.3">
      <c r="D1767">
        <v>75</v>
      </c>
      <c r="E1767">
        <v>599</v>
      </c>
      <c r="F1767">
        <v>153.142</v>
      </c>
      <c r="G1767">
        <v>52.210999999999999</v>
      </c>
      <c r="H1767">
        <v>228.946</v>
      </c>
      <c r="I1767">
        <v>4.6040000000000001</v>
      </c>
      <c r="J1767">
        <v>597.92999999999995</v>
      </c>
      <c r="K1767">
        <f t="shared" ref="K1767:K1830" si="124">J1767/98</f>
        <v>6.1013265306122442</v>
      </c>
      <c r="L1767" t="s">
        <v>43</v>
      </c>
      <c r="M1767" t="s">
        <v>54</v>
      </c>
      <c r="N1767" t="s">
        <v>47</v>
      </c>
    </row>
    <row r="1768" spans="4:14" x14ac:dyDescent="0.3">
      <c r="D1768">
        <v>76</v>
      </c>
      <c r="E1768">
        <v>681</v>
      </c>
      <c r="F1768">
        <v>166.261</v>
      </c>
      <c r="G1768">
        <v>54.773000000000003</v>
      </c>
      <c r="H1768">
        <v>250.99600000000001</v>
      </c>
      <c r="I1768">
        <v>0.33700000000000002</v>
      </c>
      <c r="J1768">
        <v>680.01199999999994</v>
      </c>
      <c r="K1768">
        <f t="shared" si="124"/>
        <v>6.9388979591836728</v>
      </c>
      <c r="L1768" t="s">
        <v>43</v>
      </c>
      <c r="M1768" t="s">
        <v>54</v>
      </c>
      <c r="N1768" t="s">
        <v>47</v>
      </c>
    </row>
    <row r="1769" spans="4:14" x14ac:dyDescent="0.3">
      <c r="D1769">
        <v>77</v>
      </c>
      <c r="E1769">
        <v>740</v>
      </c>
      <c r="F1769">
        <v>193.27600000000001</v>
      </c>
      <c r="G1769">
        <v>64.119</v>
      </c>
      <c r="H1769">
        <v>254</v>
      </c>
      <c r="I1769">
        <v>8.0860000000000003</v>
      </c>
      <c r="J1769">
        <v>739.351</v>
      </c>
      <c r="K1769">
        <f t="shared" si="124"/>
        <v>7.5443979591836738</v>
      </c>
      <c r="L1769" t="s">
        <v>43</v>
      </c>
      <c r="M1769" t="s">
        <v>54</v>
      </c>
      <c r="N1769" t="s">
        <v>47</v>
      </c>
    </row>
    <row r="1770" spans="4:14" x14ac:dyDescent="0.3">
      <c r="D1770">
        <v>78</v>
      </c>
      <c r="E1770">
        <v>741</v>
      </c>
      <c r="F1770">
        <v>164.351</v>
      </c>
      <c r="G1770">
        <v>35.332999999999998</v>
      </c>
      <c r="H1770">
        <v>254</v>
      </c>
      <c r="I1770">
        <v>0</v>
      </c>
      <c r="J1770">
        <v>740</v>
      </c>
      <c r="K1770">
        <f t="shared" si="124"/>
        <v>7.5510204081632653</v>
      </c>
      <c r="L1770" t="s">
        <v>43</v>
      </c>
      <c r="M1770" t="s">
        <v>54</v>
      </c>
      <c r="N1770" t="s">
        <v>47</v>
      </c>
    </row>
    <row r="1771" spans="4:14" x14ac:dyDescent="0.3">
      <c r="D1771">
        <v>79</v>
      </c>
      <c r="E1771">
        <v>562</v>
      </c>
      <c r="F1771">
        <v>176.994</v>
      </c>
      <c r="G1771">
        <v>57.74</v>
      </c>
      <c r="H1771">
        <v>255</v>
      </c>
      <c r="I1771">
        <v>3.6779999999999999</v>
      </c>
      <c r="J1771">
        <v>561.15599999999995</v>
      </c>
      <c r="K1771">
        <f t="shared" si="124"/>
        <v>5.7260816326530604</v>
      </c>
      <c r="L1771" t="s">
        <v>43</v>
      </c>
      <c r="M1771" t="s">
        <v>54</v>
      </c>
      <c r="N1771" t="s">
        <v>47</v>
      </c>
    </row>
    <row r="1772" spans="4:14" x14ac:dyDescent="0.3">
      <c r="D1772">
        <v>80</v>
      </c>
      <c r="E1772">
        <v>523</v>
      </c>
      <c r="F1772">
        <v>166.667</v>
      </c>
      <c r="G1772">
        <v>29.759</v>
      </c>
      <c r="H1772">
        <v>254</v>
      </c>
      <c r="I1772">
        <v>-4.8369999999999997</v>
      </c>
      <c r="J1772">
        <v>521.85799999999995</v>
      </c>
      <c r="K1772">
        <f t="shared" si="124"/>
        <v>5.3250816326530606</v>
      </c>
      <c r="L1772" t="s">
        <v>43</v>
      </c>
      <c r="M1772" t="s">
        <v>54</v>
      </c>
      <c r="N1772" t="s">
        <v>47</v>
      </c>
    </row>
    <row r="1773" spans="4:14" x14ac:dyDescent="0.3">
      <c r="D1773">
        <v>81</v>
      </c>
      <c r="E1773">
        <v>552</v>
      </c>
      <c r="F1773">
        <v>163.34899999999999</v>
      </c>
      <c r="G1773">
        <v>41.991999999999997</v>
      </c>
      <c r="H1773">
        <v>254.947</v>
      </c>
      <c r="I1773">
        <v>6.2480000000000002</v>
      </c>
      <c r="J1773">
        <v>551.27499999999998</v>
      </c>
      <c r="K1773">
        <f t="shared" si="124"/>
        <v>5.6252551020408159</v>
      </c>
      <c r="L1773" t="s">
        <v>43</v>
      </c>
      <c r="M1773" t="s">
        <v>54</v>
      </c>
      <c r="N1773" t="s">
        <v>47</v>
      </c>
    </row>
    <row r="1774" spans="4:14" x14ac:dyDescent="0.3">
      <c r="D1774">
        <v>82</v>
      </c>
      <c r="E1774">
        <v>639</v>
      </c>
      <c r="F1774">
        <v>163.80199999999999</v>
      </c>
      <c r="G1774">
        <v>37.158000000000001</v>
      </c>
      <c r="H1774">
        <v>255</v>
      </c>
      <c r="I1774">
        <v>7.5709999999999997</v>
      </c>
      <c r="J1774">
        <v>637.55799999999999</v>
      </c>
      <c r="K1774">
        <f t="shared" si="124"/>
        <v>6.5056938775510202</v>
      </c>
      <c r="L1774" t="s">
        <v>43</v>
      </c>
      <c r="M1774" t="s">
        <v>54</v>
      </c>
      <c r="N1774" t="s">
        <v>47</v>
      </c>
    </row>
    <row r="1775" spans="4:14" x14ac:dyDescent="0.3">
      <c r="D1775">
        <v>83</v>
      </c>
      <c r="E1775">
        <v>437</v>
      </c>
      <c r="F1775">
        <v>145.535</v>
      </c>
      <c r="G1775">
        <v>38.332999999999998</v>
      </c>
      <c r="H1775">
        <v>230.667</v>
      </c>
      <c r="I1775">
        <v>0</v>
      </c>
      <c r="J1775">
        <v>436</v>
      </c>
      <c r="K1775">
        <f t="shared" si="124"/>
        <v>4.4489795918367347</v>
      </c>
      <c r="L1775" t="s">
        <v>43</v>
      </c>
      <c r="M1775" t="s">
        <v>54</v>
      </c>
      <c r="N1775" t="s">
        <v>47</v>
      </c>
    </row>
    <row r="1776" spans="4:14" x14ac:dyDescent="0.3">
      <c r="D1776">
        <v>84</v>
      </c>
      <c r="E1776">
        <v>457</v>
      </c>
      <c r="F1776">
        <v>198.69900000000001</v>
      </c>
      <c r="G1776">
        <v>61.468000000000004</v>
      </c>
      <c r="H1776">
        <v>254.667</v>
      </c>
      <c r="I1776">
        <v>-2.5110000000000001</v>
      </c>
      <c r="J1776">
        <v>456.43799999999999</v>
      </c>
      <c r="K1776">
        <f t="shared" si="124"/>
        <v>4.6575306122448978</v>
      </c>
      <c r="L1776" t="s">
        <v>43</v>
      </c>
      <c r="M1776" t="s">
        <v>54</v>
      </c>
      <c r="N1776" t="s">
        <v>47</v>
      </c>
    </row>
    <row r="1777" spans="4:14" x14ac:dyDescent="0.3">
      <c r="D1777">
        <v>85</v>
      </c>
      <c r="E1777">
        <v>498</v>
      </c>
      <c r="F1777">
        <v>187.96299999999999</v>
      </c>
      <c r="G1777">
        <v>37.908000000000001</v>
      </c>
      <c r="H1777">
        <v>254.667</v>
      </c>
      <c r="I1777">
        <v>-3.2309999999999999</v>
      </c>
      <c r="J1777">
        <v>496.79</v>
      </c>
      <c r="K1777">
        <f t="shared" si="124"/>
        <v>5.0692857142857148</v>
      </c>
      <c r="L1777" t="s">
        <v>43</v>
      </c>
      <c r="M1777" t="s">
        <v>54</v>
      </c>
      <c r="N1777" t="s">
        <v>47</v>
      </c>
    </row>
    <row r="1778" spans="4:14" x14ac:dyDescent="0.3">
      <c r="D1778">
        <v>86</v>
      </c>
      <c r="E1778">
        <v>565</v>
      </c>
      <c r="F1778">
        <v>195.34700000000001</v>
      </c>
      <c r="G1778">
        <v>51.552999999999997</v>
      </c>
      <c r="H1778">
        <v>255</v>
      </c>
      <c r="I1778">
        <v>1.2190000000000001</v>
      </c>
      <c r="J1778">
        <v>564.12800000000004</v>
      </c>
      <c r="K1778">
        <f t="shared" si="124"/>
        <v>5.7564081632653066</v>
      </c>
      <c r="L1778" t="s">
        <v>43</v>
      </c>
      <c r="M1778" t="s">
        <v>54</v>
      </c>
      <c r="N1778" t="s">
        <v>47</v>
      </c>
    </row>
    <row r="1779" spans="4:14" x14ac:dyDescent="0.3">
      <c r="D1779">
        <v>87</v>
      </c>
      <c r="E1779">
        <v>485</v>
      </c>
      <c r="F1779">
        <v>179.1</v>
      </c>
      <c r="G1779">
        <v>50.091000000000001</v>
      </c>
      <c r="H1779">
        <v>254.333</v>
      </c>
      <c r="I1779">
        <v>-1.42</v>
      </c>
      <c r="J1779">
        <v>484.149</v>
      </c>
      <c r="K1779">
        <f t="shared" si="124"/>
        <v>4.9402959183673474</v>
      </c>
      <c r="L1779" t="s">
        <v>43</v>
      </c>
      <c r="M1779" t="s">
        <v>54</v>
      </c>
      <c r="N1779" t="s">
        <v>47</v>
      </c>
    </row>
    <row r="1780" spans="4:14" x14ac:dyDescent="0.3">
      <c r="D1780">
        <v>88</v>
      </c>
      <c r="E1780">
        <v>552</v>
      </c>
      <c r="F1780">
        <v>188.339</v>
      </c>
      <c r="G1780">
        <v>51.13</v>
      </c>
      <c r="H1780">
        <v>255</v>
      </c>
      <c r="I1780">
        <v>6.2480000000000002</v>
      </c>
      <c r="J1780">
        <v>551.27499999999998</v>
      </c>
      <c r="K1780">
        <f t="shared" si="124"/>
        <v>5.6252551020408159</v>
      </c>
      <c r="L1780" t="s">
        <v>43</v>
      </c>
      <c r="M1780" t="s">
        <v>54</v>
      </c>
      <c r="N1780" t="s">
        <v>47</v>
      </c>
    </row>
    <row r="1781" spans="4:14" x14ac:dyDescent="0.3">
      <c r="D1781">
        <v>89</v>
      </c>
      <c r="E1781">
        <v>467</v>
      </c>
      <c r="F1781">
        <v>169.36</v>
      </c>
      <c r="G1781">
        <v>35.639000000000003</v>
      </c>
      <c r="H1781">
        <v>246.679</v>
      </c>
      <c r="I1781">
        <v>4.9269999999999996</v>
      </c>
      <c r="J1781">
        <v>465.721</v>
      </c>
      <c r="K1781">
        <f t="shared" si="124"/>
        <v>4.7522551020408166</v>
      </c>
      <c r="L1781" t="s">
        <v>43</v>
      </c>
      <c r="M1781" t="s">
        <v>54</v>
      </c>
      <c r="N1781" t="s">
        <v>47</v>
      </c>
    </row>
    <row r="1782" spans="4:14" x14ac:dyDescent="0.3">
      <c r="D1782">
        <v>90</v>
      </c>
      <c r="E1782">
        <v>505</v>
      </c>
      <c r="F1782">
        <v>176.50399999999999</v>
      </c>
      <c r="G1782">
        <v>45.777999999999999</v>
      </c>
      <c r="H1782">
        <v>254.27799999999999</v>
      </c>
      <c r="I1782">
        <v>-0.45500000000000002</v>
      </c>
      <c r="J1782">
        <v>504.01600000000002</v>
      </c>
      <c r="K1782">
        <f t="shared" si="124"/>
        <v>5.1430204081632658</v>
      </c>
      <c r="L1782" t="s">
        <v>43</v>
      </c>
      <c r="M1782" t="s">
        <v>54</v>
      </c>
      <c r="N1782" t="s">
        <v>47</v>
      </c>
    </row>
    <row r="1783" spans="4:14" x14ac:dyDescent="0.3">
      <c r="D1783">
        <v>91</v>
      </c>
      <c r="E1783">
        <v>530</v>
      </c>
      <c r="F1783">
        <v>179.42099999999999</v>
      </c>
      <c r="G1783">
        <v>48.637</v>
      </c>
      <c r="H1783">
        <v>248.78399999999999</v>
      </c>
      <c r="I1783">
        <v>3.468</v>
      </c>
      <c r="J1783">
        <v>528.96900000000005</v>
      </c>
      <c r="K1783">
        <f t="shared" si="124"/>
        <v>5.3976428571428574</v>
      </c>
      <c r="L1783" t="s">
        <v>43</v>
      </c>
      <c r="M1783" t="s">
        <v>54</v>
      </c>
      <c r="N1783" t="s">
        <v>47</v>
      </c>
    </row>
    <row r="1784" spans="4:14" x14ac:dyDescent="0.3">
      <c r="D1784">
        <v>92</v>
      </c>
      <c r="E1784">
        <v>521</v>
      </c>
      <c r="F1784">
        <v>168.32400000000001</v>
      </c>
      <c r="G1784">
        <v>44.344999999999999</v>
      </c>
      <c r="H1784">
        <v>249.30600000000001</v>
      </c>
      <c r="I1784">
        <v>7.5069999999999997</v>
      </c>
      <c r="J1784">
        <v>520.46100000000001</v>
      </c>
      <c r="K1784">
        <f t="shared" si="124"/>
        <v>5.3108265306122453</v>
      </c>
      <c r="L1784" t="s">
        <v>43</v>
      </c>
      <c r="M1784" t="s">
        <v>54</v>
      </c>
      <c r="N1784" t="s">
        <v>47</v>
      </c>
    </row>
    <row r="1785" spans="4:14" x14ac:dyDescent="0.3">
      <c r="D1785">
        <v>93</v>
      </c>
      <c r="E1785">
        <v>598</v>
      </c>
      <c r="F1785">
        <v>177.44</v>
      </c>
      <c r="G1785">
        <v>34.914999999999999</v>
      </c>
      <c r="H1785">
        <v>252.952</v>
      </c>
      <c r="I1785">
        <v>-3.84</v>
      </c>
      <c r="J1785">
        <v>597.34100000000001</v>
      </c>
      <c r="K1785">
        <f t="shared" si="124"/>
        <v>6.0953163265306127</v>
      </c>
      <c r="L1785" t="s">
        <v>43</v>
      </c>
      <c r="M1785" t="s">
        <v>54</v>
      </c>
      <c r="N1785" t="s">
        <v>47</v>
      </c>
    </row>
    <row r="1786" spans="4:14" x14ac:dyDescent="0.3">
      <c r="D1786">
        <v>94</v>
      </c>
      <c r="E1786">
        <v>562</v>
      </c>
      <c r="F1786">
        <v>164.84800000000001</v>
      </c>
      <c r="G1786">
        <v>44.06</v>
      </c>
      <c r="H1786">
        <v>246.46199999999999</v>
      </c>
      <c r="I1786">
        <v>-2.4540000000000002</v>
      </c>
      <c r="J1786">
        <v>560.51400000000001</v>
      </c>
      <c r="K1786">
        <f t="shared" si="124"/>
        <v>5.7195306122448981</v>
      </c>
      <c r="L1786" t="s">
        <v>43</v>
      </c>
      <c r="M1786" t="s">
        <v>54</v>
      </c>
      <c r="N1786" t="s">
        <v>47</v>
      </c>
    </row>
    <row r="1787" spans="4:14" x14ac:dyDescent="0.3">
      <c r="D1787">
        <v>95</v>
      </c>
      <c r="E1787">
        <v>572</v>
      </c>
      <c r="F1787">
        <v>156.249</v>
      </c>
      <c r="G1787">
        <v>45.261000000000003</v>
      </c>
      <c r="H1787">
        <v>247.87200000000001</v>
      </c>
      <c r="I1787">
        <v>-5.6310000000000002</v>
      </c>
      <c r="J1787">
        <v>570.75400000000002</v>
      </c>
      <c r="K1787">
        <f t="shared" si="124"/>
        <v>5.8240204081632658</v>
      </c>
      <c r="L1787" t="s">
        <v>43</v>
      </c>
      <c r="M1787" t="s">
        <v>54</v>
      </c>
      <c r="N1787" t="s">
        <v>47</v>
      </c>
    </row>
    <row r="1788" spans="4:14" x14ac:dyDescent="0.3">
      <c r="D1788">
        <v>96</v>
      </c>
      <c r="E1788">
        <v>425</v>
      </c>
      <c r="F1788">
        <v>170.32900000000001</v>
      </c>
      <c r="G1788">
        <v>22.835999999999999</v>
      </c>
      <c r="H1788">
        <v>239.42099999999999</v>
      </c>
      <c r="I1788">
        <v>1.081</v>
      </c>
      <c r="J1788">
        <v>424.07499999999999</v>
      </c>
      <c r="K1788">
        <f t="shared" si="124"/>
        <v>4.3272959183673469</v>
      </c>
      <c r="L1788" t="s">
        <v>43</v>
      </c>
      <c r="M1788" t="s">
        <v>54</v>
      </c>
      <c r="N1788" t="s">
        <v>47</v>
      </c>
    </row>
    <row r="1789" spans="4:14" x14ac:dyDescent="0.3">
      <c r="D1789">
        <v>97</v>
      </c>
      <c r="E1789">
        <v>450</v>
      </c>
      <c r="F1789">
        <v>147.18100000000001</v>
      </c>
      <c r="G1789">
        <v>54.393999999999998</v>
      </c>
      <c r="H1789">
        <v>246.06299999999999</v>
      </c>
      <c r="I1789">
        <v>3.5760000000000001</v>
      </c>
      <c r="J1789">
        <v>448.87400000000002</v>
      </c>
      <c r="K1789">
        <f t="shared" si="124"/>
        <v>4.5803469387755102</v>
      </c>
      <c r="L1789" t="s">
        <v>43</v>
      </c>
      <c r="M1789" t="s">
        <v>54</v>
      </c>
      <c r="N1789" t="s">
        <v>47</v>
      </c>
    </row>
    <row r="1790" spans="4:14" x14ac:dyDescent="0.3">
      <c r="D1790">
        <v>98</v>
      </c>
      <c r="E1790">
        <v>426</v>
      </c>
      <c r="F1790">
        <v>176.535</v>
      </c>
      <c r="G1790">
        <v>45.253999999999998</v>
      </c>
      <c r="H1790">
        <v>250.42599999999999</v>
      </c>
      <c r="I1790">
        <v>11.944000000000001</v>
      </c>
      <c r="J1790">
        <v>425.20600000000002</v>
      </c>
      <c r="K1790">
        <f t="shared" si="124"/>
        <v>4.3388367346938779</v>
      </c>
      <c r="L1790" t="s">
        <v>43</v>
      </c>
      <c r="M1790" t="s">
        <v>54</v>
      </c>
      <c r="N1790" t="s">
        <v>47</v>
      </c>
    </row>
    <row r="1791" spans="4:14" x14ac:dyDescent="0.3">
      <c r="D1791">
        <v>99</v>
      </c>
      <c r="E1791">
        <v>486</v>
      </c>
      <c r="F1791">
        <v>179.16800000000001</v>
      </c>
      <c r="G1791">
        <v>50.405000000000001</v>
      </c>
      <c r="H1791">
        <v>254.51599999999999</v>
      </c>
      <c r="I1791">
        <v>2.839</v>
      </c>
      <c r="J1791">
        <v>484.59500000000003</v>
      </c>
      <c r="K1791">
        <f t="shared" si="124"/>
        <v>4.9448469387755107</v>
      </c>
      <c r="L1791" t="s">
        <v>43</v>
      </c>
      <c r="M1791" t="s">
        <v>54</v>
      </c>
      <c r="N1791" t="s">
        <v>47</v>
      </c>
    </row>
    <row r="1792" spans="4:14" x14ac:dyDescent="0.3">
      <c r="D1792">
        <v>100</v>
      </c>
      <c r="E1792">
        <v>463</v>
      </c>
      <c r="F1792">
        <v>171.09800000000001</v>
      </c>
      <c r="G1792">
        <v>46.201000000000001</v>
      </c>
      <c r="H1792">
        <v>254.59899999999999</v>
      </c>
      <c r="I1792">
        <v>5.9569999999999999</v>
      </c>
      <c r="J1792">
        <v>462.49799999999999</v>
      </c>
      <c r="K1792">
        <f t="shared" si="124"/>
        <v>4.7193673469387756</v>
      </c>
      <c r="L1792" t="s">
        <v>43</v>
      </c>
      <c r="M1792" t="s">
        <v>54</v>
      </c>
      <c r="N1792" t="s">
        <v>47</v>
      </c>
    </row>
    <row r="1793" spans="4:14" x14ac:dyDescent="0.3">
      <c r="D1793">
        <v>101</v>
      </c>
      <c r="E1793">
        <v>429</v>
      </c>
      <c r="F1793">
        <v>162.90600000000001</v>
      </c>
      <c r="G1793">
        <v>27.030999999999999</v>
      </c>
      <c r="H1793">
        <v>247.71700000000001</v>
      </c>
      <c r="I1793">
        <v>0.53500000000000003</v>
      </c>
      <c r="J1793">
        <v>428.01900000000001</v>
      </c>
      <c r="K1793">
        <f t="shared" si="124"/>
        <v>4.3675408163265308</v>
      </c>
      <c r="L1793" t="s">
        <v>43</v>
      </c>
      <c r="M1793" t="s">
        <v>54</v>
      </c>
      <c r="N1793" t="s">
        <v>47</v>
      </c>
    </row>
    <row r="1794" spans="4:14" x14ac:dyDescent="0.3">
      <c r="D1794">
        <v>102</v>
      </c>
      <c r="E1794">
        <v>465</v>
      </c>
      <c r="F1794">
        <v>186.13800000000001</v>
      </c>
      <c r="G1794">
        <v>63</v>
      </c>
      <c r="H1794">
        <v>254.667</v>
      </c>
      <c r="I1794">
        <v>0</v>
      </c>
      <c r="J1794">
        <v>464</v>
      </c>
      <c r="K1794">
        <f t="shared" si="124"/>
        <v>4.7346938775510203</v>
      </c>
      <c r="L1794" t="s">
        <v>43</v>
      </c>
      <c r="M1794" t="s">
        <v>54</v>
      </c>
      <c r="N1794" t="s">
        <v>47</v>
      </c>
    </row>
    <row r="1795" spans="4:14" x14ac:dyDescent="0.3">
      <c r="D1795">
        <v>103</v>
      </c>
      <c r="E1795">
        <v>458</v>
      </c>
      <c r="F1795">
        <v>177.101</v>
      </c>
      <c r="G1795">
        <v>27.05</v>
      </c>
      <c r="H1795">
        <v>253.36799999999999</v>
      </c>
      <c r="I1795">
        <v>-8.5559999999999992</v>
      </c>
      <c r="J1795">
        <v>457.08600000000001</v>
      </c>
      <c r="K1795">
        <f t="shared" si="124"/>
        <v>4.6641428571428571</v>
      </c>
      <c r="L1795" t="s">
        <v>43</v>
      </c>
      <c r="M1795" t="s">
        <v>54</v>
      </c>
      <c r="N1795" t="s">
        <v>47</v>
      </c>
    </row>
    <row r="1796" spans="4:14" x14ac:dyDescent="0.3">
      <c r="D1796">
        <v>104</v>
      </c>
      <c r="E1796">
        <v>390</v>
      </c>
      <c r="F1796">
        <v>159.506</v>
      </c>
      <c r="G1796">
        <v>38.752000000000002</v>
      </c>
      <c r="H1796">
        <v>254.392</v>
      </c>
      <c r="I1796">
        <v>2.9510000000000001</v>
      </c>
      <c r="J1796">
        <v>388.51499999999999</v>
      </c>
      <c r="K1796">
        <f t="shared" si="124"/>
        <v>3.964438775510204</v>
      </c>
      <c r="L1796" t="s">
        <v>43</v>
      </c>
      <c r="M1796" t="s">
        <v>54</v>
      </c>
      <c r="N1796" t="s">
        <v>47</v>
      </c>
    </row>
    <row r="1797" spans="4:14" x14ac:dyDescent="0.3">
      <c r="D1797">
        <v>105</v>
      </c>
      <c r="E1797">
        <v>369</v>
      </c>
      <c r="F1797">
        <v>192.17400000000001</v>
      </c>
      <c r="G1797">
        <v>21.667000000000002</v>
      </c>
      <c r="H1797">
        <v>255</v>
      </c>
      <c r="I1797">
        <v>0</v>
      </c>
      <c r="J1797">
        <v>368</v>
      </c>
      <c r="K1797">
        <f t="shared" si="124"/>
        <v>3.7551020408163267</v>
      </c>
      <c r="L1797" t="s">
        <v>43</v>
      </c>
      <c r="M1797" t="s">
        <v>54</v>
      </c>
      <c r="N1797" t="s">
        <v>47</v>
      </c>
    </row>
    <row r="1798" spans="4:14" x14ac:dyDescent="0.3">
      <c r="D1798">
        <v>106</v>
      </c>
      <c r="E1798">
        <v>353</v>
      </c>
      <c r="F1798">
        <v>188.35300000000001</v>
      </c>
      <c r="G1798">
        <v>43.765000000000001</v>
      </c>
      <c r="H1798">
        <v>254.697</v>
      </c>
      <c r="I1798">
        <v>1.302</v>
      </c>
      <c r="J1798">
        <v>352.09100000000001</v>
      </c>
      <c r="K1798">
        <f t="shared" si="124"/>
        <v>3.5927653061224492</v>
      </c>
      <c r="L1798" t="s">
        <v>43</v>
      </c>
      <c r="M1798" t="s">
        <v>54</v>
      </c>
      <c r="N1798" t="s">
        <v>47</v>
      </c>
    </row>
    <row r="1799" spans="4:14" x14ac:dyDescent="0.3">
      <c r="D1799">
        <v>107</v>
      </c>
      <c r="E1799">
        <v>384</v>
      </c>
      <c r="F1799">
        <v>153.36600000000001</v>
      </c>
      <c r="G1799">
        <v>43.106999999999999</v>
      </c>
      <c r="H1799">
        <v>254.37899999999999</v>
      </c>
      <c r="I1799">
        <v>7.1989999999999998</v>
      </c>
      <c r="J1799">
        <v>383.02</v>
      </c>
      <c r="K1799">
        <f t="shared" si="124"/>
        <v>3.9083673469387752</v>
      </c>
      <c r="L1799" t="s">
        <v>43</v>
      </c>
      <c r="M1799" t="s">
        <v>54</v>
      </c>
      <c r="N1799" t="s">
        <v>47</v>
      </c>
    </row>
    <row r="1800" spans="4:14" x14ac:dyDescent="0.3">
      <c r="D1800">
        <v>108</v>
      </c>
      <c r="E1800">
        <v>255</v>
      </c>
      <c r="F1800">
        <v>177.74100000000001</v>
      </c>
      <c r="G1800">
        <v>67.724000000000004</v>
      </c>
      <c r="H1800">
        <v>243.96600000000001</v>
      </c>
      <c r="I1800">
        <v>6.34</v>
      </c>
      <c r="J1800">
        <v>253.55099999999999</v>
      </c>
      <c r="K1800">
        <f t="shared" si="124"/>
        <v>2.5872551020408161</v>
      </c>
      <c r="L1800" t="s">
        <v>43</v>
      </c>
      <c r="M1800" t="s">
        <v>54</v>
      </c>
      <c r="N1800" t="s">
        <v>47</v>
      </c>
    </row>
    <row r="1801" spans="4:14" x14ac:dyDescent="0.3">
      <c r="D1801">
        <v>109</v>
      </c>
      <c r="E1801">
        <v>297</v>
      </c>
      <c r="F1801">
        <v>170.10900000000001</v>
      </c>
      <c r="G1801">
        <v>33.585999999999999</v>
      </c>
      <c r="H1801">
        <v>239.649</v>
      </c>
      <c r="I1801">
        <v>-2.3220000000000001</v>
      </c>
      <c r="J1801">
        <v>296.24299999999999</v>
      </c>
      <c r="K1801">
        <f t="shared" si="124"/>
        <v>3.0228877551020408</v>
      </c>
      <c r="L1801" t="s">
        <v>43</v>
      </c>
      <c r="M1801" t="s">
        <v>54</v>
      </c>
      <c r="N1801" t="s">
        <v>47</v>
      </c>
    </row>
    <row r="1802" spans="4:14" x14ac:dyDescent="0.3">
      <c r="D1802">
        <v>110</v>
      </c>
      <c r="E1802">
        <v>317</v>
      </c>
      <c r="F1802">
        <v>165.48500000000001</v>
      </c>
      <c r="G1802">
        <v>37.667000000000002</v>
      </c>
      <c r="H1802">
        <v>247.667</v>
      </c>
      <c r="I1802">
        <v>0</v>
      </c>
      <c r="J1802">
        <v>316</v>
      </c>
      <c r="K1802">
        <f t="shared" si="124"/>
        <v>3.2244897959183674</v>
      </c>
      <c r="L1802" t="s">
        <v>43</v>
      </c>
      <c r="M1802" t="s">
        <v>54</v>
      </c>
      <c r="N1802" t="s">
        <v>47</v>
      </c>
    </row>
    <row r="1803" spans="4:14" x14ac:dyDescent="0.3">
      <c r="D1803">
        <v>111</v>
      </c>
      <c r="E1803">
        <v>347</v>
      </c>
      <c r="F1803">
        <v>164.42599999999999</v>
      </c>
      <c r="G1803">
        <v>47.381</v>
      </c>
      <c r="H1803">
        <v>237.274</v>
      </c>
      <c r="I1803">
        <v>5.9740000000000002</v>
      </c>
      <c r="J1803">
        <v>345.87900000000002</v>
      </c>
      <c r="K1803">
        <f t="shared" si="124"/>
        <v>3.5293775510204082</v>
      </c>
      <c r="L1803" t="s">
        <v>43</v>
      </c>
      <c r="M1803" t="s">
        <v>54</v>
      </c>
      <c r="N1803" t="s">
        <v>47</v>
      </c>
    </row>
    <row r="1804" spans="4:14" x14ac:dyDescent="0.3">
      <c r="D1804">
        <v>112</v>
      </c>
      <c r="E1804">
        <v>353</v>
      </c>
      <c r="F1804">
        <v>169.52199999999999</v>
      </c>
      <c r="G1804">
        <v>26.602</v>
      </c>
      <c r="H1804">
        <v>253.22</v>
      </c>
      <c r="I1804">
        <v>-0.65100000000000002</v>
      </c>
      <c r="J1804">
        <v>352.02300000000002</v>
      </c>
      <c r="K1804">
        <f t="shared" si="124"/>
        <v>3.5920714285714288</v>
      </c>
      <c r="L1804" t="s">
        <v>43</v>
      </c>
      <c r="M1804" t="s">
        <v>54</v>
      </c>
      <c r="N1804" t="s">
        <v>47</v>
      </c>
    </row>
    <row r="1805" spans="4:14" x14ac:dyDescent="0.3">
      <c r="D1805">
        <v>113</v>
      </c>
      <c r="E1805">
        <v>369</v>
      </c>
      <c r="F1805">
        <v>164.63499999999999</v>
      </c>
      <c r="G1805">
        <v>35.753999999999998</v>
      </c>
      <c r="H1805">
        <v>252.52199999999999</v>
      </c>
      <c r="I1805">
        <v>-1.2450000000000001</v>
      </c>
      <c r="J1805">
        <v>368.08699999999999</v>
      </c>
      <c r="K1805">
        <f t="shared" si="124"/>
        <v>3.7559897959183672</v>
      </c>
      <c r="L1805" t="s">
        <v>43</v>
      </c>
      <c r="M1805" t="s">
        <v>54</v>
      </c>
      <c r="N1805" t="s">
        <v>47</v>
      </c>
    </row>
    <row r="1806" spans="4:14" x14ac:dyDescent="0.3">
      <c r="D1806">
        <v>114</v>
      </c>
      <c r="E1806">
        <v>319</v>
      </c>
      <c r="F1806">
        <v>176.77600000000001</v>
      </c>
      <c r="G1806">
        <v>54.634</v>
      </c>
      <c r="H1806">
        <v>248.52799999999999</v>
      </c>
      <c r="I1806">
        <v>5.782</v>
      </c>
      <c r="J1806">
        <v>317.61599999999999</v>
      </c>
      <c r="K1806">
        <f t="shared" si="124"/>
        <v>3.2409795918367346</v>
      </c>
      <c r="L1806" t="s">
        <v>43</v>
      </c>
      <c r="M1806" t="s">
        <v>54</v>
      </c>
      <c r="N1806" t="s">
        <v>47</v>
      </c>
    </row>
    <row r="1807" spans="4:14" x14ac:dyDescent="0.3">
      <c r="D1807">
        <v>115</v>
      </c>
      <c r="E1807">
        <v>309</v>
      </c>
      <c r="F1807">
        <v>171.876</v>
      </c>
      <c r="G1807">
        <v>40.722999999999999</v>
      </c>
      <c r="H1807">
        <v>249.64099999999999</v>
      </c>
      <c r="I1807">
        <v>-1.488</v>
      </c>
      <c r="J1807">
        <v>308.10399999999998</v>
      </c>
      <c r="K1807">
        <f t="shared" si="124"/>
        <v>3.1439183673469384</v>
      </c>
      <c r="L1807" t="s">
        <v>43</v>
      </c>
      <c r="M1807" t="s">
        <v>54</v>
      </c>
      <c r="N1807" t="s">
        <v>47</v>
      </c>
    </row>
    <row r="1808" spans="4:14" x14ac:dyDescent="0.3">
      <c r="D1808">
        <v>116</v>
      </c>
      <c r="E1808">
        <v>346</v>
      </c>
      <c r="F1808">
        <v>172.32400000000001</v>
      </c>
      <c r="G1808">
        <v>41.637999999999998</v>
      </c>
      <c r="H1808">
        <v>254.417</v>
      </c>
      <c r="I1808">
        <v>4.6529999999999996</v>
      </c>
      <c r="J1808">
        <v>345.13799999999998</v>
      </c>
      <c r="K1808">
        <f t="shared" si="124"/>
        <v>3.5218163265306122</v>
      </c>
      <c r="L1808" t="s">
        <v>43</v>
      </c>
      <c r="M1808" t="s">
        <v>54</v>
      </c>
      <c r="N1808" t="s">
        <v>47</v>
      </c>
    </row>
    <row r="1809" spans="4:14" x14ac:dyDescent="0.3">
      <c r="D1809">
        <v>117</v>
      </c>
      <c r="E1809">
        <v>346</v>
      </c>
      <c r="F1809">
        <v>169.82900000000001</v>
      </c>
      <c r="G1809">
        <v>23.645</v>
      </c>
      <c r="H1809">
        <v>249.25700000000001</v>
      </c>
      <c r="I1809">
        <v>3.9910000000000001</v>
      </c>
      <c r="J1809">
        <v>344.83600000000001</v>
      </c>
      <c r="K1809">
        <f t="shared" si="124"/>
        <v>3.5187346938775512</v>
      </c>
      <c r="L1809" t="s">
        <v>43</v>
      </c>
      <c r="M1809" t="s">
        <v>54</v>
      </c>
      <c r="N1809" t="s">
        <v>47</v>
      </c>
    </row>
    <row r="1810" spans="4:14" x14ac:dyDescent="0.3">
      <c r="D1810">
        <v>118</v>
      </c>
      <c r="E1810">
        <v>325</v>
      </c>
      <c r="F1810">
        <v>157.059</v>
      </c>
      <c r="G1810">
        <v>32.926000000000002</v>
      </c>
      <c r="H1810">
        <v>241.03700000000001</v>
      </c>
      <c r="I1810">
        <v>2.121</v>
      </c>
      <c r="J1810">
        <v>324.22199999999998</v>
      </c>
      <c r="K1810">
        <f t="shared" si="124"/>
        <v>3.3083877551020406</v>
      </c>
      <c r="L1810" t="s">
        <v>43</v>
      </c>
      <c r="M1810" t="s">
        <v>54</v>
      </c>
      <c r="N1810" t="s">
        <v>47</v>
      </c>
    </row>
    <row r="1811" spans="4:14" x14ac:dyDescent="0.3">
      <c r="D1811">
        <v>119</v>
      </c>
      <c r="E1811">
        <v>349</v>
      </c>
      <c r="F1811">
        <v>162.28100000000001</v>
      </c>
      <c r="G1811">
        <v>46.344999999999999</v>
      </c>
      <c r="H1811">
        <v>247.11500000000001</v>
      </c>
      <c r="I1811">
        <v>1.9750000000000001</v>
      </c>
      <c r="J1811">
        <v>348.20699999999999</v>
      </c>
      <c r="K1811">
        <f t="shared" si="124"/>
        <v>3.5531326530612244</v>
      </c>
      <c r="L1811" t="s">
        <v>43</v>
      </c>
      <c r="M1811" t="s">
        <v>54</v>
      </c>
      <c r="N1811" t="s">
        <v>47</v>
      </c>
    </row>
    <row r="1812" spans="4:14" x14ac:dyDescent="0.3">
      <c r="D1812">
        <v>120</v>
      </c>
      <c r="E1812">
        <v>360</v>
      </c>
      <c r="F1812">
        <v>155.36199999999999</v>
      </c>
      <c r="G1812">
        <v>38.28</v>
      </c>
      <c r="H1812">
        <v>222.375</v>
      </c>
      <c r="I1812">
        <v>7.6790000000000003</v>
      </c>
      <c r="J1812">
        <v>359.221</v>
      </c>
      <c r="K1812">
        <f t="shared" si="124"/>
        <v>3.6655204081632653</v>
      </c>
      <c r="L1812" t="s">
        <v>43</v>
      </c>
      <c r="M1812" t="s">
        <v>54</v>
      </c>
      <c r="N1812" t="s">
        <v>47</v>
      </c>
    </row>
    <row r="1813" spans="4:14" x14ac:dyDescent="0.3">
      <c r="D1813">
        <v>121</v>
      </c>
      <c r="E1813">
        <v>337</v>
      </c>
      <c r="F1813">
        <v>158.58799999999999</v>
      </c>
      <c r="G1813">
        <v>33.332999999999998</v>
      </c>
      <c r="H1813">
        <v>242.667</v>
      </c>
      <c r="I1813">
        <v>0</v>
      </c>
      <c r="J1813">
        <v>336</v>
      </c>
      <c r="K1813">
        <f t="shared" si="124"/>
        <v>3.4285714285714284</v>
      </c>
      <c r="L1813" t="s">
        <v>43</v>
      </c>
      <c r="M1813" t="s">
        <v>54</v>
      </c>
      <c r="N1813" t="s">
        <v>47</v>
      </c>
    </row>
    <row r="1814" spans="4:14" x14ac:dyDescent="0.3">
      <c r="D1814">
        <v>122</v>
      </c>
      <c r="E1814">
        <v>438</v>
      </c>
      <c r="F1814">
        <v>154.17099999999999</v>
      </c>
      <c r="G1814">
        <v>29.777000000000001</v>
      </c>
      <c r="H1814">
        <v>247.8</v>
      </c>
      <c r="I1814">
        <v>3.1509999999999998</v>
      </c>
      <c r="J1814">
        <v>436.66</v>
      </c>
      <c r="K1814">
        <f t="shared" si="124"/>
        <v>4.4557142857142864</v>
      </c>
      <c r="L1814" t="s">
        <v>43</v>
      </c>
      <c r="M1814" t="s">
        <v>54</v>
      </c>
      <c r="N1814" t="s">
        <v>47</v>
      </c>
    </row>
    <row r="1815" spans="4:14" x14ac:dyDescent="0.3">
      <c r="D1815">
        <v>123</v>
      </c>
      <c r="E1815">
        <v>414</v>
      </c>
      <c r="F1815">
        <v>145.489</v>
      </c>
      <c r="G1815">
        <v>23.891999999999999</v>
      </c>
      <c r="H1815">
        <v>229.65299999999999</v>
      </c>
      <c r="I1815">
        <v>-4.4409999999999998</v>
      </c>
      <c r="J1815">
        <v>413.24099999999999</v>
      </c>
      <c r="K1815">
        <f t="shared" si="124"/>
        <v>4.2167448979591837</v>
      </c>
      <c r="L1815" t="s">
        <v>43</v>
      </c>
      <c r="M1815" t="s">
        <v>54</v>
      </c>
      <c r="N1815" t="s">
        <v>47</v>
      </c>
    </row>
    <row r="1816" spans="4:14" x14ac:dyDescent="0.3">
      <c r="D1816">
        <v>124</v>
      </c>
      <c r="E1816">
        <v>291</v>
      </c>
      <c r="F1816">
        <v>153.50800000000001</v>
      </c>
      <c r="G1816">
        <v>39.258000000000003</v>
      </c>
      <c r="H1816">
        <v>241.44399999999999</v>
      </c>
      <c r="I1816">
        <v>6.34</v>
      </c>
      <c r="J1816">
        <v>289.77199999999999</v>
      </c>
      <c r="K1816">
        <f t="shared" si="124"/>
        <v>2.9568571428571429</v>
      </c>
      <c r="L1816" t="s">
        <v>43</v>
      </c>
      <c r="M1816" t="s">
        <v>54</v>
      </c>
      <c r="N1816" t="s">
        <v>47</v>
      </c>
    </row>
    <row r="1817" spans="4:14" x14ac:dyDescent="0.3">
      <c r="D1817">
        <v>125</v>
      </c>
      <c r="E1817">
        <v>303</v>
      </c>
      <c r="F1817">
        <v>135.64099999999999</v>
      </c>
      <c r="G1817">
        <v>47.9</v>
      </c>
      <c r="H1817">
        <v>252.19499999999999</v>
      </c>
      <c r="I1817">
        <v>6.843</v>
      </c>
      <c r="J1817">
        <v>302.15199999999999</v>
      </c>
      <c r="K1817">
        <f t="shared" si="124"/>
        <v>3.0831836734693878</v>
      </c>
      <c r="L1817" t="s">
        <v>43</v>
      </c>
      <c r="M1817" t="s">
        <v>54</v>
      </c>
      <c r="N1817" t="s">
        <v>47</v>
      </c>
    </row>
    <row r="1818" spans="4:14" x14ac:dyDescent="0.3">
      <c r="D1818">
        <v>126</v>
      </c>
      <c r="E1818">
        <v>286</v>
      </c>
      <c r="F1818">
        <v>167.47300000000001</v>
      </c>
      <c r="G1818">
        <v>66.667000000000002</v>
      </c>
      <c r="H1818">
        <v>241.79599999999999</v>
      </c>
      <c r="I1818">
        <v>-4.0279999999999996</v>
      </c>
      <c r="J1818">
        <v>284.70299999999997</v>
      </c>
      <c r="K1818">
        <f t="shared" si="124"/>
        <v>2.9051326530612243</v>
      </c>
      <c r="L1818" t="s">
        <v>43</v>
      </c>
      <c r="M1818" t="s">
        <v>54</v>
      </c>
      <c r="N1818" t="s">
        <v>47</v>
      </c>
    </row>
    <row r="1819" spans="4:14" x14ac:dyDescent="0.3">
      <c r="D1819">
        <v>127</v>
      </c>
      <c r="E1819">
        <v>266</v>
      </c>
      <c r="F1819">
        <v>150.83600000000001</v>
      </c>
      <c r="G1819">
        <v>35.338000000000001</v>
      </c>
      <c r="H1819">
        <v>254.11600000000001</v>
      </c>
      <c r="I1819">
        <v>5.194</v>
      </c>
      <c r="J1819">
        <v>265.089</v>
      </c>
      <c r="K1819">
        <f t="shared" si="124"/>
        <v>2.7049897959183675</v>
      </c>
      <c r="L1819" t="s">
        <v>43</v>
      </c>
      <c r="M1819" t="s">
        <v>54</v>
      </c>
      <c r="N1819" t="s">
        <v>47</v>
      </c>
    </row>
    <row r="1820" spans="4:14" x14ac:dyDescent="0.3">
      <c r="D1820">
        <v>128</v>
      </c>
      <c r="E1820">
        <v>273</v>
      </c>
      <c r="F1820">
        <v>162.26900000000001</v>
      </c>
      <c r="G1820">
        <v>29.559000000000001</v>
      </c>
      <c r="H1820">
        <v>229.41200000000001</v>
      </c>
      <c r="I1820">
        <v>10.154</v>
      </c>
      <c r="J1820">
        <v>272.26499999999999</v>
      </c>
      <c r="K1820">
        <f t="shared" si="124"/>
        <v>2.7782142857142857</v>
      </c>
      <c r="L1820" t="s">
        <v>43</v>
      </c>
      <c r="M1820" t="s">
        <v>54</v>
      </c>
      <c r="N1820" t="s">
        <v>47</v>
      </c>
    </row>
    <row r="1821" spans="4:14" x14ac:dyDescent="0.3">
      <c r="D1821">
        <v>129</v>
      </c>
      <c r="E1821">
        <v>245</v>
      </c>
      <c r="F1821">
        <v>143.34100000000001</v>
      </c>
      <c r="G1821">
        <v>32.142000000000003</v>
      </c>
      <c r="H1821">
        <v>246.083</v>
      </c>
      <c r="I1821">
        <v>10.388999999999999</v>
      </c>
      <c r="J1821">
        <v>244</v>
      </c>
      <c r="K1821">
        <f t="shared" si="124"/>
        <v>2.489795918367347</v>
      </c>
      <c r="L1821" t="s">
        <v>43</v>
      </c>
      <c r="M1821" t="s">
        <v>54</v>
      </c>
      <c r="N1821" t="s">
        <v>47</v>
      </c>
    </row>
    <row r="1822" spans="4:14" x14ac:dyDescent="0.3">
      <c r="D1822">
        <v>130</v>
      </c>
      <c r="E1822">
        <v>277</v>
      </c>
      <c r="F1822">
        <v>168.43899999999999</v>
      </c>
      <c r="G1822">
        <v>25.405999999999999</v>
      </c>
      <c r="H1822">
        <v>251.256</v>
      </c>
      <c r="I1822">
        <v>1.66</v>
      </c>
      <c r="J1822">
        <v>276.11599999999999</v>
      </c>
      <c r="K1822">
        <f t="shared" si="124"/>
        <v>2.8175102040816324</v>
      </c>
      <c r="L1822" t="s">
        <v>43</v>
      </c>
      <c r="M1822" t="s">
        <v>54</v>
      </c>
      <c r="N1822" t="s">
        <v>47</v>
      </c>
    </row>
    <row r="1823" spans="4:14" x14ac:dyDescent="0.3">
      <c r="D1823">
        <v>131</v>
      </c>
      <c r="E1823">
        <v>297</v>
      </c>
      <c r="F1823">
        <v>173.64599999999999</v>
      </c>
      <c r="G1823">
        <v>41.667000000000002</v>
      </c>
      <c r="H1823">
        <v>242.333</v>
      </c>
      <c r="I1823">
        <v>0</v>
      </c>
      <c r="J1823">
        <v>296</v>
      </c>
      <c r="K1823">
        <f t="shared" si="124"/>
        <v>3.0204081632653059</v>
      </c>
      <c r="L1823" t="s">
        <v>43</v>
      </c>
      <c r="M1823" t="s">
        <v>54</v>
      </c>
      <c r="N1823" t="s">
        <v>47</v>
      </c>
    </row>
    <row r="1824" spans="4:14" x14ac:dyDescent="0.3">
      <c r="D1824">
        <v>132</v>
      </c>
      <c r="E1824">
        <v>273</v>
      </c>
      <c r="F1824">
        <v>168.583</v>
      </c>
      <c r="G1824">
        <v>39.107999999999997</v>
      </c>
      <c r="H1824">
        <v>254.52</v>
      </c>
      <c r="I1824">
        <v>0.84299999999999997</v>
      </c>
      <c r="J1824">
        <v>272.029</v>
      </c>
      <c r="K1824">
        <f t="shared" si="124"/>
        <v>2.7758061224489796</v>
      </c>
      <c r="L1824" t="s">
        <v>43</v>
      </c>
      <c r="M1824" t="s">
        <v>54</v>
      </c>
      <c r="N1824" t="s">
        <v>47</v>
      </c>
    </row>
    <row r="1825" spans="4:14" x14ac:dyDescent="0.3">
      <c r="D1825">
        <v>133</v>
      </c>
      <c r="E1825">
        <v>289</v>
      </c>
      <c r="F1825">
        <v>178.32400000000001</v>
      </c>
      <c r="G1825">
        <v>46.853999999999999</v>
      </c>
      <c r="H1825">
        <v>254.05600000000001</v>
      </c>
      <c r="I1825">
        <v>9.593</v>
      </c>
      <c r="J1825">
        <v>288.02800000000002</v>
      </c>
      <c r="K1825">
        <f t="shared" si="124"/>
        <v>2.9390612244897962</v>
      </c>
      <c r="L1825" t="s">
        <v>43</v>
      </c>
      <c r="M1825" t="s">
        <v>54</v>
      </c>
      <c r="N1825" t="s">
        <v>47</v>
      </c>
    </row>
    <row r="1826" spans="4:14" x14ac:dyDescent="0.3">
      <c r="D1826">
        <v>134</v>
      </c>
      <c r="E1826">
        <v>280</v>
      </c>
      <c r="F1826">
        <v>181.80099999999999</v>
      </c>
      <c r="G1826">
        <v>58.579000000000001</v>
      </c>
      <c r="H1826">
        <v>251.07300000000001</v>
      </c>
      <c r="I1826">
        <v>8.2460000000000004</v>
      </c>
      <c r="J1826">
        <v>278.88299999999998</v>
      </c>
      <c r="K1826">
        <f t="shared" si="124"/>
        <v>2.8457448979591833</v>
      </c>
      <c r="L1826" t="s">
        <v>43</v>
      </c>
      <c r="M1826" t="s">
        <v>54</v>
      </c>
      <c r="N1826" t="s">
        <v>47</v>
      </c>
    </row>
    <row r="1827" spans="4:14" x14ac:dyDescent="0.3">
      <c r="D1827">
        <v>135</v>
      </c>
      <c r="E1827">
        <v>266</v>
      </c>
      <c r="F1827">
        <v>134.893</v>
      </c>
      <c r="G1827">
        <v>45.243000000000002</v>
      </c>
      <c r="H1827">
        <v>243.05799999999999</v>
      </c>
      <c r="I1827">
        <v>4.3319999999999999</v>
      </c>
      <c r="J1827">
        <v>264.75599999999997</v>
      </c>
      <c r="K1827">
        <f t="shared" si="124"/>
        <v>2.7015918367346936</v>
      </c>
      <c r="L1827" t="s">
        <v>43</v>
      </c>
      <c r="M1827" t="s">
        <v>54</v>
      </c>
      <c r="N1827" t="s">
        <v>47</v>
      </c>
    </row>
    <row r="1828" spans="4:14" x14ac:dyDescent="0.3">
      <c r="D1828">
        <v>136</v>
      </c>
      <c r="E1828">
        <v>240</v>
      </c>
      <c r="F1828">
        <v>177.18899999999999</v>
      </c>
      <c r="G1828">
        <v>55.026000000000003</v>
      </c>
      <c r="H1828">
        <v>235.67400000000001</v>
      </c>
      <c r="I1828">
        <v>9.6199999999999992</v>
      </c>
      <c r="J1828">
        <v>239.36600000000001</v>
      </c>
      <c r="K1828">
        <f t="shared" si="124"/>
        <v>2.4425102040816329</v>
      </c>
      <c r="L1828" t="s">
        <v>43</v>
      </c>
      <c r="M1828" t="s">
        <v>54</v>
      </c>
      <c r="N1828" t="s">
        <v>47</v>
      </c>
    </row>
    <row r="1829" spans="4:14" x14ac:dyDescent="0.3">
      <c r="D1829">
        <v>137</v>
      </c>
      <c r="E1829">
        <v>297</v>
      </c>
      <c r="F1829">
        <v>170.06200000000001</v>
      </c>
      <c r="G1829">
        <v>42.332999999999998</v>
      </c>
      <c r="H1829">
        <v>253.333</v>
      </c>
      <c r="I1829">
        <v>0</v>
      </c>
      <c r="J1829">
        <v>296</v>
      </c>
      <c r="K1829">
        <f t="shared" si="124"/>
        <v>3.0204081632653059</v>
      </c>
      <c r="L1829" t="s">
        <v>43</v>
      </c>
      <c r="M1829" t="s">
        <v>54</v>
      </c>
      <c r="N1829" t="s">
        <v>47</v>
      </c>
    </row>
    <row r="1830" spans="4:14" x14ac:dyDescent="0.3">
      <c r="D1830">
        <v>138</v>
      </c>
      <c r="E1830">
        <v>269</v>
      </c>
      <c r="F1830">
        <v>184.90199999999999</v>
      </c>
      <c r="G1830">
        <v>49.841000000000001</v>
      </c>
      <c r="H1830">
        <v>250.65700000000001</v>
      </c>
      <c r="I1830">
        <v>-0.85499999999999998</v>
      </c>
      <c r="J1830">
        <v>268.02999999999997</v>
      </c>
      <c r="K1830">
        <f t="shared" si="124"/>
        <v>2.7349999999999999</v>
      </c>
      <c r="L1830" t="s">
        <v>43</v>
      </c>
      <c r="M1830" t="s">
        <v>54</v>
      </c>
      <c r="N1830" t="s">
        <v>47</v>
      </c>
    </row>
    <row r="1831" spans="4:14" x14ac:dyDescent="0.3">
      <c r="D1831">
        <v>139</v>
      </c>
      <c r="E1831">
        <v>301</v>
      </c>
      <c r="F1831">
        <v>160.53200000000001</v>
      </c>
      <c r="G1831">
        <v>31.276</v>
      </c>
      <c r="H1831">
        <v>254.667</v>
      </c>
      <c r="I1831">
        <v>3.0529999999999999</v>
      </c>
      <c r="J1831">
        <v>300.42599999999999</v>
      </c>
      <c r="K1831">
        <f t="shared" ref="K1831:K1894" si="125">J1831/98</f>
        <v>3.0655714285714284</v>
      </c>
      <c r="L1831" t="s">
        <v>43</v>
      </c>
      <c r="M1831" t="s">
        <v>54</v>
      </c>
      <c r="N1831" t="s">
        <v>47</v>
      </c>
    </row>
    <row r="1832" spans="4:14" x14ac:dyDescent="0.3">
      <c r="D1832">
        <v>140</v>
      </c>
      <c r="E1832">
        <v>257</v>
      </c>
      <c r="F1832">
        <v>140.95500000000001</v>
      </c>
      <c r="G1832">
        <v>45.603999999999999</v>
      </c>
      <c r="H1832">
        <v>243.02600000000001</v>
      </c>
      <c r="I1832">
        <v>-2.6840000000000002</v>
      </c>
      <c r="J1832">
        <v>256.28100000000001</v>
      </c>
      <c r="K1832">
        <f t="shared" si="125"/>
        <v>2.6151122448979591</v>
      </c>
      <c r="L1832" t="s">
        <v>43</v>
      </c>
      <c r="M1832" t="s">
        <v>54</v>
      </c>
      <c r="N1832" t="s">
        <v>47</v>
      </c>
    </row>
    <row r="1833" spans="4:14" x14ac:dyDescent="0.3">
      <c r="D1833">
        <v>141</v>
      </c>
      <c r="E1833">
        <v>250</v>
      </c>
      <c r="F1833">
        <v>171.78299999999999</v>
      </c>
      <c r="G1833">
        <v>44.054000000000002</v>
      </c>
      <c r="H1833">
        <v>246.85599999999999</v>
      </c>
      <c r="I1833">
        <v>-3.6909999999999998</v>
      </c>
      <c r="J1833">
        <v>248.51599999999999</v>
      </c>
      <c r="K1833">
        <f t="shared" si="125"/>
        <v>2.5358775510204081</v>
      </c>
      <c r="L1833" t="s">
        <v>43</v>
      </c>
      <c r="M1833" t="s">
        <v>54</v>
      </c>
      <c r="N1833" t="s">
        <v>47</v>
      </c>
    </row>
    <row r="1834" spans="4:14" x14ac:dyDescent="0.3">
      <c r="D1834">
        <v>142</v>
      </c>
      <c r="E1834">
        <v>250</v>
      </c>
      <c r="F1834">
        <v>155.892</v>
      </c>
      <c r="G1834">
        <v>26.617999999999999</v>
      </c>
      <c r="H1834">
        <v>241.82</v>
      </c>
      <c r="I1834">
        <v>-4.6109999999999998</v>
      </c>
      <c r="J1834">
        <v>248.80500000000001</v>
      </c>
      <c r="K1834">
        <f t="shared" si="125"/>
        <v>2.5388265306122451</v>
      </c>
      <c r="L1834" t="s">
        <v>43</v>
      </c>
      <c r="M1834" t="s">
        <v>54</v>
      </c>
      <c r="N1834" t="s">
        <v>47</v>
      </c>
    </row>
    <row r="1835" spans="4:14" x14ac:dyDescent="0.3">
      <c r="D1835">
        <v>143</v>
      </c>
      <c r="E1835">
        <v>227</v>
      </c>
      <c r="F1835">
        <v>154.88300000000001</v>
      </c>
      <c r="G1835">
        <v>31.446000000000002</v>
      </c>
      <c r="H1835">
        <v>242.56700000000001</v>
      </c>
      <c r="I1835">
        <v>-7.125</v>
      </c>
      <c r="J1835">
        <v>225.74299999999999</v>
      </c>
      <c r="K1835">
        <f t="shared" si="125"/>
        <v>2.3035000000000001</v>
      </c>
      <c r="L1835" t="s">
        <v>43</v>
      </c>
      <c r="M1835" t="s">
        <v>54</v>
      </c>
      <c r="N1835" t="s">
        <v>47</v>
      </c>
    </row>
    <row r="1836" spans="4:14" x14ac:dyDescent="0.3">
      <c r="D1836">
        <v>144</v>
      </c>
      <c r="E1836">
        <v>269</v>
      </c>
      <c r="F1836">
        <v>172.053</v>
      </c>
      <c r="G1836">
        <v>58.468000000000004</v>
      </c>
      <c r="H1836">
        <v>236.71600000000001</v>
      </c>
      <c r="I1836">
        <v>-2.5640000000000001</v>
      </c>
      <c r="J1836">
        <v>268.26900000000001</v>
      </c>
      <c r="K1836">
        <f t="shared" si="125"/>
        <v>2.7374387755102041</v>
      </c>
      <c r="L1836" t="s">
        <v>43</v>
      </c>
      <c r="M1836" t="s">
        <v>54</v>
      </c>
      <c r="N1836" t="s">
        <v>47</v>
      </c>
    </row>
    <row r="1837" spans="4:14" x14ac:dyDescent="0.3">
      <c r="D1837">
        <v>145</v>
      </c>
      <c r="E1837">
        <v>213</v>
      </c>
      <c r="F1837">
        <v>162.054</v>
      </c>
      <c r="G1837">
        <v>43.28</v>
      </c>
      <c r="H1837">
        <v>242.18100000000001</v>
      </c>
      <c r="I1837">
        <v>15.35</v>
      </c>
      <c r="J1837">
        <v>211.547</v>
      </c>
      <c r="K1837">
        <f t="shared" si="125"/>
        <v>2.1586428571428571</v>
      </c>
      <c r="L1837" t="s">
        <v>43</v>
      </c>
      <c r="M1837" t="s">
        <v>54</v>
      </c>
      <c r="N1837" t="s">
        <v>47</v>
      </c>
    </row>
    <row r="1838" spans="4:14" x14ac:dyDescent="0.3">
      <c r="D1838">
        <v>146</v>
      </c>
      <c r="E1838">
        <v>254</v>
      </c>
      <c r="F1838">
        <v>130.917</v>
      </c>
      <c r="G1838">
        <v>28.414999999999999</v>
      </c>
      <c r="H1838">
        <v>254.667</v>
      </c>
      <c r="I1838">
        <v>15.573</v>
      </c>
      <c r="J1838">
        <v>253.298</v>
      </c>
      <c r="K1838">
        <f t="shared" si="125"/>
        <v>2.5846734693877553</v>
      </c>
      <c r="L1838" t="s">
        <v>43</v>
      </c>
      <c r="M1838" t="s">
        <v>54</v>
      </c>
      <c r="N1838" t="s">
        <v>47</v>
      </c>
    </row>
    <row r="1839" spans="4:14" x14ac:dyDescent="0.3">
      <c r="D1839">
        <v>147</v>
      </c>
      <c r="E1839">
        <v>243</v>
      </c>
      <c r="F1839">
        <v>172.774</v>
      </c>
      <c r="G1839">
        <v>44.674999999999997</v>
      </c>
      <c r="H1839">
        <v>249.62100000000001</v>
      </c>
      <c r="I1839">
        <v>6.6539999999999999</v>
      </c>
      <c r="J1839">
        <v>241.62799999999999</v>
      </c>
      <c r="K1839">
        <f t="shared" si="125"/>
        <v>2.4655918367346938</v>
      </c>
      <c r="L1839" t="s">
        <v>43</v>
      </c>
      <c r="M1839" t="s">
        <v>54</v>
      </c>
      <c r="N1839" t="s">
        <v>47</v>
      </c>
    </row>
    <row r="1840" spans="4:14" x14ac:dyDescent="0.3">
      <c r="D1840">
        <v>148</v>
      </c>
      <c r="E1840">
        <v>223</v>
      </c>
      <c r="F1840">
        <v>140.13499999999999</v>
      </c>
      <c r="G1840">
        <v>32.609000000000002</v>
      </c>
      <c r="H1840">
        <v>237.53899999999999</v>
      </c>
      <c r="I1840">
        <v>7.2530000000000001</v>
      </c>
      <c r="J1840">
        <v>221.77500000000001</v>
      </c>
      <c r="K1840">
        <f t="shared" si="125"/>
        <v>2.2630102040816329</v>
      </c>
      <c r="L1840" t="s">
        <v>43</v>
      </c>
      <c r="M1840" t="s">
        <v>54</v>
      </c>
      <c r="N1840" t="s">
        <v>47</v>
      </c>
    </row>
    <row r="1841" spans="4:14" x14ac:dyDescent="0.3">
      <c r="D1841">
        <v>149</v>
      </c>
      <c r="E1841">
        <v>267</v>
      </c>
      <c r="F1841">
        <v>133.40700000000001</v>
      </c>
      <c r="G1841">
        <v>34.97</v>
      </c>
      <c r="H1841">
        <v>239.11199999999999</v>
      </c>
      <c r="I1841">
        <v>7.7649999999999997</v>
      </c>
      <c r="J1841">
        <v>266.44299999999998</v>
      </c>
      <c r="K1841">
        <f t="shared" si="125"/>
        <v>2.7188061224489792</v>
      </c>
      <c r="L1841" t="s">
        <v>43</v>
      </c>
      <c r="M1841" t="s">
        <v>54</v>
      </c>
      <c r="N1841" t="s">
        <v>47</v>
      </c>
    </row>
    <row r="1842" spans="4:14" x14ac:dyDescent="0.3">
      <c r="D1842">
        <v>150</v>
      </c>
      <c r="E1842">
        <v>219</v>
      </c>
      <c r="F1842">
        <v>132.25299999999999</v>
      </c>
      <c r="G1842">
        <v>33.993000000000002</v>
      </c>
      <c r="H1842">
        <v>210.38499999999999</v>
      </c>
      <c r="I1842">
        <v>13.782</v>
      </c>
      <c r="J1842">
        <v>218.28399999999999</v>
      </c>
      <c r="K1842">
        <f t="shared" si="125"/>
        <v>2.2273877551020407</v>
      </c>
      <c r="L1842" t="s">
        <v>43</v>
      </c>
      <c r="M1842" t="s">
        <v>54</v>
      </c>
      <c r="N1842" t="s">
        <v>47</v>
      </c>
    </row>
    <row r="1843" spans="4:14" x14ac:dyDescent="0.3">
      <c r="D1843">
        <v>151</v>
      </c>
      <c r="E1843">
        <v>232</v>
      </c>
      <c r="F1843">
        <v>154.352</v>
      </c>
      <c r="G1843">
        <v>29.013999999999999</v>
      </c>
      <c r="H1843">
        <v>243.48099999999999</v>
      </c>
      <c r="I1843">
        <v>8.9730000000000008</v>
      </c>
      <c r="J1843">
        <v>230.82499999999999</v>
      </c>
      <c r="K1843">
        <f t="shared" si="125"/>
        <v>2.3553571428571427</v>
      </c>
      <c r="L1843" t="s">
        <v>43</v>
      </c>
      <c r="M1843" t="s">
        <v>54</v>
      </c>
      <c r="N1843" t="s">
        <v>47</v>
      </c>
    </row>
    <row r="1844" spans="4:14" x14ac:dyDescent="0.3">
      <c r="D1844">
        <v>152</v>
      </c>
      <c r="E1844">
        <v>281</v>
      </c>
      <c r="F1844">
        <v>155.018</v>
      </c>
      <c r="G1844">
        <v>42.667000000000002</v>
      </c>
      <c r="H1844">
        <v>219.19</v>
      </c>
      <c r="I1844">
        <v>-1.637</v>
      </c>
      <c r="J1844">
        <v>280.11399999999998</v>
      </c>
      <c r="K1844">
        <f t="shared" si="125"/>
        <v>2.8583061224489792</v>
      </c>
      <c r="L1844" t="s">
        <v>43</v>
      </c>
      <c r="M1844" t="s">
        <v>54</v>
      </c>
      <c r="N1844" t="s">
        <v>47</v>
      </c>
    </row>
    <row r="1845" spans="4:14" x14ac:dyDescent="0.3">
      <c r="D1845">
        <v>153</v>
      </c>
      <c r="E1845">
        <v>102</v>
      </c>
      <c r="F1845">
        <v>167.05799999999999</v>
      </c>
      <c r="G1845">
        <v>140.333</v>
      </c>
      <c r="H1845">
        <v>190.57400000000001</v>
      </c>
      <c r="I1845">
        <v>-85.471000000000004</v>
      </c>
      <c r="J1845">
        <v>101.316</v>
      </c>
      <c r="K1845">
        <f t="shared" si="125"/>
        <v>1.0338367346938775</v>
      </c>
      <c r="L1845" t="s">
        <v>43</v>
      </c>
      <c r="M1845" t="s">
        <v>54</v>
      </c>
      <c r="N1845" t="s">
        <v>47</v>
      </c>
    </row>
    <row r="1846" spans="4:14" x14ac:dyDescent="0.3">
      <c r="D1846">
        <v>154</v>
      </c>
      <c r="E1846">
        <v>305</v>
      </c>
      <c r="F1846">
        <v>147.56800000000001</v>
      </c>
      <c r="G1846">
        <v>29.623000000000001</v>
      </c>
      <c r="H1846">
        <v>234.583</v>
      </c>
      <c r="I1846">
        <v>-0.754</v>
      </c>
      <c r="J1846">
        <v>304.02600000000001</v>
      </c>
      <c r="K1846">
        <f t="shared" si="125"/>
        <v>3.1023061224489799</v>
      </c>
      <c r="L1846" t="s">
        <v>43</v>
      </c>
      <c r="M1846" t="s">
        <v>54</v>
      </c>
      <c r="N1846" t="s">
        <v>47</v>
      </c>
    </row>
    <row r="1847" spans="4:14" x14ac:dyDescent="0.3">
      <c r="D1847">
        <v>155</v>
      </c>
      <c r="E1847">
        <v>281</v>
      </c>
      <c r="F1847">
        <v>157.75700000000001</v>
      </c>
      <c r="G1847">
        <v>41.332999999999998</v>
      </c>
      <c r="H1847">
        <v>231.357</v>
      </c>
      <c r="I1847">
        <v>-2.4540000000000002</v>
      </c>
      <c r="J1847">
        <v>280.25700000000001</v>
      </c>
      <c r="K1847">
        <f t="shared" si="125"/>
        <v>2.8597653061224491</v>
      </c>
      <c r="L1847" t="s">
        <v>43</v>
      </c>
      <c r="M1847" t="s">
        <v>54</v>
      </c>
      <c r="N1847" t="s">
        <v>47</v>
      </c>
    </row>
    <row r="1848" spans="4:14" x14ac:dyDescent="0.3">
      <c r="D1848">
        <v>156</v>
      </c>
      <c r="E1848">
        <v>238</v>
      </c>
      <c r="F1848">
        <v>170.82900000000001</v>
      </c>
      <c r="G1848">
        <v>43.426000000000002</v>
      </c>
      <c r="H1848">
        <v>245.34899999999999</v>
      </c>
      <c r="I1848">
        <v>-5.8070000000000004</v>
      </c>
      <c r="J1848">
        <v>237.21700000000001</v>
      </c>
      <c r="K1848">
        <f t="shared" si="125"/>
        <v>2.4205816326530614</v>
      </c>
      <c r="L1848" t="s">
        <v>43</v>
      </c>
      <c r="M1848" t="s">
        <v>54</v>
      </c>
      <c r="N1848" t="s">
        <v>47</v>
      </c>
    </row>
    <row r="1849" spans="4:14" x14ac:dyDescent="0.3">
      <c r="D1849">
        <v>157</v>
      </c>
      <c r="E1849">
        <v>273</v>
      </c>
      <c r="F1849">
        <v>160.005</v>
      </c>
      <c r="G1849">
        <v>36.332999999999998</v>
      </c>
      <c r="H1849">
        <v>249.667</v>
      </c>
      <c r="I1849">
        <v>-1.6850000000000001</v>
      </c>
      <c r="J1849">
        <v>272.11799999999999</v>
      </c>
      <c r="K1849">
        <f t="shared" si="125"/>
        <v>2.7767142857142857</v>
      </c>
      <c r="L1849" t="s">
        <v>43</v>
      </c>
      <c r="M1849" t="s">
        <v>54</v>
      </c>
      <c r="N1849" t="s">
        <v>47</v>
      </c>
    </row>
    <row r="1850" spans="4:14" x14ac:dyDescent="0.3">
      <c r="D1850">
        <v>158</v>
      </c>
      <c r="E1850">
        <v>238</v>
      </c>
      <c r="F1850">
        <v>143.35599999999999</v>
      </c>
      <c r="G1850">
        <v>34.432000000000002</v>
      </c>
      <c r="H1850">
        <v>241.58</v>
      </c>
      <c r="I1850">
        <v>-3.879</v>
      </c>
      <c r="J1850">
        <v>236.542</v>
      </c>
      <c r="K1850">
        <f t="shared" si="125"/>
        <v>2.4136938775510206</v>
      </c>
      <c r="L1850" t="s">
        <v>43</v>
      </c>
      <c r="M1850" t="s">
        <v>54</v>
      </c>
      <c r="N1850" t="s">
        <v>47</v>
      </c>
    </row>
    <row r="1851" spans="4:14" x14ac:dyDescent="0.3">
      <c r="D1851">
        <v>159</v>
      </c>
      <c r="E1851">
        <v>257</v>
      </c>
      <c r="F1851">
        <v>165.596</v>
      </c>
      <c r="G1851">
        <v>47.87</v>
      </c>
      <c r="H1851">
        <v>239.81200000000001</v>
      </c>
      <c r="I1851">
        <v>-0.89500000000000002</v>
      </c>
      <c r="J1851">
        <v>256.03100000000001</v>
      </c>
      <c r="K1851">
        <f t="shared" si="125"/>
        <v>2.612561224489796</v>
      </c>
      <c r="L1851" t="s">
        <v>43</v>
      </c>
      <c r="M1851" t="s">
        <v>54</v>
      </c>
      <c r="N1851" t="s">
        <v>47</v>
      </c>
    </row>
    <row r="1852" spans="4:14" x14ac:dyDescent="0.3">
      <c r="D1852">
        <v>160</v>
      </c>
      <c r="E1852">
        <v>225</v>
      </c>
      <c r="F1852">
        <v>136.33699999999999</v>
      </c>
      <c r="G1852">
        <v>40.082000000000001</v>
      </c>
      <c r="H1852">
        <v>229.24299999999999</v>
      </c>
      <c r="I1852">
        <v>11.31</v>
      </c>
      <c r="J1852">
        <v>224.357</v>
      </c>
      <c r="K1852">
        <f t="shared" si="125"/>
        <v>2.2893571428571429</v>
      </c>
      <c r="L1852" t="s">
        <v>43</v>
      </c>
      <c r="M1852" t="s">
        <v>54</v>
      </c>
      <c r="N1852" t="s">
        <v>47</v>
      </c>
    </row>
    <row r="1853" spans="4:14" x14ac:dyDescent="0.3">
      <c r="D1853">
        <v>161</v>
      </c>
      <c r="E1853">
        <v>258</v>
      </c>
      <c r="F1853">
        <v>139.87</v>
      </c>
      <c r="G1853">
        <v>27.225000000000001</v>
      </c>
      <c r="H1853">
        <v>236.82499999999999</v>
      </c>
      <c r="I1853">
        <v>5.3559999999999999</v>
      </c>
      <c r="J1853">
        <v>257.12299999999999</v>
      </c>
      <c r="K1853">
        <f t="shared" si="125"/>
        <v>2.6237040816326531</v>
      </c>
      <c r="L1853" t="s">
        <v>43</v>
      </c>
      <c r="M1853" t="s">
        <v>54</v>
      </c>
      <c r="N1853" t="s">
        <v>47</v>
      </c>
    </row>
    <row r="1854" spans="4:14" x14ac:dyDescent="0.3">
      <c r="D1854">
        <v>162</v>
      </c>
      <c r="E1854">
        <v>307</v>
      </c>
      <c r="F1854">
        <v>140.94399999999999</v>
      </c>
      <c r="G1854">
        <v>28.132000000000001</v>
      </c>
      <c r="H1854">
        <v>218.04499999999999</v>
      </c>
      <c r="I1854">
        <v>6.7539999999999996</v>
      </c>
      <c r="J1854">
        <v>306.12400000000002</v>
      </c>
      <c r="K1854">
        <f t="shared" si="125"/>
        <v>3.1237142857142861</v>
      </c>
      <c r="L1854" t="s">
        <v>43</v>
      </c>
      <c r="M1854" t="s">
        <v>54</v>
      </c>
      <c r="N1854" t="s">
        <v>47</v>
      </c>
    </row>
    <row r="1855" spans="4:14" x14ac:dyDescent="0.3">
      <c r="D1855">
        <v>163</v>
      </c>
      <c r="E1855">
        <v>261</v>
      </c>
      <c r="F1855">
        <v>126.116</v>
      </c>
      <c r="G1855">
        <v>22</v>
      </c>
      <c r="H1855">
        <v>213</v>
      </c>
      <c r="I1855">
        <v>0</v>
      </c>
      <c r="J1855">
        <v>260</v>
      </c>
      <c r="K1855">
        <f t="shared" si="125"/>
        <v>2.6530612244897958</v>
      </c>
      <c r="L1855" t="s">
        <v>43</v>
      </c>
      <c r="M1855" t="s">
        <v>54</v>
      </c>
      <c r="N1855" t="s">
        <v>47</v>
      </c>
    </row>
    <row r="1856" spans="4:14" x14ac:dyDescent="0.3">
      <c r="D1856">
        <v>164</v>
      </c>
      <c r="E1856">
        <v>274</v>
      </c>
      <c r="F1856">
        <v>139.73500000000001</v>
      </c>
      <c r="G1856">
        <v>22.347000000000001</v>
      </c>
      <c r="H1856">
        <v>243.041</v>
      </c>
      <c r="I1856">
        <v>5.0419999999999998</v>
      </c>
      <c r="J1856">
        <v>273.05700000000002</v>
      </c>
      <c r="K1856">
        <f t="shared" si="125"/>
        <v>2.786295918367347</v>
      </c>
      <c r="L1856" t="s">
        <v>43</v>
      </c>
      <c r="M1856" t="s">
        <v>54</v>
      </c>
      <c r="N1856" t="s">
        <v>47</v>
      </c>
    </row>
    <row r="1857" spans="4:14" x14ac:dyDescent="0.3">
      <c r="D1857">
        <v>165</v>
      </c>
      <c r="E1857">
        <v>239</v>
      </c>
      <c r="F1857">
        <v>124.399</v>
      </c>
      <c r="G1857">
        <v>24.077999999999999</v>
      </c>
      <c r="H1857">
        <v>223.69499999999999</v>
      </c>
      <c r="I1857">
        <v>16.606999999999999</v>
      </c>
      <c r="J1857">
        <v>237.92400000000001</v>
      </c>
      <c r="K1857">
        <f t="shared" si="125"/>
        <v>2.4277959183673472</v>
      </c>
      <c r="L1857" t="s">
        <v>43</v>
      </c>
      <c r="M1857" t="s">
        <v>54</v>
      </c>
      <c r="N1857" t="s">
        <v>47</v>
      </c>
    </row>
    <row r="1858" spans="4:14" x14ac:dyDescent="0.3">
      <c r="D1858">
        <v>166</v>
      </c>
      <c r="E1858">
        <v>261</v>
      </c>
      <c r="F1858">
        <v>132.94399999999999</v>
      </c>
      <c r="G1858">
        <v>24.667000000000002</v>
      </c>
      <c r="H1858">
        <v>242.774</v>
      </c>
      <c r="I1858">
        <v>-2.6429999999999998</v>
      </c>
      <c r="J1858">
        <v>260.27699999999999</v>
      </c>
      <c r="K1858">
        <f t="shared" si="125"/>
        <v>2.6558877551020408</v>
      </c>
      <c r="L1858" t="s">
        <v>43</v>
      </c>
      <c r="M1858" t="s">
        <v>54</v>
      </c>
      <c r="N1858" t="s">
        <v>47</v>
      </c>
    </row>
    <row r="1859" spans="4:14" x14ac:dyDescent="0.3">
      <c r="D1859">
        <v>167</v>
      </c>
      <c r="E1859">
        <v>270</v>
      </c>
      <c r="F1859">
        <v>155.548</v>
      </c>
      <c r="G1859">
        <v>33.853999999999999</v>
      </c>
      <c r="H1859">
        <v>242.61500000000001</v>
      </c>
      <c r="I1859">
        <v>-5.9640000000000004</v>
      </c>
      <c r="J1859">
        <v>269.459</v>
      </c>
      <c r="K1859">
        <f t="shared" si="125"/>
        <v>2.7495816326530611</v>
      </c>
      <c r="L1859" t="s">
        <v>43</v>
      </c>
      <c r="M1859" t="s">
        <v>54</v>
      </c>
      <c r="N1859" t="s">
        <v>47</v>
      </c>
    </row>
    <row r="1860" spans="4:14" x14ac:dyDescent="0.3">
      <c r="D1860">
        <v>168</v>
      </c>
      <c r="E1860">
        <v>293</v>
      </c>
      <c r="F1860">
        <v>142.755</v>
      </c>
      <c r="G1860">
        <v>29.635000000000002</v>
      </c>
      <c r="H1860">
        <v>235.34700000000001</v>
      </c>
      <c r="I1860">
        <v>3.1360000000000001</v>
      </c>
      <c r="J1860">
        <v>292.43799999999999</v>
      </c>
      <c r="K1860">
        <f t="shared" si="125"/>
        <v>2.9840612244897957</v>
      </c>
      <c r="L1860" t="s">
        <v>43</v>
      </c>
      <c r="M1860" t="s">
        <v>54</v>
      </c>
      <c r="N1860" t="s">
        <v>47</v>
      </c>
    </row>
    <row r="1861" spans="4:14" x14ac:dyDescent="0.3">
      <c r="D1861">
        <v>169</v>
      </c>
      <c r="E1861">
        <v>286</v>
      </c>
      <c r="F1861">
        <v>140.221</v>
      </c>
      <c r="G1861">
        <v>25.414000000000001</v>
      </c>
      <c r="H1861">
        <v>233.69</v>
      </c>
      <c r="I1861">
        <v>4.83</v>
      </c>
      <c r="J1861">
        <v>285.012</v>
      </c>
      <c r="K1861">
        <f t="shared" si="125"/>
        <v>2.9082857142857144</v>
      </c>
      <c r="L1861" t="s">
        <v>43</v>
      </c>
      <c r="M1861" t="s">
        <v>54</v>
      </c>
      <c r="N1861" t="s">
        <v>47</v>
      </c>
    </row>
    <row r="1862" spans="4:14" x14ac:dyDescent="0.3">
      <c r="D1862">
        <v>170</v>
      </c>
      <c r="E1862">
        <v>289</v>
      </c>
      <c r="F1862">
        <v>141.607</v>
      </c>
      <c r="G1862">
        <v>31</v>
      </c>
      <c r="H1862">
        <v>243.333</v>
      </c>
      <c r="I1862">
        <v>0</v>
      </c>
      <c r="J1862">
        <v>288</v>
      </c>
      <c r="K1862">
        <f t="shared" si="125"/>
        <v>2.9387755102040818</v>
      </c>
      <c r="L1862" t="s">
        <v>43</v>
      </c>
      <c r="M1862" t="s">
        <v>54</v>
      </c>
      <c r="N1862" t="s">
        <v>47</v>
      </c>
    </row>
    <row r="1863" spans="4:14" x14ac:dyDescent="0.3">
      <c r="D1863">
        <v>171</v>
      </c>
      <c r="E1863">
        <v>261</v>
      </c>
      <c r="F1863">
        <v>139.82300000000001</v>
      </c>
      <c r="G1863">
        <v>36.896999999999998</v>
      </c>
      <c r="H1863">
        <v>209.226</v>
      </c>
      <c r="I1863">
        <v>-0.88100000000000001</v>
      </c>
      <c r="J1863">
        <v>260.03100000000001</v>
      </c>
      <c r="K1863">
        <f t="shared" si="125"/>
        <v>2.6533775510204083</v>
      </c>
      <c r="L1863" t="s">
        <v>43</v>
      </c>
      <c r="M1863" t="s">
        <v>54</v>
      </c>
      <c r="N1863" t="s">
        <v>47</v>
      </c>
    </row>
    <row r="1864" spans="4:14" x14ac:dyDescent="0.3">
      <c r="D1864">
        <v>172</v>
      </c>
      <c r="E1864">
        <v>263</v>
      </c>
      <c r="F1864">
        <v>132.88200000000001</v>
      </c>
      <c r="G1864">
        <v>28.558</v>
      </c>
      <c r="H1864">
        <v>250.136</v>
      </c>
      <c r="I1864">
        <v>12.339</v>
      </c>
      <c r="J1864">
        <v>262.053</v>
      </c>
      <c r="K1864">
        <f t="shared" si="125"/>
        <v>2.6740102040816325</v>
      </c>
      <c r="L1864" t="s">
        <v>43</v>
      </c>
      <c r="M1864" t="s">
        <v>54</v>
      </c>
      <c r="N1864" t="s">
        <v>47</v>
      </c>
    </row>
    <row r="1865" spans="4:14" x14ac:dyDescent="0.3">
      <c r="D1865">
        <v>173</v>
      </c>
      <c r="E1865">
        <v>245</v>
      </c>
      <c r="F1865">
        <v>136.261</v>
      </c>
      <c r="G1865">
        <v>21.373000000000001</v>
      </c>
      <c r="H1865">
        <v>253.351</v>
      </c>
      <c r="I1865">
        <v>18.138000000000002</v>
      </c>
      <c r="J1865">
        <v>244.131</v>
      </c>
      <c r="K1865">
        <f t="shared" si="125"/>
        <v>2.4911326530612246</v>
      </c>
      <c r="L1865" t="s">
        <v>43</v>
      </c>
      <c r="M1865" t="s">
        <v>54</v>
      </c>
      <c r="N1865" t="s">
        <v>47</v>
      </c>
    </row>
    <row r="1866" spans="4:14" x14ac:dyDescent="0.3">
      <c r="D1866">
        <v>174</v>
      </c>
      <c r="E1866">
        <v>270</v>
      </c>
      <c r="F1866">
        <v>156.64099999999999</v>
      </c>
      <c r="G1866">
        <v>33.332999999999998</v>
      </c>
      <c r="H1866">
        <v>254.667</v>
      </c>
      <c r="I1866">
        <v>4.2679999999999998</v>
      </c>
      <c r="J1866">
        <v>268.745</v>
      </c>
      <c r="K1866">
        <f t="shared" si="125"/>
        <v>2.742295918367347</v>
      </c>
      <c r="L1866" t="s">
        <v>43</v>
      </c>
      <c r="M1866" t="s">
        <v>54</v>
      </c>
      <c r="N1866" t="s">
        <v>47</v>
      </c>
    </row>
    <row r="1867" spans="4:14" x14ac:dyDescent="0.3">
      <c r="D1867">
        <v>175</v>
      </c>
      <c r="E1867">
        <v>305</v>
      </c>
      <c r="F1867">
        <v>165.50800000000001</v>
      </c>
      <c r="G1867">
        <v>37.753999999999998</v>
      </c>
      <c r="H1867">
        <v>247.17500000000001</v>
      </c>
      <c r="I1867">
        <v>1.5069999999999999</v>
      </c>
      <c r="J1867">
        <v>304.10500000000002</v>
      </c>
      <c r="K1867">
        <f t="shared" si="125"/>
        <v>3.1031122448979596</v>
      </c>
      <c r="L1867" t="s">
        <v>43</v>
      </c>
      <c r="M1867" t="s">
        <v>54</v>
      </c>
      <c r="N1867" t="s">
        <v>47</v>
      </c>
    </row>
    <row r="1868" spans="4:14" x14ac:dyDescent="0.3">
      <c r="D1868">
        <v>176</v>
      </c>
      <c r="E1868">
        <v>281</v>
      </c>
      <c r="F1868">
        <v>158.39699999999999</v>
      </c>
      <c r="G1868">
        <v>40.414000000000001</v>
      </c>
      <c r="H1868">
        <v>237.67599999999999</v>
      </c>
      <c r="I1868">
        <v>-2.4540000000000002</v>
      </c>
      <c r="J1868">
        <v>280.25700000000001</v>
      </c>
      <c r="K1868">
        <f t="shared" si="125"/>
        <v>2.8597653061224491</v>
      </c>
      <c r="L1868" t="s">
        <v>43</v>
      </c>
      <c r="M1868" t="s">
        <v>54</v>
      </c>
      <c r="N1868" t="s">
        <v>47</v>
      </c>
    </row>
    <row r="1869" spans="4:14" x14ac:dyDescent="0.3">
      <c r="D1869">
        <v>177</v>
      </c>
      <c r="E1869">
        <v>310</v>
      </c>
      <c r="F1869">
        <v>150.15199999999999</v>
      </c>
      <c r="G1869">
        <v>25.905000000000001</v>
      </c>
      <c r="H1869">
        <v>245.113</v>
      </c>
      <c r="I1869">
        <v>3.7149999999999999</v>
      </c>
      <c r="J1869">
        <v>308.649</v>
      </c>
      <c r="K1869">
        <f t="shared" si="125"/>
        <v>3.1494795918367346</v>
      </c>
      <c r="L1869" t="s">
        <v>43</v>
      </c>
      <c r="M1869" t="s">
        <v>54</v>
      </c>
      <c r="N1869" t="s">
        <v>47</v>
      </c>
    </row>
    <row r="1870" spans="4:14" x14ac:dyDescent="0.3">
      <c r="D1870">
        <v>178</v>
      </c>
      <c r="E1870">
        <v>286</v>
      </c>
      <c r="F1870">
        <v>168.59100000000001</v>
      </c>
      <c r="G1870">
        <v>32.32</v>
      </c>
      <c r="H1870">
        <v>251.96799999999999</v>
      </c>
      <c r="I1870">
        <v>10.521000000000001</v>
      </c>
      <c r="J1870">
        <v>284.78800000000001</v>
      </c>
      <c r="K1870">
        <f t="shared" si="125"/>
        <v>2.9060000000000001</v>
      </c>
      <c r="L1870" t="s">
        <v>43</v>
      </c>
      <c r="M1870" t="s">
        <v>54</v>
      </c>
      <c r="N1870" t="s">
        <v>47</v>
      </c>
    </row>
    <row r="1871" spans="4:14" x14ac:dyDescent="0.3">
      <c r="D1871">
        <v>179</v>
      </c>
      <c r="E1871">
        <v>261</v>
      </c>
      <c r="F1871">
        <v>177.869</v>
      </c>
      <c r="G1871">
        <v>38.204999999999998</v>
      </c>
      <c r="H1871">
        <v>251.20500000000001</v>
      </c>
      <c r="I1871">
        <v>-0.88100000000000001</v>
      </c>
      <c r="J1871">
        <v>260.03100000000001</v>
      </c>
      <c r="K1871">
        <f t="shared" si="125"/>
        <v>2.6533775510204083</v>
      </c>
      <c r="L1871" t="s">
        <v>43</v>
      </c>
      <c r="M1871" t="s">
        <v>54</v>
      </c>
      <c r="N1871" t="s">
        <v>47</v>
      </c>
    </row>
    <row r="1872" spans="4:14" x14ac:dyDescent="0.3">
      <c r="D1872">
        <v>180</v>
      </c>
      <c r="E1872">
        <v>227</v>
      </c>
      <c r="F1872">
        <v>156.01499999999999</v>
      </c>
      <c r="G1872">
        <v>53.387999999999998</v>
      </c>
      <c r="H1872">
        <v>249.38</v>
      </c>
      <c r="I1872">
        <v>8.1300000000000008</v>
      </c>
      <c r="J1872">
        <v>226.274</v>
      </c>
      <c r="K1872">
        <f t="shared" si="125"/>
        <v>2.3089183673469389</v>
      </c>
      <c r="L1872" t="s">
        <v>43</v>
      </c>
      <c r="M1872" t="s">
        <v>54</v>
      </c>
      <c r="N1872" t="s">
        <v>47</v>
      </c>
    </row>
    <row r="1873" spans="4:14" x14ac:dyDescent="0.3">
      <c r="D1873">
        <v>181</v>
      </c>
      <c r="E1873">
        <v>318</v>
      </c>
      <c r="F1873">
        <v>170.06399999999999</v>
      </c>
      <c r="G1873">
        <v>58.801000000000002</v>
      </c>
      <c r="H1873">
        <v>241.17400000000001</v>
      </c>
      <c r="I1873">
        <v>-3.621</v>
      </c>
      <c r="J1873">
        <v>316.63200000000001</v>
      </c>
      <c r="K1873">
        <f t="shared" si="125"/>
        <v>3.2309387755102041</v>
      </c>
      <c r="L1873" t="s">
        <v>43</v>
      </c>
      <c r="M1873" t="s">
        <v>54</v>
      </c>
      <c r="N1873" t="s">
        <v>47</v>
      </c>
    </row>
    <row r="1874" spans="4:14" x14ac:dyDescent="0.3">
      <c r="D1874">
        <v>182</v>
      </c>
      <c r="E1874">
        <v>289</v>
      </c>
      <c r="F1874">
        <v>168.24799999999999</v>
      </c>
      <c r="G1874">
        <v>45.018999999999998</v>
      </c>
      <c r="H1874">
        <v>242.29599999999999</v>
      </c>
      <c r="I1874">
        <v>-0.79600000000000004</v>
      </c>
      <c r="J1874">
        <v>288.02800000000002</v>
      </c>
      <c r="K1874">
        <f t="shared" si="125"/>
        <v>2.9390612244897962</v>
      </c>
      <c r="L1874" t="s">
        <v>43</v>
      </c>
      <c r="M1874" t="s">
        <v>54</v>
      </c>
      <c r="N1874" t="s">
        <v>47</v>
      </c>
    </row>
    <row r="1875" spans="4:14" x14ac:dyDescent="0.3">
      <c r="D1875">
        <v>183</v>
      </c>
      <c r="E1875">
        <v>260</v>
      </c>
      <c r="F1875">
        <v>179.65199999999999</v>
      </c>
      <c r="G1875">
        <v>58.345999999999997</v>
      </c>
      <c r="H1875">
        <v>254.60400000000001</v>
      </c>
      <c r="I1875">
        <v>8.8810000000000002</v>
      </c>
      <c r="J1875">
        <v>259.10599999999999</v>
      </c>
      <c r="K1875">
        <f t="shared" si="125"/>
        <v>2.643938775510204</v>
      </c>
      <c r="L1875" t="s">
        <v>43</v>
      </c>
      <c r="M1875" t="s">
        <v>54</v>
      </c>
      <c r="N1875" t="s">
        <v>47</v>
      </c>
    </row>
    <row r="1876" spans="4:14" x14ac:dyDescent="0.3">
      <c r="D1876">
        <v>184</v>
      </c>
      <c r="E1876">
        <v>330</v>
      </c>
      <c r="F1876">
        <v>154.63800000000001</v>
      </c>
      <c r="G1876">
        <v>33.261000000000003</v>
      </c>
      <c r="H1876">
        <v>252.578</v>
      </c>
      <c r="I1876">
        <v>-4.8789999999999996</v>
      </c>
      <c r="J1876">
        <v>329.19299999999998</v>
      </c>
      <c r="K1876">
        <f t="shared" si="125"/>
        <v>3.3591122448979589</v>
      </c>
      <c r="L1876" t="s">
        <v>43</v>
      </c>
      <c r="M1876" t="s">
        <v>54</v>
      </c>
      <c r="N1876" t="s">
        <v>47</v>
      </c>
    </row>
    <row r="1877" spans="4:14" x14ac:dyDescent="0.3">
      <c r="D1877">
        <v>185</v>
      </c>
      <c r="E1877">
        <v>348</v>
      </c>
      <c r="F1877">
        <v>133.36600000000001</v>
      </c>
      <c r="G1877">
        <v>6.7530000000000001</v>
      </c>
      <c r="H1877">
        <v>243.77199999999999</v>
      </c>
      <c r="I1877">
        <v>7.9429999999999996</v>
      </c>
      <c r="J1877">
        <v>347.33300000000003</v>
      </c>
      <c r="K1877">
        <f t="shared" si="125"/>
        <v>3.5442142857142862</v>
      </c>
      <c r="L1877" t="s">
        <v>43</v>
      </c>
      <c r="M1877" t="s">
        <v>54</v>
      </c>
      <c r="N1877" t="s">
        <v>47</v>
      </c>
    </row>
    <row r="1878" spans="4:14" x14ac:dyDescent="0.3">
      <c r="D1878">
        <v>186</v>
      </c>
      <c r="E1878">
        <v>359</v>
      </c>
      <c r="F1878">
        <v>164.13499999999999</v>
      </c>
      <c r="G1878">
        <v>25.667000000000002</v>
      </c>
      <c r="H1878">
        <v>237.261</v>
      </c>
      <c r="I1878">
        <v>6.4109999999999996</v>
      </c>
      <c r="J1878">
        <v>358.24</v>
      </c>
      <c r="K1878">
        <f t="shared" si="125"/>
        <v>3.655510204081633</v>
      </c>
      <c r="L1878" t="s">
        <v>43</v>
      </c>
      <c r="M1878" t="s">
        <v>54</v>
      </c>
      <c r="N1878" t="s">
        <v>47</v>
      </c>
    </row>
    <row r="1879" spans="4:14" x14ac:dyDescent="0.3">
      <c r="D1879">
        <v>187</v>
      </c>
      <c r="E1879">
        <v>381</v>
      </c>
      <c r="F1879">
        <v>142.13399999999999</v>
      </c>
      <c r="G1879">
        <v>42.024999999999999</v>
      </c>
      <c r="H1879">
        <v>242.488</v>
      </c>
      <c r="I1879">
        <v>1.206</v>
      </c>
      <c r="J1879">
        <v>380.084</v>
      </c>
      <c r="K1879">
        <f t="shared" si="125"/>
        <v>3.878408163265306</v>
      </c>
      <c r="L1879" t="s">
        <v>43</v>
      </c>
      <c r="M1879" t="s">
        <v>54</v>
      </c>
      <c r="N1879" t="s">
        <v>47</v>
      </c>
    </row>
    <row r="1880" spans="4:14" x14ac:dyDescent="0.3">
      <c r="D1880">
        <v>188</v>
      </c>
      <c r="E1880">
        <v>369</v>
      </c>
      <c r="F1880">
        <v>160.697</v>
      </c>
      <c r="G1880">
        <v>16.873000000000001</v>
      </c>
      <c r="H1880">
        <v>249.232</v>
      </c>
      <c r="I1880">
        <v>-1.8680000000000001</v>
      </c>
      <c r="J1880">
        <v>368.19600000000003</v>
      </c>
      <c r="K1880">
        <f t="shared" si="125"/>
        <v>3.7571020408163269</v>
      </c>
      <c r="L1880" t="s">
        <v>43</v>
      </c>
      <c r="M1880" t="s">
        <v>54</v>
      </c>
      <c r="N1880" t="s">
        <v>47</v>
      </c>
    </row>
    <row r="1881" spans="4:14" x14ac:dyDescent="0.3">
      <c r="D1881">
        <v>189</v>
      </c>
      <c r="E1881">
        <v>323</v>
      </c>
      <c r="F1881">
        <v>173.00800000000001</v>
      </c>
      <c r="G1881">
        <v>53.725000000000001</v>
      </c>
      <c r="H1881">
        <v>246.32400000000001</v>
      </c>
      <c r="I1881">
        <v>7.125</v>
      </c>
      <c r="J1881">
        <v>322.49</v>
      </c>
      <c r="K1881">
        <f t="shared" si="125"/>
        <v>3.2907142857142859</v>
      </c>
      <c r="L1881" t="s">
        <v>43</v>
      </c>
      <c r="M1881" t="s">
        <v>54</v>
      </c>
      <c r="N1881" t="s">
        <v>47</v>
      </c>
    </row>
    <row r="1882" spans="4:14" x14ac:dyDescent="0.3">
      <c r="D1882">
        <v>190</v>
      </c>
      <c r="E1882">
        <v>293</v>
      </c>
      <c r="F1882">
        <v>155.732</v>
      </c>
      <c r="G1882">
        <v>45.804000000000002</v>
      </c>
      <c r="H1882">
        <v>249.85400000000001</v>
      </c>
      <c r="I1882">
        <v>3.1360000000000001</v>
      </c>
      <c r="J1882">
        <v>292.43799999999999</v>
      </c>
      <c r="K1882">
        <f t="shared" si="125"/>
        <v>2.9840612244897957</v>
      </c>
      <c r="L1882" t="s">
        <v>43</v>
      </c>
      <c r="M1882" t="s">
        <v>54</v>
      </c>
      <c r="N1882" t="s">
        <v>47</v>
      </c>
    </row>
    <row r="1883" spans="4:14" x14ac:dyDescent="0.3">
      <c r="D1883">
        <v>191</v>
      </c>
      <c r="E1883">
        <v>362</v>
      </c>
      <c r="F1883">
        <v>151.03399999999999</v>
      </c>
      <c r="G1883">
        <v>42.445</v>
      </c>
      <c r="H1883">
        <v>254.23699999999999</v>
      </c>
      <c r="I1883">
        <v>9.5670000000000002</v>
      </c>
      <c r="J1883">
        <v>361.02100000000002</v>
      </c>
      <c r="K1883">
        <f t="shared" si="125"/>
        <v>3.6838877551020408</v>
      </c>
      <c r="L1883" t="s">
        <v>43</v>
      </c>
      <c r="M1883" t="s">
        <v>54</v>
      </c>
      <c r="N1883" t="s">
        <v>47</v>
      </c>
    </row>
    <row r="1884" spans="4:14" x14ac:dyDescent="0.3">
      <c r="D1884">
        <v>192</v>
      </c>
      <c r="E1884">
        <v>393</v>
      </c>
      <c r="F1884">
        <v>155.04599999999999</v>
      </c>
      <c r="G1884">
        <v>18.917999999999999</v>
      </c>
      <c r="H1884">
        <v>253.38800000000001</v>
      </c>
      <c r="I1884">
        <v>2.3370000000000002</v>
      </c>
      <c r="J1884">
        <v>392.32600000000002</v>
      </c>
      <c r="K1884">
        <f t="shared" si="125"/>
        <v>4.0033265306122452</v>
      </c>
      <c r="L1884" t="s">
        <v>43</v>
      </c>
      <c r="M1884" t="s">
        <v>54</v>
      </c>
      <c r="N1884" t="s">
        <v>47</v>
      </c>
    </row>
    <row r="1885" spans="4:14" x14ac:dyDescent="0.3">
      <c r="D1885">
        <v>193</v>
      </c>
      <c r="E1885">
        <v>346</v>
      </c>
      <c r="F1885">
        <v>147.405</v>
      </c>
      <c r="G1885">
        <v>32.195999999999998</v>
      </c>
      <c r="H1885">
        <v>254.869</v>
      </c>
      <c r="I1885">
        <v>5.3150000000000004</v>
      </c>
      <c r="J1885">
        <v>345.48500000000001</v>
      </c>
      <c r="K1885">
        <f t="shared" si="125"/>
        <v>3.5253571428571431</v>
      </c>
      <c r="L1885" t="s">
        <v>43</v>
      </c>
      <c r="M1885" t="s">
        <v>54</v>
      </c>
      <c r="N1885" t="s">
        <v>47</v>
      </c>
    </row>
    <row r="1886" spans="4:14" x14ac:dyDescent="0.3">
      <c r="D1886">
        <v>194</v>
      </c>
      <c r="E1886">
        <v>384</v>
      </c>
      <c r="F1886">
        <v>154.40700000000001</v>
      </c>
      <c r="G1886">
        <v>29.81</v>
      </c>
      <c r="H1886">
        <v>246.53299999999999</v>
      </c>
      <c r="I1886">
        <v>7.1989999999999998</v>
      </c>
      <c r="J1886">
        <v>383.02</v>
      </c>
      <c r="K1886">
        <f t="shared" si="125"/>
        <v>3.9083673469387752</v>
      </c>
      <c r="L1886" t="s">
        <v>43</v>
      </c>
      <c r="M1886" t="s">
        <v>54</v>
      </c>
      <c r="N1886" t="s">
        <v>47</v>
      </c>
    </row>
    <row r="1887" spans="4:14" x14ac:dyDescent="0.3">
      <c r="D1887">
        <v>195</v>
      </c>
      <c r="E1887">
        <v>350</v>
      </c>
      <c r="F1887">
        <v>151.97399999999999</v>
      </c>
      <c r="G1887">
        <v>33.881</v>
      </c>
      <c r="H1887">
        <v>239.32</v>
      </c>
      <c r="I1887">
        <v>4.5999999999999996</v>
      </c>
      <c r="J1887">
        <v>349.125</v>
      </c>
      <c r="K1887">
        <f t="shared" si="125"/>
        <v>3.5625</v>
      </c>
      <c r="L1887" t="s">
        <v>43</v>
      </c>
      <c r="M1887" t="s">
        <v>54</v>
      </c>
      <c r="N1887" t="s">
        <v>47</v>
      </c>
    </row>
    <row r="1888" spans="4:14" x14ac:dyDescent="0.3">
      <c r="D1888">
        <v>196</v>
      </c>
      <c r="E1888">
        <v>349</v>
      </c>
      <c r="F1888">
        <v>151.19300000000001</v>
      </c>
      <c r="G1888">
        <v>44.149000000000001</v>
      </c>
      <c r="H1888">
        <v>243.375</v>
      </c>
      <c r="I1888">
        <v>1.3169999999999999</v>
      </c>
      <c r="J1888">
        <v>348.09199999999998</v>
      </c>
      <c r="K1888">
        <f t="shared" si="125"/>
        <v>3.5519591836734694</v>
      </c>
      <c r="L1888" t="s">
        <v>43</v>
      </c>
      <c r="M1888" t="s">
        <v>54</v>
      </c>
      <c r="N1888" t="s">
        <v>47</v>
      </c>
    </row>
    <row r="1889" spans="4:14" x14ac:dyDescent="0.3">
      <c r="D1889">
        <v>197</v>
      </c>
      <c r="E1889">
        <v>421</v>
      </c>
      <c r="F1889">
        <v>118.02500000000001</v>
      </c>
      <c r="G1889">
        <v>26.667000000000002</v>
      </c>
      <c r="H1889">
        <v>198.333</v>
      </c>
      <c r="I1889">
        <v>1.637</v>
      </c>
      <c r="J1889">
        <v>420.17099999999999</v>
      </c>
      <c r="K1889">
        <f t="shared" si="125"/>
        <v>4.2874591836734695</v>
      </c>
      <c r="L1889" t="s">
        <v>43</v>
      </c>
      <c r="M1889" t="s">
        <v>54</v>
      </c>
      <c r="N1889" t="s">
        <v>47</v>
      </c>
    </row>
    <row r="1890" spans="4:14" x14ac:dyDescent="0.3">
      <c r="D1890">
        <v>198</v>
      </c>
      <c r="E1890">
        <v>417</v>
      </c>
      <c r="F1890">
        <v>110.739</v>
      </c>
      <c r="G1890">
        <v>24.442</v>
      </c>
      <c r="H1890">
        <v>196.64099999999999</v>
      </c>
      <c r="I1890">
        <v>-11.093999999999999</v>
      </c>
      <c r="J1890">
        <v>415.76900000000001</v>
      </c>
      <c r="K1890">
        <f t="shared" si="125"/>
        <v>4.2425408163265308</v>
      </c>
      <c r="L1890" t="s">
        <v>43</v>
      </c>
      <c r="M1890" t="s">
        <v>54</v>
      </c>
      <c r="N1890" t="s">
        <v>47</v>
      </c>
    </row>
    <row r="1891" spans="4:14" x14ac:dyDescent="0.3">
      <c r="D1891">
        <v>199</v>
      </c>
      <c r="E1891">
        <v>616</v>
      </c>
      <c r="F1891">
        <v>147.30000000000001</v>
      </c>
      <c r="G1891">
        <v>41.097000000000001</v>
      </c>
      <c r="H1891">
        <v>247.47</v>
      </c>
      <c r="I1891">
        <v>-5.5990000000000002</v>
      </c>
      <c r="J1891">
        <v>614.93399999999997</v>
      </c>
      <c r="K1891">
        <f t="shared" si="125"/>
        <v>6.2748367346938769</v>
      </c>
      <c r="L1891" t="s">
        <v>43</v>
      </c>
      <c r="M1891" t="s">
        <v>54</v>
      </c>
      <c r="N1891" t="s">
        <v>47</v>
      </c>
    </row>
    <row r="1892" spans="4:14" x14ac:dyDescent="0.3">
      <c r="D1892">
        <v>200</v>
      </c>
      <c r="E1892">
        <v>461</v>
      </c>
      <c r="F1892">
        <v>159.74</v>
      </c>
      <c r="G1892">
        <v>17.376999999999999</v>
      </c>
      <c r="H1892">
        <v>239.11</v>
      </c>
      <c r="I1892">
        <v>0.996</v>
      </c>
      <c r="J1892">
        <v>460.07</v>
      </c>
      <c r="K1892">
        <f t="shared" si="125"/>
        <v>4.6945918367346939</v>
      </c>
      <c r="L1892" t="s">
        <v>43</v>
      </c>
      <c r="M1892" t="s">
        <v>54</v>
      </c>
      <c r="N1892" t="s">
        <v>47</v>
      </c>
    </row>
    <row r="1893" spans="4:14" x14ac:dyDescent="0.3">
      <c r="D1893">
        <v>201</v>
      </c>
      <c r="E1893">
        <v>416</v>
      </c>
      <c r="F1893">
        <v>153.95099999999999</v>
      </c>
      <c r="G1893">
        <v>52.758000000000003</v>
      </c>
      <c r="H1893">
        <v>253.39400000000001</v>
      </c>
      <c r="I1893">
        <v>7.1929999999999996</v>
      </c>
      <c r="J1893">
        <v>415.26900000000001</v>
      </c>
      <c r="K1893">
        <f t="shared" si="125"/>
        <v>4.2374387755102045</v>
      </c>
      <c r="L1893" t="s">
        <v>43</v>
      </c>
      <c r="M1893" t="s">
        <v>54</v>
      </c>
      <c r="N1893" t="s">
        <v>47</v>
      </c>
    </row>
    <row r="1894" spans="4:14" x14ac:dyDescent="0.3">
      <c r="D1894">
        <v>202</v>
      </c>
      <c r="E1894">
        <v>439</v>
      </c>
      <c r="F1894">
        <v>164.39099999999999</v>
      </c>
      <c r="G1894">
        <v>75.542000000000002</v>
      </c>
      <c r="H1894">
        <v>253.30600000000001</v>
      </c>
      <c r="I1894">
        <v>18.103999999999999</v>
      </c>
      <c r="J1894">
        <v>437.66699999999997</v>
      </c>
      <c r="K1894">
        <f t="shared" si="125"/>
        <v>4.4659897959183672</v>
      </c>
      <c r="L1894" t="s">
        <v>43</v>
      </c>
      <c r="M1894" t="s">
        <v>54</v>
      </c>
      <c r="N1894" t="s">
        <v>47</v>
      </c>
    </row>
    <row r="1895" spans="4:14" x14ac:dyDescent="0.3">
      <c r="D1895">
        <v>203</v>
      </c>
      <c r="E1895">
        <v>491</v>
      </c>
      <c r="F1895">
        <v>178.72499999999999</v>
      </c>
      <c r="G1895">
        <v>37</v>
      </c>
      <c r="H1895">
        <v>254.5</v>
      </c>
      <c r="I1895">
        <v>5.6180000000000003</v>
      </c>
      <c r="J1895">
        <v>490.35500000000002</v>
      </c>
      <c r="K1895">
        <f t="shared" ref="K1895:K1924" si="126">J1895/98</f>
        <v>5.0036224489795922</v>
      </c>
      <c r="L1895" t="s">
        <v>43</v>
      </c>
      <c r="M1895" t="s">
        <v>54</v>
      </c>
      <c r="N1895" t="s">
        <v>47</v>
      </c>
    </row>
    <row r="1896" spans="4:14" x14ac:dyDescent="0.3">
      <c r="D1896">
        <v>204</v>
      </c>
      <c r="E1896">
        <v>451</v>
      </c>
      <c r="F1896">
        <v>146.054</v>
      </c>
      <c r="G1896">
        <v>27.151</v>
      </c>
      <c r="H1896">
        <v>253.30699999999999</v>
      </c>
      <c r="I1896">
        <v>9.7129999999999992</v>
      </c>
      <c r="J1896">
        <v>450.45800000000003</v>
      </c>
      <c r="K1896">
        <f t="shared" si="126"/>
        <v>4.5965102040816328</v>
      </c>
      <c r="L1896" t="s">
        <v>43</v>
      </c>
      <c r="M1896" t="s">
        <v>54</v>
      </c>
      <c r="N1896" t="s">
        <v>47</v>
      </c>
    </row>
    <row r="1897" spans="4:14" x14ac:dyDescent="0.3">
      <c r="D1897">
        <v>205</v>
      </c>
      <c r="E1897">
        <v>427</v>
      </c>
      <c r="F1897">
        <v>167.703</v>
      </c>
      <c r="G1897">
        <v>35.343000000000004</v>
      </c>
      <c r="H1897">
        <v>254.577</v>
      </c>
      <c r="I1897">
        <v>4.8529999999999998</v>
      </c>
      <c r="J1897">
        <v>425.52600000000001</v>
      </c>
      <c r="K1897">
        <f t="shared" si="126"/>
        <v>4.3421020408163269</v>
      </c>
      <c r="L1897" t="s">
        <v>43</v>
      </c>
      <c r="M1897" t="s">
        <v>54</v>
      </c>
      <c r="N1897" t="s">
        <v>47</v>
      </c>
    </row>
    <row r="1898" spans="4:14" x14ac:dyDescent="0.3">
      <c r="D1898">
        <v>206</v>
      </c>
      <c r="E1898">
        <v>429</v>
      </c>
      <c r="F1898">
        <v>173.71299999999999</v>
      </c>
      <c r="G1898">
        <v>79.332999999999998</v>
      </c>
      <c r="H1898">
        <v>255</v>
      </c>
      <c r="I1898">
        <v>0</v>
      </c>
      <c r="J1898">
        <v>428</v>
      </c>
      <c r="K1898">
        <f t="shared" si="126"/>
        <v>4.3673469387755102</v>
      </c>
      <c r="L1898" t="s">
        <v>43</v>
      </c>
      <c r="M1898" t="s">
        <v>54</v>
      </c>
      <c r="N1898" t="s">
        <v>47</v>
      </c>
    </row>
    <row r="1899" spans="4:14" x14ac:dyDescent="0.3">
      <c r="D1899">
        <v>207</v>
      </c>
      <c r="E1899">
        <v>447</v>
      </c>
      <c r="F1899">
        <v>191.02</v>
      </c>
      <c r="G1899">
        <v>36.07</v>
      </c>
      <c r="H1899">
        <v>254.667</v>
      </c>
      <c r="I1899">
        <v>-12.417</v>
      </c>
      <c r="J1899">
        <v>446.44400000000002</v>
      </c>
      <c r="K1899">
        <f t="shared" si="126"/>
        <v>4.5555510204081635</v>
      </c>
      <c r="L1899" t="s">
        <v>43</v>
      </c>
      <c r="M1899" t="s">
        <v>54</v>
      </c>
      <c r="N1899" t="s">
        <v>47</v>
      </c>
    </row>
    <row r="1900" spans="4:14" x14ac:dyDescent="0.3">
      <c r="D1900">
        <v>208</v>
      </c>
      <c r="E1900">
        <v>385</v>
      </c>
      <c r="F1900">
        <v>167.00899999999999</v>
      </c>
      <c r="G1900">
        <v>32.832999999999998</v>
      </c>
      <c r="H1900">
        <v>250.09700000000001</v>
      </c>
      <c r="I1900">
        <v>-2.3860000000000001</v>
      </c>
      <c r="J1900">
        <v>384.33300000000003</v>
      </c>
      <c r="K1900">
        <f t="shared" si="126"/>
        <v>3.9217653061224493</v>
      </c>
      <c r="L1900" t="s">
        <v>43</v>
      </c>
      <c r="M1900" t="s">
        <v>54</v>
      </c>
      <c r="N1900" t="s">
        <v>47</v>
      </c>
    </row>
    <row r="1901" spans="4:14" x14ac:dyDescent="0.3">
      <c r="D1901">
        <v>209</v>
      </c>
      <c r="E1901">
        <v>390</v>
      </c>
      <c r="F1901">
        <v>188.04300000000001</v>
      </c>
      <c r="G1901">
        <v>31.367000000000001</v>
      </c>
      <c r="H1901">
        <v>254.84200000000001</v>
      </c>
      <c r="I1901">
        <v>-2.9510000000000001</v>
      </c>
      <c r="J1901">
        <v>388.51499999999999</v>
      </c>
      <c r="K1901">
        <f t="shared" si="126"/>
        <v>3.964438775510204</v>
      </c>
      <c r="L1901" t="s">
        <v>43</v>
      </c>
      <c r="M1901" t="s">
        <v>54</v>
      </c>
      <c r="N1901" t="s">
        <v>47</v>
      </c>
    </row>
    <row r="1902" spans="4:14" x14ac:dyDescent="0.3">
      <c r="D1902">
        <v>210</v>
      </c>
      <c r="E1902">
        <v>409</v>
      </c>
      <c r="F1902">
        <v>174.387</v>
      </c>
      <c r="G1902">
        <v>38.921999999999997</v>
      </c>
      <c r="H1902">
        <v>255</v>
      </c>
      <c r="I1902">
        <v>2.806</v>
      </c>
      <c r="J1902">
        <v>408.49</v>
      </c>
      <c r="K1902">
        <f t="shared" si="126"/>
        <v>4.1682653061224491</v>
      </c>
      <c r="L1902" t="s">
        <v>43</v>
      </c>
      <c r="M1902" t="s">
        <v>54</v>
      </c>
      <c r="N1902" t="s">
        <v>47</v>
      </c>
    </row>
    <row r="1903" spans="4:14" x14ac:dyDescent="0.3">
      <c r="D1903">
        <v>211</v>
      </c>
      <c r="E1903">
        <v>368</v>
      </c>
      <c r="F1903">
        <v>128.08699999999999</v>
      </c>
      <c r="G1903">
        <v>31.35</v>
      </c>
      <c r="H1903">
        <v>254.61199999999999</v>
      </c>
      <c r="I1903">
        <v>11.31</v>
      </c>
      <c r="J1903">
        <v>367.12900000000002</v>
      </c>
      <c r="K1903">
        <f t="shared" si="126"/>
        <v>3.7462142857142857</v>
      </c>
      <c r="L1903" t="s">
        <v>43</v>
      </c>
      <c r="M1903" t="s">
        <v>54</v>
      </c>
      <c r="N1903" t="s">
        <v>47</v>
      </c>
    </row>
    <row r="1904" spans="4:14" x14ac:dyDescent="0.3">
      <c r="D1904">
        <v>212</v>
      </c>
      <c r="E1904">
        <v>465</v>
      </c>
      <c r="F1904">
        <v>170.06700000000001</v>
      </c>
      <c r="G1904">
        <v>46.533999999999999</v>
      </c>
      <c r="H1904">
        <v>253.029</v>
      </c>
      <c r="I1904">
        <v>0.49399999999999999</v>
      </c>
      <c r="J1904">
        <v>464.017</v>
      </c>
      <c r="K1904">
        <f t="shared" si="126"/>
        <v>4.7348673469387759</v>
      </c>
      <c r="L1904" t="s">
        <v>43</v>
      </c>
      <c r="M1904" t="s">
        <v>54</v>
      </c>
      <c r="N1904" t="s">
        <v>47</v>
      </c>
    </row>
    <row r="1905" spans="4:14" x14ac:dyDescent="0.3">
      <c r="D1905">
        <v>213</v>
      </c>
      <c r="E1905">
        <v>491</v>
      </c>
      <c r="F1905">
        <v>188.72399999999999</v>
      </c>
      <c r="G1905">
        <v>45.125</v>
      </c>
      <c r="H1905">
        <v>251.43799999999999</v>
      </c>
      <c r="I1905">
        <v>-5.1520000000000001</v>
      </c>
      <c r="J1905">
        <v>489.98</v>
      </c>
      <c r="K1905">
        <f t="shared" si="126"/>
        <v>4.9997959183673473</v>
      </c>
      <c r="L1905" t="s">
        <v>43</v>
      </c>
      <c r="M1905" t="s">
        <v>54</v>
      </c>
      <c r="N1905" t="s">
        <v>47</v>
      </c>
    </row>
    <row r="1906" spans="4:14" x14ac:dyDescent="0.3">
      <c r="D1906">
        <v>214</v>
      </c>
      <c r="E1906">
        <v>494</v>
      </c>
      <c r="F1906">
        <v>196.97</v>
      </c>
      <c r="G1906">
        <v>40.194000000000003</v>
      </c>
      <c r="H1906">
        <v>254.83600000000001</v>
      </c>
      <c r="I1906">
        <v>-2.7930000000000001</v>
      </c>
      <c r="J1906">
        <v>492.58499999999998</v>
      </c>
      <c r="K1906">
        <f t="shared" si="126"/>
        <v>5.0263775510204081</v>
      </c>
      <c r="L1906" t="s">
        <v>43</v>
      </c>
      <c r="M1906" t="s">
        <v>54</v>
      </c>
      <c r="N1906" t="s">
        <v>47</v>
      </c>
    </row>
    <row r="1907" spans="4:14" x14ac:dyDescent="0.3">
      <c r="D1907">
        <v>215</v>
      </c>
      <c r="E1907">
        <v>561</v>
      </c>
      <c r="F1907">
        <v>195.45</v>
      </c>
      <c r="G1907">
        <v>52.332999999999998</v>
      </c>
      <c r="H1907">
        <v>255</v>
      </c>
      <c r="I1907">
        <v>0.81799999999999995</v>
      </c>
      <c r="J1907">
        <v>560.05700000000002</v>
      </c>
      <c r="K1907">
        <f t="shared" si="126"/>
        <v>5.7148673469387754</v>
      </c>
      <c r="L1907" t="s">
        <v>43</v>
      </c>
      <c r="M1907" t="s">
        <v>54</v>
      </c>
      <c r="N1907" t="s">
        <v>47</v>
      </c>
    </row>
    <row r="1908" spans="4:14" x14ac:dyDescent="0.3">
      <c r="D1908">
        <v>216</v>
      </c>
      <c r="E1908">
        <v>461</v>
      </c>
      <c r="F1908">
        <v>194.39</v>
      </c>
      <c r="G1908">
        <v>46.814</v>
      </c>
      <c r="H1908">
        <v>254.667</v>
      </c>
      <c r="I1908">
        <v>-0.996</v>
      </c>
      <c r="J1908">
        <v>460.07</v>
      </c>
      <c r="K1908">
        <f t="shared" si="126"/>
        <v>4.6945918367346939</v>
      </c>
      <c r="L1908" t="s">
        <v>43</v>
      </c>
      <c r="M1908" t="s">
        <v>54</v>
      </c>
      <c r="N1908" t="s">
        <v>47</v>
      </c>
    </row>
    <row r="1909" spans="4:14" x14ac:dyDescent="0.3">
      <c r="D1909">
        <v>217</v>
      </c>
      <c r="E1909">
        <v>544</v>
      </c>
      <c r="F1909">
        <v>193.28800000000001</v>
      </c>
      <c r="G1909">
        <v>52.073999999999998</v>
      </c>
      <c r="H1909">
        <v>255</v>
      </c>
      <c r="I1909">
        <v>5.9210000000000003</v>
      </c>
      <c r="J1909">
        <v>542.89599999999996</v>
      </c>
      <c r="K1909">
        <f t="shared" si="126"/>
        <v>5.5397551020408162</v>
      </c>
      <c r="L1909" t="s">
        <v>43</v>
      </c>
      <c r="M1909" t="s">
        <v>54</v>
      </c>
      <c r="N1909" t="s">
        <v>47</v>
      </c>
    </row>
    <row r="1910" spans="4:14" x14ac:dyDescent="0.3">
      <c r="D1910">
        <v>218</v>
      </c>
      <c r="E1910">
        <v>479</v>
      </c>
      <c r="F1910">
        <v>181.25</v>
      </c>
      <c r="G1910">
        <v>37.457000000000001</v>
      </c>
      <c r="H1910">
        <v>254.703</v>
      </c>
      <c r="I1910">
        <v>5.2809999999999997</v>
      </c>
      <c r="J1910">
        <v>478.029</v>
      </c>
      <c r="K1910">
        <f t="shared" si="126"/>
        <v>4.8778469387755106</v>
      </c>
      <c r="L1910" t="s">
        <v>43</v>
      </c>
      <c r="M1910" t="s">
        <v>54</v>
      </c>
      <c r="N1910" t="s">
        <v>47</v>
      </c>
    </row>
    <row r="1911" spans="4:14" x14ac:dyDescent="0.3">
      <c r="D1911">
        <v>219</v>
      </c>
      <c r="E1911">
        <v>485</v>
      </c>
      <c r="F1911">
        <v>168.74</v>
      </c>
      <c r="G1911">
        <v>46.845999999999997</v>
      </c>
      <c r="H1911">
        <v>250.94200000000001</v>
      </c>
      <c r="I1911">
        <v>-1.42</v>
      </c>
      <c r="J1911">
        <v>484.149</v>
      </c>
      <c r="K1911">
        <f t="shared" si="126"/>
        <v>4.9402959183673474</v>
      </c>
      <c r="L1911" t="s">
        <v>43</v>
      </c>
      <c r="M1911" t="s">
        <v>54</v>
      </c>
      <c r="N1911" t="s">
        <v>47</v>
      </c>
    </row>
    <row r="1912" spans="4:14" x14ac:dyDescent="0.3">
      <c r="D1912">
        <v>220</v>
      </c>
      <c r="E1912">
        <v>561</v>
      </c>
      <c r="F1912">
        <v>179.42400000000001</v>
      </c>
      <c r="G1912">
        <v>46</v>
      </c>
      <c r="H1912">
        <v>255</v>
      </c>
      <c r="I1912">
        <v>0</v>
      </c>
      <c r="J1912">
        <v>560</v>
      </c>
      <c r="K1912">
        <f t="shared" si="126"/>
        <v>5.7142857142857144</v>
      </c>
      <c r="L1912" t="s">
        <v>43</v>
      </c>
      <c r="M1912" t="s">
        <v>54</v>
      </c>
      <c r="N1912" t="s">
        <v>47</v>
      </c>
    </row>
    <row r="1913" spans="4:14" x14ac:dyDescent="0.3">
      <c r="D1913">
        <v>221</v>
      </c>
      <c r="E1913">
        <v>435</v>
      </c>
      <c r="F1913">
        <v>180.83799999999999</v>
      </c>
      <c r="G1913">
        <v>29.460999999999999</v>
      </c>
      <c r="H1913">
        <v>241.32599999999999</v>
      </c>
      <c r="I1913">
        <v>5.8159999999999998</v>
      </c>
      <c r="J1913">
        <v>434.23500000000001</v>
      </c>
      <c r="K1913">
        <f t="shared" si="126"/>
        <v>4.430969387755102</v>
      </c>
      <c r="L1913" t="s">
        <v>43</v>
      </c>
      <c r="M1913" t="s">
        <v>54</v>
      </c>
      <c r="N1913" t="s">
        <v>47</v>
      </c>
    </row>
    <row r="1914" spans="4:14" x14ac:dyDescent="0.3">
      <c r="D1914">
        <v>222</v>
      </c>
      <c r="E1914">
        <v>586</v>
      </c>
      <c r="F1914">
        <v>177.61500000000001</v>
      </c>
      <c r="G1914">
        <v>47.506</v>
      </c>
      <c r="H1914">
        <v>254.667</v>
      </c>
      <c r="I1914">
        <v>-3.9180000000000001</v>
      </c>
      <c r="J1914">
        <v>585.36800000000005</v>
      </c>
      <c r="K1914">
        <f t="shared" si="126"/>
        <v>5.9731428571428573</v>
      </c>
      <c r="L1914" t="s">
        <v>43</v>
      </c>
      <c r="M1914" t="s">
        <v>54</v>
      </c>
      <c r="N1914" t="s">
        <v>47</v>
      </c>
    </row>
    <row r="1915" spans="4:14" x14ac:dyDescent="0.3">
      <c r="D1915">
        <v>223</v>
      </c>
      <c r="E1915">
        <v>517</v>
      </c>
      <c r="F1915">
        <v>162.767</v>
      </c>
      <c r="G1915">
        <v>45.116</v>
      </c>
      <c r="H1915">
        <v>251.251</v>
      </c>
      <c r="I1915">
        <v>2.2200000000000002</v>
      </c>
      <c r="J1915">
        <v>516.38699999999994</v>
      </c>
      <c r="K1915">
        <f t="shared" si="126"/>
        <v>5.269255102040816</v>
      </c>
      <c r="L1915" t="s">
        <v>43</v>
      </c>
      <c r="M1915" t="s">
        <v>54</v>
      </c>
      <c r="N1915" t="s">
        <v>47</v>
      </c>
    </row>
    <row r="1916" spans="4:14" x14ac:dyDescent="0.3">
      <c r="D1916">
        <v>224</v>
      </c>
      <c r="E1916">
        <v>689</v>
      </c>
      <c r="F1916">
        <v>172.703</v>
      </c>
      <c r="G1916">
        <v>47.597000000000001</v>
      </c>
      <c r="H1916">
        <v>243.083</v>
      </c>
      <c r="I1916">
        <v>6.34</v>
      </c>
      <c r="J1916">
        <v>688.20899999999995</v>
      </c>
      <c r="K1916">
        <f t="shared" si="126"/>
        <v>7.0225408163265302</v>
      </c>
      <c r="L1916" t="s">
        <v>43</v>
      </c>
      <c r="M1916" t="s">
        <v>54</v>
      </c>
      <c r="N1916" t="s">
        <v>47</v>
      </c>
    </row>
    <row r="1917" spans="4:14" x14ac:dyDescent="0.3">
      <c r="D1917">
        <v>225</v>
      </c>
      <c r="E1917">
        <v>603</v>
      </c>
      <c r="F1917">
        <v>155.464</v>
      </c>
      <c r="G1917">
        <v>47.654000000000003</v>
      </c>
      <c r="H1917">
        <v>243.25200000000001</v>
      </c>
      <c r="I1917">
        <v>4.5739999999999998</v>
      </c>
      <c r="J1917">
        <v>601.91700000000003</v>
      </c>
      <c r="K1917">
        <f t="shared" si="126"/>
        <v>6.1420102040816333</v>
      </c>
      <c r="L1917" t="s">
        <v>43</v>
      </c>
      <c r="M1917" t="s">
        <v>54</v>
      </c>
      <c r="N1917" t="s">
        <v>47</v>
      </c>
    </row>
    <row r="1918" spans="4:14" x14ac:dyDescent="0.3">
      <c r="D1918">
        <v>226</v>
      </c>
      <c r="E1918">
        <v>685</v>
      </c>
      <c r="F1918">
        <v>167.512</v>
      </c>
      <c r="G1918">
        <v>51.537999999999997</v>
      </c>
      <c r="H1918">
        <v>245.971</v>
      </c>
      <c r="I1918">
        <v>0.67</v>
      </c>
      <c r="J1918">
        <v>684.04700000000003</v>
      </c>
      <c r="K1918">
        <f t="shared" si="126"/>
        <v>6.9800714285714287</v>
      </c>
      <c r="L1918" t="s">
        <v>43</v>
      </c>
      <c r="M1918" t="s">
        <v>54</v>
      </c>
      <c r="N1918" t="s">
        <v>47</v>
      </c>
    </row>
    <row r="1919" spans="4:14" x14ac:dyDescent="0.3">
      <c r="D1919">
        <v>227</v>
      </c>
      <c r="E1919">
        <v>724</v>
      </c>
      <c r="F1919">
        <v>202.00200000000001</v>
      </c>
      <c r="G1919">
        <v>78.765000000000001</v>
      </c>
      <c r="H1919">
        <v>254</v>
      </c>
      <c r="I1919">
        <v>5.3949999999999996</v>
      </c>
      <c r="J1919">
        <v>723.20399999999995</v>
      </c>
      <c r="K1919">
        <f t="shared" si="126"/>
        <v>7.3796326530612237</v>
      </c>
      <c r="L1919" t="s">
        <v>43</v>
      </c>
      <c r="M1919" t="s">
        <v>54</v>
      </c>
      <c r="N1919" t="s">
        <v>47</v>
      </c>
    </row>
    <row r="1920" spans="4:14" x14ac:dyDescent="0.3">
      <c r="D1920">
        <v>228</v>
      </c>
      <c r="E1920">
        <v>773</v>
      </c>
      <c r="F1920">
        <v>161.44999999999999</v>
      </c>
      <c r="G1920">
        <v>8.2279999999999998</v>
      </c>
      <c r="H1920">
        <v>237.268</v>
      </c>
      <c r="I1920">
        <v>-1.484</v>
      </c>
      <c r="J1920">
        <v>772.25900000000001</v>
      </c>
      <c r="K1920">
        <f t="shared" si="126"/>
        <v>7.8801938775510205</v>
      </c>
      <c r="L1920" t="s">
        <v>43</v>
      </c>
      <c r="M1920" t="s">
        <v>54</v>
      </c>
      <c r="N1920" t="s">
        <v>47</v>
      </c>
    </row>
    <row r="1921" spans="4:14" x14ac:dyDescent="0.3">
      <c r="D1921">
        <v>229</v>
      </c>
      <c r="E1921">
        <v>561</v>
      </c>
      <c r="F1921">
        <v>180.85400000000001</v>
      </c>
      <c r="G1921">
        <v>56.713999999999999</v>
      </c>
      <c r="H1921">
        <v>255</v>
      </c>
      <c r="I1921">
        <v>1.228</v>
      </c>
      <c r="J1921">
        <v>560.12900000000002</v>
      </c>
      <c r="K1921">
        <f t="shared" si="126"/>
        <v>5.7156020408163268</v>
      </c>
      <c r="L1921" t="s">
        <v>43</v>
      </c>
      <c r="M1921" t="s">
        <v>54</v>
      </c>
      <c r="N1921" t="s">
        <v>47</v>
      </c>
    </row>
    <row r="1922" spans="4:14" x14ac:dyDescent="0.3">
      <c r="D1922">
        <v>230</v>
      </c>
      <c r="E1922">
        <v>529</v>
      </c>
      <c r="F1922">
        <v>155.90700000000001</v>
      </c>
      <c r="G1922">
        <v>36.636000000000003</v>
      </c>
      <c r="H1922">
        <v>249.399</v>
      </c>
      <c r="I1922">
        <v>-2.169</v>
      </c>
      <c r="J1922">
        <v>528.37900000000002</v>
      </c>
      <c r="K1922">
        <f t="shared" si="126"/>
        <v>5.3916224489795921</v>
      </c>
      <c r="L1922" t="s">
        <v>43</v>
      </c>
      <c r="M1922" t="s">
        <v>54</v>
      </c>
      <c r="N1922" t="s">
        <v>47</v>
      </c>
    </row>
    <row r="1923" spans="4:14" x14ac:dyDescent="0.3">
      <c r="D1923">
        <v>231</v>
      </c>
      <c r="E1923">
        <v>535</v>
      </c>
      <c r="F1923">
        <v>144.60400000000001</v>
      </c>
      <c r="G1923">
        <v>51.259</v>
      </c>
      <c r="H1923">
        <v>222.22300000000001</v>
      </c>
      <c r="I1923">
        <v>4.7279999999999998</v>
      </c>
      <c r="J1923">
        <v>533.81600000000003</v>
      </c>
      <c r="K1923">
        <f t="shared" si="126"/>
        <v>5.4471020408163264</v>
      </c>
      <c r="L1923" t="s">
        <v>43</v>
      </c>
      <c r="M1923" t="s">
        <v>54</v>
      </c>
      <c r="N1923" t="s">
        <v>47</v>
      </c>
    </row>
    <row r="1924" spans="4:14" x14ac:dyDescent="0.3">
      <c r="D1924">
        <v>232</v>
      </c>
      <c r="E1924">
        <v>650</v>
      </c>
      <c r="F1924">
        <v>144.61199999999999</v>
      </c>
      <c r="G1924">
        <v>45.247</v>
      </c>
      <c r="H1924">
        <v>254.6</v>
      </c>
      <c r="I1924">
        <v>7.0810000000000004</v>
      </c>
      <c r="J1924">
        <v>648.95000000000005</v>
      </c>
      <c r="K1924">
        <f t="shared" si="126"/>
        <v>6.6219387755102046</v>
      </c>
      <c r="L1924" t="s">
        <v>43</v>
      </c>
      <c r="M1924" t="s">
        <v>54</v>
      </c>
      <c r="N1924" t="s">
        <v>47</v>
      </c>
    </row>
    <row r="1925" spans="4:14" x14ac:dyDescent="0.3">
      <c r="D1925">
        <v>1</v>
      </c>
      <c r="E1925">
        <v>73</v>
      </c>
      <c r="F1925">
        <v>87.948999999999998</v>
      </c>
      <c r="G1925">
        <v>69.888999999999996</v>
      </c>
      <c r="H1925">
        <v>108.77800000000001</v>
      </c>
      <c r="I1925">
        <v>-90.796000000000006</v>
      </c>
      <c r="J1925">
        <v>72.007000000000005</v>
      </c>
    </row>
    <row r="1926" spans="4:14" x14ac:dyDescent="0.3">
      <c r="D1926">
        <v>2</v>
      </c>
      <c r="E1926">
        <v>3596</v>
      </c>
      <c r="F1926">
        <v>140.25700000000001</v>
      </c>
      <c r="G1926">
        <v>14.861000000000001</v>
      </c>
      <c r="H1926">
        <v>254.667</v>
      </c>
      <c r="I1926">
        <v>-86.459000000000003</v>
      </c>
      <c r="J1926">
        <v>3594.8609999999999</v>
      </c>
      <c r="K1926">
        <f>J1926/J1925</f>
        <v>49.923771300012497</v>
      </c>
      <c r="L1926" t="s">
        <v>42</v>
      </c>
      <c r="M1926" t="s">
        <v>55</v>
      </c>
      <c r="N1926" t="s">
        <v>51</v>
      </c>
    </row>
    <row r="1927" spans="4:14" x14ac:dyDescent="0.3">
      <c r="D1927">
        <v>3</v>
      </c>
      <c r="E1927">
        <v>81</v>
      </c>
      <c r="F1927">
        <v>85.578000000000003</v>
      </c>
      <c r="G1927">
        <v>75.667000000000002</v>
      </c>
      <c r="H1927">
        <v>116.367</v>
      </c>
      <c r="I1927">
        <v>2.1480000000000001</v>
      </c>
      <c r="J1927">
        <v>80.055999999999997</v>
      </c>
      <c r="L1927" t="s">
        <v>42</v>
      </c>
      <c r="M1927" t="s">
        <v>55</v>
      </c>
      <c r="N1927" t="s">
        <v>51</v>
      </c>
    </row>
    <row r="1928" spans="4:14" x14ac:dyDescent="0.3">
      <c r="D1928">
        <v>4</v>
      </c>
      <c r="E1928">
        <v>3475</v>
      </c>
      <c r="F1928">
        <v>97.89</v>
      </c>
      <c r="G1928">
        <v>13.74</v>
      </c>
      <c r="H1928">
        <v>249.06399999999999</v>
      </c>
      <c r="I1928">
        <v>3.2349999999999999</v>
      </c>
      <c r="J1928">
        <v>3473.5340000000001</v>
      </c>
      <c r="K1928">
        <f t="shared" ref="K1928" si="127">J1928/J1927</f>
        <v>43.38880283801339</v>
      </c>
      <c r="L1928" t="s">
        <v>42</v>
      </c>
      <c r="M1928" t="s">
        <v>55</v>
      </c>
      <c r="N1928" t="s">
        <v>51</v>
      </c>
    </row>
    <row r="1929" spans="4:14" x14ac:dyDescent="0.3">
      <c r="D1929">
        <v>5</v>
      </c>
      <c r="E1929">
        <v>70</v>
      </c>
      <c r="F1929">
        <v>121.895</v>
      </c>
      <c r="G1929">
        <v>78</v>
      </c>
      <c r="H1929">
        <v>188</v>
      </c>
      <c r="I1929">
        <v>-90</v>
      </c>
      <c r="J1929">
        <v>69</v>
      </c>
      <c r="L1929" t="s">
        <v>42</v>
      </c>
      <c r="M1929" t="s">
        <v>55</v>
      </c>
      <c r="N1929" t="s">
        <v>51</v>
      </c>
    </row>
    <row r="1930" spans="4:14" x14ac:dyDescent="0.3">
      <c r="D1930">
        <v>6</v>
      </c>
      <c r="E1930">
        <v>3619</v>
      </c>
      <c r="F1930">
        <v>95.972999999999999</v>
      </c>
      <c r="G1930">
        <v>16.373000000000001</v>
      </c>
      <c r="H1930">
        <v>253.14500000000001</v>
      </c>
      <c r="I1930">
        <v>-86.578000000000003</v>
      </c>
      <c r="J1930">
        <v>3618.453</v>
      </c>
      <c r="K1930">
        <f t="shared" ref="K1930" si="128">J1930/J1929</f>
        <v>52.441347826086954</v>
      </c>
      <c r="L1930" t="s">
        <v>42</v>
      </c>
      <c r="M1930" t="s">
        <v>55</v>
      </c>
      <c r="N1930" t="s">
        <v>51</v>
      </c>
    </row>
    <row r="1931" spans="4:14" x14ac:dyDescent="0.3">
      <c r="D1931">
        <v>7</v>
      </c>
      <c r="E1931">
        <v>55</v>
      </c>
      <c r="F1931">
        <v>85.146000000000001</v>
      </c>
      <c r="G1931">
        <v>68.111000000000004</v>
      </c>
      <c r="H1931">
        <v>110.444</v>
      </c>
      <c r="I1931">
        <v>3.18</v>
      </c>
      <c r="J1931">
        <v>54.082999999999998</v>
      </c>
      <c r="L1931" t="s">
        <v>42</v>
      </c>
      <c r="M1931" t="s">
        <v>55</v>
      </c>
      <c r="N1931" t="s">
        <v>51</v>
      </c>
    </row>
    <row r="1932" spans="4:14" x14ac:dyDescent="0.3">
      <c r="D1932">
        <v>8</v>
      </c>
      <c r="E1932">
        <v>3802</v>
      </c>
      <c r="F1932">
        <v>99.191999999999993</v>
      </c>
      <c r="G1932">
        <v>12.763999999999999</v>
      </c>
      <c r="H1932">
        <v>254</v>
      </c>
      <c r="I1932">
        <v>1.5680000000000001</v>
      </c>
      <c r="J1932">
        <v>3801.4229999999998</v>
      </c>
      <c r="K1932">
        <f t="shared" ref="K1932" si="129">J1932/J1931</f>
        <v>70.288685908695896</v>
      </c>
      <c r="L1932" t="s">
        <v>42</v>
      </c>
      <c r="M1932" t="s">
        <v>55</v>
      </c>
      <c r="N1932" t="s">
        <v>51</v>
      </c>
    </row>
    <row r="1933" spans="4:14" x14ac:dyDescent="0.3">
      <c r="D1933">
        <v>9</v>
      </c>
      <c r="E1933">
        <v>143</v>
      </c>
      <c r="F1933">
        <v>127.334</v>
      </c>
      <c r="G1933">
        <v>95.046999999999997</v>
      </c>
      <c r="H1933">
        <v>223</v>
      </c>
      <c r="I1933">
        <v>-0.80700000000000005</v>
      </c>
      <c r="J1933">
        <v>142.01400000000001</v>
      </c>
      <c r="L1933" t="s">
        <v>42</v>
      </c>
      <c r="M1933" t="s">
        <v>55</v>
      </c>
    </row>
    <row r="1934" spans="4:14" x14ac:dyDescent="0.3">
      <c r="D1934">
        <v>10</v>
      </c>
      <c r="E1934">
        <v>3658</v>
      </c>
      <c r="F1934">
        <v>78.777000000000001</v>
      </c>
      <c r="G1934">
        <v>12.125999999999999</v>
      </c>
      <c r="H1934">
        <v>250.51599999999999</v>
      </c>
      <c r="I1934">
        <v>1.4410000000000001</v>
      </c>
      <c r="J1934">
        <v>3657.1570000000002</v>
      </c>
      <c r="K1934">
        <f t="shared" ref="K1934" si="130">J1934/J1933</f>
        <v>25.752087822327375</v>
      </c>
      <c r="L1934" t="s">
        <v>42</v>
      </c>
      <c r="M1934" t="s">
        <v>55</v>
      </c>
      <c r="N1934" t="s">
        <v>48</v>
      </c>
    </row>
    <row r="1935" spans="4:14" x14ac:dyDescent="0.3">
      <c r="D1935">
        <v>11</v>
      </c>
      <c r="E1935">
        <v>173</v>
      </c>
      <c r="F1935">
        <v>68.084999999999994</v>
      </c>
      <c r="G1935">
        <v>46.938000000000002</v>
      </c>
      <c r="H1935">
        <v>97.968999999999994</v>
      </c>
      <c r="I1935">
        <v>1.3320000000000001</v>
      </c>
      <c r="J1935">
        <v>172.047</v>
      </c>
      <c r="L1935" t="s">
        <v>42</v>
      </c>
      <c r="M1935" t="s">
        <v>55</v>
      </c>
      <c r="N1935" t="s">
        <v>48</v>
      </c>
    </row>
    <row r="1936" spans="4:14" x14ac:dyDescent="0.3">
      <c r="D1936">
        <v>12</v>
      </c>
      <c r="E1936">
        <v>3759</v>
      </c>
      <c r="F1936">
        <v>59.268000000000001</v>
      </c>
      <c r="G1936">
        <v>14.794</v>
      </c>
      <c r="H1936">
        <v>138.25800000000001</v>
      </c>
      <c r="I1936">
        <v>1.647</v>
      </c>
      <c r="J1936">
        <v>3757.5520000000001</v>
      </c>
      <c r="K1936">
        <f t="shared" ref="K1936" si="131">J1936/J1935</f>
        <v>21.840264578865078</v>
      </c>
      <c r="L1936" t="s">
        <v>42</v>
      </c>
      <c r="M1936" t="s">
        <v>55</v>
      </c>
      <c r="N1936" t="s">
        <v>48</v>
      </c>
    </row>
    <row r="1937" spans="4:14" x14ac:dyDescent="0.3">
      <c r="D1937">
        <v>13</v>
      </c>
      <c r="E1937">
        <v>209</v>
      </c>
      <c r="F1937">
        <v>100.447</v>
      </c>
      <c r="G1937">
        <v>81.980999999999995</v>
      </c>
      <c r="H1937">
        <v>195.167</v>
      </c>
      <c r="I1937">
        <v>-1.1020000000000001</v>
      </c>
      <c r="J1937">
        <v>208.03800000000001</v>
      </c>
      <c r="L1937" t="s">
        <v>42</v>
      </c>
      <c r="M1937" t="s">
        <v>55</v>
      </c>
      <c r="N1937" t="s">
        <v>48</v>
      </c>
    </row>
    <row r="1938" spans="4:14" x14ac:dyDescent="0.3">
      <c r="D1938">
        <v>14</v>
      </c>
      <c r="E1938">
        <v>3797</v>
      </c>
      <c r="F1938">
        <v>119.621</v>
      </c>
      <c r="G1938">
        <v>25.18</v>
      </c>
      <c r="H1938">
        <v>215.22499999999999</v>
      </c>
      <c r="I1938">
        <v>4.593</v>
      </c>
      <c r="J1938">
        <v>3796.192</v>
      </c>
      <c r="K1938">
        <f t="shared" ref="K1938" si="132">J1938/J1937</f>
        <v>18.247589382708927</v>
      </c>
      <c r="L1938" t="s">
        <v>42</v>
      </c>
      <c r="M1938" t="s">
        <v>55</v>
      </c>
      <c r="N1938" t="s">
        <v>48</v>
      </c>
    </row>
    <row r="1939" spans="4:14" x14ac:dyDescent="0.3">
      <c r="D1939">
        <v>15</v>
      </c>
      <c r="E1939">
        <v>197</v>
      </c>
      <c r="F1939">
        <v>86.525999999999996</v>
      </c>
      <c r="G1939">
        <v>77.781999999999996</v>
      </c>
      <c r="H1939">
        <v>140</v>
      </c>
      <c r="I1939">
        <v>-3.504</v>
      </c>
      <c r="J1939">
        <v>196.36699999999999</v>
      </c>
      <c r="L1939" t="s">
        <v>42</v>
      </c>
      <c r="M1939" t="s">
        <v>55</v>
      </c>
      <c r="N1939" t="s">
        <v>48</v>
      </c>
    </row>
    <row r="1940" spans="4:14" x14ac:dyDescent="0.3">
      <c r="D1940">
        <v>16</v>
      </c>
      <c r="E1940">
        <v>3555</v>
      </c>
      <c r="F1940">
        <v>116.59399999999999</v>
      </c>
      <c r="G1940">
        <v>21.922000000000001</v>
      </c>
      <c r="H1940">
        <v>208.244</v>
      </c>
      <c r="I1940">
        <v>1.9350000000000001</v>
      </c>
      <c r="J1940">
        <v>3554.0259999999998</v>
      </c>
      <c r="K1940">
        <f t="shared" ref="K1940" si="133">J1940/J1939</f>
        <v>18.098896454088518</v>
      </c>
      <c r="L1940" t="s">
        <v>42</v>
      </c>
      <c r="M1940" t="s">
        <v>55</v>
      </c>
      <c r="N1940" t="s">
        <v>48</v>
      </c>
    </row>
    <row r="1941" spans="4:14" x14ac:dyDescent="0.3">
      <c r="D1941">
        <v>17</v>
      </c>
      <c r="E1941">
        <v>193</v>
      </c>
      <c r="F1941">
        <v>132.66200000000001</v>
      </c>
      <c r="G1941">
        <v>115.292</v>
      </c>
      <c r="H1941">
        <v>153.708</v>
      </c>
      <c r="I1941">
        <v>1.1930000000000001</v>
      </c>
      <c r="J1941">
        <v>192.042</v>
      </c>
      <c r="L1941" t="s">
        <v>42</v>
      </c>
      <c r="M1941" t="s">
        <v>55</v>
      </c>
      <c r="N1941" t="s">
        <v>48</v>
      </c>
    </row>
    <row r="1942" spans="4:14" x14ac:dyDescent="0.3">
      <c r="D1942">
        <v>18</v>
      </c>
      <c r="E1942">
        <v>3695</v>
      </c>
      <c r="F1942">
        <v>137.06100000000001</v>
      </c>
      <c r="G1942">
        <v>21.847000000000001</v>
      </c>
      <c r="H1942">
        <v>210.34800000000001</v>
      </c>
      <c r="I1942">
        <v>4.9080000000000004</v>
      </c>
      <c r="J1942">
        <v>3693.5419999999999</v>
      </c>
      <c r="K1942">
        <f t="shared" ref="K1942" si="134">J1942/J1941</f>
        <v>19.232990699951053</v>
      </c>
      <c r="L1942" t="s">
        <v>42</v>
      </c>
      <c r="M1942" t="s">
        <v>55</v>
      </c>
      <c r="N1942" t="s">
        <v>48</v>
      </c>
    </row>
    <row r="1943" spans="4:14" x14ac:dyDescent="0.3">
      <c r="D1943">
        <v>19</v>
      </c>
      <c r="E1943">
        <v>163</v>
      </c>
      <c r="F1943">
        <v>84.415999999999997</v>
      </c>
      <c r="G1943">
        <v>58.332999999999998</v>
      </c>
      <c r="H1943">
        <v>160.333</v>
      </c>
      <c r="I1943">
        <v>-87.879000000000005</v>
      </c>
      <c r="J1943">
        <v>162.11099999999999</v>
      </c>
      <c r="L1943" t="s">
        <v>42</v>
      </c>
      <c r="M1943" t="s">
        <v>55</v>
      </c>
      <c r="N1943" t="s">
        <v>48</v>
      </c>
    </row>
    <row r="1944" spans="4:14" x14ac:dyDescent="0.3">
      <c r="D1944">
        <v>20</v>
      </c>
      <c r="E1944">
        <v>3711</v>
      </c>
      <c r="F1944">
        <v>142.196</v>
      </c>
      <c r="G1944">
        <v>14.914</v>
      </c>
      <c r="H1944">
        <v>217.78399999999999</v>
      </c>
      <c r="I1944">
        <v>-86.290999999999997</v>
      </c>
      <c r="J1944">
        <v>3709.7710000000002</v>
      </c>
      <c r="K1944">
        <f t="shared" ref="K1944" si="135">J1944/J1943</f>
        <v>22.88414111318788</v>
      </c>
      <c r="L1944" t="s">
        <v>42</v>
      </c>
      <c r="M1944" t="s">
        <v>55</v>
      </c>
      <c r="N1944" t="s">
        <v>48</v>
      </c>
    </row>
    <row r="1945" spans="4:14" x14ac:dyDescent="0.3">
      <c r="D1945">
        <v>21</v>
      </c>
      <c r="E1945">
        <v>151</v>
      </c>
      <c r="F1945">
        <v>137.37</v>
      </c>
      <c r="G1945">
        <v>90.052999999999997</v>
      </c>
      <c r="H1945">
        <v>174.97300000000001</v>
      </c>
      <c r="I1945">
        <v>-88.853999999999999</v>
      </c>
      <c r="J1945">
        <v>150.03</v>
      </c>
      <c r="L1945" t="s">
        <v>42</v>
      </c>
      <c r="M1945" t="s">
        <v>55</v>
      </c>
      <c r="N1945" t="s">
        <v>48</v>
      </c>
    </row>
    <row r="1946" spans="4:14" x14ac:dyDescent="0.3">
      <c r="D1946">
        <v>22</v>
      </c>
      <c r="E1946">
        <v>3805</v>
      </c>
      <c r="F1946">
        <v>136.03899999999999</v>
      </c>
      <c r="G1946">
        <v>15.47</v>
      </c>
      <c r="H1946">
        <v>239.553</v>
      </c>
      <c r="I1946">
        <v>-86.834999999999994</v>
      </c>
      <c r="J1946">
        <v>3803.8009999999999</v>
      </c>
      <c r="K1946">
        <f t="shared" ref="K1946" si="136">J1946/J1945</f>
        <v>25.353602612810771</v>
      </c>
      <c r="L1946" t="s">
        <v>42</v>
      </c>
      <c r="M1946" t="s">
        <v>55</v>
      </c>
      <c r="N1946" t="s">
        <v>48</v>
      </c>
    </row>
    <row r="1947" spans="4:14" x14ac:dyDescent="0.3">
      <c r="D1947">
        <v>23</v>
      </c>
      <c r="E1947">
        <v>149</v>
      </c>
      <c r="F1947">
        <v>113.244</v>
      </c>
      <c r="G1947">
        <v>95.667000000000002</v>
      </c>
      <c r="H1947">
        <v>182.333</v>
      </c>
      <c r="I1947">
        <v>0</v>
      </c>
      <c r="J1947">
        <v>148</v>
      </c>
      <c r="L1947" t="s">
        <v>42</v>
      </c>
      <c r="M1947" t="s">
        <v>55</v>
      </c>
      <c r="N1947" t="s">
        <v>48</v>
      </c>
    </row>
    <row r="1948" spans="4:14" x14ac:dyDescent="0.3">
      <c r="D1948">
        <v>24</v>
      </c>
      <c r="E1948">
        <v>3263</v>
      </c>
      <c r="F1948">
        <v>158.91800000000001</v>
      </c>
      <c r="G1948">
        <v>34.091999999999999</v>
      </c>
      <c r="H1948">
        <v>252.40700000000001</v>
      </c>
      <c r="I1948">
        <v>1.827</v>
      </c>
      <c r="J1948">
        <v>3261.6579999999999</v>
      </c>
      <c r="K1948">
        <f t="shared" ref="K1948" si="137">J1948/J1947</f>
        <v>22.038229729729728</v>
      </c>
      <c r="L1948" t="s">
        <v>42</v>
      </c>
      <c r="M1948" t="s">
        <v>55</v>
      </c>
      <c r="N1948" t="s">
        <v>48</v>
      </c>
    </row>
    <row r="1949" spans="4:14" x14ac:dyDescent="0.3">
      <c r="D1949">
        <v>25</v>
      </c>
      <c r="E1949">
        <v>141</v>
      </c>
      <c r="F1949">
        <v>139.988</v>
      </c>
      <c r="G1949">
        <v>127.333</v>
      </c>
      <c r="H1949">
        <v>179.333</v>
      </c>
      <c r="I1949">
        <v>0</v>
      </c>
      <c r="J1949">
        <v>140</v>
      </c>
      <c r="L1949" t="s">
        <v>42</v>
      </c>
      <c r="M1949" t="s">
        <v>55</v>
      </c>
      <c r="N1949" t="s">
        <v>48</v>
      </c>
    </row>
    <row r="1950" spans="4:14" x14ac:dyDescent="0.3">
      <c r="D1950">
        <v>26</v>
      </c>
      <c r="E1950">
        <v>3454</v>
      </c>
      <c r="F1950">
        <v>147.26</v>
      </c>
      <c r="G1950">
        <v>35.533999999999999</v>
      </c>
      <c r="H1950">
        <v>241.13399999999999</v>
      </c>
      <c r="I1950">
        <v>1.3280000000000001</v>
      </c>
      <c r="J1950">
        <v>3452.9270000000001</v>
      </c>
      <c r="K1950">
        <f t="shared" ref="K1950" si="138">J1950/J1949</f>
        <v>24.663764285714286</v>
      </c>
      <c r="L1950" t="s">
        <v>42</v>
      </c>
      <c r="M1950" t="s">
        <v>55</v>
      </c>
      <c r="N1950" t="s">
        <v>48</v>
      </c>
    </row>
    <row r="1951" spans="4:14" x14ac:dyDescent="0.3">
      <c r="D1951">
        <v>27</v>
      </c>
      <c r="E1951">
        <v>117</v>
      </c>
      <c r="F1951">
        <v>123.917</v>
      </c>
      <c r="G1951">
        <v>111.667</v>
      </c>
      <c r="H1951">
        <v>182</v>
      </c>
      <c r="I1951">
        <v>0</v>
      </c>
      <c r="J1951">
        <v>116</v>
      </c>
      <c r="L1951" t="s">
        <v>42</v>
      </c>
      <c r="M1951" t="s">
        <v>55</v>
      </c>
      <c r="N1951" t="s">
        <v>48</v>
      </c>
    </row>
    <row r="1952" spans="4:14" x14ac:dyDescent="0.3">
      <c r="D1952">
        <v>28</v>
      </c>
      <c r="E1952">
        <v>3286</v>
      </c>
      <c r="F1952">
        <v>145.69</v>
      </c>
      <c r="G1952">
        <v>48.526000000000003</v>
      </c>
      <c r="H1952">
        <v>235.59299999999999</v>
      </c>
      <c r="I1952">
        <v>1.6739999999999999</v>
      </c>
      <c r="J1952">
        <v>3285.4029999999998</v>
      </c>
      <c r="K1952">
        <f t="shared" ref="K1952:K1954" si="139">J1952/J1951</f>
        <v>28.322439655172413</v>
      </c>
      <c r="L1952" t="s">
        <v>42</v>
      </c>
      <c r="M1952" t="s">
        <v>55</v>
      </c>
      <c r="N1952" t="s">
        <v>48</v>
      </c>
    </row>
    <row r="1953" spans="4:14" x14ac:dyDescent="0.3">
      <c r="D1953">
        <v>29</v>
      </c>
      <c r="E1953">
        <v>261</v>
      </c>
      <c r="F1953">
        <v>86.837999999999994</v>
      </c>
      <c r="G1953">
        <v>51.667000000000002</v>
      </c>
      <c r="H1953">
        <v>173</v>
      </c>
      <c r="I1953">
        <v>0</v>
      </c>
      <c r="J1953">
        <v>260</v>
      </c>
      <c r="M1953" t="s">
        <v>55</v>
      </c>
      <c r="N1953" t="s">
        <v>48</v>
      </c>
    </row>
    <row r="1954" spans="4:14" x14ac:dyDescent="0.3">
      <c r="D1954">
        <v>30</v>
      </c>
      <c r="E1954">
        <v>3334</v>
      </c>
      <c r="F1954">
        <v>124.70099999999999</v>
      </c>
      <c r="G1954">
        <v>1.6950000000000001</v>
      </c>
      <c r="H1954">
        <v>253.29499999999999</v>
      </c>
      <c r="I1954">
        <v>3.0270000000000001</v>
      </c>
      <c r="J1954">
        <v>3332.6509999999998</v>
      </c>
      <c r="K1954">
        <f t="shared" si="139"/>
        <v>12.817888461538461</v>
      </c>
      <c r="L1954" t="s">
        <v>43</v>
      </c>
      <c r="M1954" t="s">
        <v>55</v>
      </c>
      <c r="N1954" t="s">
        <v>47</v>
      </c>
    </row>
    <row r="1955" spans="4:14" x14ac:dyDescent="0.3">
      <c r="D1955">
        <v>31</v>
      </c>
      <c r="E1955">
        <v>141</v>
      </c>
      <c r="F1955">
        <v>105.328</v>
      </c>
      <c r="G1955">
        <v>87.6</v>
      </c>
      <c r="H1955">
        <v>178.571</v>
      </c>
      <c r="I1955">
        <v>1.637</v>
      </c>
      <c r="J1955">
        <v>140.05699999999999</v>
      </c>
      <c r="L1955" t="s">
        <v>43</v>
      </c>
      <c r="M1955" t="s">
        <v>55</v>
      </c>
      <c r="N1955" t="s">
        <v>47</v>
      </c>
    </row>
    <row r="1956" spans="4:14" x14ac:dyDescent="0.3">
      <c r="D1956">
        <v>32</v>
      </c>
      <c r="E1956">
        <v>1669</v>
      </c>
      <c r="F1956">
        <v>98.033000000000001</v>
      </c>
      <c r="G1956">
        <v>7.4039999999999999</v>
      </c>
      <c r="H1956">
        <v>201.63800000000001</v>
      </c>
      <c r="I1956">
        <v>-0.96199999999999997</v>
      </c>
      <c r="J1956">
        <v>1668.2349999999999</v>
      </c>
      <c r="K1956">
        <f>J1956/140</f>
        <v>11.915964285714285</v>
      </c>
      <c r="L1956" t="s">
        <v>43</v>
      </c>
      <c r="M1956" t="s">
        <v>55</v>
      </c>
      <c r="N1956" t="s">
        <v>47</v>
      </c>
    </row>
    <row r="1957" spans="4:14" x14ac:dyDescent="0.3">
      <c r="D1957">
        <v>33</v>
      </c>
      <c r="E1957">
        <v>1722</v>
      </c>
      <c r="F1957">
        <v>146.23400000000001</v>
      </c>
      <c r="G1957">
        <v>13.667999999999999</v>
      </c>
      <c r="H1957">
        <v>226.48699999999999</v>
      </c>
      <c r="I1957">
        <v>-2.2639999999999998</v>
      </c>
      <c r="J1957">
        <v>1721.3440000000001</v>
      </c>
      <c r="K1957">
        <f t="shared" ref="K1957:K1960" si="140">J1957/140</f>
        <v>12.295314285714285</v>
      </c>
      <c r="L1957" t="s">
        <v>43</v>
      </c>
      <c r="M1957" t="s">
        <v>55</v>
      </c>
      <c r="N1957" t="s">
        <v>47</v>
      </c>
    </row>
    <row r="1958" spans="4:14" x14ac:dyDescent="0.3">
      <c r="D1958">
        <v>34</v>
      </c>
      <c r="E1958">
        <v>1670</v>
      </c>
      <c r="F1958">
        <v>128.36699999999999</v>
      </c>
      <c r="G1958">
        <v>5.3040000000000003</v>
      </c>
      <c r="H1958">
        <v>226.46700000000001</v>
      </c>
      <c r="I1958">
        <v>1.5109999999999999</v>
      </c>
      <c r="J1958">
        <v>1668.58</v>
      </c>
      <c r="K1958">
        <f t="shared" si="140"/>
        <v>11.918428571428571</v>
      </c>
      <c r="L1958" t="s">
        <v>43</v>
      </c>
      <c r="M1958" t="s">
        <v>55</v>
      </c>
      <c r="N1958" t="s">
        <v>47</v>
      </c>
    </row>
    <row r="1959" spans="4:14" x14ac:dyDescent="0.3">
      <c r="D1959">
        <v>35</v>
      </c>
      <c r="E1959">
        <v>1514</v>
      </c>
      <c r="F1959">
        <v>163.56899999999999</v>
      </c>
      <c r="G1959">
        <v>22.747</v>
      </c>
      <c r="H1959">
        <v>249.17400000000001</v>
      </c>
      <c r="I1959">
        <v>-2.2719999999999998</v>
      </c>
      <c r="J1959">
        <v>1513.19</v>
      </c>
      <c r="K1959">
        <f t="shared" si="140"/>
        <v>10.8085</v>
      </c>
      <c r="L1959" t="s">
        <v>43</v>
      </c>
      <c r="M1959" t="s">
        <v>55</v>
      </c>
      <c r="N1959" t="s">
        <v>47</v>
      </c>
    </row>
    <row r="1960" spans="4:14" x14ac:dyDescent="0.3">
      <c r="D1960">
        <v>36</v>
      </c>
      <c r="E1960">
        <v>1689</v>
      </c>
      <c r="F1960">
        <v>156.21799999999999</v>
      </c>
      <c r="G1960">
        <v>28.134</v>
      </c>
      <c r="H1960">
        <v>239.845</v>
      </c>
      <c r="I1960">
        <v>0.81499999999999995</v>
      </c>
      <c r="J1960">
        <v>1688.171</v>
      </c>
      <c r="K1960">
        <f t="shared" si="140"/>
        <v>12.058364285714285</v>
      </c>
      <c r="L1960" t="s">
        <v>43</v>
      </c>
      <c r="M1960" t="s">
        <v>55</v>
      </c>
      <c r="N1960" t="s">
        <v>47</v>
      </c>
    </row>
    <row r="1961" spans="4:14" x14ac:dyDescent="0.3">
      <c r="D1961">
        <v>37</v>
      </c>
      <c r="E1961">
        <v>269</v>
      </c>
      <c r="F1961">
        <v>85.363</v>
      </c>
      <c r="G1961">
        <v>51.332999999999998</v>
      </c>
      <c r="H1961">
        <v>190</v>
      </c>
      <c r="I1961">
        <v>0</v>
      </c>
      <c r="J1961">
        <v>268</v>
      </c>
      <c r="L1961" t="s">
        <v>43</v>
      </c>
      <c r="M1961" t="s">
        <v>55</v>
      </c>
      <c r="N1961" t="s">
        <v>47</v>
      </c>
    </row>
    <row r="1962" spans="4:14" x14ac:dyDescent="0.3">
      <c r="D1962">
        <v>38</v>
      </c>
      <c r="E1962">
        <v>3427</v>
      </c>
      <c r="F1962">
        <v>152.959</v>
      </c>
      <c r="G1962">
        <v>0.55100000000000005</v>
      </c>
      <c r="H1962">
        <v>250.768</v>
      </c>
      <c r="I1962">
        <v>-1.94</v>
      </c>
      <c r="J1962">
        <v>3425.9639999999999</v>
      </c>
      <c r="K1962">
        <f>J1962/J1961</f>
        <v>12.783447761194029</v>
      </c>
      <c r="L1962" t="s">
        <v>43</v>
      </c>
      <c r="M1962" t="s">
        <v>55</v>
      </c>
      <c r="N1962" t="s">
        <v>47</v>
      </c>
    </row>
    <row r="1963" spans="4:14" x14ac:dyDescent="0.3">
      <c r="D1963">
        <v>39</v>
      </c>
      <c r="E1963">
        <v>391</v>
      </c>
      <c r="F1963">
        <v>70.097999999999999</v>
      </c>
      <c r="G1963">
        <v>42.667000000000002</v>
      </c>
      <c r="H1963">
        <v>167.333</v>
      </c>
      <c r="I1963">
        <v>-90</v>
      </c>
      <c r="J1963">
        <v>390</v>
      </c>
      <c r="L1963" t="s">
        <v>43</v>
      </c>
      <c r="M1963" t="s">
        <v>55</v>
      </c>
      <c r="N1963" t="s">
        <v>47</v>
      </c>
    </row>
    <row r="1964" spans="4:14" x14ac:dyDescent="0.3">
      <c r="D1964">
        <v>40</v>
      </c>
      <c r="E1964">
        <v>2932</v>
      </c>
      <c r="F1964">
        <v>126.047</v>
      </c>
      <c r="G1964">
        <v>2.3330000000000002</v>
      </c>
      <c r="H1964">
        <v>237.74799999999999</v>
      </c>
      <c r="I1964">
        <v>-87.536000000000001</v>
      </c>
      <c r="J1964">
        <v>2930.71</v>
      </c>
      <c r="K1964">
        <f t="shared" ref="K1964" si="141">J1964/J1963</f>
        <v>7.5146410256410254</v>
      </c>
      <c r="L1964" t="s">
        <v>43</v>
      </c>
      <c r="M1964" t="s">
        <v>55</v>
      </c>
      <c r="N1964" t="s">
        <v>47</v>
      </c>
    </row>
    <row r="1965" spans="4:14" x14ac:dyDescent="0.3">
      <c r="D1965">
        <v>41</v>
      </c>
      <c r="E1965">
        <v>305</v>
      </c>
      <c r="F1965">
        <v>73.016999999999996</v>
      </c>
      <c r="G1965">
        <v>38.631999999999998</v>
      </c>
      <c r="H1965">
        <v>196.64</v>
      </c>
      <c r="I1965">
        <v>1.5069999999999999</v>
      </c>
      <c r="J1965">
        <v>304.10500000000002</v>
      </c>
      <c r="L1965" t="s">
        <v>43</v>
      </c>
      <c r="M1965" t="s">
        <v>55</v>
      </c>
      <c r="N1965" t="s">
        <v>47</v>
      </c>
    </row>
    <row r="1966" spans="4:14" x14ac:dyDescent="0.3">
      <c r="D1966">
        <v>42</v>
      </c>
      <c r="E1966">
        <v>3207</v>
      </c>
      <c r="F1966">
        <v>127.992</v>
      </c>
      <c r="G1966">
        <v>0.33300000000000002</v>
      </c>
      <c r="H1966">
        <v>248.333</v>
      </c>
      <c r="I1966">
        <v>1.931</v>
      </c>
      <c r="J1966">
        <v>3205.82</v>
      </c>
      <c r="K1966">
        <f t="shared" ref="K1966" si="142">J1966/J1965</f>
        <v>10.541819437365383</v>
      </c>
      <c r="L1966" t="s">
        <v>43</v>
      </c>
      <c r="M1966" t="s">
        <v>55</v>
      </c>
      <c r="N1966" t="s">
        <v>47</v>
      </c>
    </row>
    <row r="1967" spans="4:14" x14ac:dyDescent="0.3">
      <c r="D1967">
        <v>43</v>
      </c>
      <c r="E1967">
        <v>277</v>
      </c>
      <c r="F1967">
        <v>96.763999999999996</v>
      </c>
      <c r="G1967">
        <v>65.667000000000002</v>
      </c>
      <c r="H1967">
        <v>210.667</v>
      </c>
      <c r="I1967">
        <v>-90</v>
      </c>
      <c r="J1967">
        <v>276</v>
      </c>
      <c r="L1967" t="s">
        <v>43</v>
      </c>
      <c r="M1967" t="s">
        <v>55</v>
      </c>
      <c r="N1967" t="s">
        <v>47</v>
      </c>
    </row>
    <row r="1968" spans="4:14" x14ac:dyDescent="0.3">
      <c r="D1968">
        <v>44</v>
      </c>
      <c r="E1968">
        <v>3611</v>
      </c>
      <c r="F1968">
        <v>115.94</v>
      </c>
      <c r="G1968">
        <v>1.89</v>
      </c>
      <c r="H1968">
        <v>229.297</v>
      </c>
      <c r="I1968">
        <v>-87.427999999999997</v>
      </c>
      <c r="J1968">
        <v>3609.6370000000002</v>
      </c>
      <c r="K1968">
        <f t="shared" ref="K1968" si="143">J1968/J1967</f>
        <v>13.078394927536232</v>
      </c>
      <c r="L1968" t="s">
        <v>43</v>
      </c>
      <c r="M1968" t="s">
        <v>55</v>
      </c>
      <c r="N1968" t="s">
        <v>47</v>
      </c>
    </row>
    <row r="1969" spans="4:14" x14ac:dyDescent="0.3">
      <c r="D1969">
        <v>45</v>
      </c>
      <c r="E1969">
        <v>289</v>
      </c>
      <c r="F1969">
        <v>79.772000000000006</v>
      </c>
      <c r="G1969">
        <v>40.625</v>
      </c>
      <c r="H1969">
        <v>197.833</v>
      </c>
      <c r="I1969">
        <v>-91.192999999999998</v>
      </c>
      <c r="J1969">
        <v>288.06200000000001</v>
      </c>
      <c r="L1969" t="s">
        <v>43</v>
      </c>
      <c r="M1969" t="s">
        <v>55</v>
      </c>
      <c r="N1969" t="s">
        <v>47</v>
      </c>
    </row>
    <row r="1970" spans="4:14" x14ac:dyDescent="0.3">
      <c r="D1970">
        <v>46</v>
      </c>
      <c r="E1970">
        <v>3413</v>
      </c>
      <c r="F1970">
        <v>106.697</v>
      </c>
      <c r="G1970">
        <v>0.66700000000000004</v>
      </c>
      <c r="H1970">
        <v>241.321</v>
      </c>
      <c r="I1970">
        <v>-87.177999999999997</v>
      </c>
      <c r="J1970">
        <v>3412.1379999999999</v>
      </c>
      <c r="K1970">
        <f t="shared" ref="K1970" si="144">J1970/J1969</f>
        <v>11.845151391019987</v>
      </c>
      <c r="L1970" t="s">
        <v>43</v>
      </c>
      <c r="M1970" t="s">
        <v>55</v>
      </c>
      <c r="N1970" t="s">
        <v>47</v>
      </c>
    </row>
    <row r="1971" spans="4:14" x14ac:dyDescent="0.3">
      <c r="D1971">
        <v>47</v>
      </c>
      <c r="E1971">
        <v>265</v>
      </c>
      <c r="F1971">
        <v>97.733000000000004</v>
      </c>
      <c r="G1971">
        <v>78.667000000000002</v>
      </c>
      <c r="H1971">
        <v>180</v>
      </c>
      <c r="I1971">
        <v>-90</v>
      </c>
      <c r="J1971">
        <v>264</v>
      </c>
      <c r="L1971" t="s">
        <v>43</v>
      </c>
      <c r="M1971" t="s">
        <v>55</v>
      </c>
      <c r="N1971" t="s">
        <v>47</v>
      </c>
    </row>
    <row r="1972" spans="4:14" x14ac:dyDescent="0.3">
      <c r="D1972">
        <v>48</v>
      </c>
      <c r="E1972">
        <v>3386</v>
      </c>
      <c r="F1972">
        <v>101.67400000000001</v>
      </c>
      <c r="G1972">
        <v>3.0630000000000002</v>
      </c>
      <c r="H1972">
        <v>236.964</v>
      </c>
      <c r="I1972">
        <v>-91.016000000000005</v>
      </c>
      <c r="J1972">
        <v>3384.5320000000002</v>
      </c>
      <c r="K1972">
        <f t="shared" ref="K1972" si="145">J1972/J1971</f>
        <v>12.820196969696971</v>
      </c>
      <c r="L1972" t="s">
        <v>43</v>
      </c>
      <c r="M1972" t="s">
        <v>55</v>
      </c>
      <c r="N1972" t="s">
        <v>47</v>
      </c>
    </row>
    <row r="1973" spans="4:14" x14ac:dyDescent="0.3">
      <c r="D1973">
        <v>49</v>
      </c>
      <c r="E1973">
        <v>209</v>
      </c>
      <c r="F1973">
        <v>91.700999999999993</v>
      </c>
      <c r="G1973">
        <v>78.037999999999997</v>
      </c>
      <c r="H1973">
        <v>161.333</v>
      </c>
      <c r="I1973">
        <v>1.1020000000000001</v>
      </c>
      <c r="J1973">
        <v>208.03800000000001</v>
      </c>
      <c r="L1973" t="s">
        <v>43</v>
      </c>
      <c r="M1973" t="s">
        <v>55</v>
      </c>
      <c r="N1973" t="s">
        <v>47</v>
      </c>
    </row>
    <row r="1974" spans="4:14" x14ac:dyDescent="0.3">
      <c r="D1974">
        <v>50</v>
      </c>
      <c r="E1974">
        <v>2906</v>
      </c>
      <c r="F1974">
        <v>140.08699999999999</v>
      </c>
      <c r="G1974">
        <v>2.5990000000000002</v>
      </c>
      <c r="H1974">
        <v>240.93</v>
      </c>
      <c r="I1974">
        <v>1.2629999999999999</v>
      </c>
      <c r="J1974">
        <v>2904.7049999999999</v>
      </c>
      <c r="K1974">
        <f t="shared" ref="K1974" si="146">J1974/J1973</f>
        <v>13.962377065728376</v>
      </c>
      <c r="L1974" t="s">
        <v>43</v>
      </c>
      <c r="M1974" t="s">
        <v>55</v>
      </c>
      <c r="N1974" t="s">
        <v>47</v>
      </c>
    </row>
    <row r="1975" spans="4:14" x14ac:dyDescent="0.3">
      <c r="D1975">
        <v>51</v>
      </c>
      <c r="E1975">
        <v>259</v>
      </c>
      <c r="F1975">
        <v>84.052000000000007</v>
      </c>
      <c r="G1975">
        <v>44.426000000000002</v>
      </c>
      <c r="H1975">
        <v>203.977</v>
      </c>
      <c r="I1975">
        <v>-88.668000000000006</v>
      </c>
      <c r="J1975">
        <v>258.07</v>
      </c>
      <c r="L1975" t="s">
        <v>43</v>
      </c>
      <c r="M1975" t="s">
        <v>55</v>
      </c>
      <c r="N1975" t="s">
        <v>47</v>
      </c>
    </row>
    <row r="1976" spans="4:14" x14ac:dyDescent="0.3">
      <c r="D1976">
        <v>52</v>
      </c>
      <c r="E1976">
        <v>2977</v>
      </c>
      <c r="F1976">
        <v>124.58199999999999</v>
      </c>
      <c r="G1976">
        <v>0.156</v>
      </c>
      <c r="H1976">
        <v>253</v>
      </c>
      <c r="I1976">
        <v>-89.537999999999997</v>
      </c>
      <c r="J1976">
        <v>2976.0970000000002</v>
      </c>
      <c r="K1976">
        <f t="shared" ref="K1976" si="147">J1976/J1975</f>
        <v>11.532130817220136</v>
      </c>
      <c r="L1976" t="s">
        <v>43</v>
      </c>
      <c r="M1976" t="s">
        <v>55</v>
      </c>
      <c r="N1976" t="s">
        <v>47</v>
      </c>
    </row>
    <row r="1977" spans="4:14" x14ac:dyDescent="0.3">
      <c r="D1977">
        <v>53</v>
      </c>
      <c r="E1977">
        <v>259</v>
      </c>
      <c r="F1977">
        <v>81.593999999999994</v>
      </c>
      <c r="G1977">
        <v>56.332999999999998</v>
      </c>
      <c r="H1977">
        <v>163.667</v>
      </c>
      <c r="I1977">
        <v>-88.668000000000006</v>
      </c>
      <c r="J1977">
        <v>258.07</v>
      </c>
      <c r="L1977" t="s">
        <v>43</v>
      </c>
      <c r="M1977" t="s">
        <v>55</v>
      </c>
      <c r="N1977" t="s">
        <v>47</v>
      </c>
    </row>
    <row r="1978" spans="4:14" x14ac:dyDescent="0.3">
      <c r="D1978">
        <v>54</v>
      </c>
      <c r="E1978">
        <v>3445</v>
      </c>
      <c r="F1978">
        <v>112.19199999999999</v>
      </c>
      <c r="G1978">
        <v>0</v>
      </c>
      <c r="H1978">
        <v>236.333</v>
      </c>
      <c r="I1978">
        <v>-90</v>
      </c>
      <c r="J1978">
        <v>3444</v>
      </c>
      <c r="K1978">
        <f t="shared" ref="K1978" si="148">J1978/J1977</f>
        <v>13.345216414151199</v>
      </c>
      <c r="L1978" t="s">
        <v>43</v>
      </c>
      <c r="M1978" t="s">
        <v>55</v>
      </c>
      <c r="N1978" t="s">
        <v>47</v>
      </c>
    </row>
    <row r="1979" spans="4:14" x14ac:dyDescent="0.3">
      <c r="D1979">
        <v>55</v>
      </c>
      <c r="E1979">
        <v>297</v>
      </c>
      <c r="F1979">
        <v>160.21799999999999</v>
      </c>
      <c r="G1979">
        <v>77.73</v>
      </c>
      <c r="H1979">
        <v>195.005</v>
      </c>
      <c r="I1979">
        <v>-0.77400000000000002</v>
      </c>
      <c r="J1979">
        <v>296.02699999999999</v>
      </c>
      <c r="L1979" t="s">
        <v>43</v>
      </c>
      <c r="M1979" t="s">
        <v>55</v>
      </c>
      <c r="N1979" t="s">
        <v>47</v>
      </c>
    </row>
    <row r="1980" spans="4:14" x14ac:dyDescent="0.3">
      <c r="D1980">
        <v>56</v>
      </c>
      <c r="E1980">
        <v>3641</v>
      </c>
      <c r="F1980">
        <v>124.34399999999999</v>
      </c>
      <c r="G1980">
        <v>2.5859999999999999</v>
      </c>
      <c r="H1980">
        <v>242.27500000000001</v>
      </c>
      <c r="I1980">
        <v>-6.3E-2</v>
      </c>
      <c r="J1980">
        <v>3640.002</v>
      </c>
      <c r="K1980">
        <f t="shared" ref="K1980" si="149">J1980/J1979</f>
        <v>12.296182442817717</v>
      </c>
      <c r="L1980" t="s">
        <v>43</v>
      </c>
      <c r="M1980" t="s">
        <v>55</v>
      </c>
      <c r="N1980" t="s">
        <v>47</v>
      </c>
    </row>
    <row r="1981" spans="4:14" x14ac:dyDescent="0.3">
      <c r="D1981">
        <v>57</v>
      </c>
      <c r="E1981">
        <v>197</v>
      </c>
      <c r="F1981">
        <v>191.95500000000001</v>
      </c>
      <c r="G1981">
        <v>162.381</v>
      </c>
      <c r="H1981">
        <v>213.39500000000001</v>
      </c>
      <c r="I1981">
        <v>-1.169</v>
      </c>
      <c r="J1981">
        <v>196.041</v>
      </c>
      <c r="L1981" t="s">
        <v>43</v>
      </c>
      <c r="M1981" t="s">
        <v>55</v>
      </c>
      <c r="N1981" t="s">
        <v>47</v>
      </c>
    </row>
    <row r="1982" spans="4:14" x14ac:dyDescent="0.3">
      <c r="D1982">
        <v>58</v>
      </c>
      <c r="E1982">
        <v>3498</v>
      </c>
      <c r="F1982">
        <v>118.113</v>
      </c>
      <c r="G1982">
        <v>0.245</v>
      </c>
      <c r="H1982">
        <v>243.86</v>
      </c>
      <c r="I1982">
        <v>1.4419999999999999</v>
      </c>
      <c r="J1982">
        <v>3497.107</v>
      </c>
      <c r="K1982">
        <f t="shared" ref="K1982" si="150">J1982/J1981</f>
        <v>17.838651098494704</v>
      </c>
      <c r="L1982" t="s">
        <v>43</v>
      </c>
      <c r="M1982" t="s">
        <v>55</v>
      </c>
      <c r="N1982" t="s">
        <v>47</v>
      </c>
    </row>
    <row r="1983" spans="4:14" x14ac:dyDescent="0.3">
      <c r="D1983">
        <v>59</v>
      </c>
      <c r="E1983">
        <v>221</v>
      </c>
      <c r="F1983">
        <v>98.652000000000001</v>
      </c>
      <c r="G1983">
        <v>46.332999999999998</v>
      </c>
      <c r="H1983">
        <v>220</v>
      </c>
      <c r="I1983">
        <v>-90</v>
      </c>
      <c r="J1983">
        <v>220</v>
      </c>
      <c r="L1983" t="s">
        <v>43</v>
      </c>
      <c r="M1983" t="s">
        <v>55</v>
      </c>
      <c r="N1983" t="s">
        <v>47</v>
      </c>
    </row>
    <row r="1984" spans="4:14" x14ac:dyDescent="0.3">
      <c r="D1984">
        <v>60</v>
      </c>
      <c r="E1984">
        <v>2099</v>
      </c>
      <c r="F1984">
        <v>139.797</v>
      </c>
      <c r="G1984">
        <v>4.7190000000000003</v>
      </c>
      <c r="H1984">
        <v>247.339</v>
      </c>
      <c r="I1984">
        <v>-87.486999999999995</v>
      </c>
      <c r="J1984">
        <v>2098.018</v>
      </c>
      <c r="K1984">
        <f>J1984/220</f>
        <v>9.5364454545454542</v>
      </c>
      <c r="L1984" t="s">
        <v>43</v>
      </c>
      <c r="M1984" t="s">
        <v>55</v>
      </c>
      <c r="N1984" t="s">
        <v>47</v>
      </c>
    </row>
    <row r="1985" spans="4:14" x14ac:dyDescent="0.3">
      <c r="D1985">
        <v>61</v>
      </c>
      <c r="E1985">
        <v>2421</v>
      </c>
      <c r="F1985">
        <v>135.22499999999999</v>
      </c>
      <c r="G1985">
        <v>2.8889999999999998</v>
      </c>
      <c r="H1985">
        <v>246.30099999999999</v>
      </c>
      <c r="I1985">
        <v>-86.873000000000005</v>
      </c>
      <c r="J1985">
        <v>2419.6030000000001</v>
      </c>
      <c r="K1985">
        <f t="shared" ref="K1985:K1987" si="151">J1985/220</f>
        <v>10.998195454545455</v>
      </c>
      <c r="L1985" t="s">
        <v>43</v>
      </c>
      <c r="M1985" t="s">
        <v>55</v>
      </c>
      <c r="N1985" t="s">
        <v>47</v>
      </c>
    </row>
    <row r="1986" spans="4:14" x14ac:dyDescent="0.3">
      <c r="D1986">
        <v>62</v>
      </c>
      <c r="E1986">
        <v>2205</v>
      </c>
      <c r="F1986">
        <v>91.406999999999996</v>
      </c>
      <c r="G1986">
        <v>1.333</v>
      </c>
      <c r="H1986">
        <v>248.667</v>
      </c>
      <c r="I1986">
        <v>-89.48</v>
      </c>
      <c r="J1986">
        <v>2204.0909999999999</v>
      </c>
      <c r="K1986">
        <f t="shared" si="151"/>
        <v>10.018595454545453</v>
      </c>
      <c r="L1986" t="s">
        <v>43</v>
      </c>
      <c r="M1986" t="s">
        <v>55</v>
      </c>
      <c r="N1986" t="s">
        <v>47</v>
      </c>
    </row>
    <row r="1987" spans="4:14" x14ac:dyDescent="0.3">
      <c r="D1987">
        <v>63</v>
      </c>
      <c r="E1987">
        <v>1831</v>
      </c>
      <c r="F1987">
        <v>100.998</v>
      </c>
      <c r="G1987">
        <v>3.492</v>
      </c>
      <c r="H1987">
        <v>248.80699999999999</v>
      </c>
      <c r="I1987">
        <v>-87.619</v>
      </c>
      <c r="J1987">
        <v>1829.579</v>
      </c>
      <c r="K1987">
        <f t="shared" si="151"/>
        <v>8.3162681818181809</v>
      </c>
      <c r="L1987" t="s">
        <v>43</v>
      </c>
      <c r="M1987" t="s">
        <v>55</v>
      </c>
      <c r="N1987" t="s">
        <v>47</v>
      </c>
    </row>
    <row r="1988" spans="4:14" x14ac:dyDescent="0.3">
      <c r="D1988">
        <v>64</v>
      </c>
      <c r="E1988">
        <v>181</v>
      </c>
      <c r="F1988">
        <v>86.757000000000005</v>
      </c>
      <c r="G1988">
        <v>45.459000000000003</v>
      </c>
      <c r="H1988">
        <v>209.37799999999999</v>
      </c>
      <c r="I1988">
        <v>-88.727000000000004</v>
      </c>
      <c r="J1988">
        <v>180.04400000000001</v>
      </c>
      <c r="L1988" t="s">
        <v>43</v>
      </c>
      <c r="M1988" t="s">
        <v>55</v>
      </c>
      <c r="N1988" t="s">
        <v>47</v>
      </c>
    </row>
    <row r="1989" spans="4:14" x14ac:dyDescent="0.3">
      <c r="D1989">
        <v>65</v>
      </c>
      <c r="E1989">
        <v>1214</v>
      </c>
      <c r="F1989">
        <v>131.61000000000001</v>
      </c>
      <c r="G1989">
        <v>0.83</v>
      </c>
      <c r="H1989">
        <v>244.67099999999999</v>
      </c>
      <c r="I1989">
        <v>-87.921000000000006</v>
      </c>
      <c r="J1989">
        <v>1212.798</v>
      </c>
      <c r="K1989">
        <f>J1989/180</f>
        <v>6.7377666666666665</v>
      </c>
      <c r="L1989" t="s">
        <v>43</v>
      </c>
      <c r="M1989" t="s">
        <v>55</v>
      </c>
      <c r="N1989" t="s">
        <v>47</v>
      </c>
    </row>
    <row r="1990" spans="4:14" x14ac:dyDescent="0.3">
      <c r="D1990">
        <v>66</v>
      </c>
      <c r="E1990">
        <v>1367</v>
      </c>
      <c r="F1990">
        <v>137.67400000000001</v>
      </c>
      <c r="G1990">
        <v>12.362</v>
      </c>
      <c r="H1990">
        <v>245.40199999999999</v>
      </c>
      <c r="I1990">
        <v>-86.643000000000001</v>
      </c>
      <c r="J1990">
        <v>1366.3440000000001</v>
      </c>
      <c r="K1990">
        <f t="shared" ref="K1990:K1996" si="152">J1990/180</f>
        <v>7.5908000000000007</v>
      </c>
      <c r="L1990" t="s">
        <v>43</v>
      </c>
      <c r="M1990" t="s">
        <v>55</v>
      </c>
      <c r="N1990" t="s">
        <v>47</v>
      </c>
    </row>
    <row r="1991" spans="4:14" x14ac:dyDescent="0.3">
      <c r="D1991">
        <v>67</v>
      </c>
      <c r="E1991">
        <v>1382</v>
      </c>
      <c r="F1991">
        <v>137.31299999999999</v>
      </c>
      <c r="G1991">
        <v>25.995000000000001</v>
      </c>
      <c r="H1991">
        <v>240.505</v>
      </c>
      <c r="I1991">
        <v>-74.715999999999994</v>
      </c>
      <c r="J1991">
        <v>1380.84</v>
      </c>
      <c r="K1991">
        <f t="shared" si="152"/>
        <v>7.6713333333333331</v>
      </c>
      <c r="L1991" t="s">
        <v>43</v>
      </c>
      <c r="M1991" t="s">
        <v>55</v>
      </c>
      <c r="N1991" t="s">
        <v>47</v>
      </c>
    </row>
    <row r="1992" spans="4:14" x14ac:dyDescent="0.3">
      <c r="D1992">
        <v>68</v>
      </c>
      <c r="E1992">
        <v>1402</v>
      </c>
      <c r="F1992">
        <v>165.13900000000001</v>
      </c>
      <c r="G1992">
        <v>26.966000000000001</v>
      </c>
      <c r="H1992">
        <v>249</v>
      </c>
      <c r="I1992">
        <v>-87.709000000000003</v>
      </c>
      <c r="J1992">
        <v>1401.12</v>
      </c>
      <c r="K1992">
        <f t="shared" si="152"/>
        <v>7.7839999999999998</v>
      </c>
      <c r="L1992" t="s">
        <v>43</v>
      </c>
      <c r="M1992" t="s">
        <v>55</v>
      </c>
      <c r="N1992" t="s">
        <v>47</v>
      </c>
    </row>
    <row r="1993" spans="4:14" x14ac:dyDescent="0.3">
      <c r="D1993">
        <v>69</v>
      </c>
      <c r="E1993">
        <v>1284</v>
      </c>
      <c r="F1993">
        <v>159.227</v>
      </c>
      <c r="G1993">
        <v>28.731000000000002</v>
      </c>
      <c r="H1993">
        <v>245.36199999999999</v>
      </c>
      <c r="I1993">
        <v>-84.093999999999994</v>
      </c>
      <c r="J1993">
        <v>1282.809</v>
      </c>
      <c r="K1993">
        <f t="shared" si="152"/>
        <v>7.1267166666666668</v>
      </c>
      <c r="L1993" t="s">
        <v>43</v>
      </c>
      <c r="M1993" t="s">
        <v>55</v>
      </c>
      <c r="N1993" t="s">
        <v>47</v>
      </c>
    </row>
    <row r="1994" spans="4:14" x14ac:dyDescent="0.3">
      <c r="D1994">
        <v>70</v>
      </c>
      <c r="E1994">
        <v>1198</v>
      </c>
      <c r="F1994">
        <v>160.43</v>
      </c>
      <c r="G1994">
        <v>27.928000000000001</v>
      </c>
      <c r="H1994">
        <v>251.71600000000001</v>
      </c>
      <c r="I1994">
        <v>-92.106999999999999</v>
      </c>
      <c r="J1994">
        <v>1196.809</v>
      </c>
      <c r="K1994">
        <f t="shared" si="152"/>
        <v>6.648938888888889</v>
      </c>
      <c r="L1994" t="s">
        <v>43</v>
      </c>
      <c r="M1994" t="s">
        <v>55</v>
      </c>
      <c r="N1994" t="s">
        <v>47</v>
      </c>
    </row>
    <row r="1995" spans="4:14" x14ac:dyDescent="0.3">
      <c r="D1995">
        <v>71</v>
      </c>
      <c r="E1995">
        <v>1301</v>
      </c>
      <c r="F1995">
        <v>167.946</v>
      </c>
      <c r="G1995">
        <v>19.629000000000001</v>
      </c>
      <c r="H1995">
        <v>252.631</v>
      </c>
      <c r="I1995">
        <v>-83.465000000000003</v>
      </c>
      <c r="J1995">
        <v>1300.4490000000001</v>
      </c>
      <c r="K1995">
        <f t="shared" si="152"/>
        <v>7.2247166666666667</v>
      </c>
      <c r="L1995" t="s">
        <v>43</v>
      </c>
      <c r="M1995" t="s">
        <v>55</v>
      </c>
      <c r="N1995" t="s">
        <v>47</v>
      </c>
    </row>
    <row r="1996" spans="4:14" x14ac:dyDescent="0.3">
      <c r="D1996">
        <v>72</v>
      </c>
      <c r="E1996">
        <v>1517</v>
      </c>
      <c r="F1996">
        <v>178.63</v>
      </c>
      <c r="G1996">
        <v>30.338000000000001</v>
      </c>
      <c r="H1996">
        <v>253</v>
      </c>
      <c r="I1996">
        <v>-91.36</v>
      </c>
      <c r="J1996">
        <v>1516.4269999999999</v>
      </c>
      <c r="K1996">
        <f t="shared" si="152"/>
        <v>8.4245944444444447</v>
      </c>
      <c r="L1996" t="s">
        <v>43</v>
      </c>
      <c r="M1996" t="s">
        <v>55</v>
      </c>
      <c r="N1996" t="s">
        <v>47</v>
      </c>
    </row>
    <row r="1997" spans="4:14" x14ac:dyDescent="0.3">
      <c r="D1997">
        <v>73</v>
      </c>
      <c r="E1997">
        <v>120</v>
      </c>
      <c r="F1997">
        <v>186.59299999999999</v>
      </c>
      <c r="G1997">
        <v>141.852</v>
      </c>
      <c r="H1997">
        <v>221.40299999999999</v>
      </c>
      <c r="I1997">
        <v>-88.075000000000003</v>
      </c>
      <c r="J1997">
        <v>119.06699999999999</v>
      </c>
      <c r="L1997" t="s">
        <v>43</v>
      </c>
      <c r="M1997" t="s">
        <v>55</v>
      </c>
      <c r="N1997" t="s">
        <v>47</v>
      </c>
    </row>
    <row r="1998" spans="4:14" x14ac:dyDescent="0.3">
      <c r="D1998">
        <v>74</v>
      </c>
      <c r="E1998">
        <v>833</v>
      </c>
      <c r="F1998">
        <v>102.51</v>
      </c>
      <c r="G1998">
        <v>1.7629999999999999</v>
      </c>
      <c r="H1998">
        <v>236.10300000000001</v>
      </c>
      <c r="I1998">
        <v>-89.174000000000007</v>
      </c>
      <c r="J1998">
        <v>832.08699999999999</v>
      </c>
      <c r="K1998">
        <f>J1998/119</f>
        <v>6.9923277310924368</v>
      </c>
      <c r="L1998" t="s">
        <v>43</v>
      </c>
      <c r="M1998" t="s">
        <v>55</v>
      </c>
      <c r="N1998" t="s">
        <v>47</v>
      </c>
    </row>
    <row r="1999" spans="4:14" x14ac:dyDescent="0.3">
      <c r="D1999">
        <v>75</v>
      </c>
      <c r="E1999">
        <v>763</v>
      </c>
      <c r="F1999">
        <v>156.197</v>
      </c>
      <c r="G1999">
        <v>41.095999999999997</v>
      </c>
      <c r="H1999">
        <v>243.02</v>
      </c>
      <c r="I1999">
        <v>-85.786000000000001</v>
      </c>
      <c r="J1999">
        <v>762.06</v>
      </c>
      <c r="K1999">
        <f t="shared" ref="K1999:K2022" si="153">J1999/119</f>
        <v>6.403865546218487</v>
      </c>
      <c r="L1999" t="s">
        <v>43</v>
      </c>
      <c r="M1999" t="s">
        <v>55</v>
      </c>
      <c r="N1999" t="s">
        <v>47</v>
      </c>
    </row>
    <row r="2000" spans="4:14" x14ac:dyDescent="0.3">
      <c r="D2000">
        <v>76</v>
      </c>
      <c r="E2000">
        <v>761</v>
      </c>
      <c r="F2000">
        <v>149.19399999999999</v>
      </c>
      <c r="G2000">
        <v>36.280999999999999</v>
      </c>
      <c r="H2000">
        <v>243.97800000000001</v>
      </c>
      <c r="I2000">
        <v>-84.259</v>
      </c>
      <c r="J2000">
        <v>759.81100000000004</v>
      </c>
      <c r="K2000">
        <f t="shared" si="153"/>
        <v>6.3849663865546225</v>
      </c>
      <c r="L2000" t="s">
        <v>43</v>
      </c>
      <c r="M2000" t="s">
        <v>55</v>
      </c>
      <c r="N2000" t="s">
        <v>47</v>
      </c>
    </row>
    <row r="2001" spans="4:14" x14ac:dyDescent="0.3">
      <c r="D2001">
        <v>77</v>
      </c>
      <c r="E2001">
        <v>766</v>
      </c>
      <c r="F2001">
        <v>146.79900000000001</v>
      </c>
      <c r="G2001">
        <v>26.774000000000001</v>
      </c>
      <c r="H2001">
        <v>243.97</v>
      </c>
      <c r="I2001">
        <v>-83.394999999999996</v>
      </c>
      <c r="J2001">
        <v>765.07799999999997</v>
      </c>
      <c r="K2001">
        <f t="shared" si="153"/>
        <v>6.4292268907563024</v>
      </c>
      <c r="L2001" t="s">
        <v>43</v>
      </c>
      <c r="M2001" t="s">
        <v>55</v>
      </c>
      <c r="N2001" t="s">
        <v>47</v>
      </c>
    </row>
    <row r="2002" spans="4:14" x14ac:dyDescent="0.3">
      <c r="D2002">
        <v>78</v>
      </c>
      <c r="E2002">
        <v>824</v>
      </c>
      <c r="F2002">
        <v>182.52799999999999</v>
      </c>
      <c r="G2002">
        <v>26.46</v>
      </c>
      <c r="H2002">
        <v>249.35499999999999</v>
      </c>
      <c r="I2002">
        <v>-84.981999999999999</v>
      </c>
      <c r="J2002">
        <v>823.15499999999997</v>
      </c>
      <c r="K2002">
        <f t="shared" si="153"/>
        <v>6.9172689075630247</v>
      </c>
      <c r="L2002" t="s">
        <v>43</v>
      </c>
      <c r="M2002" t="s">
        <v>55</v>
      </c>
      <c r="N2002" t="s">
        <v>47</v>
      </c>
    </row>
    <row r="2003" spans="4:14" x14ac:dyDescent="0.3">
      <c r="D2003">
        <v>79</v>
      </c>
      <c r="E2003">
        <v>781</v>
      </c>
      <c r="F2003">
        <v>110.879</v>
      </c>
      <c r="G2003">
        <v>8.5190000000000001</v>
      </c>
      <c r="H2003">
        <v>226.499</v>
      </c>
      <c r="I2003">
        <v>-81.745000000000005</v>
      </c>
      <c r="J2003">
        <v>780.08199999999999</v>
      </c>
      <c r="K2003">
        <f t="shared" si="153"/>
        <v>6.5553109243697483</v>
      </c>
      <c r="L2003" t="s">
        <v>43</v>
      </c>
      <c r="M2003" t="s">
        <v>55</v>
      </c>
      <c r="N2003" t="s">
        <v>47</v>
      </c>
    </row>
    <row r="2004" spans="4:14" x14ac:dyDescent="0.3">
      <c r="D2004">
        <v>80</v>
      </c>
      <c r="E2004">
        <v>698</v>
      </c>
      <c r="F2004">
        <v>120.271</v>
      </c>
      <c r="G2004">
        <v>28.617999999999999</v>
      </c>
      <c r="H2004">
        <v>233.816</v>
      </c>
      <c r="I2004">
        <v>-79.076999999999998</v>
      </c>
      <c r="J2004">
        <v>696.62</v>
      </c>
      <c r="K2004">
        <f t="shared" si="153"/>
        <v>5.8539495798319328</v>
      </c>
      <c r="L2004" t="s">
        <v>43</v>
      </c>
      <c r="M2004" t="s">
        <v>55</v>
      </c>
      <c r="N2004" t="s">
        <v>47</v>
      </c>
    </row>
    <row r="2005" spans="4:14" x14ac:dyDescent="0.3">
      <c r="D2005">
        <v>81</v>
      </c>
      <c r="E2005">
        <v>692</v>
      </c>
      <c r="F2005">
        <v>129.874</v>
      </c>
      <c r="G2005">
        <v>13.858000000000001</v>
      </c>
      <c r="H2005">
        <v>237.03</v>
      </c>
      <c r="I2005">
        <v>-94.983999999999995</v>
      </c>
      <c r="J2005">
        <v>690.61099999999999</v>
      </c>
      <c r="K2005">
        <f t="shared" si="153"/>
        <v>5.803453781512605</v>
      </c>
      <c r="L2005" t="s">
        <v>43</v>
      </c>
      <c r="M2005" t="s">
        <v>55</v>
      </c>
      <c r="N2005" t="s">
        <v>47</v>
      </c>
    </row>
    <row r="2006" spans="4:14" x14ac:dyDescent="0.3">
      <c r="D2006">
        <v>82</v>
      </c>
      <c r="E2006">
        <v>799</v>
      </c>
      <c r="F2006">
        <v>136.14599999999999</v>
      </c>
      <c r="G2006">
        <v>11.371</v>
      </c>
      <c r="H2006">
        <v>238.29499999999999</v>
      </c>
      <c r="I2006">
        <v>-93.738</v>
      </c>
      <c r="J2006">
        <v>797.697</v>
      </c>
      <c r="K2006">
        <f t="shared" si="153"/>
        <v>6.7033361344537816</v>
      </c>
      <c r="L2006" t="s">
        <v>43</v>
      </c>
      <c r="M2006" t="s">
        <v>55</v>
      </c>
      <c r="N2006" t="s">
        <v>47</v>
      </c>
    </row>
    <row r="2007" spans="4:14" x14ac:dyDescent="0.3">
      <c r="D2007">
        <v>83</v>
      </c>
      <c r="E2007">
        <v>810</v>
      </c>
      <c r="F2007">
        <v>126.072</v>
      </c>
      <c r="G2007">
        <v>0.372</v>
      </c>
      <c r="H2007">
        <v>244.64099999999999</v>
      </c>
      <c r="I2007">
        <v>-87.448999999999998</v>
      </c>
      <c r="J2007">
        <v>808.80200000000002</v>
      </c>
      <c r="K2007">
        <f t="shared" si="153"/>
        <v>6.7966554621848738</v>
      </c>
      <c r="L2007" t="s">
        <v>43</v>
      </c>
      <c r="M2007" t="s">
        <v>55</v>
      </c>
      <c r="N2007" t="s">
        <v>47</v>
      </c>
    </row>
    <row r="2008" spans="4:14" x14ac:dyDescent="0.3">
      <c r="D2008">
        <v>84</v>
      </c>
      <c r="E2008">
        <v>813</v>
      </c>
      <c r="F2008">
        <v>102.761</v>
      </c>
      <c r="G2008">
        <v>2.5579999999999998</v>
      </c>
      <c r="H2008">
        <v>243.126</v>
      </c>
      <c r="I2008">
        <v>-90.563999999999993</v>
      </c>
      <c r="J2008">
        <v>812.03899999999999</v>
      </c>
      <c r="K2008">
        <f t="shared" si="153"/>
        <v>6.8238571428571424</v>
      </c>
      <c r="L2008" t="s">
        <v>43</v>
      </c>
      <c r="M2008" t="s">
        <v>55</v>
      </c>
      <c r="N2008" t="s">
        <v>47</v>
      </c>
    </row>
    <row r="2009" spans="4:14" x14ac:dyDescent="0.3">
      <c r="D2009">
        <v>85</v>
      </c>
      <c r="E2009">
        <v>826</v>
      </c>
      <c r="F2009">
        <v>121.131</v>
      </c>
      <c r="G2009">
        <v>33.682000000000002</v>
      </c>
      <c r="H2009">
        <v>228.286</v>
      </c>
      <c r="I2009">
        <v>-87.775999999999996</v>
      </c>
      <c r="J2009">
        <v>824.62099999999998</v>
      </c>
      <c r="K2009">
        <f t="shared" si="153"/>
        <v>6.9295882352941174</v>
      </c>
      <c r="L2009" t="s">
        <v>43</v>
      </c>
      <c r="M2009" t="s">
        <v>55</v>
      </c>
      <c r="N2009" t="s">
        <v>47</v>
      </c>
    </row>
    <row r="2010" spans="4:14" x14ac:dyDescent="0.3">
      <c r="D2010">
        <v>86</v>
      </c>
      <c r="E2010">
        <v>868</v>
      </c>
      <c r="F2010">
        <v>122.401</v>
      </c>
      <c r="G2010">
        <v>0.71</v>
      </c>
      <c r="H2010">
        <v>223.869</v>
      </c>
      <c r="I2010">
        <v>-85.5</v>
      </c>
      <c r="J2010">
        <v>866.67200000000003</v>
      </c>
      <c r="K2010">
        <f t="shared" si="153"/>
        <v>7.2829579831932776</v>
      </c>
      <c r="L2010" t="s">
        <v>43</v>
      </c>
      <c r="M2010" t="s">
        <v>55</v>
      </c>
      <c r="N2010" t="s">
        <v>47</v>
      </c>
    </row>
    <row r="2011" spans="4:14" x14ac:dyDescent="0.3">
      <c r="D2011">
        <v>87</v>
      </c>
      <c r="E2011">
        <v>752</v>
      </c>
      <c r="F2011">
        <v>103.679</v>
      </c>
      <c r="G2011">
        <v>32.347999999999999</v>
      </c>
      <c r="H2011">
        <v>220.54400000000001</v>
      </c>
      <c r="I2011">
        <v>-95.194000000000003</v>
      </c>
      <c r="J2011">
        <v>751.08500000000004</v>
      </c>
      <c r="K2011">
        <f t="shared" si="153"/>
        <v>6.3116386554621853</v>
      </c>
      <c r="L2011" t="s">
        <v>43</v>
      </c>
      <c r="M2011" t="s">
        <v>55</v>
      </c>
      <c r="N2011" t="s">
        <v>47</v>
      </c>
    </row>
    <row r="2012" spans="4:14" x14ac:dyDescent="0.3">
      <c r="D2012">
        <v>88</v>
      </c>
      <c r="E2012">
        <v>738</v>
      </c>
      <c r="F2012">
        <v>133.84200000000001</v>
      </c>
      <c r="G2012">
        <v>23.812000000000001</v>
      </c>
      <c r="H2012">
        <v>248.946</v>
      </c>
      <c r="I2012">
        <v>-87.51</v>
      </c>
      <c r="J2012">
        <v>736.69500000000005</v>
      </c>
      <c r="K2012">
        <f t="shared" si="153"/>
        <v>6.1907142857142858</v>
      </c>
      <c r="L2012" t="s">
        <v>43</v>
      </c>
      <c r="M2012" t="s">
        <v>55</v>
      </c>
      <c r="N2012" t="s">
        <v>47</v>
      </c>
    </row>
    <row r="2013" spans="4:14" x14ac:dyDescent="0.3">
      <c r="D2013">
        <v>89</v>
      </c>
      <c r="E2013">
        <v>754</v>
      </c>
      <c r="F2013">
        <v>135.84</v>
      </c>
      <c r="G2013">
        <v>21.254999999999999</v>
      </c>
      <c r="H2013">
        <v>230.83099999999999</v>
      </c>
      <c r="I2013">
        <v>-92.741</v>
      </c>
      <c r="J2013">
        <v>752.86099999999999</v>
      </c>
      <c r="K2013">
        <f t="shared" si="153"/>
        <v>6.326563025210084</v>
      </c>
      <c r="L2013" t="s">
        <v>43</v>
      </c>
      <c r="M2013" t="s">
        <v>55</v>
      </c>
      <c r="N2013" t="s">
        <v>47</v>
      </c>
    </row>
    <row r="2014" spans="4:14" x14ac:dyDescent="0.3">
      <c r="D2014">
        <v>90</v>
      </c>
      <c r="E2014">
        <v>690</v>
      </c>
      <c r="F2014">
        <v>112.985</v>
      </c>
      <c r="G2014">
        <v>17.111000000000001</v>
      </c>
      <c r="H2014">
        <v>227.00899999999999</v>
      </c>
      <c r="I2014">
        <v>-87.004999999999995</v>
      </c>
      <c r="J2014">
        <v>688.94100000000003</v>
      </c>
      <c r="K2014">
        <f t="shared" si="153"/>
        <v>5.7894201680672275</v>
      </c>
      <c r="L2014" t="s">
        <v>43</v>
      </c>
      <c r="M2014" t="s">
        <v>55</v>
      </c>
      <c r="N2014" t="s">
        <v>47</v>
      </c>
    </row>
    <row r="2015" spans="4:14" x14ac:dyDescent="0.3">
      <c r="D2015">
        <v>91</v>
      </c>
      <c r="E2015">
        <v>818</v>
      </c>
      <c r="F2015">
        <v>175.23400000000001</v>
      </c>
      <c r="G2015">
        <v>32.002000000000002</v>
      </c>
      <c r="H2015">
        <v>245.792</v>
      </c>
      <c r="I2015">
        <v>-79.846000000000004</v>
      </c>
      <c r="J2015">
        <v>816.79399999999998</v>
      </c>
      <c r="K2015">
        <f t="shared" si="153"/>
        <v>6.8638151260504197</v>
      </c>
      <c r="L2015" t="s">
        <v>43</v>
      </c>
      <c r="M2015" t="s">
        <v>55</v>
      </c>
      <c r="N2015" t="s">
        <v>47</v>
      </c>
    </row>
    <row r="2016" spans="4:14" x14ac:dyDescent="0.3">
      <c r="D2016">
        <v>92</v>
      </c>
      <c r="E2016">
        <v>721</v>
      </c>
      <c r="F2016">
        <v>137.96700000000001</v>
      </c>
      <c r="G2016">
        <v>8.516</v>
      </c>
      <c r="H2016">
        <v>237.697</v>
      </c>
      <c r="I2016">
        <v>-81.69</v>
      </c>
      <c r="J2016">
        <v>719.55499999999995</v>
      </c>
      <c r="K2016">
        <f t="shared" si="153"/>
        <v>6.0466806722689075</v>
      </c>
      <c r="L2016" t="s">
        <v>43</v>
      </c>
      <c r="M2016" t="s">
        <v>55</v>
      </c>
      <c r="N2016" t="s">
        <v>47</v>
      </c>
    </row>
    <row r="2017" spans="4:14" x14ac:dyDescent="0.3">
      <c r="D2017">
        <v>93</v>
      </c>
      <c r="E2017">
        <v>794</v>
      </c>
      <c r="F2017">
        <v>103.035</v>
      </c>
      <c r="G2017">
        <v>0.66700000000000004</v>
      </c>
      <c r="H2017">
        <v>231.45099999999999</v>
      </c>
      <c r="I2017">
        <v>-73.301000000000002</v>
      </c>
      <c r="J2017">
        <v>793.46299999999997</v>
      </c>
      <c r="K2017">
        <f t="shared" si="153"/>
        <v>6.667756302521008</v>
      </c>
      <c r="L2017" t="s">
        <v>43</v>
      </c>
      <c r="M2017" t="s">
        <v>55</v>
      </c>
      <c r="N2017" t="s">
        <v>47</v>
      </c>
    </row>
    <row r="2018" spans="4:14" x14ac:dyDescent="0.3">
      <c r="D2018">
        <v>94</v>
      </c>
      <c r="E2018">
        <v>721</v>
      </c>
      <c r="F2018">
        <v>120.214</v>
      </c>
      <c r="G2018">
        <v>2.109</v>
      </c>
      <c r="H2018">
        <v>225.852</v>
      </c>
      <c r="I2018">
        <v>-81.69</v>
      </c>
      <c r="J2018">
        <v>719.55499999999995</v>
      </c>
      <c r="K2018">
        <f t="shared" si="153"/>
        <v>6.0466806722689075</v>
      </c>
      <c r="L2018" t="s">
        <v>43</v>
      </c>
      <c r="M2018" t="s">
        <v>55</v>
      </c>
      <c r="N2018" t="s">
        <v>47</v>
      </c>
    </row>
    <row r="2019" spans="4:14" x14ac:dyDescent="0.3">
      <c r="D2019">
        <v>95</v>
      </c>
      <c r="E2019">
        <v>721</v>
      </c>
      <c r="F2019">
        <v>113.664</v>
      </c>
      <c r="G2019">
        <v>1</v>
      </c>
      <c r="H2019">
        <v>241.46299999999999</v>
      </c>
      <c r="I2019">
        <v>-88.409000000000006</v>
      </c>
      <c r="J2019">
        <v>720.27800000000002</v>
      </c>
      <c r="K2019">
        <f t="shared" si="153"/>
        <v>6.0527563025210087</v>
      </c>
      <c r="L2019" t="s">
        <v>43</v>
      </c>
      <c r="M2019" t="s">
        <v>55</v>
      </c>
      <c r="N2019" t="s">
        <v>47</v>
      </c>
    </row>
    <row r="2020" spans="4:14" x14ac:dyDescent="0.3">
      <c r="D2020">
        <v>96</v>
      </c>
      <c r="E2020">
        <v>842</v>
      </c>
      <c r="F2020">
        <v>147.07</v>
      </c>
      <c r="G2020">
        <v>12.843999999999999</v>
      </c>
      <c r="H2020">
        <v>243.399</v>
      </c>
      <c r="I2020">
        <v>-92.725999999999999</v>
      </c>
      <c r="J2020">
        <v>840.952</v>
      </c>
      <c r="K2020">
        <f t="shared" si="153"/>
        <v>7.0668235294117645</v>
      </c>
      <c r="L2020" t="s">
        <v>43</v>
      </c>
      <c r="M2020" t="s">
        <v>55</v>
      </c>
      <c r="N2020" t="s">
        <v>47</v>
      </c>
    </row>
    <row r="2021" spans="4:14" x14ac:dyDescent="0.3">
      <c r="D2021">
        <v>97</v>
      </c>
      <c r="E2021">
        <v>682</v>
      </c>
      <c r="F2021">
        <v>103.318</v>
      </c>
      <c r="G2021">
        <v>0.85699999999999998</v>
      </c>
      <c r="H2021">
        <v>204.477</v>
      </c>
      <c r="I2021">
        <v>-97.082999999999998</v>
      </c>
      <c r="J2021">
        <v>681.19899999999996</v>
      </c>
      <c r="K2021">
        <f t="shared" si="153"/>
        <v>5.7243613445378143</v>
      </c>
      <c r="L2021" t="s">
        <v>43</v>
      </c>
      <c r="M2021" t="s">
        <v>55</v>
      </c>
      <c r="N2021" t="s">
        <v>47</v>
      </c>
    </row>
    <row r="2022" spans="4:14" x14ac:dyDescent="0.3">
      <c r="D2022">
        <v>98</v>
      </c>
      <c r="E2022">
        <v>685</v>
      </c>
      <c r="F2022">
        <v>127.73399999999999</v>
      </c>
      <c r="G2022">
        <v>6.14</v>
      </c>
      <c r="H2022">
        <v>229.84200000000001</v>
      </c>
      <c r="I2022">
        <v>-88.995000000000005</v>
      </c>
      <c r="J2022">
        <v>684.10500000000002</v>
      </c>
      <c r="K2022">
        <f t="shared" si="153"/>
        <v>5.7487815126050421</v>
      </c>
      <c r="L2022" t="s">
        <v>43</v>
      </c>
      <c r="M2022" t="s">
        <v>55</v>
      </c>
      <c r="N2022" t="s">
        <v>47</v>
      </c>
    </row>
    <row r="2023" spans="4:14" x14ac:dyDescent="0.3">
      <c r="D2023">
        <v>99</v>
      </c>
      <c r="E2023">
        <v>142</v>
      </c>
      <c r="F2023">
        <v>123.922</v>
      </c>
      <c r="G2023">
        <v>56.085000000000001</v>
      </c>
      <c r="H2023">
        <v>196.333</v>
      </c>
      <c r="I2023">
        <v>-93.652000000000001</v>
      </c>
      <c r="J2023">
        <v>141.28700000000001</v>
      </c>
      <c r="L2023" t="s">
        <v>43</v>
      </c>
      <c r="M2023" t="s">
        <v>55</v>
      </c>
      <c r="N2023" t="s">
        <v>47</v>
      </c>
    </row>
    <row r="2024" spans="4:14" x14ac:dyDescent="0.3">
      <c r="D2024">
        <v>100</v>
      </c>
      <c r="E2024">
        <v>902</v>
      </c>
      <c r="F2024">
        <v>138.24299999999999</v>
      </c>
      <c r="G2024">
        <v>8.4130000000000003</v>
      </c>
      <c r="H2024">
        <v>237.74199999999999</v>
      </c>
      <c r="I2024">
        <v>-2.6720000000000002</v>
      </c>
      <c r="J2024">
        <v>900.97900000000004</v>
      </c>
      <c r="K2024">
        <f>J2024/141</f>
        <v>6.3899219858156036</v>
      </c>
      <c r="L2024" t="s">
        <v>42</v>
      </c>
      <c r="M2024" t="s">
        <v>55</v>
      </c>
      <c r="N2024" t="s">
        <v>47</v>
      </c>
    </row>
    <row r="2025" spans="4:14" x14ac:dyDescent="0.3">
      <c r="D2025">
        <v>101</v>
      </c>
      <c r="E2025">
        <v>836</v>
      </c>
      <c r="F2025">
        <v>150.69300000000001</v>
      </c>
      <c r="G2025">
        <v>27.405999999999999</v>
      </c>
      <c r="H2025">
        <v>224.494</v>
      </c>
      <c r="I2025">
        <v>2.472</v>
      </c>
      <c r="J2025">
        <v>834.77700000000004</v>
      </c>
      <c r="K2025">
        <f t="shared" ref="K2025:K2047" si="154">J2025/141</f>
        <v>5.9204042553191494</v>
      </c>
      <c r="L2025" t="s">
        <v>42</v>
      </c>
      <c r="M2025" t="s">
        <v>55</v>
      </c>
      <c r="N2025" t="s">
        <v>47</v>
      </c>
    </row>
    <row r="2026" spans="4:14" x14ac:dyDescent="0.3">
      <c r="D2026">
        <v>102</v>
      </c>
      <c r="E2026">
        <v>830</v>
      </c>
      <c r="F2026">
        <v>142.88</v>
      </c>
      <c r="G2026">
        <v>15.430999999999999</v>
      </c>
      <c r="H2026">
        <v>231.37700000000001</v>
      </c>
      <c r="I2026">
        <v>2.0750000000000002</v>
      </c>
      <c r="J2026">
        <v>828.54300000000001</v>
      </c>
      <c r="K2026">
        <f t="shared" si="154"/>
        <v>5.8761914893617018</v>
      </c>
      <c r="L2026" t="s">
        <v>42</v>
      </c>
      <c r="M2026" t="s">
        <v>55</v>
      </c>
      <c r="N2026" t="s">
        <v>47</v>
      </c>
    </row>
    <row r="2027" spans="4:14" x14ac:dyDescent="0.3">
      <c r="D2027">
        <v>103</v>
      </c>
      <c r="E2027">
        <v>965</v>
      </c>
      <c r="F2027">
        <v>172.51900000000001</v>
      </c>
      <c r="G2027">
        <v>39.125999999999998</v>
      </c>
      <c r="H2027">
        <v>242.83600000000001</v>
      </c>
      <c r="I2027">
        <v>5.3559999999999999</v>
      </c>
      <c r="J2027">
        <v>964.21</v>
      </c>
      <c r="K2027">
        <f t="shared" si="154"/>
        <v>6.8383687943262412</v>
      </c>
      <c r="L2027" t="s">
        <v>42</v>
      </c>
      <c r="M2027" t="s">
        <v>55</v>
      </c>
      <c r="N2027" t="s">
        <v>47</v>
      </c>
    </row>
    <row r="2028" spans="4:14" x14ac:dyDescent="0.3">
      <c r="D2028">
        <v>104</v>
      </c>
      <c r="E2028">
        <v>866</v>
      </c>
      <c r="F2028">
        <v>151.39099999999999</v>
      </c>
      <c r="G2028">
        <v>38.784999999999997</v>
      </c>
      <c r="H2028">
        <v>253.333</v>
      </c>
      <c r="I2028">
        <v>2.3860000000000001</v>
      </c>
      <c r="J2028">
        <v>864.75</v>
      </c>
      <c r="K2028">
        <f t="shared" si="154"/>
        <v>6.1329787234042552</v>
      </c>
      <c r="L2028" t="s">
        <v>42</v>
      </c>
      <c r="M2028" t="s">
        <v>55</v>
      </c>
      <c r="N2028" t="s">
        <v>47</v>
      </c>
    </row>
    <row r="2029" spans="4:14" x14ac:dyDescent="0.3">
      <c r="D2029">
        <v>105</v>
      </c>
      <c r="E2029">
        <v>867</v>
      </c>
      <c r="F2029">
        <v>146.07400000000001</v>
      </c>
      <c r="G2029">
        <v>15.183999999999999</v>
      </c>
      <c r="H2029">
        <v>236.197</v>
      </c>
      <c r="I2029">
        <v>10.375999999999999</v>
      </c>
      <c r="J2029">
        <v>866.16399999999999</v>
      </c>
      <c r="K2029">
        <f t="shared" si="154"/>
        <v>6.1430070921985811</v>
      </c>
      <c r="L2029" t="s">
        <v>42</v>
      </c>
      <c r="M2029" t="s">
        <v>55</v>
      </c>
      <c r="N2029" t="s">
        <v>47</v>
      </c>
    </row>
    <row r="2030" spans="4:14" x14ac:dyDescent="0.3">
      <c r="D2030">
        <v>106</v>
      </c>
      <c r="E2030">
        <v>812</v>
      </c>
      <c r="F2030">
        <v>166.41900000000001</v>
      </c>
      <c r="G2030">
        <v>30.369</v>
      </c>
      <c r="H2030">
        <v>250.27199999999999</v>
      </c>
      <c r="I2030">
        <v>2.121</v>
      </c>
      <c r="J2030">
        <v>810.55499999999995</v>
      </c>
      <c r="K2030">
        <f t="shared" si="154"/>
        <v>5.748617021276595</v>
      </c>
      <c r="L2030" t="s">
        <v>42</v>
      </c>
      <c r="M2030" t="s">
        <v>55</v>
      </c>
      <c r="N2030" t="s">
        <v>47</v>
      </c>
    </row>
    <row r="2031" spans="4:14" x14ac:dyDescent="0.3">
      <c r="D2031">
        <v>107</v>
      </c>
      <c r="E2031">
        <v>836</v>
      </c>
      <c r="F2031">
        <v>127.991</v>
      </c>
      <c r="G2031">
        <v>29.062999999999999</v>
      </c>
      <c r="H2031">
        <v>244.98400000000001</v>
      </c>
      <c r="I2031">
        <v>7.431</v>
      </c>
      <c r="J2031">
        <v>835.01400000000001</v>
      </c>
      <c r="K2031">
        <f t="shared" si="154"/>
        <v>5.9220851063829789</v>
      </c>
      <c r="L2031" t="s">
        <v>42</v>
      </c>
      <c r="M2031" t="s">
        <v>55</v>
      </c>
      <c r="N2031" t="s">
        <v>47</v>
      </c>
    </row>
    <row r="2032" spans="4:14" x14ac:dyDescent="0.3">
      <c r="D2032">
        <v>108</v>
      </c>
      <c r="E2032">
        <v>854</v>
      </c>
      <c r="F2032">
        <v>185.34700000000001</v>
      </c>
      <c r="G2032">
        <v>19.253</v>
      </c>
      <c r="H2032">
        <v>250.18</v>
      </c>
      <c r="I2032">
        <v>10.125</v>
      </c>
      <c r="J2032">
        <v>853.28800000000001</v>
      </c>
      <c r="K2032">
        <f t="shared" si="154"/>
        <v>6.0516879432624116</v>
      </c>
      <c r="L2032" t="s">
        <v>42</v>
      </c>
      <c r="M2032" t="s">
        <v>55</v>
      </c>
      <c r="N2032" t="s">
        <v>47</v>
      </c>
    </row>
    <row r="2033" spans="4:14" x14ac:dyDescent="0.3">
      <c r="D2033">
        <v>109</v>
      </c>
      <c r="E2033">
        <v>897</v>
      </c>
      <c r="F2033">
        <v>167.39099999999999</v>
      </c>
      <c r="G2033">
        <v>45.808999999999997</v>
      </c>
      <c r="H2033">
        <v>244.78100000000001</v>
      </c>
      <c r="I2033">
        <v>-10.029999999999999</v>
      </c>
      <c r="J2033">
        <v>895.69</v>
      </c>
      <c r="K2033">
        <f t="shared" si="154"/>
        <v>6.3524113475177311</v>
      </c>
      <c r="L2033" t="s">
        <v>42</v>
      </c>
      <c r="M2033" t="s">
        <v>55</v>
      </c>
      <c r="N2033" t="s">
        <v>47</v>
      </c>
    </row>
    <row r="2034" spans="4:14" x14ac:dyDescent="0.3">
      <c r="D2034">
        <v>110</v>
      </c>
      <c r="E2034">
        <v>865</v>
      </c>
      <c r="F2034">
        <v>162.21700000000001</v>
      </c>
      <c r="G2034">
        <v>37.656999999999996</v>
      </c>
      <c r="H2034">
        <v>247.67599999999999</v>
      </c>
      <c r="I2034">
        <v>-0.79600000000000004</v>
      </c>
      <c r="J2034">
        <v>864.08299999999997</v>
      </c>
      <c r="K2034">
        <f t="shared" si="154"/>
        <v>6.1282482269503546</v>
      </c>
      <c r="L2034" t="s">
        <v>42</v>
      </c>
      <c r="M2034" t="s">
        <v>55</v>
      </c>
      <c r="N2034" t="s">
        <v>47</v>
      </c>
    </row>
    <row r="2035" spans="4:14" x14ac:dyDescent="0.3">
      <c r="D2035">
        <v>111</v>
      </c>
      <c r="E2035">
        <v>851</v>
      </c>
      <c r="F2035">
        <v>119.938</v>
      </c>
      <c r="G2035">
        <v>36.726999999999997</v>
      </c>
      <c r="H2035">
        <v>237.71299999999999</v>
      </c>
      <c r="I2035">
        <v>5.2679999999999998</v>
      </c>
      <c r="J2035">
        <v>849.58799999999997</v>
      </c>
      <c r="K2035">
        <f t="shared" si="154"/>
        <v>6.0254468085106376</v>
      </c>
      <c r="L2035" t="s">
        <v>42</v>
      </c>
      <c r="M2035" t="s">
        <v>55</v>
      </c>
      <c r="N2035" t="s">
        <v>47</v>
      </c>
    </row>
    <row r="2036" spans="4:14" x14ac:dyDescent="0.3">
      <c r="D2036">
        <v>112</v>
      </c>
      <c r="E2036">
        <v>767</v>
      </c>
      <c r="F2036">
        <v>144.85499999999999</v>
      </c>
      <c r="G2036">
        <v>37.811999999999998</v>
      </c>
      <c r="H2036">
        <v>229.17</v>
      </c>
      <c r="I2036">
        <v>5.8449999999999998</v>
      </c>
      <c r="J2036">
        <v>765.98199999999997</v>
      </c>
      <c r="K2036">
        <f t="shared" si="154"/>
        <v>5.4324964539007095</v>
      </c>
      <c r="L2036" t="s">
        <v>42</v>
      </c>
      <c r="M2036" t="s">
        <v>55</v>
      </c>
      <c r="N2036" t="s">
        <v>47</v>
      </c>
    </row>
    <row r="2037" spans="4:14" x14ac:dyDescent="0.3">
      <c r="D2037">
        <v>113</v>
      </c>
      <c r="E2037">
        <v>793</v>
      </c>
      <c r="F2037">
        <v>140.54400000000001</v>
      </c>
      <c r="G2037">
        <v>1.333</v>
      </c>
      <c r="H2037">
        <v>239.58600000000001</v>
      </c>
      <c r="I2037">
        <v>-1.736</v>
      </c>
      <c r="J2037">
        <v>792.36400000000003</v>
      </c>
      <c r="K2037">
        <f t="shared" si="154"/>
        <v>5.6196028368794329</v>
      </c>
      <c r="L2037" t="s">
        <v>42</v>
      </c>
      <c r="M2037" t="s">
        <v>55</v>
      </c>
      <c r="N2037" t="s">
        <v>47</v>
      </c>
    </row>
    <row r="2038" spans="4:14" x14ac:dyDescent="0.3">
      <c r="D2038">
        <v>114</v>
      </c>
      <c r="E2038">
        <v>835</v>
      </c>
      <c r="F2038">
        <v>149.185</v>
      </c>
      <c r="G2038">
        <v>27.501000000000001</v>
      </c>
      <c r="H2038">
        <v>239.655</v>
      </c>
      <c r="I2038">
        <v>-0.82399999999999995</v>
      </c>
      <c r="J2038">
        <v>834.08600000000001</v>
      </c>
      <c r="K2038">
        <f t="shared" si="154"/>
        <v>5.9155035460992913</v>
      </c>
      <c r="L2038" t="s">
        <v>42</v>
      </c>
      <c r="M2038" t="s">
        <v>55</v>
      </c>
      <c r="N2038" t="s">
        <v>47</v>
      </c>
    </row>
    <row r="2039" spans="4:14" x14ac:dyDescent="0.3">
      <c r="D2039">
        <v>115</v>
      </c>
      <c r="E2039">
        <v>811</v>
      </c>
      <c r="F2039">
        <v>150.167</v>
      </c>
      <c r="G2039">
        <v>41.488999999999997</v>
      </c>
      <c r="H2039">
        <v>228</v>
      </c>
      <c r="I2039">
        <v>-1.6970000000000001</v>
      </c>
      <c r="J2039">
        <v>810.35500000000002</v>
      </c>
      <c r="K2039">
        <f t="shared" si="154"/>
        <v>5.7471985815602835</v>
      </c>
      <c r="L2039" t="s">
        <v>42</v>
      </c>
      <c r="M2039" t="s">
        <v>55</v>
      </c>
      <c r="N2039" t="s">
        <v>47</v>
      </c>
    </row>
    <row r="2040" spans="4:14" x14ac:dyDescent="0.3">
      <c r="D2040">
        <v>116</v>
      </c>
      <c r="E2040">
        <v>806</v>
      </c>
      <c r="F2040">
        <v>92.522999999999996</v>
      </c>
      <c r="G2040">
        <v>1.212</v>
      </c>
      <c r="H2040">
        <v>216.25</v>
      </c>
      <c r="I2040">
        <v>-2.5640000000000001</v>
      </c>
      <c r="J2040">
        <v>804.80600000000004</v>
      </c>
      <c r="K2040">
        <f t="shared" si="154"/>
        <v>5.7078439716312062</v>
      </c>
      <c r="L2040" t="s">
        <v>42</v>
      </c>
      <c r="M2040" t="s">
        <v>55</v>
      </c>
      <c r="N2040" t="s">
        <v>47</v>
      </c>
    </row>
    <row r="2041" spans="4:14" x14ac:dyDescent="0.3">
      <c r="D2041">
        <v>117</v>
      </c>
      <c r="E2041">
        <v>842</v>
      </c>
      <c r="F2041">
        <v>114.062</v>
      </c>
      <c r="G2041">
        <v>13.09</v>
      </c>
      <c r="H2041">
        <v>191.648</v>
      </c>
      <c r="I2041">
        <v>2.4540000000000002</v>
      </c>
      <c r="J2041">
        <v>840.77099999999996</v>
      </c>
      <c r="K2041">
        <f t="shared" si="154"/>
        <v>5.9629148936170209</v>
      </c>
      <c r="L2041" t="s">
        <v>42</v>
      </c>
      <c r="M2041" t="s">
        <v>55</v>
      </c>
      <c r="N2041" t="s">
        <v>47</v>
      </c>
    </row>
    <row r="2042" spans="4:14" x14ac:dyDescent="0.3">
      <c r="D2042">
        <v>118</v>
      </c>
      <c r="E2042">
        <v>961</v>
      </c>
      <c r="F2042">
        <v>142.15799999999999</v>
      </c>
      <c r="G2042">
        <v>1.95</v>
      </c>
      <c r="H2042">
        <v>231.667</v>
      </c>
      <c r="I2042">
        <v>0.71599999999999997</v>
      </c>
      <c r="J2042">
        <v>960.07500000000005</v>
      </c>
      <c r="K2042">
        <f t="shared" si="154"/>
        <v>6.8090425531914898</v>
      </c>
      <c r="L2042" t="s">
        <v>42</v>
      </c>
      <c r="M2042" t="s">
        <v>55</v>
      </c>
      <c r="N2042" t="s">
        <v>47</v>
      </c>
    </row>
    <row r="2043" spans="4:14" x14ac:dyDescent="0.3">
      <c r="D2043">
        <v>119</v>
      </c>
      <c r="E2043">
        <v>823</v>
      </c>
      <c r="F2043">
        <v>109.642</v>
      </c>
      <c r="G2043">
        <v>1.0580000000000001</v>
      </c>
      <c r="H2043">
        <v>193.55500000000001</v>
      </c>
      <c r="I2043">
        <v>-1.6719999999999999</v>
      </c>
      <c r="J2043">
        <v>822.35</v>
      </c>
      <c r="K2043">
        <f t="shared" si="154"/>
        <v>5.8322695035460992</v>
      </c>
      <c r="L2043" t="s">
        <v>42</v>
      </c>
      <c r="M2043" t="s">
        <v>55</v>
      </c>
      <c r="N2043" t="s">
        <v>47</v>
      </c>
    </row>
    <row r="2044" spans="4:14" x14ac:dyDescent="0.3">
      <c r="D2044">
        <v>120</v>
      </c>
      <c r="E2044">
        <v>748</v>
      </c>
      <c r="F2044">
        <v>138.61000000000001</v>
      </c>
      <c r="G2044">
        <v>33.395000000000003</v>
      </c>
      <c r="H2044">
        <v>228.733</v>
      </c>
      <c r="I2044">
        <v>5.069</v>
      </c>
      <c r="J2044">
        <v>746.92200000000003</v>
      </c>
      <c r="K2044">
        <f t="shared" si="154"/>
        <v>5.29731914893617</v>
      </c>
      <c r="L2044" t="s">
        <v>42</v>
      </c>
      <c r="M2044" t="s">
        <v>55</v>
      </c>
      <c r="N2044" t="s">
        <v>47</v>
      </c>
    </row>
    <row r="2045" spans="4:14" x14ac:dyDescent="0.3">
      <c r="D2045">
        <v>121</v>
      </c>
      <c r="E2045">
        <v>711</v>
      </c>
      <c r="F2045">
        <v>127.774</v>
      </c>
      <c r="G2045">
        <v>10.18</v>
      </c>
      <c r="H2045">
        <v>232.69499999999999</v>
      </c>
      <c r="I2045">
        <v>8.7460000000000004</v>
      </c>
      <c r="J2045">
        <v>710.25900000000001</v>
      </c>
      <c r="K2045">
        <f t="shared" si="154"/>
        <v>5.0372978723404254</v>
      </c>
      <c r="L2045" t="s">
        <v>42</v>
      </c>
      <c r="M2045" t="s">
        <v>55</v>
      </c>
      <c r="N2045" t="s">
        <v>47</v>
      </c>
    </row>
    <row r="2046" spans="4:14" x14ac:dyDescent="0.3">
      <c r="D2046">
        <v>122</v>
      </c>
      <c r="E2046">
        <v>782</v>
      </c>
      <c r="F2046">
        <v>137.26300000000001</v>
      </c>
      <c r="G2046">
        <v>17.431999999999999</v>
      </c>
      <c r="H2046">
        <v>226.09700000000001</v>
      </c>
      <c r="I2046">
        <v>2.2029999999999998</v>
      </c>
      <c r="J2046">
        <v>780.577</v>
      </c>
      <c r="K2046">
        <f t="shared" si="154"/>
        <v>5.5360070921985818</v>
      </c>
      <c r="L2046" t="s">
        <v>42</v>
      </c>
      <c r="M2046" t="s">
        <v>55</v>
      </c>
      <c r="N2046" t="s">
        <v>47</v>
      </c>
    </row>
    <row r="2047" spans="4:14" x14ac:dyDescent="0.3">
      <c r="D2047">
        <v>123</v>
      </c>
      <c r="E2047">
        <v>825</v>
      </c>
      <c r="F2047">
        <v>115.246</v>
      </c>
      <c r="G2047">
        <v>23.805</v>
      </c>
      <c r="H2047">
        <v>212.07300000000001</v>
      </c>
      <c r="I2047">
        <v>7.9530000000000003</v>
      </c>
      <c r="J2047">
        <v>823.92499999999995</v>
      </c>
      <c r="K2047">
        <f t="shared" si="154"/>
        <v>5.8434397163120568</v>
      </c>
      <c r="L2047" t="s">
        <v>42</v>
      </c>
      <c r="M2047" t="s">
        <v>55</v>
      </c>
      <c r="N2047" t="s">
        <v>47</v>
      </c>
    </row>
    <row r="2048" spans="4:14" x14ac:dyDescent="0.3">
      <c r="D2048">
        <v>124</v>
      </c>
      <c r="E2048">
        <v>97</v>
      </c>
      <c r="F2048">
        <v>163.137</v>
      </c>
      <c r="G2048">
        <v>138.333</v>
      </c>
      <c r="H2048">
        <v>179</v>
      </c>
      <c r="I2048">
        <v>-90</v>
      </c>
      <c r="J2048">
        <v>96</v>
      </c>
      <c r="L2048" t="s">
        <v>42</v>
      </c>
      <c r="M2048" t="s">
        <v>55</v>
      </c>
      <c r="N2048" t="s">
        <v>47</v>
      </c>
    </row>
    <row r="2049" spans="4:14" x14ac:dyDescent="0.3">
      <c r="D2049">
        <v>125</v>
      </c>
      <c r="E2049">
        <v>721</v>
      </c>
      <c r="F2049">
        <v>135.20400000000001</v>
      </c>
      <c r="G2049">
        <v>3.3069999999999999</v>
      </c>
      <c r="H2049">
        <v>239.583</v>
      </c>
      <c r="I2049">
        <v>-102.995</v>
      </c>
      <c r="J2049">
        <v>720.45</v>
      </c>
      <c r="K2049">
        <f>J2049/96</f>
        <v>7.5046875000000002</v>
      </c>
      <c r="L2049" t="s">
        <v>42</v>
      </c>
      <c r="M2049" t="s">
        <v>55</v>
      </c>
      <c r="N2049" t="s">
        <v>47</v>
      </c>
    </row>
    <row r="2050" spans="4:14" x14ac:dyDescent="0.3">
      <c r="D2050">
        <v>126</v>
      </c>
      <c r="E2050">
        <v>817</v>
      </c>
      <c r="F2050">
        <v>110.438</v>
      </c>
      <c r="G2050">
        <v>4.9020000000000001</v>
      </c>
      <c r="H2050">
        <v>196.54900000000001</v>
      </c>
      <c r="I2050">
        <v>-90.843000000000004</v>
      </c>
      <c r="J2050">
        <v>816.08799999999997</v>
      </c>
      <c r="K2050">
        <f t="shared" ref="K2050:K2091" si="155">J2050/96</f>
        <v>8.5009166666666669</v>
      </c>
      <c r="L2050" t="s">
        <v>42</v>
      </c>
      <c r="M2050" t="s">
        <v>55</v>
      </c>
      <c r="N2050" t="s">
        <v>47</v>
      </c>
    </row>
    <row r="2051" spans="4:14" x14ac:dyDescent="0.3">
      <c r="D2051">
        <v>127</v>
      </c>
      <c r="E2051">
        <v>829</v>
      </c>
      <c r="F2051">
        <v>149.02099999999999</v>
      </c>
      <c r="G2051">
        <v>10.042999999999999</v>
      </c>
      <c r="H2051">
        <v>244.333</v>
      </c>
      <c r="I2051">
        <v>-89.584999999999994</v>
      </c>
      <c r="J2051">
        <v>828.02200000000005</v>
      </c>
      <c r="K2051">
        <f t="shared" si="155"/>
        <v>8.6252291666666672</v>
      </c>
      <c r="L2051" t="s">
        <v>42</v>
      </c>
      <c r="M2051" t="s">
        <v>55</v>
      </c>
      <c r="N2051" t="s">
        <v>47</v>
      </c>
    </row>
    <row r="2052" spans="4:14" x14ac:dyDescent="0.3">
      <c r="D2052">
        <v>128</v>
      </c>
      <c r="E2052">
        <v>868</v>
      </c>
      <c r="F2052">
        <v>129.42699999999999</v>
      </c>
      <c r="G2052">
        <v>14.147</v>
      </c>
      <c r="H2052">
        <v>247.982</v>
      </c>
      <c r="I2052">
        <v>-94.367999999999995</v>
      </c>
      <c r="J2052">
        <v>866.51700000000005</v>
      </c>
      <c r="K2052">
        <f t="shared" si="155"/>
        <v>9.02621875</v>
      </c>
      <c r="L2052" t="s">
        <v>42</v>
      </c>
      <c r="M2052" t="s">
        <v>55</v>
      </c>
      <c r="N2052" t="s">
        <v>47</v>
      </c>
    </row>
    <row r="2053" spans="4:14" x14ac:dyDescent="0.3">
      <c r="D2053">
        <v>129</v>
      </c>
      <c r="E2053">
        <v>793</v>
      </c>
      <c r="F2053">
        <v>139.36000000000001</v>
      </c>
      <c r="G2053">
        <v>2.6669999999999998</v>
      </c>
      <c r="H2053">
        <v>247.75800000000001</v>
      </c>
      <c r="I2053">
        <v>-91.302000000000007</v>
      </c>
      <c r="J2053">
        <v>792.20500000000004</v>
      </c>
      <c r="K2053">
        <f t="shared" si="155"/>
        <v>8.2521354166666665</v>
      </c>
      <c r="L2053" t="s">
        <v>42</v>
      </c>
      <c r="M2053" t="s">
        <v>55</v>
      </c>
      <c r="N2053" t="s">
        <v>47</v>
      </c>
    </row>
    <row r="2054" spans="4:14" x14ac:dyDescent="0.3">
      <c r="D2054">
        <v>130</v>
      </c>
      <c r="E2054">
        <v>760</v>
      </c>
      <c r="F2054">
        <v>124.238</v>
      </c>
      <c r="G2054">
        <v>7.7939999999999996</v>
      </c>
      <c r="H2054">
        <v>239.75700000000001</v>
      </c>
      <c r="I2054">
        <v>-107.003</v>
      </c>
      <c r="J2054">
        <v>759.18399999999997</v>
      </c>
      <c r="K2054">
        <f t="shared" si="155"/>
        <v>7.9081666666666663</v>
      </c>
      <c r="L2054" t="s">
        <v>42</v>
      </c>
      <c r="M2054" t="s">
        <v>55</v>
      </c>
      <c r="N2054" t="s">
        <v>47</v>
      </c>
    </row>
    <row r="2055" spans="4:14" x14ac:dyDescent="0.3">
      <c r="D2055">
        <v>131</v>
      </c>
      <c r="E2055">
        <v>670</v>
      </c>
      <c r="F2055">
        <v>130.29400000000001</v>
      </c>
      <c r="G2055">
        <v>40.258000000000003</v>
      </c>
      <c r="H2055">
        <v>224.70500000000001</v>
      </c>
      <c r="I2055">
        <v>95.147999999999996</v>
      </c>
      <c r="J2055">
        <v>668.697</v>
      </c>
      <c r="K2055">
        <f t="shared" si="155"/>
        <v>6.96559375</v>
      </c>
      <c r="L2055" t="s">
        <v>42</v>
      </c>
      <c r="M2055" t="s">
        <v>55</v>
      </c>
      <c r="N2055" t="s">
        <v>47</v>
      </c>
    </row>
    <row r="2056" spans="4:14" x14ac:dyDescent="0.3">
      <c r="D2056">
        <v>132</v>
      </c>
      <c r="E2056">
        <v>859</v>
      </c>
      <c r="F2056">
        <v>122.79</v>
      </c>
      <c r="G2056">
        <v>6.774</v>
      </c>
      <c r="H2056">
        <v>219.179</v>
      </c>
      <c r="I2056">
        <v>-90.400999999999996</v>
      </c>
      <c r="J2056">
        <v>858.02099999999996</v>
      </c>
      <c r="K2056">
        <f t="shared" si="155"/>
        <v>8.9377187500000002</v>
      </c>
      <c r="L2056" t="s">
        <v>42</v>
      </c>
      <c r="M2056" t="s">
        <v>55</v>
      </c>
      <c r="N2056" t="s">
        <v>47</v>
      </c>
    </row>
    <row r="2057" spans="4:14" x14ac:dyDescent="0.3">
      <c r="D2057">
        <v>133</v>
      </c>
      <c r="E2057">
        <v>837</v>
      </c>
      <c r="F2057">
        <v>117.746</v>
      </c>
      <c r="G2057">
        <v>3.4319999999999999</v>
      </c>
      <c r="H2057">
        <v>233.64</v>
      </c>
      <c r="I2057">
        <v>-85.885000000000005</v>
      </c>
      <c r="J2057">
        <v>836.15499999999997</v>
      </c>
      <c r="K2057">
        <f t="shared" si="155"/>
        <v>8.7099479166666658</v>
      </c>
      <c r="L2057" t="s">
        <v>42</v>
      </c>
      <c r="M2057" t="s">
        <v>55</v>
      </c>
      <c r="N2057" t="s">
        <v>47</v>
      </c>
    </row>
    <row r="2058" spans="4:14" x14ac:dyDescent="0.3">
      <c r="D2058">
        <v>134</v>
      </c>
      <c r="E2058">
        <v>685</v>
      </c>
      <c r="F2058">
        <v>104.684</v>
      </c>
      <c r="G2058">
        <v>2.746</v>
      </c>
      <c r="H2058">
        <v>234</v>
      </c>
      <c r="I2058">
        <v>-91.507000000000005</v>
      </c>
      <c r="J2058">
        <v>684.23699999999997</v>
      </c>
      <c r="K2058">
        <f t="shared" si="155"/>
        <v>7.1274687499999994</v>
      </c>
      <c r="L2058" t="s">
        <v>42</v>
      </c>
      <c r="M2058" t="s">
        <v>55</v>
      </c>
      <c r="N2058" t="s">
        <v>47</v>
      </c>
    </row>
    <row r="2059" spans="4:14" x14ac:dyDescent="0.3">
      <c r="D2059">
        <v>135</v>
      </c>
      <c r="E2059">
        <v>891</v>
      </c>
      <c r="F2059">
        <v>112.369</v>
      </c>
      <c r="G2059">
        <v>2.0179999999999998</v>
      </c>
      <c r="H2059">
        <v>252.441</v>
      </c>
      <c r="I2059">
        <v>-93.48</v>
      </c>
      <c r="J2059">
        <v>889.64</v>
      </c>
      <c r="K2059">
        <f t="shared" si="155"/>
        <v>9.2670833333333338</v>
      </c>
      <c r="L2059" t="s">
        <v>42</v>
      </c>
      <c r="M2059" t="s">
        <v>55</v>
      </c>
      <c r="N2059" t="s">
        <v>47</v>
      </c>
    </row>
    <row r="2060" spans="4:14" x14ac:dyDescent="0.3">
      <c r="D2060">
        <v>136</v>
      </c>
      <c r="E2060">
        <v>567</v>
      </c>
      <c r="F2060">
        <v>169.1</v>
      </c>
      <c r="G2060">
        <v>18.318999999999999</v>
      </c>
      <c r="H2060">
        <v>250.18299999999999</v>
      </c>
      <c r="I2060">
        <v>-85.741</v>
      </c>
      <c r="J2060">
        <v>565.56200000000001</v>
      </c>
      <c r="K2060">
        <f t="shared" si="155"/>
        <v>5.8912708333333335</v>
      </c>
      <c r="L2060" t="s">
        <v>42</v>
      </c>
      <c r="M2060" t="s">
        <v>55</v>
      </c>
      <c r="N2060" t="s">
        <v>47</v>
      </c>
    </row>
    <row r="2061" spans="4:14" x14ac:dyDescent="0.3">
      <c r="D2061">
        <v>137</v>
      </c>
      <c r="E2061">
        <v>583</v>
      </c>
      <c r="F2061">
        <v>122.021</v>
      </c>
      <c r="G2061">
        <v>2.4E-2</v>
      </c>
      <c r="H2061">
        <v>221.34700000000001</v>
      </c>
      <c r="I2061">
        <v>-91.771000000000001</v>
      </c>
      <c r="J2061">
        <v>582.27800000000002</v>
      </c>
      <c r="K2061">
        <f t="shared" si="155"/>
        <v>6.0653958333333335</v>
      </c>
      <c r="L2061" t="s">
        <v>42</v>
      </c>
      <c r="M2061" t="s">
        <v>55</v>
      </c>
      <c r="N2061" t="s">
        <v>47</v>
      </c>
    </row>
    <row r="2062" spans="4:14" x14ac:dyDescent="0.3">
      <c r="D2062">
        <v>138</v>
      </c>
      <c r="E2062">
        <v>686</v>
      </c>
      <c r="F2062">
        <v>72.662000000000006</v>
      </c>
      <c r="G2062">
        <v>2.786</v>
      </c>
      <c r="H2062">
        <v>199.82300000000001</v>
      </c>
      <c r="I2062">
        <v>-86.486000000000004</v>
      </c>
      <c r="J2062">
        <v>685.28800000000001</v>
      </c>
      <c r="K2062">
        <f t="shared" si="155"/>
        <v>7.1384166666666671</v>
      </c>
      <c r="L2062" t="s">
        <v>42</v>
      </c>
      <c r="M2062" t="s">
        <v>55</v>
      </c>
      <c r="N2062" t="s">
        <v>47</v>
      </c>
    </row>
    <row r="2063" spans="4:14" x14ac:dyDescent="0.3">
      <c r="D2063">
        <v>139</v>
      </c>
      <c r="E2063">
        <v>656</v>
      </c>
      <c r="F2063">
        <v>62.758000000000003</v>
      </c>
      <c r="G2063">
        <v>0.56799999999999995</v>
      </c>
      <c r="H2063">
        <v>172.09899999999999</v>
      </c>
      <c r="I2063">
        <v>-93.674000000000007</v>
      </c>
      <c r="J2063">
        <v>655.34699999999998</v>
      </c>
      <c r="K2063">
        <f t="shared" si="155"/>
        <v>6.8265312499999995</v>
      </c>
      <c r="L2063" t="s">
        <v>42</v>
      </c>
      <c r="M2063" t="s">
        <v>55</v>
      </c>
      <c r="N2063" t="s">
        <v>47</v>
      </c>
    </row>
    <row r="2064" spans="4:14" x14ac:dyDescent="0.3">
      <c r="D2064">
        <v>140</v>
      </c>
      <c r="E2064">
        <v>723</v>
      </c>
      <c r="F2064">
        <v>106.599</v>
      </c>
      <c r="G2064">
        <v>13.047000000000001</v>
      </c>
      <c r="H2064">
        <v>226.642</v>
      </c>
      <c r="I2064">
        <v>-98.600999999999999</v>
      </c>
      <c r="J2064">
        <v>722.12199999999996</v>
      </c>
      <c r="K2064">
        <f t="shared" si="155"/>
        <v>7.5221041666666659</v>
      </c>
      <c r="L2064" t="s">
        <v>42</v>
      </c>
      <c r="M2064" t="s">
        <v>55</v>
      </c>
      <c r="N2064" t="s">
        <v>47</v>
      </c>
    </row>
    <row r="2065" spans="4:14" x14ac:dyDescent="0.3">
      <c r="D2065">
        <v>141</v>
      </c>
      <c r="E2065">
        <v>667</v>
      </c>
      <c r="F2065">
        <v>145.571</v>
      </c>
      <c r="G2065">
        <v>45.58</v>
      </c>
      <c r="H2065">
        <v>242.59299999999999</v>
      </c>
      <c r="I2065">
        <v>-82.234999999999999</v>
      </c>
      <c r="J2065">
        <v>666.10799999999995</v>
      </c>
      <c r="K2065">
        <f t="shared" si="155"/>
        <v>6.9386249999999992</v>
      </c>
      <c r="L2065" t="s">
        <v>42</v>
      </c>
      <c r="M2065" t="s">
        <v>55</v>
      </c>
      <c r="N2065" t="s">
        <v>47</v>
      </c>
    </row>
    <row r="2066" spans="4:14" x14ac:dyDescent="0.3">
      <c r="D2066">
        <v>142</v>
      </c>
      <c r="E2066">
        <v>656</v>
      </c>
      <c r="F2066">
        <v>71.570999999999998</v>
      </c>
      <c r="G2066">
        <v>0.58699999999999997</v>
      </c>
      <c r="H2066">
        <v>181.75399999999999</v>
      </c>
      <c r="I2066">
        <v>-86.325999999999993</v>
      </c>
      <c r="J2066">
        <v>655.34699999999998</v>
      </c>
      <c r="K2066">
        <f t="shared" si="155"/>
        <v>6.8265312499999995</v>
      </c>
      <c r="L2066" t="s">
        <v>42</v>
      </c>
      <c r="M2066" t="s">
        <v>55</v>
      </c>
      <c r="N2066" t="s">
        <v>47</v>
      </c>
    </row>
    <row r="2067" spans="4:14" x14ac:dyDescent="0.3">
      <c r="D2067">
        <v>143</v>
      </c>
      <c r="E2067">
        <v>817</v>
      </c>
      <c r="F2067">
        <v>129.47</v>
      </c>
      <c r="G2067">
        <v>11.387</v>
      </c>
      <c r="H2067">
        <v>213.31399999999999</v>
      </c>
      <c r="I2067">
        <v>-91.263999999999996</v>
      </c>
      <c r="J2067">
        <v>816.19899999999996</v>
      </c>
      <c r="K2067">
        <f t="shared" si="155"/>
        <v>8.5020729166666662</v>
      </c>
      <c r="L2067" t="s">
        <v>42</v>
      </c>
      <c r="M2067" t="s">
        <v>55</v>
      </c>
      <c r="N2067" t="s">
        <v>47</v>
      </c>
    </row>
    <row r="2068" spans="4:14" x14ac:dyDescent="0.3">
      <c r="D2068">
        <v>144</v>
      </c>
      <c r="E2068">
        <v>813</v>
      </c>
      <c r="F2068">
        <v>143.21199999999999</v>
      </c>
      <c r="G2068">
        <v>9.2959999999999994</v>
      </c>
      <c r="H2068">
        <v>233.721</v>
      </c>
      <c r="I2068">
        <v>-93.813999999999993</v>
      </c>
      <c r="J2068">
        <v>811.798</v>
      </c>
      <c r="K2068">
        <f t="shared" si="155"/>
        <v>8.4562291666666667</v>
      </c>
      <c r="L2068" t="s">
        <v>42</v>
      </c>
      <c r="M2068" t="s">
        <v>55</v>
      </c>
      <c r="N2068" t="s">
        <v>47</v>
      </c>
    </row>
    <row r="2069" spans="4:14" x14ac:dyDescent="0.3">
      <c r="D2069">
        <v>145</v>
      </c>
      <c r="E2069">
        <v>631</v>
      </c>
      <c r="F2069">
        <v>69.353999999999999</v>
      </c>
      <c r="G2069">
        <v>2.6669999999999998</v>
      </c>
      <c r="H2069">
        <v>214.10499999999999</v>
      </c>
      <c r="I2069">
        <v>-88.363</v>
      </c>
      <c r="J2069">
        <v>630.25699999999995</v>
      </c>
      <c r="K2069">
        <f t="shared" si="155"/>
        <v>6.5651770833333325</v>
      </c>
      <c r="L2069" t="s">
        <v>42</v>
      </c>
      <c r="M2069" t="s">
        <v>55</v>
      </c>
      <c r="N2069" t="s">
        <v>47</v>
      </c>
    </row>
    <row r="2070" spans="4:14" x14ac:dyDescent="0.3">
      <c r="D2070">
        <v>146</v>
      </c>
      <c r="E2070">
        <v>765</v>
      </c>
      <c r="F2070">
        <v>69.811999999999998</v>
      </c>
      <c r="G2070">
        <v>2.7709999999999999</v>
      </c>
      <c r="H2070">
        <v>197.64599999999999</v>
      </c>
      <c r="I2070">
        <v>-85.945999999999998</v>
      </c>
      <c r="J2070">
        <v>763.91099999999994</v>
      </c>
      <c r="K2070">
        <f t="shared" si="155"/>
        <v>7.9574062499999991</v>
      </c>
      <c r="L2070" t="s">
        <v>42</v>
      </c>
      <c r="M2070" t="s">
        <v>55</v>
      </c>
      <c r="N2070" t="s">
        <v>47</v>
      </c>
    </row>
    <row r="2071" spans="4:14" x14ac:dyDescent="0.3">
      <c r="D2071">
        <v>147</v>
      </c>
      <c r="E2071">
        <v>832</v>
      </c>
      <c r="F2071">
        <v>92.707999999999998</v>
      </c>
      <c r="G2071">
        <v>5.8879999999999999</v>
      </c>
      <c r="H2071">
        <v>223.696</v>
      </c>
      <c r="I2071">
        <v>-94.97</v>
      </c>
      <c r="J2071">
        <v>831.125</v>
      </c>
      <c r="K2071">
        <f t="shared" si="155"/>
        <v>8.6575520833333339</v>
      </c>
      <c r="L2071" t="s">
        <v>42</v>
      </c>
      <c r="M2071" t="s">
        <v>55</v>
      </c>
      <c r="N2071" t="s">
        <v>47</v>
      </c>
    </row>
    <row r="2072" spans="4:14" x14ac:dyDescent="0.3">
      <c r="D2072">
        <v>148</v>
      </c>
      <c r="E2072">
        <v>574</v>
      </c>
      <c r="F2072">
        <v>106.973</v>
      </c>
      <c r="G2072">
        <v>2.62</v>
      </c>
      <c r="H2072">
        <v>245.946</v>
      </c>
      <c r="I2072">
        <v>-95.412000000000006</v>
      </c>
      <c r="J2072">
        <v>572.55200000000002</v>
      </c>
      <c r="K2072">
        <f t="shared" si="155"/>
        <v>5.9640833333333338</v>
      </c>
      <c r="L2072" t="s">
        <v>42</v>
      </c>
      <c r="M2072" t="s">
        <v>55</v>
      </c>
      <c r="N2072" t="s">
        <v>47</v>
      </c>
    </row>
    <row r="2073" spans="4:14" x14ac:dyDescent="0.3">
      <c r="D2073">
        <v>149</v>
      </c>
      <c r="E2073">
        <v>539</v>
      </c>
      <c r="F2073">
        <v>137.92400000000001</v>
      </c>
      <c r="G2073">
        <v>0.442</v>
      </c>
      <c r="H2073">
        <v>244.53899999999999</v>
      </c>
      <c r="I2073">
        <v>-82.953999999999994</v>
      </c>
      <c r="J2073">
        <v>538.06299999999999</v>
      </c>
      <c r="K2073">
        <f t="shared" si="155"/>
        <v>5.6048229166666665</v>
      </c>
      <c r="L2073" t="s">
        <v>42</v>
      </c>
      <c r="M2073" t="s">
        <v>55</v>
      </c>
      <c r="N2073" t="s">
        <v>47</v>
      </c>
    </row>
    <row r="2074" spans="4:14" x14ac:dyDescent="0.3">
      <c r="D2074">
        <v>150</v>
      </c>
      <c r="E2074">
        <v>546</v>
      </c>
      <c r="F2074">
        <v>103.102</v>
      </c>
      <c r="G2074">
        <v>2.0299999999999998</v>
      </c>
      <c r="H2074">
        <v>207.405</v>
      </c>
      <c r="I2074">
        <v>-97.594999999999999</v>
      </c>
      <c r="J2074">
        <v>544.779</v>
      </c>
      <c r="K2074">
        <f t="shared" si="155"/>
        <v>5.6747812499999997</v>
      </c>
      <c r="L2074" t="s">
        <v>42</v>
      </c>
      <c r="M2074" t="s">
        <v>55</v>
      </c>
      <c r="N2074" t="s">
        <v>47</v>
      </c>
    </row>
    <row r="2075" spans="4:14" x14ac:dyDescent="0.3">
      <c r="D2075">
        <v>151</v>
      </c>
      <c r="E2075">
        <v>765</v>
      </c>
      <c r="F2075">
        <v>153.322</v>
      </c>
      <c r="G2075">
        <v>38.773000000000003</v>
      </c>
      <c r="H2075">
        <v>250.333</v>
      </c>
      <c r="I2075">
        <v>-93.603999999999999</v>
      </c>
      <c r="J2075">
        <v>763.51</v>
      </c>
      <c r="K2075">
        <f t="shared" si="155"/>
        <v>7.9532291666666666</v>
      </c>
      <c r="L2075" t="s">
        <v>42</v>
      </c>
      <c r="M2075" t="s">
        <v>55</v>
      </c>
      <c r="N2075" t="s">
        <v>47</v>
      </c>
    </row>
    <row r="2076" spans="4:14" x14ac:dyDescent="0.3">
      <c r="D2076">
        <v>152</v>
      </c>
      <c r="E2076">
        <v>758</v>
      </c>
      <c r="F2076">
        <v>123.364</v>
      </c>
      <c r="G2076">
        <v>3.528</v>
      </c>
      <c r="H2076">
        <v>242.92</v>
      </c>
      <c r="I2076">
        <v>-86.82</v>
      </c>
      <c r="J2076">
        <v>757.16600000000005</v>
      </c>
      <c r="K2076">
        <f t="shared" si="155"/>
        <v>7.8871458333333342</v>
      </c>
      <c r="L2076" t="s">
        <v>42</v>
      </c>
      <c r="M2076" t="s">
        <v>55</v>
      </c>
      <c r="N2076" t="s">
        <v>47</v>
      </c>
    </row>
    <row r="2077" spans="4:14" x14ac:dyDescent="0.3">
      <c r="D2077">
        <v>153</v>
      </c>
      <c r="E2077">
        <v>673</v>
      </c>
      <c r="F2077">
        <v>162.58799999999999</v>
      </c>
      <c r="G2077">
        <v>42.106999999999999</v>
      </c>
      <c r="H2077">
        <v>254.333</v>
      </c>
      <c r="I2077">
        <v>-90.512</v>
      </c>
      <c r="J2077">
        <v>672.02700000000004</v>
      </c>
      <c r="K2077">
        <f t="shared" si="155"/>
        <v>7.0002812500000005</v>
      </c>
      <c r="L2077" t="s">
        <v>42</v>
      </c>
      <c r="M2077" t="s">
        <v>55</v>
      </c>
      <c r="N2077" t="s">
        <v>47</v>
      </c>
    </row>
    <row r="2078" spans="4:14" x14ac:dyDescent="0.3">
      <c r="D2078">
        <v>154</v>
      </c>
      <c r="E2078">
        <v>592</v>
      </c>
      <c r="F2078">
        <v>149.155</v>
      </c>
      <c r="G2078">
        <v>30.504000000000001</v>
      </c>
      <c r="H2078">
        <v>250.66200000000001</v>
      </c>
      <c r="I2078">
        <v>-95.825999999999993</v>
      </c>
      <c r="J2078">
        <v>591.053</v>
      </c>
      <c r="K2078">
        <f t="shared" si="155"/>
        <v>6.156802083333333</v>
      </c>
      <c r="L2078" t="s">
        <v>42</v>
      </c>
      <c r="M2078" t="s">
        <v>55</v>
      </c>
      <c r="N2078" t="s">
        <v>47</v>
      </c>
    </row>
    <row r="2079" spans="4:14" x14ac:dyDescent="0.3">
      <c r="D2079">
        <v>155</v>
      </c>
      <c r="E2079">
        <v>721</v>
      </c>
      <c r="F2079">
        <v>133.529</v>
      </c>
      <c r="G2079">
        <v>6.7169999999999996</v>
      </c>
      <c r="H2079">
        <v>253.667</v>
      </c>
      <c r="I2079">
        <v>-89.522999999999996</v>
      </c>
      <c r="J2079">
        <v>720.02499999999998</v>
      </c>
      <c r="K2079">
        <f t="shared" si="155"/>
        <v>7.5002604166666664</v>
      </c>
      <c r="L2079" t="s">
        <v>42</v>
      </c>
      <c r="M2079" t="s">
        <v>55</v>
      </c>
      <c r="N2079" t="s">
        <v>47</v>
      </c>
    </row>
    <row r="2080" spans="4:14" x14ac:dyDescent="0.3">
      <c r="D2080">
        <v>156</v>
      </c>
      <c r="E2080">
        <v>1280</v>
      </c>
      <c r="F2080">
        <v>122.834</v>
      </c>
      <c r="G2080">
        <v>4.548</v>
      </c>
      <c r="H2080">
        <v>232.22200000000001</v>
      </c>
      <c r="I2080">
        <v>-91.614000000000004</v>
      </c>
      <c r="J2080">
        <v>1278.5070000000001</v>
      </c>
      <c r="K2080">
        <f t="shared" si="155"/>
        <v>13.317781250000001</v>
      </c>
      <c r="L2080" t="s">
        <v>42</v>
      </c>
      <c r="M2080" t="s">
        <v>55</v>
      </c>
      <c r="N2080" t="s">
        <v>47</v>
      </c>
    </row>
    <row r="2081" spans="4:14" x14ac:dyDescent="0.3">
      <c r="D2081">
        <v>157</v>
      </c>
      <c r="E2081">
        <v>1137</v>
      </c>
      <c r="F2081">
        <v>133.619</v>
      </c>
      <c r="G2081">
        <v>4.4390000000000001</v>
      </c>
      <c r="H2081">
        <v>236.03899999999999</v>
      </c>
      <c r="I2081">
        <v>-86.668999999999997</v>
      </c>
      <c r="J2081">
        <v>1135.9190000000001</v>
      </c>
      <c r="K2081">
        <f t="shared" si="155"/>
        <v>11.832489583333334</v>
      </c>
      <c r="L2081" t="s">
        <v>42</v>
      </c>
      <c r="M2081" t="s">
        <v>55</v>
      </c>
      <c r="N2081" t="s">
        <v>47</v>
      </c>
    </row>
    <row r="2082" spans="4:14" x14ac:dyDescent="0.3">
      <c r="D2082">
        <v>158</v>
      </c>
      <c r="E2082">
        <v>562</v>
      </c>
      <c r="F2082">
        <v>92.073999999999998</v>
      </c>
      <c r="G2082">
        <v>5.0679999999999996</v>
      </c>
      <c r="H2082">
        <v>212.916</v>
      </c>
      <c r="I2082">
        <v>-79.531000000000006</v>
      </c>
      <c r="J2082">
        <v>561.34500000000003</v>
      </c>
      <c r="K2082">
        <f t="shared" si="155"/>
        <v>5.8473437500000003</v>
      </c>
      <c r="L2082" t="s">
        <v>42</v>
      </c>
      <c r="M2082" t="s">
        <v>55</v>
      </c>
      <c r="N2082" t="s">
        <v>47</v>
      </c>
    </row>
    <row r="2083" spans="4:14" x14ac:dyDescent="0.3">
      <c r="D2083">
        <v>159</v>
      </c>
      <c r="E2083">
        <v>650</v>
      </c>
      <c r="F2083">
        <v>132.71100000000001</v>
      </c>
      <c r="G2083">
        <v>14.483000000000001</v>
      </c>
      <c r="H2083">
        <v>252.54900000000001</v>
      </c>
      <c r="I2083">
        <v>-86.82</v>
      </c>
      <c r="J2083">
        <v>648.99900000000002</v>
      </c>
      <c r="K2083">
        <f t="shared" si="155"/>
        <v>6.76040625</v>
      </c>
      <c r="L2083" t="s">
        <v>42</v>
      </c>
      <c r="M2083" t="s">
        <v>55</v>
      </c>
      <c r="N2083" t="s">
        <v>47</v>
      </c>
    </row>
    <row r="2084" spans="4:14" x14ac:dyDescent="0.3">
      <c r="D2084">
        <v>160</v>
      </c>
      <c r="E2084">
        <v>515</v>
      </c>
      <c r="F2084">
        <v>137.24799999999999</v>
      </c>
      <c r="G2084">
        <v>31.010999999999999</v>
      </c>
      <c r="H2084">
        <v>249.65899999999999</v>
      </c>
      <c r="I2084">
        <v>-96.71</v>
      </c>
      <c r="J2084">
        <v>513.51700000000005</v>
      </c>
      <c r="K2084">
        <f t="shared" si="155"/>
        <v>5.3491354166666669</v>
      </c>
      <c r="L2084" t="s">
        <v>42</v>
      </c>
      <c r="M2084" t="s">
        <v>55</v>
      </c>
      <c r="N2084" t="s">
        <v>47</v>
      </c>
    </row>
    <row r="2085" spans="4:14" x14ac:dyDescent="0.3">
      <c r="D2085">
        <v>161</v>
      </c>
      <c r="E2085">
        <v>602</v>
      </c>
      <c r="F2085">
        <v>94.222999999999999</v>
      </c>
      <c r="G2085">
        <v>2.5110000000000001</v>
      </c>
      <c r="H2085">
        <v>240.83500000000001</v>
      </c>
      <c r="I2085">
        <v>-94.004000000000005</v>
      </c>
      <c r="J2085">
        <v>601.46799999999996</v>
      </c>
      <c r="K2085">
        <f t="shared" si="155"/>
        <v>6.2652916666666663</v>
      </c>
      <c r="L2085" t="s">
        <v>42</v>
      </c>
      <c r="M2085" t="s">
        <v>55</v>
      </c>
      <c r="N2085" t="s">
        <v>47</v>
      </c>
    </row>
    <row r="2086" spans="4:14" x14ac:dyDescent="0.3">
      <c r="D2086">
        <v>162</v>
      </c>
      <c r="E2086">
        <v>602</v>
      </c>
      <c r="F2086">
        <v>123.048</v>
      </c>
      <c r="G2086">
        <v>43.709000000000003</v>
      </c>
      <c r="H2086">
        <v>251.172</v>
      </c>
      <c r="I2086">
        <v>-92.861999999999995</v>
      </c>
      <c r="J2086">
        <v>600.75</v>
      </c>
      <c r="K2086">
        <f t="shared" si="155"/>
        <v>6.2578125</v>
      </c>
      <c r="L2086" t="s">
        <v>42</v>
      </c>
      <c r="M2086" t="s">
        <v>55</v>
      </c>
      <c r="N2086" t="s">
        <v>47</v>
      </c>
    </row>
    <row r="2087" spans="4:14" x14ac:dyDescent="0.3">
      <c r="D2087">
        <v>163</v>
      </c>
      <c r="E2087">
        <v>535</v>
      </c>
      <c r="F2087">
        <v>98.588999999999999</v>
      </c>
      <c r="G2087">
        <v>0.70399999999999996</v>
      </c>
      <c r="H2087">
        <v>253.184</v>
      </c>
      <c r="I2087">
        <v>-88.712999999999994</v>
      </c>
      <c r="J2087">
        <v>534.13499999999999</v>
      </c>
      <c r="K2087">
        <f t="shared" si="155"/>
        <v>5.5639062499999996</v>
      </c>
      <c r="L2087" t="s">
        <v>42</v>
      </c>
      <c r="M2087" t="s">
        <v>55</v>
      </c>
      <c r="N2087" t="s">
        <v>47</v>
      </c>
    </row>
    <row r="2088" spans="4:14" x14ac:dyDescent="0.3">
      <c r="D2088">
        <v>164</v>
      </c>
      <c r="E2088">
        <v>525</v>
      </c>
      <c r="F2088">
        <v>128.988</v>
      </c>
      <c r="G2088">
        <v>11.349</v>
      </c>
      <c r="H2088">
        <v>239.29499999999999</v>
      </c>
      <c r="I2088">
        <v>-85.4</v>
      </c>
      <c r="J2088">
        <v>523.68700000000001</v>
      </c>
      <c r="K2088">
        <f t="shared" si="155"/>
        <v>5.4550729166666665</v>
      </c>
      <c r="L2088" t="s">
        <v>42</v>
      </c>
      <c r="M2088" t="s">
        <v>55</v>
      </c>
      <c r="N2088" t="s">
        <v>47</v>
      </c>
    </row>
    <row r="2089" spans="4:14" x14ac:dyDescent="0.3">
      <c r="D2089">
        <v>165</v>
      </c>
      <c r="E2089">
        <v>628</v>
      </c>
      <c r="F2089">
        <v>91.257999999999996</v>
      </c>
      <c r="G2089">
        <v>3.0179999999999998</v>
      </c>
      <c r="H2089">
        <v>243.31100000000001</v>
      </c>
      <c r="I2089">
        <v>-83.962000000000003</v>
      </c>
      <c r="J2089">
        <v>627.48099999999999</v>
      </c>
      <c r="K2089">
        <f t="shared" si="155"/>
        <v>6.5362604166666669</v>
      </c>
      <c r="L2089" t="s">
        <v>42</v>
      </c>
      <c r="M2089" t="s">
        <v>55</v>
      </c>
      <c r="N2089" t="s">
        <v>47</v>
      </c>
    </row>
    <row r="2090" spans="4:14" x14ac:dyDescent="0.3">
      <c r="D2090">
        <v>166</v>
      </c>
      <c r="E2090">
        <v>890</v>
      </c>
      <c r="F2090">
        <v>144.70500000000001</v>
      </c>
      <c r="G2090">
        <v>18.876999999999999</v>
      </c>
      <c r="H2090">
        <v>228.971</v>
      </c>
      <c r="I2090">
        <v>-92.707999999999998</v>
      </c>
      <c r="J2090">
        <v>888.99300000000005</v>
      </c>
      <c r="K2090">
        <f t="shared" si="155"/>
        <v>9.2603437500000005</v>
      </c>
      <c r="L2090" t="s">
        <v>42</v>
      </c>
      <c r="M2090" t="s">
        <v>55</v>
      </c>
      <c r="N2090" t="s">
        <v>47</v>
      </c>
    </row>
    <row r="2091" spans="4:14" x14ac:dyDescent="0.3">
      <c r="D2091">
        <v>167</v>
      </c>
      <c r="E2091">
        <v>664</v>
      </c>
      <c r="F2091">
        <v>162.38300000000001</v>
      </c>
      <c r="G2091">
        <v>23.097999999999999</v>
      </c>
      <c r="H2091">
        <v>253.32900000000001</v>
      </c>
      <c r="I2091">
        <v>-95.194000000000003</v>
      </c>
      <c r="J2091">
        <v>662.72199999999998</v>
      </c>
      <c r="K2091">
        <f t="shared" si="155"/>
        <v>6.9033541666666665</v>
      </c>
      <c r="L2091" t="s">
        <v>42</v>
      </c>
      <c r="M2091" t="s">
        <v>55</v>
      </c>
      <c r="N2091" t="s">
        <v>47</v>
      </c>
    </row>
    <row r="2092" spans="4:14" x14ac:dyDescent="0.3">
      <c r="D2092">
        <v>168</v>
      </c>
      <c r="E2092">
        <v>229</v>
      </c>
      <c r="F2092">
        <v>87.224999999999994</v>
      </c>
      <c r="G2092">
        <v>51.911999999999999</v>
      </c>
      <c r="H2092">
        <v>163.667</v>
      </c>
      <c r="I2092">
        <v>2.0099999999999998</v>
      </c>
      <c r="J2092">
        <v>228.14</v>
      </c>
      <c r="L2092" t="s">
        <v>42</v>
      </c>
      <c r="M2092" t="s">
        <v>55</v>
      </c>
      <c r="N2092" t="s">
        <v>47</v>
      </c>
    </row>
    <row r="2093" spans="4:14" x14ac:dyDescent="0.3">
      <c r="D2093">
        <v>169</v>
      </c>
      <c r="E2093">
        <v>3506</v>
      </c>
      <c r="F2093">
        <v>125.52</v>
      </c>
      <c r="G2093">
        <v>1.2709999999999999</v>
      </c>
      <c r="H2093">
        <v>225.078</v>
      </c>
      <c r="I2093">
        <v>1.3080000000000001</v>
      </c>
      <c r="J2093">
        <v>3504.913</v>
      </c>
      <c r="K2093">
        <f>J2093/J2092</f>
        <v>15.362992022442361</v>
      </c>
      <c r="L2093" t="s">
        <v>42</v>
      </c>
      <c r="M2093" t="s">
        <v>55</v>
      </c>
      <c r="N2093" t="s">
        <v>47</v>
      </c>
    </row>
    <row r="2094" spans="4:14" x14ac:dyDescent="0.3">
      <c r="D2094">
        <v>170</v>
      </c>
      <c r="E2094">
        <v>265</v>
      </c>
      <c r="F2094">
        <v>92.435000000000002</v>
      </c>
      <c r="G2094">
        <v>50.667000000000002</v>
      </c>
      <c r="H2094">
        <v>214.333</v>
      </c>
      <c r="I2094">
        <v>-90</v>
      </c>
      <c r="J2094">
        <v>264</v>
      </c>
      <c r="L2094" t="s">
        <v>42</v>
      </c>
      <c r="M2094" t="s">
        <v>55</v>
      </c>
      <c r="N2094" t="s">
        <v>47</v>
      </c>
    </row>
    <row r="2095" spans="4:14" x14ac:dyDescent="0.3">
      <c r="D2095">
        <v>171</v>
      </c>
      <c r="E2095">
        <v>3866</v>
      </c>
      <c r="F2095">
        <v>104.72199999999999</v>
      </c>
      <c r="G2095">
        <v>1.3420000000000001</v>
      </c>
      <c r="H2095">
        <v>246.999</v>
      </c>
      <c r="I2095">
        <v>-86.44</v>
      </c>
      <c r="J2095">
        <v>3865.4580000000001</v>
      </c>
      <c r="K2095">
        <f t="shared" ref="K2095" si="156">J2095/J2094</f>
        <v>14.641886363636363</v>
      </c>
      <c r="L2095" t="s">
        <v>42</v>
      </c>
      <c r="M2095" t="s">
        <v>55</v>
      </c>
      <c r="N2095" t="s">
        <v>47</v>
      </c>
    </row>
    <row r="2096" spans="4:14" x14ac:dyDescent="0.3">
      <c r="D2096">
        <v>172</v>
      </c>
      <c r="E2096">
        <v>321</v>
      </c>
      <c r="F2096">
        <v>186.05099999999999</v>
      </c>
      <c r="G2096">
        <v>151.667</v>
      </c>
      <c r="H2096">
        <v>211.667</v>
      </c>
      <c r="I2096">
        <v>-90</v>
      </c>
      <c r="J2096">
        <v>320</v>
      </c>
      <c r="L2096" t="s">
        <v>42</v>
      </c>
      <c r="M2096" t="s">
        <v>55</v>
      </c>
      <c r="N2096" t="s">
        <v>47</v>
      </c>
    </row>
    <row r="2097" spans="4:14" x14ac:dyDescent="0.3">
      <c r="D2097">
        <v>173</v>
      </c>
      <c r="E2097">
        <v>3216</v>
      </c>
      <c r="F2097">
        <v>78.143000000000001</v>
      </c>
      <c r="G2097">
        <v>0.33300000000000002</v>
      </c>
      <c r="H2097">
        <v>207.57499999999999</v>
      </c>
      <c r="I2097">
        <v>2.6379999999999999</v>
      </c>
      <c r="J2097">
        <v>3215.4079999999999</v>
      </c>
      <c r="K2097">
        <f t="shared" ref="K2097" si="157">J2097/J2096</f>
        <v>10.04815</v>
      </c>
      <c r="L2097" t="s">
        <v>42</v>
      </c>
      <c r="M2097" t="s">
        <v>55</v>
      </c>
      <c r="N2097" t="s">
        <v>47</v>
      </c>
    </row>
    <row r="2098" spans="4:14" x14ac:dyDescent="0.3">
      <c r="D2098">
        <v>174</v>
      </c>
      <c r="E2098">
        <v>109</v>
      </c>
      <c r="F2098">
        <v>104.98399999999999</v>
      </c>
      <c r="G2098">
        <v>93.555999999999997</v>
      </c>
      <c r="H2098">
        <v>179.44399999999999</v>
      </c>
      <c r="I2098">
        <v>-93.18</v>
      </c>
      <c r="J2098">
        <v>108.167</v>
      </c>
      <c r="L2098" t="s">
        <v>42</v>
      </c>
      <c r="M2098" t="s">
        <v>55</v>
      </c>
      <c r="N2098" t="s">
        <v>47</v>
      </c>
    </row>
    <row r="2099" spans="4:14" x14ac:dyDescent="0.3">
      <c r="D2099">
        <v>175</v>
      </c>
      <c r="E2099">
        <v>726</v>
      </c>
      <c r="F2099">
        <v>147.74299999999999</v>
      </c>
      <c r="G2099">
        <v>67.332999999999998</v>
      </c>
      <c r="H2099">
        <v>251.37899999999999</v>
      </c>
      <c r="I2099">
        <v>-3.1619999999999999</v>
      </c>
      <c r="J2099">
        <v>725.10400000000004</v>
      </c>
      <c r="K2099">
        <f>J2099/108</f>
        <v>6.7139259259259267</v>
      </c>
      <c r="L2099" t="s">
        <v>42</v>
      </c>
      <c r="M2099" t="s">
        <v>55</v>
      </c>
      <c r="N2099" t="s">
        <v>47</v>
      </c>
    </row>
    <row r="2100" spans="4:14" x14ac:dyDescent="0.3">
      <c r="D2100">
        <v>176</v>
      </c>
      <c r="E2100">
        <v>753</v>
      </c>
      <c r="F2100">
        <v>111.38800000000001</v>
      </c>
      <c r="G2100">
        <v>15.115</v>
      </c>
      <c r="H2100">
        <v>233.97200000000001</v>
      </c>
      <c r="I2100">
        <v>0.91400000000000003</v>
      </c>
      <c r="J2100">
        <v>752.096</v>
      </c>
      <c r="K2100">
        <f t="shared" ref="K2100:K2133" si="158">J2100/108</f>
        <v>6.9638518518518522</v>
      </c>
      <c r="L2100" t="s">
        <v>42</v>
      </c>
      <c r="M2100" t="s">
        <v>55</v>
      </c>
      <c r="N2100" t="s">
        <v>47</v>
      </c>
    </row>
    <row r="2101" spans="4:14" x14ac:dyDescent="0.3">
      <c r="D2101">
        <v>177</v>
      </c>
      <c r="E2101">
        <v>690</v>
      </c>
      <c r="F2101">
        <v>148.83500000000001</v>
      </c>
      <c r="G2101">
        <v>36.298999999999999</v>
      </c>
      <c r="H2101">
        <v>250.952</v>
      </c>
      <c r="I2101">
        <v>3.6589999999999998</v>
      </c>
      <c r="J2101">
        <v>689.40599999999995</v>
      </c>
      <c r="K2101">
        <f t="shared" si="158"/>
        <v>6.3833888888888888</v>
      </c>
      <c r="L2101" t="s">
        <v>42</v>
      </c>
      <c r="M2101" t="s">
        <v>55</v>
      </c>
      <c r="N2101" t="s">
        <v>47</v>
      </c>
    </row>
    <row r="2102" spans="4:14" x14ac:dyDescent="0.3">
      <c r="D2102">
        <v>178</v>
      </c>
      <c r="E2102">
        <v>693</v>
      </c>
      <c r="F2102">
        <v>155.018</v>
      </c>
      <c r="G2102">
        <v>23.617000000000001</v>
      </c>
      <c r="H2102">
        <v>245.15799999999999</v>
      </c>
      <c r="I2102">
        <v>-1.655</v>
      </c>
      <c r="J2102">
        <v>692.28899999999999</v>
      </c>
      <c r="K2102">
        <f t="shared" si="158"/>
        <v>6.4100833333333336</v>
      </c>
      <c r="L2102" t="s">
        <v>42</v>
      </c>
      <c r="M2102" t="s">
        <v>55</v>
      </c>
      <c r="N2102" t="s">
        <v>47</v>
      </c>
    </row>
    <row r="2103" spans="4:14" x14ac:dyDescent="0.3">
      <c r="D2103">
        <v>179</v>
      </c>
      <c r="E2103">
        <v>708</v>
      </c>
      <c r="F2103">
        <v>162.398</v>
      </c>
      <c r="G2103">
        <v>26.914000000000001</v>
      </c>
      <c r="H2103">
        <v>251.59299999999999</v>
      </c>
      <c r="I2103">
        <v>-5.194</v>
      </c>
      <c r="J2103">
        <v>706.90300000000002</v>
      </c>
      <c r="K2103">
        <f t="shared" si="158"/>
        <v>6.5453981481481485</v>
      </c>
      <c r="L2103" t="s">
        <v>42</v>
      </c>
      <c r="M2103" t="s">
        <v>55</v>
      </c>
      <c r="N2103" t="s">
        <v>47</v>
      </c>
    </row>
    <row r="2104" spans="4:14" x14ac:dyDescent="0.3">
      <c r="D2104">
        <v>180</v>
      </c>
      <c r="E2104">
        <v>654</v>
      </c>
      <c r="F2104">
        <v>154.447</v>
      </c>
      <c r="G2104">
        <v>25.940999999999999</v>
      </c>
      <c r="H2104">
        <v>251.70099999999999</v>
      </c>
      <c r="I2104">
        <v>-3.5110000000000001</v>
      </c>
      <c r="J2104">
        <v>653.226</v>
      </c>
      <c r="K2104">
        <f t="shared" si="158"/>
        <v>6.0483888888888888</v>
      </c>
      <c r="L2104" t="s">
        <v>42</v>
      </c>
      <c r="M2104" t="s">
        <v>55</v>
      </c>
      <c r="N2104" t="s">
        <v>47</v>
      </c>
    </row>
    <row r="2105" spans="4:14" x14ac:dyDescent="0.3">
      <c r="D2105">
        <v>181</v>
      </c>
      <c r="E2105">
        <v>710</v>
      </c>
      <c r="F2105">
        <v>127.871</v>
      </c>
      <c r="G2105">
        <v>26.023</v>
      </c>
      <c r="H2105">
        <v>235.048</v>
      </c>
      <c r="I2105">
        <v>2.2650000000000001</v>
      </c>
      <c r="J2105">
        <v>708.553</v>
      </c>
      <c r="K2105">
        <f t="shared" si="158"/>
        <v>6.560675925925926</v>
      </c>
      <c r="L2105" t="s">
        <v>42</v>
      </c>
      <c r="M2105" t="s">
        <v>55</v>
      </c>
      <c r="N2105" t="s">
        <v>47</v>
      </c>
    </row>
    <row r="2106" spans="4:14" x14ac:dyDescent="0.3">
      <c r="D2106">
        <v>182</v>
      </c>
      <c r="E2106">
        <v>743</v>
      </c>
      <c r="F2106">
        <v>137.13</v>
      </c>
      <c r="G2106">
        <v>23.300999999999998</v>
      </c>
      <c r="H2106">
        <v>241.37700000000001</v>
      </c>
      <c r="I2106">
        <v>4.6349999999999998</v>
      </c>
      <c r="J2106">
        <v>742.428</v>
      </c>
      <c r="K2106">
        <f t="shared" si="158"/>
        <v>6.8743333333333334</v>
      </c>
      <c r="L2106" t="s">
        <v>42</v>
      </c>
      <c r="M2106" t="s">
        <v>55</v>
      </c>
      <c r="N2106" t="s">
        <v>47</v>
      </c>
    </row>
    <row r="2107" spans="4:14" x14ac:dyDescent="0.3">
      <c r="D2107">
        <v>183</v>
      </c>
      <c r="E2107">
        <v>953</v>
      </c>
      <c r="F2107">
        <v>126.46299999999999</v>
      </c>
      <c r="G2107">
        <v>3.6669999999999998</v>
      </c>
      <c r="H2107">
        <v>254.333</v>
      </c>
      <c r="I2107">
        <v>1.6850000000000001</v>
      </c>
      <c r="J2107">
        <v>952.41200000000003</v>
      </c>
      <c r="K2107">
        <f t="shared" si="158"/>
        <v>8.8186296296296298</v>
      </c>
      <c r="L2107" t="s">
        <v>42</v>
      </c>
      <c r="M2107" t="s">
        <v>55</v>
      </c>
      <c r="N2107" t="s">
        <v>47</v>
      </c>
    </row>
    <row r="2108" spans="4:14" x14ac:dyDescent="0.3">
      <c r="D2108">
        <v>184</v>
      </c>
      <c r="E2108">
        <v>872</v>
      </c>
      <c r="F2108">
        <v>111.389</v>
      </c>
      <c r="G2108">
        <v>2.0350000000000001</v>
      </c>
      <c r="H2108">
        <v>228.24</v>
      </c>
      <c r="I2108">
        <v>5.0039999999999996</v>
      </c>
      <c r="J2108">
        <v>871.32100000000003</v>
      </c>
      <c r="K2108">
        <f t="shared" si="158"/>
        <v>8.0677870370370375</v>
      </c>
      <c r="L2108" t="s">
        <v>42</v>
      </c>
      <c r="M2108" t="s">
        <v>55</v>
      </c>
      <c r="N2108" t="s">
        <v>47</v>
      </c>
    </row>
    <row r="2109" spans="4:14" x14ac:dyDescent="0.3">
      <c r="D2109">
        <v>185</v>
      </c>
      <c r="E2109">
        <v>801</v>
      </c>
      <c r="F2109">
        <v>123.21</v>
      </c>
      <c r="G2109">
        <v>9.0429999999999993</v>
      </c>
      <c r="H2109">
        <v>255</v>
      </c>
      <c r="I2109">
        <v>-1.718</v>
      </c>
      <c r="J2109">
        <v>800.36</v>
      </c>
      <c r="K2109">
        <f t="shared" si="158"/>
        <v>7.4107407407407413</v>
      </c>
      <c r="L2109" t="s">
        <v>42</v>
      </c>
      <c r="M2109" t="s">
        <v>55</v>
      </c>
      <c r="N2109" t="s">
        <v>47</v>
      </c>
    </row>
    <row r="2110" spans="4:14" x14ac:dyDescent="0.3">
      <c r="D2110">
        <v>186</v>
      </c>
      <c r="E2110">
        <v>935</v>
      </c>
      <c r="F2110">
        <v>167.71899999999999</v>
      </c>
      <c r="G2110">
        <v>22.266999999999999</v>
      </c>
      <c r="H2110">
        <v>255</v>
      </c>
      <c r="I2110">
        <v>3.4390000000000001</v>
      </c>
      <c r="J2110">
        <v>933.68100000000004</v>
      </c>
      <c r="K2110">
        <f t="shared" si="158"/>
        <v>8.645194444444444</v>
      </c>
      <c r="L2110" t="s">
        <v>42</v>
      </c>
      <c r="M2110" t="s">
        <v>55</v>
      </c>
      <c r="N2110" t="s">
        <v>47</v>
      </c>
    </row>
    <row r="2111" spans="4:14" x14ac:dyDescent="0.3">
      <c r="D2111">
        <v>187</v>
      </c>
      <c r="E2111">
        <v>817</v>
      </c>
      <c r="F2111">
        <v>176.08799999999999</v>
      </c>
      <c r="G2111">
        <v>39.523000000000003</v>
      </c>
      <c r="H2111">
        <v>255</v>
      </c>
      <c r="I2111">
        <v>-0.28100000000000003</v>
      </c>
      <c r="J2111">
        <v>816.01</v>
      </c>
      <c r="K2111">
        <f t="shared" si="158"/>
        <v>7.5556481481481477</v>
      </c>
      <c r="L2111" t="s">
        <v>42</v>
      </c>
      <c r="M2111" t="s">
        <v>55</v>
      </c>
      <c r="N2111" t="s">
        <v>47</v>
      </c>
    </row>
    <row r="2112" spans="4:14" x14ac:dyDescent="0.3">
      <c r="D2112">
        <v>188</v>
      </c>
      <c r="E2112">
        <v>854</v>
      </c>
      <c r="F2112">
        <v>126.36199999999999</v>
      </c>
      <c r="G2112">
        <v>6.0460000000000003</v>
      </c>
      <c r="H2112">
        <v>239.19399999999999</v>
      </c>
      <c r="I2112">
        <v>2.956</v>
      </c>
      <c r="J2112">
        <v>853.13499999999999</v>
      </c>
      <c r="K2112">
        <f t="shared" si="158"/>
        <v>7.8993981481481477</v>
      </c>
      <c r="L2112" t="s">
        <v>42</v>
      </c>
      <c r="M2112" t="s">
        <v>55</v>
      </c>
      <c r="N2112" t="s">
        <v>47</v>
      </c>
    </row>
    <row r="2113" spans="4:14" x14ac:dyDescent="0.3">
      <c r="D2113">
        <v>189</v>
      </c>
      <c r="E2113">
        <v>1062</v>
      </c>
      <c r="F2113">
        <v>167.63499999999999</v>
      </c>
      <c r="G2113">
        <v>8.0060000000000002</v>
      </c>
      <c r="H2113">
        <v>254.667</v>
      </c>
      <c r="I2113">
        <v>5.625</v>
      </c>
      <c r="J2113">
        <v>1061.1089999999999</v>
      </c>
      <c r="K2113">
        <f t="shared" si="158"/>
        <v>9.8250833333333318</v>
      </c>
      <c r="L2113" t="s">
        <v>42</v>
      </c>
      <c r="M2113" t="s">
        <v>55</v>
      </c>
      <c r="N2113" t="s">
        <v>47</v>
      </c>
    </row>
    <row r="2114" spans="4:14" x14ac:dyDescent="0.3">
      <c r="D2114">
        <v>190</v>
      </c>
      <c r="E2114">
        <v>953</v>
      </c>
      <c r="F2114">
        <v>187.011</v>
      </c>
      <c r="G2114">
        <v>36.960999999999999</v>
      </c>
      <c r="H2114">
        <v>254.87700000000001</v>
      </c>
      <c r="I2114">
        <v>-1.444</v>
      </c>
      <c r="J2114">
        <v>952.30200000000002</v>
      </c>
      <c r="K2114">
        <f t="shared" si="158"/>
        <v>8.8176111111111108</v>
      </c>
      <c r="L2114" t="s">
        <v>42</v>
      </c>
      <c r="M2114" t="s">
        <v>55</v>
      </c>
      <c r="N2114" t="s">
        <v>47</v>
      </c>
    </row>
    <row r="2115" spans="4:14" x14ac:dyDescent="0.3">
      <c r="D2115">
        <v>191</v>
      </c>
      <c r="E2115">
        <v>1156</v>
      </c>
      <c r="F2115">
        <v>203.084</v>
      </c>
      <c r="G2115">
        <v>38.594000000000001</v>
      </c>
      <c r="H2115">
        <v>255</v>
      </c>
      <c r="I2115">
        <v>-4.3680000000000003</v>
      </c>
      <c r="J2115">
        <v>1155.356</v>
      </c>
      <c r="K2115">
        <f t="shared" si="158"/>
        <v>10.697740740740741</v>
      </c>
      <c r="L2115" t="s">
        <v>42</v>
      </c>
      <c r="M2115" t="s">
        <v>55</v>
      </c>
      <c r="N2115" t="s">
        <v>47</v>
      </c>
    </row>
    <row r="2116" spans="4:14" x14ac:dyDescent="0.3">
      <c r="D2116">
        <v>192</v>
      </c>
      <c r="E2116">
        <v>714</v>
      </c>
      <c r="F2116">
        <v>97.150999999999996</v>
      </c>
      <c r="G2116">
        <v>2.8039999999999998</v>
      </c>
      <c r="H2116">
        <v>247.05600000000001</v>
      </c>
      <c r="I2116">
        <v>6.4470000000000001</v>
      </c>
      <c r="J2116">
        <v>712.505</v>
      </c>
      <c r="K2116">
        <f t="shared" si="158"/>
        <v>6.5972685185185185</v>
      </c>
      <c r="L2116" t="s">
        <v>42</v>
      </c>
      <c r="M2116" t="s">
        <v>55</v>
      </c>
      <c r="N2116" t="s">
        <v>47</v>
      </c>
    </row>
    <row r="2117" spans="4:14" x14ac:dyDescent="0.3">
      <c r="D2117">
        <v>193</v>
      </c>
      <c r="E2117">
        <v>740</v>
      </c>
      <c r="F2117">
        <v>158.101</v>
      </c>
      <c r="G2117">
        <v>18.411999999999999</v>
      </c>
      <c r="H2117">
        <v>254.083</v>
      </c>
      <c r="I2117">
        <v>-8.0860000000000003</v>
      </c>
      <c r="J2117">
        <v>739.351</v>
      </c>
      <c r="K2117">
        <f t="shared" si="158"/>
        <v>6.845842592592593</v>
      </c>
      <c r="L2117" t="s">
        <v>42</v>
      </c>
      <c r="M2117" t="s">
        <v>55</v>
      </c>
      <c r="N2117" t="s">
        <v>47</v>
      </c>
    </row>
    <row r="2118" spans="4:14" x14ac:dyDescent="0.3">
      <c r="D2118">
        <v>194</v>
      </c>
      <c r="E2118">
        <v>613</v>
      </c>
      <c r="F2118">
        <v>115.051</v>
      </c>
      <c r="G2118">
        <v>17.332999999999998</v>
      </c>
      <c r="H2118">
        <v>222.62700000000001</v>
      </c>
      <c r="I2118">
        <v>1.8720000000000001</v>
      </c>
      <c r="J2118">
        <v>612.327</v>
      </c>
      <c r="K2118">
        <f t="shared" si="158"/>
        <v>5.6696944444444446</v>
      </c>
      <c r="L2118" t="s">
        <v>42</v>
      </c>
      <c r="M2118" t="s">
        <v>55</v>
      </c>
      <c r="N2118" t="s">
        <v>47</v>
      </c>
    </row>
    <row r="2119" spans="4:14" x14ac:dyDescent="0.3">
      <c r="D2119">
        <v>195</v>
      </c>
      <c r="E2119">
        <v>690</v>
      </c>
      <c r="F2119">
        <v>131.36000000000001</v>
      </c>
      <c r="G2119">
        <v>25.023</v>
      </c>
      <c r="H2119">
        <v>236.77</v>
      </c>
      <c r="I2119">
        <v>-2.9950000000000001</v>
      </c>
      <c r="J2119">
        <v>688.94100000000003</v>
      </c>
      <c r="K2119">
        <f t="shared" si="158"/>
        <v>6.3790833333333339</v>
      </c>
      <c r="L2119" t="s">
        <v>42</v>
      </c>
      <c r="M2119" t="s">
        <v>55</v>
      </c>
      <c r="N2119" t="s">
        <v>47</v>
      </c>
    </row>
    <row r="2120" spans="4:14" x14ac:dyDescent="0.3">
      <c r="D2120">
        <v>196</v>
      </c>
      <c r="E2120">
        <v>588</v>
      </c>
      <c r="F2120">
        <v>114.23399999999999</v>
      </c>
      <c r="G2120">
        <v>6.0430000000000001</v>
      </c>
      <c r="H2120">
        <v>230.60499999999999</v>
      </c>
      <c r="I2120">
        <v>-12.994999999999999</v>
      </c>
      <c r="J2120">
        <v>587.03300000000002</v>
      </c>
      <c r="K2120">
        <f t="shared" si="158"/>
        <v>5.4354907407407405</v>
      </c>
      <c r="L2120" t="s">
        <v>42</v>
      </c>
      <c r="M2120" t="s">
        <v>55</v>
      </c>
      <c r="N2120" t="s">
        <v>47</v>
      </c>
    </row>
    <row r="2121" spans="4:14" x14ac:dyDescent="0.3">
      <c r="D2121">
        <v>197</v>
      </c>
      <c r="E2121">
        <v>665</v>
      </c>
      <c r="F2121">
        <v>113.86799999999999</v>
      </c>
      <c r="G2121">
        <v>21.1</v>
      </c>
      <c r="H2121">
        <v>249.185</v>
      </c>
      <c r="I2121">
        <v>1.38</v>
      </c>
      <c r="J2121">
        <v>664.19299999999998</v>
      </c>
      <c r="K2121">
        <f t="shared" si="158"/>
        <v>6.1499351851851847</v>
      </c>
      <c r="L2121" t="s">
        <v>42</v>
      </c>
      <c r="M2121" t="s">
        <v>55</v>
      </c>
      <c r="N2121" t="s">
        <v>47</v>
      </c>
    </row>
    <row r="2122" spans="4:14" x14ac:dyDescent="0.3">
      <c r="D2122">
        <v>198</v>
      </c>
      <c r="E2122">
        <v>704</v>
      </c>
      <c r="F2122">
        <v>119.52200000000001</v>
      </c>
      <c r="G2122">
        <v>7.85</v>
      </c>
      <c r="H2122">
        <v>229.16900000000001</v>
      </c>
      <c r="I2122">
        <v>4.899</v>
      </c>
      <c r="J2122">
        <v>702.56700000000001</v>
      </c>
      <c r="K2122">
        <f t="shared" si="158"/>
        <v>6.5052500000000002</v>
      </c>
      <c r="L2122" t="s">
        <v>42</v>
      </c>
      <c r="M2122" t="s">
        <v>55</v>
      </c>
      <c r="N2122" t="s">
        <v>47</v>
      </c>
    </row>
    <row r="2123" spans="4:14" x14ac:dyDescent="0.3">
      <c r="D2123">
        <v>199</v>
      </c>
      <c r="E2123">
        <v>680</v>
      </c>
      <c r="F2123">
        <v>123.241</v>
      </c>
      <c r="G2123">
        <v>16.986999999999998</v>
      </c>
      <c r="H2123">
        <v>223.58</v>
      </c>
      <c r="I2123">
        <v>-10.516</v>
      </c>
      <c r="J2123">
        <v>679.41200000000003</v>
      </c>
      <c r="K2123">
        <f t="shared" si="158"/>
        <v>6.2908518518518521</v>
      </c>
      <c r="L2123" t="s">
        <v>42</v>
      </c>
      <c r="M2123" t="s">
        <v>55</v>
      </c>
      <c r="N2123" t="s">
        <v>47</v>
      </c>
    </row>
    <row r="2124" spans="4:14" x14ac:dyDescent="0.3">
      <c r="D2124">
        <v>200</v>
      </c>
      <c r="E2124">
        <v>822</v>
      </c>
      <c r="F2124">
        <v>100.352</v>
      </c>
      <c r="G2124">
        <v>16.963000000000001</v>
      </c>
      <c r="H2124">
        <v>201.12899999999999</v>
      </c>
      <c r="I2124">
        <v>-3.35</v>
      </c>
      <c r="J2124">
        <v>821.404</v>
      </c>
      <c r="K2124">
        <f t="shared" si="158"/>
        <v>7.6055925925925925</v>
      </c>
      <c r="L2124" t="s">
        <v>42</v>
      </c>
      <c r="M2124" t="s">
        <v>55</v>
      </c>
      <c r="N2124" t="s">
        <v>47</v>
      </c>
    </row>
    <row r="2125" spans="4:14" x14ac:dyDescent="0.3">
      <c r="D2125">
        <v>201</v>
      </c>
      <c r="E2125">
        <v>753</v>
      </c>
      <c r="F2125">
        <v>59.753999999999998</v>
      </c>
      <c r="G2125">
        <v>2.3330000000000002</v>
      </c>
      <c r="H2125">
        <v>247.35599999999999</v>
      </c>
      <c r="I2125">
        <v>-5.8019999999999996</v>
      </c>
      <c r="J2125">
        <v>751.851</v>
      </c>
      <c r="K2125">
        <f t="shared" si="158"/>
        <v>6.9615833333333335</v>
      </c>
      <c r="L2125" t="s">
        <v>42</v>
      </c>
      <c r="M2125" t="s">
        <v>55</v>
      </c>
      <c r="N2125" t="s">
        <v>47</v>
      </c>
    </row>
    <row r="2126" spans="4:14" x14ac:dyDescent="0.3">
      <c r="D2126">
        <v>202</v>
      </c>
      <c r="E2126">
        <v>634</v>
      </c>
      <c r="F2126">
        <v>146.15</v>
      </c>
      <c r="G2126">
        <v>33.100999999999999</v>
      </c>
      <c r="H2126">
        <v>233.286</v>
      </c>
      <c r="I2126">
        <v>-7.26</v>
      </c>
      <c r="J2126">
        <v>633.07500000000005</v>
      </c>
      <c r="K2126">
        <f t="shared" si="158"/>
        <v>5.8618055555555557</v>
      </c>
      <c r="L2126" t="s">
        <v>42</v>
      </c>
      <c r="M2126" t="s">
        <v>55</v>
      </c>
      <c r="N2126" t="s">
        <v>47</v>
      </c>
    </row>
    <row r="2127" spans="4:14" x14ac:dyDescent="0.3">
      <c r="D2127">
        <v>203</v>
      </c>
      <c r="E2127">
        <v>697</v>
      </c>
      <c r="F2127">
        <v>117.44199999999999</v>
      </c>
      <c r="G2127">
        <v>9.3330000000000002</v>
      </c>
      <c r="H2127">
        <v>246.333</v>
      </c>
      <c r="I2127">
        <v>0</v>
      </c>
      <c r="J2127">
        <v>696</v>
      </c>
      <c r="K2127">
        <f t="shared" si="158"/>
        <v>6.4444444444444446</v>
      </c>
      <c r="L2127" t="s">
        <v>42</v>
      </c>
      <c r="M2127" t="s">
        <v>55</v>
      </c>
      <c r="N2127" t="s">
        <v>47</v>
      </c>
    </row>
    <row r="2128" spans="4:14" x14ac:dyDescent="0.3">
      <c r="D2128">
        <v>204</v>
      </c>
      <c r="E2128">
        <v>726</v>
      </c>
      <c r="F2128">
        <v>138.31100000000001</v>
      </c>
      <c r="G2128">
        <v>31.623000000000001</v>
      </c>
      <c r="H2128">
        <v>246.03399999999999</v>
      </c>
      <c r="I2128">
        <v>3.4780000000000002</v>
      </c>
      <c r="J2128">
        <v>725.33600000000001</v>
      </c>
      <c r="K2128">
        <f t="shared" si="158"/>
        <v>6.7160740740740739</v>
      </c>
      <c r="L2128" t="s">
        <v>42</v>
      </c>
      <c r="M2128" t="s">
        <v>55</v>
      </c>
      <c r="N2128" t="s">
        <v>47</v>
      </c>
    </row>
    <row r="2129" spans="4:14" x14ac:dyDescent="0.3">
      <c r="D2129">
        <v>205</v>
      </c>
      <c r="E2129">
        <v>721</v>
      </c>
      <c r="F2129">
        <v>98.587999999999994</v>
      </c>
      <c r="G2129">
        <v>8.8840000000000003</v>
      </c>
      <c r="H2129">
        <v>228.15199999999999</v>
      </c>
      <c r="I2129">
        <v>-6.0590000000000002</v>
      </c>
      <c r="J2129">
        <v>720.02200000000005</v>
      </c>
      <c r="K2129">
        <f t="shared" si="158"/>
        <v>6.6668703703703711</v>
      </c>
      <c r="L2129" t="s">
        <v>42</v>
      </c>
      <c r="M2129" t="s">
        <v>55</v>
      </c>
      <c r="N2129" t="s">
        <v>47</v>
      </c>
    </row>
    <row r="2130" spans="4:14" x14ac:dyDescent="0.3">
      <c r="D2130">
        <v>206</v>
      </c>
      <c r="E2130">
        <v>687</v>
      </c>
      <c r="F2130">
        <v>126.435</v>
      </c>
      <c r="G2130">
        <v>33.335000000000001</v>
      </c>
      <c r="H2130">
        <v>243.88</v>
      </c>
      <c r="I2130">
        <v>-4.3470000000000004</v>
      </c>
      <c r="J2130">
        <v>685.97400000000005</v>
      </c>
      <c r="K2130">
        <f t="shared" si="158"/>
        <v>6.3516111111111115</v>
      </c>
      <c r="L2130" t="s">
        <v>42</v>
      </c>
      <c r="M2130" t="s">
        <v>55</v>
      </c>
      <c r="N2130" t="s">
        <v>47</v>
      </c>
    </row>
    <row r="2131" spans="4:14" x14ac:dyDescent="0.3">
      <c r="D2131">
        <v>207</v>
      </c>
      <c r="E2131">
        <v>654</v>
      </c>
      <c r="F2131">
        <v>142.333</v>
      </c>
      <c r="G2131">
        <v>3.1019999999999999</v>
      </c>
      <c r="H2131">
        <v>249.55500000000001</v>
      </c>
      <c r="I2131">
        <v>-2.4590000000000001</v>
      </c>
      <c r="J2131">
        <v>652.601</v>
      </c>
      <c r="K2131">
        <f t="shared" si="158"/>
        <v>6.0426018518518516</v>
      </c>
      <c r="L2131" t="s">
        <v>42</v>
      </c>
      <c r="M2131" t="s">
        <v>55</v>
      </c>
      <c r="N2131" t="s">
        <v>47</v>
      </c>
    </row>
    <row r="2132" spans="4:14" x14ac:dyDescent="0.3">
      <c r="D2132">
        <v>208</v>
      </c>
      <c r="E2132">
        <v>751</v>
      </c>
      <c r="F2132">
        <v>130.06800000000001</v>
      </c>
      <c r="G2132">
        <v>15.731999999999999</v>
      </c>
      <c r="H2132">
        <v>248.6</v>
      </c>
      <c r="I2132">
        <v>-7.3520000000000003</v>
      </c>
      <c r="J2132">
        <v>750.16800000000001</v>
      </c>
      <c r="K2132">
        <f t="shared" si="158"/>
        <v>6.9459999999999997</v>
      </c>
      <c r="L2132" t="s">
        <v>42</v>
      </c>
      <c r="M2132" t="s">
        <v>55</v>
      </c>
      <c r="N2132" t="s">
        <v>47</v>
      </c>
    </row>
    <row r="2133" spans="4:14" x14ac:dyDescent="0.3">
      <c r="D2133">
        <v>209</v>
      </c>
      <c r="E2133">
        <v>785</v>
      </c>
      <c r="F2133">
        <v>113.024</v>
      </c>
      <c r="G2133">
        <v>15.685</v>
      </c>
      <c r="H2133">
        <v>251.066</v>
      </c>
      <c r="I2133">
        <v>5.8559999999999999</v>
      </c>
      <c r="J2133">
        <v>784.09199999999998</v>
      </c>
      <c r="K2133">
        <f t="shared" si="158"/>
        <v>7.2601111111111107</v>
      </c>
      <c r="L2133" t="s">
        <v>42</v>
      </c>
      <c r="M2133" t="s">
        <v>55</v>
      </c>
      <c r="N2133" t="s">
        <v>47</v>
      </c>
    </row>
    <row r="2134" spans="4:14" x14ac:dyDescent="0.3">
      <c r="D2134">
        <v>210</v>
      </c>
      <c r="E2134">
        <v>281</v>
      </c>
      <c r="F2134">
        <v>85.3</v>
      </c>
      <c r="G2134">
        <v>46.332999999999998</v>
      </c>
      <c r="H2134">
        <v>165.667</v>
      </c>
      <c r="I2134">
        <v>-89.182000000000002</v>
      </c>
      <c r="J2134">
        <v>280.029</v>
      </c>
      <c r="L2134" t="s">
        <v>42</v>
      </c>
      <c r="M2134" t="s">
        <v>55</v>
      </c>
      <c r="N2134" t="s">
        <v>47</v>
      </c>
    </row>
    <row r="2135" spans="4:14" x14ac:dyDescent="0.3">
      <c r="D2135">
        <v>211</v>
      </c>
      <c r="E2135">
        <v>3645</v>
      </c>
      <c r="F2135">
        <v>134.875</v>
      </c>
      <c r="G2135">
        <v>5.8949999999999996</v>
      </c>
      <c r="H2135">
        <v>245.809</v>
      </c>
      <c r="I2135">
        <v>-0.189</v>
      </c>
      <c r="J2135">
        <v>3644.02</v>
      </c>
      <c r="K2135">
        <f>J2135/J2134</f>
        <v>13.013009366887001</v>
      </c>
      <c r="L2135" t="s">
        <v>42</v>
      </c>
      <c r="M2135" t="s">
        <v>55</v>
      </c>
      <c r="N2135" t="s">
        <v>47</v>
      </c>
    </row>
    <row r="2136" spans="4:14" x14ac:dyDescent="0.3">
      <c r="D2136">
        <v>212</v>
      </c>
      <c r="E2136">
        <v>217</v>
      </c>
      <c r="F2136">
        <v>103.742</v>
      </c>
      <c r="G2136">
        <v>62.332999999999998</v>
      </c>
      <c r="H2136">
        <v>214</v>
      </c>
      <c r="I2136">
        <v>-90</v>
      </c>
      <c r="J2136">
        <v>216</v>
      </c>
      <c r="L2136" t="s">
        <v>42</v>
      </c>
      <c r="M2136" t="s">
        <v>55</v>
      </c>
      <c r="N2136" t="s">
        <v>47</v>
      </c>
    </row>
    <row r="2137" spans="4:14" x14ac:dyDescent="0.3">
      <c r="D2137">
        <v>213</v>
      </c>
      <c r="E2137">
        <v>3458</v>
      </c>
      <c r="F2137">
        <v>114.922</v>
      </c>
      <c r="G2137">
        <v>5.1760000000000002</v>
      </c>
      <c r="H2137">
        <v>206.50200000000001</v>
      </c>
      <c r="I2137">
        <v>-86.417000000000002</v>
      </c>
      <c r="J2137">
        <v>3456.7550000000001</v>
      </c>
      <c r="K2137">
        <f>J2137/J2136</f>
        <v>16.00349537037037</v>
      </c>
      <c r="L2137" t="s">
        <v>42</v>
      </c>
      <c r="M2137" t="s">
        <v>55</v>
      </c>
      <c r="N2137" t="s">
        <v>47</v>
      </c>
    </row>
    <row r="2138" spans="4:14" x14ac:dyDescent="0.3">
      <c r="D2138">
        <v>214</v>
      </c>
      <c r="E2138">
        <v>205</v>
      </c>
      <c r="F2138">
        <v>123.479</v>
      </c>
      <c r="G2138">
        <v>62.765000000000001</v>
      </c>
      <c r="H2138">
        <v>190.922</v>
      </c>
      <c r="I2138">
        <v>-86.634</v>
      </c>
      <c r="J2138">
        <v>204.35300000000001</v>
      </c>
      <c r="L2138" t="s">
        <v>42</v>
      </c>
      <c r="M2138" t="s">
        <v>55</v>
      </c>
      <c r="N2138" t="s">
        <v>47</v>
      </c>
    </row>
    <row r="2139" spans="4:14" x14ac:dyDescent="0.3">
      <c r="D2139">
        <v>215</v>
      </c>
      <c r="E2139">
        <v>3688</v>
      </c>
      <c r="F2139">
        <v>122.21599999999999</v>
      </c>
      <c r="G2139">
        <v>2.1720000000000002</v>
      </c>
      <c r="H2139">
        <v>236.93799999999999</v>
      </c>
      <c r="I2139">
        <v>-80.445999999999998</v>
      </c>
      <c r="J2139">
        <v>3687.145</v>
      </c>
      <c r="K2139">
        <f>J2139/J2138</f>
        <v>18.043018698037219</v>
      </c>
      <c r="L2139" t="s">
        <v>42</v>
      </c>
      <c r="M2139" t="s">
        <v>55</v>
      </c>
      <c r="N2139" t="s">
        <v>47</v>
      </c>
    </row>
    <row r="2140" spans="4:14" x14ac:dyDescent="0.3">
      <c r="D2140">
        <v>1</v>
      </c>
      <c r="E2140">
        <v>172</v>
      </c>
      <c r="F2140">
        <v>181.32499999999999</v>
      </c>
      <c r="G2140">
        <v>173.92400000000001</v>
      </c>
      <c r="H2140">
        <v>187.292</v>
      </c>
      <c r="I2140">
        <v>-87.99</v>
      </c>
      <c r="J2140">
        <v>171.10499999999999</v>
      </c>
      <c r="L2140" t="s">
        <v>43</v>
      </c>
      <c r="M2140" t="s">
        <v>56</v>
      </c>
      <c r="N2140" t="s">
        <v>49</v>
      </c>
    </row>
    <row r="2141" spans="4:14" x14ac:dyDescent="0.3">
      <c r="D2141">
        <v>2</v>
      </c>
      <c r="E2141">
        <v>1921</v>
      </c>
      <c r="F2141">
        <v>81.974999999999994</v>
      </c>
      <c r="G2141">
        <v>10.429</v>
      </c>
      <c r="H2141">
        <v>236.82900000000001</v>
      </c>
      <c r="I2141">
        <v>-101.17</v>
      </c>
      <c r="J2141">
        <v>1920.375</v>
      </c>
      <c r="K2141">
        <f>J2141/171</f>
        <v>11.230263157894736</v>
      </c>
      <c r="L2141" t="s">
        <v>43</v>
      </c>
      <c r="M2141" t="s">
        <v>56</v>
      </c>
      <c r="N2141" t="s">
        <v>49</v>
      </c>
    </row>
    <row r="2142" spans="4:14" x14ac:dyDescent="0.3">
      <c r="D2142">
        <v>3</v>
      </c>
      <c r="E2142">
        <v>2205</v>
      </c>
      <c r="F2142">
        <v>81.646000000000001</v>
      </c>
      <c r="G2142">
        <v>12.952999999999999</v>
      </c>
      <c r="H2142">
        <v>212.77500000000001</v>
      </c>
      <c r="I2142">
        <v>-96.409000000000006</v>
      </c>
      <c r="J2142">
        <v>2203.7730000000001</v>
      </c>
      <c r="K2142">
        <f>J2142/171</f>
        <v>12.887561403508773</v>
      </c>
      <c r="L2142" t="s">
        <v>43</v>
      </c>
      <c r="M2142" t="s">
        <v>56</v>
      </c>
      <c r="N2142" t="s">
        <v>49</v>
      </c>
    </row>
    <row r="2143" spans="4:14" x14ac:dyDescent="0.3">
      <c r="D2143">
        <v>4</v>
      </c>
      <c r="E2143">
        <v>269</v>
      </c>
      <c r="F2143">
        <v>76.341999999999999</v>
      </c>
      <c r="G2143">
        <v>55.357999999999997</v>
      </c>
      <c r="H2143">
        <v>171.453</v>
      </c>
      <c r="I2143">
        <v>-0.85499999999999998</v>
      </c>
      <c r="J2143">
        <v>268.02999999999997</v>
      </c>
      <c r="L2143" t="s">
        <v>43</v>
      </c>
      <c r="M2143" t="s">
        <v>56</v>
      </c>
    </row>
    <row r="2144" spans="4:14" x14ac:dyDescent="0.3">
      <c r="D2144">
        <v>5</v>
      </c>
      <c r="E2144">
        <v>3294</v>
      </c>
      <c r="F2144">
        <v>116.55</v>
      </c>
      <c r="G2144">
        <v>4.0039999999999996</v>
      </c>
      <c r="H2144">
        <v>239.767</v>
      </c>
      <c r="I2144">
        <v>1.323</v>
      </c>
      <c r="J2144">
        <v>3292.877</v>
      </c>
      <c r="K2144">
        <f>J2144/J2143</f>
        <v>12.2854792373988</v>
      </c>
      <c r="L2144" t="s">
        <v>43</v>
      </c>
      <c r="M2144" t="s">
        <v>56</v>
      </c>
      <c r="N2144" t="s">
        <v>47</v>
      </c>
    </row>
    <row r="2145" spans="4:14" x14ac:dyDescent="0.3">
      <c r="D2145">
        <v>6</v>
      </c>
      <c r="E2145">
        <v>283</v>
      </c>
      <c r="F2145">
        <v>83.353999999999999</v>
      </c>
      <c r="G2145">
        <v>38.545999999999999</v>
      </c>
      <c r="H2145">
        <v>178</v>
      </c>
      <c r="I2145">
        <v>-88.781000000000006</v>
      </c>
      <c r="J2145">
        <v>282.06400000000002</v>
      </c>
      <c r="L2145" t="s">
        <v>43</v>
      </c>
      <c r="M2145" t="s">
        <v>56</v>
      </c>
      <c r="N2145" t="s">
        <v>47</v>
      </c>
    </row>
    <row r="2146" spans="4:14" x14ac:dyDescent="0.3">
      <c r="D2146">
        <v>7</v>
      </c>
      <c r="E2146">
        <v>3212</v>
      </c>
      <c r="F2146">
        <v>100.22199999999999</v>
      </c>
      <c r="G2146">
        <v>11.436999999999999</v>
      </c>
      <c r="H2146">
        <v>252.60499999999999</v>
      </c>
      <c r="I2146">
        <v>-88.715000000000003</v>
      </c>
      <c r="J2146">
        <v>3210.8069999999998</v>
      </c>
      <c r="K2146">
        <f>J2146/J2145</f>
        <v>11.383256991321117</v>
      </c>
      <c r="L2146" t="s">
        <v>43</v>
      </c>
      <c r="M2146" t="s">
        <v>56</v>
      </c>
      <c r="N2146" t="s">
        <v>47</v>
      </c>
    </row>
    <row r="2147" spans="4:14" x14ac:dyDescent="0.3">
      <c r="D2147">
        <v>8</v>
      </c>
      <c r="E2147">
        <v>97</v>
      </c>
      <c r="F2147">
        <v>107.443</v>
      </c>
      <c r="G2147">
        <v>63.667000000000002</v>
      </c>
      <c r="H2147">
        <v>166.333</v>
      </c>
      <c r="I2147">
        <v>-90</v>
      </c>
      <c r="J2147">
        <v>96</v>
      </c>
      <c r="L2147" t="s">
        <v>43</v>
      </c>
      <c r="M2147" t="s">
        <v>56</v>
      </c>
    </row>
    <row r="2148" spans="4:14" x14ac:dyDescent="0.3">
      <c r="D2148">
        <v>9</v>
      </c>
      <c r="E2148">
        <v>1645</v>
      </c>
      <c r="F2148">
        <v>104.63</v>
      </c>
      <c r="G2148">
        <v>2.3330000000000002</v>
      </c>
      <c r="H2148">
        <v>248.73699999999999</v>
      </c>
      <c r="I2148">
        <v>-88.954999999999998</v>
      </c>
      <c r="J2148">
        <v>1644.2739999999999</v>
      </c>
      <c r="K2148">
        <f>J2148/96</f>
        <v>17.127854166666665</v>
      </c>
      <c r="L2148" t="s">
        <v>43</v>
      </c>
      <c r="M2148" t="s">
        <v>56</v>
      </c>
      <c r="N2148" t="s">
        <v>51</v>
      </c>
    </row>
    <row r="2149" spans="4:14" x14ac:dyDescent="0.3">
      <c r="D2149">
        <v>10</v>
      </c>
      <c r="E2149">
        <v>1963</v>
      </c>
      <c r="F2149">
        <v>145.94399999999999</v>
      </c>
      <c r="G2149">
        <v>5.6289999999999996</v>
      </c>
      <c r="H2149">
        <v>255</v>
      </c>
      <c r="I2149">
        <v>-89.299000000000007</v>
      </c>
      <c r="J2149">
        <v>1962.1469999999999</v>
      </c>
      <c r="K2149">
        <f t="shared" ref="K2149:K2154" si="159">J2149/96</f>
        <v>20.439031249999999</v>
      </c>
      <c r="L2149" t="s">
        <v>43</v>
      </c>
      <c r="M2149" t="s">
        <v>56</v>
      </c>
      <c r="N2149" t="s">
        <v>51</v>
      </c>
    </row>
    <row r="2150" spans="4:14" x14ac:dyDescent="0.3">
      <c r="D2150">
        <v>11</v>
      </c>
      <c r="E2150">
        <v>2863</v>
      </c>
      <c r="F2150">
        <v>151.30099999999999</v>
      </c>
      <c r="G2150">
        <v>22.956</v>
      </c>
      <c r="H2150">
        <v>255</v>
      </c>
      <c r="I2150">
        <v>-89.278999999999996</v>
      </c>
      <c r="J2150">
        <v>2862.2260000000001</v>
      </c>
      <c r="K2150">
        <f t="shared" si="159"/>
        <v>29.814854166666667</v>
      </c>
      <c r="L2150" t="s">
        <v>43</v>
      </c>
      <c r="M2150" t="s">
        <v>56</v>
      </c>
      <c r="N2150" t="s">
        <v>51</v>
      </c>
    </row>
    <row r="2151" spans="4:14" x14ac:dyDescent="0.3">
      <c r="D2151">
        <v>12</v>
      </c>
      <c r="E2151">
        <v>1334</v>
      </c>
      <c r="F2151">
        <v>106.05</v>
      </c>
      <c r="G2151">
        <v>16.119</v>
      </c>
      <c r="H2151">
        <v>229.21899999999999</v>
      </c>
      <c r="I2151">
        <v>-84.058000000000007</v>
      </c>
      <c r="J2151">
        <v>1333.162</v>
      </c>
      <c r="K2151">
        <f t="shared" si="159"/>
        <v>13.887104166666667</v>
      </c>
      <c r="L2151" t="s">
        <v>43</v>
      </c>
      <c r="M2151" t="s">
        <v>56</v>
      </c>
      <c r="N2151" t="s">
        <v>51</v>
      </c>
    </row>
    <row r="2152" spans="4:14" x14ac:dyDescent="0.3">
      <c r="D2152">
        <v>13</v>
      </c>
      <c r="E2152">
        <v>1345</v>
      </c>
      <c r="F2152">
        <v>143.61199999999999</v>
      </c>
      <c r="G2152">
        <v>33.277000000000001</v>
      </c>
      <c r="H2152">
        <v>240.875</v>
      </c>
      <c r="I2152">
        <v>-88.721000000000004</v>
      </c>
      <c r="J2152">
        <v>1344.335</v>
      </c>
      <c r="K2152">
        <f t="shared" si="159"/>
        <v>14.003489583333334</v>
      </c>
      <c r="L2152" t="s">
        <v>43</v>
      </c>
      <c r="M2152" t="s">
        <v>56</v>
      </c>
      <c r="N2152" t="s">
        <v>51</v>
      </c>
    </row>
    <row r="2153" spans="4:14" x14ac:dyDescent="0.3">
      <c r="D2153">
        <v>14</v>
      </c>
      <c r="E2153">
        <v>1333</v>
      </c>
      <c r="F2153">
        <v>140.12899999999999</v>
      </c>
      <c r="G2153">
        <v>25.216000000000001</v>
      </c>
      <c r="H2153">
        <v>246.28800000000001</v>
      </c>
      <c r="I2153">
        <v>-90.516000000000005</v>
      </c>
      <c r="J2153">
        <v>1332.0540000000001</v>
      </c>
      <c r="K2153">
        <f t="shared" si="159"/>
        <v>13.875562500000001</v>
      </c>
      <c r="L2153" t="s">
        <v>43</v>
      </c>
      <c r="M2153" t="s">
        <v>56</v>
      </c>
      <c r="N2153" t="s">
        <v>51</v>
      </c>
    </row>
    <row r="2154" spans="4:14" x14ac:dyDescent="0.3">
      <c r="D2154">
        <v>15</v>
      </c>
      <c r="E2154">
        <v>1735</v>
      </c>
      <c r="F2154">
        <v>151.08500000000001</v>
      </c>
      <c r="G2154">
        <v>24.783999999999999</v>
      </c>
      <c r="H2154">
        <v>252.251</v>
      </c>
      <c r="I2154">
        <v>-90.594999999999999</v>
      </c>
      <c r="J2154">
        <v>1734.0930000000001</v>
      </c>
      <c r="K2154">
        <f t="shared" si="159"/>
        <v>18.063468750000002</v>
      </c>
      <c r="L2154" t="s">
        <v>43</v>
      </c>
      <c r="M2154" t="s">
        <v>56</v>
      </c>
      <c r="N2154" t="s">
        <v>51</v>
      </c>
    </row>
    <row r="2155" spans="4:14" x14ac:dyDescent="0.3">
      <c r="D2155">
        <v>16</v>
      </c>
      <c r="E2155">
        <v>131</v>
      </c>
      <c r="F2155">
        <v>57.164999999999999</v>
      </c>
      <c r="G2155">
        <v>42.667000000000002</v>
      </c>
      <c r="H2155">
        <v>152</v>
      </c>
      <c r="I2155">
        <v>0</v>
      </c>
      <c r="J2155">
        <v>130</v>
      </c>
      <c r="L2155" t="s">
        <v>43</v>
      </c>
      <c r="M2155" t="s">
        <v>56</v>
      </c>
      <c r="N2155" t="s">
        <v>51</v>
      </c>
    </row>
    <row r="2156" spans="4:14" x14ac:dyDescent="0.3">
      <c r="D2156">
        <v>17</v>
      </c>
      <c r="E2156">
        <v>2853</v>
      </c>
      <c r="F2156">
        <v>158.01599999999999</v>
      </c>
      <c r="G2156">
        <v>15</v>
      </c>
      <c r="H2156">
        <v>252.2</v>
      </c>
      <c r="I2156">
        <v>-0.56200000000000006</v>
      </c>
      <c r="J2156">
        <v>2852.1370000000002</v>
      </c>
      <c r="K2156">
        <f>J2156/130</f>
        <v>21.939515384615387</v>
      </c>
      <c r="L2156" t="s">
        <v>43</v>
      </c>
      <c r="M2156" t="s">
        <v>56</v>
      </c>
      <c r="N2156" t="s">
        <v>51</v>
      </c>
    </row>
    <row r="2157" spans="4:14" x14ac:dyDescent="0.3">
      <c r="D2157">
        <v>18</v>
      </c>
      <c r="E2157">
        <v>1321</v>
      </c>
      <c r="F2157">
        <v>106.318</v>
      </c>
      <c r="G2157">
        <v>3.278</v>
      </c>
      <c r="H2157">
        <v>250.84700000000001</v>
      </c>
      <c r="I2157">
        <v>-6.4359999999999999</v>
      </c>
      <c r="J2157">
        <v>1320.3209999999999</v>
      </c>
      <c r="K2157">
        <f t="shared" ref="K2157:K2160" si="160">J2157/130</f>
        <v>10.156315384615384</v>
      </c>
      <c r="L2157" t="s">
        <v>43</v>
      </c>
      <c r="M2157" t="s">
        <v>56</v>
      </c>
      <c r="N2157" t="s">
        <v>51</v>
      </c>
    </row>
    <row r="2158" spans="4:14" x14ac:dyDescent="0.3">
      <c r="D2158">
        <v>19</v>
      </c>
      <c r="E2158">
        <v>1327</v>
      </c>
      <c r="F2158">
        <v>130.505</v>
      </c>
      <c r="G2158">
        <v>22.289000000000001</v>
      </c>
      <c r="H2158">
        <v>245.46600000000001</v>
      </c>
      <c r="I2158">
        <v>-3.2850000000000001</v>
      </c>
      <c r="J2158">
        <v>1326.1790000000001</v>
      </c>
      <c r="K2158">
        <f t="shared" si="160"/>
        <v>10.201376923076923</v>
      </c>
      <c r="L2158" t="s">
        <v>43</v>
      </c>
      <c r="M2158" t="s">
        <v>56</v>
      </c>
      <c r="N2158" t="s">
        <v>51</v>
      </c>
    </row>
    <row r="2159" spans="4:14" x14ac:dyDescent="0.3">
      <c r="D2159">
        <v>20</v>
      </c>
      <c r="E2159">
        <v>1286</v>
      </c>
      <c r="F2159">
        <v>138.83199999999999</v>
      </c>
      <c r="G2159">
        <v>14.367000000000001</v>
      </c>
      <c r="H2159">
        <v>253.98699999999999</v>
      </c>
      <c r="I2159">
        <v>-1.9630000000000001</v>
      </c>
      <c r="J2159">
        <v>1284.7539999999999</v>
      </c>
      <c r="K2159">
        <f t="shared" si="160"/>
        <v>9.8827230769230763</v>
      </c>
      <c r="L2159" t="s">
        <v>43</v>
      </c>
      <c r="M2159" t="s">
        <v>56</v>
      </c>
      <c r="N2159" t="s">
        <v>51</v>
      </c>
    </row>
    <row r="2160" spans="4:14" x14ac:dyDescent="0.3">
      <c r="D2160">
        <v>21</v>
      </c>
      <c r="E2160">
        <v>1280</v>
      </c>
      <c r="F2160">
        <v>108.9</v>
      </c>
      <c r="G2160">
        <v>6.7290000000000001</v>
      </c>
      <c r="H2160">
        <v>242.62</v>
      </c>
      <c r="I2160">
        <v>3.9449999999999998</v>
      </c>
      <c r="J2160">
        <v>1279.0309999999999</v>
      </c>
      <c r="K2160">
        <f t="shared" si="160"/>
        <v>9.8386999999999993</v>
      </c>
      <c r="L2160" t="s">
        <v>43</v>
      </c>
      <c r="M2160" t="s">
        <v>56</v>
      </c>
      <c r="N2160" t="s">
        <v>51</v>
      </c>
    </row>
    <row r="2161" spans="4:14" x14ac:dyDescent="0.3">
      <c r="D2161">
        <v>22</v>
      </c>
      <c r="E2161">
        <v>145</v>
      </c>
      <c r="F2161">
        <v>93.29</v>
      </c>
      <c r="G2161">
        <v>73.5</v>
      </c>
      <c r="H2161">
        <v>188.102</v>
      </c>
      <c r="I2161">
        <v>-0.79600000000000004</v>
      </c>
      <c r="J2161">
        <v>144.01400000000001</v>
      </c>
      <c r="L2161" t="s">
        <v>43</v>
      </c>
      <c r="M2161" t="s">
        <v>56</v>
      </c>
    </row>
    <row r="2162" spans="4:14" x14ac:dyDescent="0.3">
      <c r="D2162">
        <v>23</v>
      </c>
      <c r="E2162">
        <v>2265</v>
      </c>
      <c r="F2162">
        <v>142.62299999999999</v>
      </c>
      <c r="G2162">
        <v>22.584</v>
      </c>
      <c r="H2162">
        <v>255</v>
      </c>
      <c r="I2162">
        <v>0.20200000000000001</v>
      </c>
      <c r="J2162">
        <v>2264.0140000000001</v>
      </c>
      <c r="K2162">
        <f>J2162/144</f>
        <v>15.722319444444445</v>
      </c>
      <c r="L2162" t="s">
        <v>43</v>
      </c>
      <c r="M2162" t="s">
        <v>56</v>
      </c>
      <c r="N2162" t="s">
        <v>47</v>
      </c>
    </row>
    <row r="2163" spans="4:14" x14ac:dyDescent="0.3">
      <c r="D2163">
        <v>24</v>
      </c>
      <c r="E2163">
        <v>1528</v>
      </c>
      <c r="F2163">
        <v>85.180999999999997</v>
      </c>
      <c r="G2163">
        <v>5.9930000000000003</v>
      </c>
      <c r="H2163">
        <v>231.28399999999999</v>
      </c>
      <c r="I2163">
        <v>3.4550000000000001</v>
      </c>
      <c r="J2163">
        <v>1526.7739999999999</v>
      </c>
      <c r="K2163">
        <f t="shared" ref="K2163:K2168" si="161">J2163/144</f>
        <v>10.602597222222222</v>
      </c>
      <c r="L2163" t="s">
        <v>43</v>
      </c>
      <c r="M2163" t="s">
        <v>56</v>
      </c>
      <c r="N2163" t="s">
        <v>47</v>
      </c>
    </row>
    <row r="2164" spans="4:14" x14ac:dyDescent="0.3">
      <c r="D2164">
        <v>25</v>
      </c>
      <c r="E2164">
        <v>1405</v>
      </c>
      <c r="F2164">
        <v>75.641999999999996</v>
      </c>
      <c r="G2164">
        <v>4.4850000000000003</v>
      </c>
      <c r="H2164">
        <v>235.64099999999999</v>
      </c>
      <c r="I2164">
        <v>-0.32600000000000001</v>
      </c>
      <c r="J2164">
        <v>1404.0229999999999</v>
      </c>
      <c r="K2164">
        <f t="shared" si="161"/>
        <v>9.7501597222222216</v>
      </c>
      <c r="L2164" t="s">
        <v>43</v>
      </c>
      <c r="M2164" t="s">
        <v>56</v>
      </c>
      <c r="N2164" t="s">
        <v>47</v>
      </c>
    </row>
    <row r="2165" spans="4:14" x14ac:dyDescent="0.3">
      <c r="D2165">
        <v>26</v>
      </c>
      <c r="E2165">
        <v>1357</v>
      </c>
      <c r="F2165">
        <v>83.051000000000002</v>
      </c>
      <c r="G2165">
        <v>4</v>
      </c>
      <c r="H2165">
        <v>237.392</v>
      </c>
      <c r="I2165">
        <v>-0.84499999999999997</v>
      </c>
      <c r="J2165">
        <v>1356.1469999999999</v>
      </c>
      <c r="K2165">
        <f t="shared" si="161"/>
        <v>9.4176874999999995</v>
      </c>
      <c r="L2165" t="s">
        <v>43</v>
      </c>
      <c r="M2165" t="s">
        <v>56</v>
      </c>
      <c r="N2165" t="s">
        <v>47</v>
      </c>
    </row>
    <row r="2166" spans="4:14" x14ac:dyDescent="0.3">
      <c r="D2166">
        <v>27</v>
      </c>
      <c r="E2166">
        <v>1290</v>
      </c>
      <c r="F2166">
        <v>82.387</v>
      </c>
      <c r="G2166">
        <v>1.1519999999999999</v>
      </c>
      <c r="H2166">
        <v>249.66300000000001</v>
      </c>
      <c r="I2166">
        <v>2.4900000000000002</v>
      </c>
      <c r="J2166">
        <v>1289.2170000000001</v>
      </c>
      <c r="K2166">
        <f t="shared" si="161"/>
        <v>8.9528958333333346</v>
      </c>
      <c r="L2166" t="s">
        <v>43</v>
      </c>
      <c r="M2166" t="s">
        <v>56</v>
      </c>
      <c r="N2166" t="s">
        <v>47</v>
      </c>
    </row>
    <row r="2167" spans="4:14" x14ac:dyDescent="0.3">
      <c r="D2167">
        <v>28</v>
      </c>
      <c r="E2167">
        <v>1279</v>
      </c>
      <c r="F2167">
        <v>80.584000000000003</v>
      </c>
      <c r="G2167">
        <v>1.115</v>
      </c>
      <c r="H2167">
        <v>240.89599999999999</v>
      </c>
      <c r="I2167">
        <v>3.23</v>
      </c>
      <c r="J2167">
        <v>1278.03</v>
      </c>
      <c r="K2167">
        <f t="shared" si="161"/>
        <v>8.8752083333333331</v>
      </c>
      <c r="L2167" t="s">
        <v>43</v>
      </c>
      <c r="M2167" t="s">
        <v>56</v>
      </c>
      <c r="N2167" t="s">
        <v>47</v>
      </c>
    </row>
    <row r="2168" spans="4:14" x14ac:dyDescent="0.3">
      <c r="D2168">
        <v>29</v>
      </c>
      <c r="E2168">
        <v>1529</v>
      </c>
      <c r="F2168">
        <v>67.295000000000002</v>
      </c>
      <c r="G2168">
        <v>1.393</v>
      </c>
      <c r="H2168">
        <v>203.26599999999999</v>
      </c>
      <c r="I2168">
        <v>-0.45</v>
      </c>
      <c r="J2168">
        <v>1528.047</v>
      </c>
      <c r="K2168">
        <f t="shared" si="161"/>
        <v>10.611437500000001</v>
      </c>
      <c r="L2168" t="s">
        <v>43</v>
      </c>
      <c r="M2168" t="s">
        <v>56</v>
      </c>
      <c r="N2168" t="s">
        <v>47</v>
      </c>
    </row>
    <row r="2169" spans="4:14" x14ac:dyDescent="0.3">
      <c r="D2169">
        <v>30</v>
      </c>
      <c r="E2169">
        <v>193</v>
      </c>
      <c r="F2169">
        <v>99.869</v>
      </c>
      <c r="G2169">
        <v>70.528000000000006</v>
      </c>
      <c r="H2169">
        <v>172.333</v>
      </c>
      <c r="I2169">
        <v>-2.3860000000000001</v>
      </c>
      <c r="J2169">
        <v>192.167</v>
      </c>
      <c r="L2169" t="s">
        <v>43</v>
      </c>
      <c r="M2169" t="s">
        <v>56</v>
      </c>
      <c r="N2169" t="s">
        <v>47</v>
      </c>
    </row>
    <row r="2170" spans="4:14" x14ac:dyDescent="0.3">
      <c r="D2170">
        <v>31</v>
      </c>
      <c r="E2170">
        <v>3598</v>
      </c>
      <c r="F2170">
        <v>94.974999999999994</v>
      </c>
      <c r="G2170">
        <v>0.82499999999999996</v>
      </c>
      <c r="H2170">
        <v>244.321</v>
      </c>
      <c r="I2170">
        <v>2.9319999999999999</v>
      </c>
      <c r="J2170">
        <v>3596.71</v>
      </c>
      <c r="K2170">
        <f>J2170/J2169</f>
        <v>18.716585053625231</v>
      </c>
      <c r="L2170" t="s">
        <v>43</v>
      </c>
      <c r="M2170" t="s">
        <v>56</v>
      </c>
      <c r="N2170" t="s">
        <v>47</v>
      </c>
    </row>
    <row r="2171" spans="4:14" x14ac:dyDescent="0.3">
      <c r="D2171">
        <v>32</v>
      </c>
      <c r="E2171">
        <v>161</v>
      </c>
      <c r="F2171">
        <v>134.15799999999999</v>
      </c>
      <c r="G2171">
        <v>52.267000000000003</v>
      </c>
      <c r="H2171">
        <v>206.45</v>
      </c>
      <c r="I2171">
        <v>2.8620000000000001</v>
      </c>
      <c r="J2171">
        <v>160.19999999999999</v>
      </c>
      <c r="L2171" t="s">
        <v>43</v>
      </c>
      <c r="M2171" t="s">
        <v>56</v>
      </c>
    </row>
    <row r="2172" spans="4:14" x14ac:dyDescent="0.3">
      <c r="D2172">
        <v>33</v>
      </c>
      <c r="E2172">
        <v>3301</v>
      </c>
      <c r="F2172">
        <v>110.229</v>
      </c>
      <c r="G2172">
        <v>9.7270000000000003</v>
      </c>
      <c r="H2172">
        <v>238.012</v>
      </c>
      <c r="I2172">
        <v>0.69399999999999995</v>
      </c>
      <c r="J2172">
        <v>3300.2420000000002</v>
      </c>
      <c r="K2172">
        <f t="shared" ref="K2172" si="162">J2172/J2171</f>
        <v>20.60076154806492</v>
      </c>
      <c r="L2172" t="s">
        <v>43</v>
      </c>
      <c r="M2172" t="s">
        <v>56</v>
      </c>
      <c r="N2172" t="s">
        <v>49</v>
      </c>
    </row>
    <row r="2173" spans="4:14" x14ac:dyDescent="0.3">
      <c r="D2173">
        <v>34</v>
      </c>
      <c r="E2173">
        <v>157</v>
      </c>
      <c r="F2173">
        <v>51.984999999999999</v>
      </c>
      <c r="G2173">
        <v>38.667000000000002</v>
      </c>
      <c r="H2173">
        <v>163.667</v>
      </c>
      <c r="I2173">
        <v>-90</v>
      </c>
      <c r="J2173">
        <v>156</v>
      </c>
      <c r="L2173" t="s">
        <v>43</v>
      </c>
      <c r="M2173" t="s">
        <v>56</v>
      </c>
    </row>
    <row r="2174" spans="4:14" x14ac:dyDescent="0.3">
      <c r="D2174">
        <v>35</v>
      </c>
      <c r="E2174">
        <v>2923</v>
      </c>
      <c r="F2174">
        <v>112.124</v>
      </c>
      <c r="G2174">
        <v>2.0920000000000001</v>
      </c>
      <c r="H2174">
        <v>253.59100000000001</v>
      </c>
      <c r="I2174">
        <v>-90.234999999999999</v>
      </c>
      <c r="J2174">
        <v>2922.0250000000001</v>
      </c>
      <c r="K2174">
        <f t="shared" ref="K2174" si="163">J2174/J2173</f>
        <v>18.730929487179488</v>
      </c>
      <c r="L2174" t="s">
        <v>43</v>
      </c>
      <c r="M2174" t="s">
        <v>56</v>
      </c>
      <c r="N2174" t="s">
        <v>51</v>
      </c>
    </row>
    <row r="2175" spans="4:14" x14ac:dyDescent="0.3">
      <c r="D2175">
        <v>36</v>
      </c>
      <c r="E2175">
        <v>129</v>
      </c>
      <c r="F2175">
        <v>162.78</v>
      </c>
      <c r="G2175">
        <v>134</v>
      </c>
      <c r="H2175">
        <v>173.333</v>
      </c>
      <c r="I2175">
        <v>0</v>
      </c>
      <c r="J2175">
        <v>128</v>
      </c>
      <c r="L2175" t="s">
        <v>43</v>
      </c>
      <c r="M2175" t="s">
        <v>56</v>
      </c>
      <c r="N2175" t="s">
        <v>51</v>
      </c>
    </row>
    <row r="2176" spans="4:14" x14ac:dyDescent="0.3">
      <c r="D2176">
        <v>37</v>
      </c>
      <c r="E2176">
        <v>3301</v>
      </c>
      <c r="F2176">
        <v>146.83099999999999</v>
      </c>
      <c r="G2176">
        <v>2.3330000000000002</v>
      </c>
      <c r="H2176">
        <v>254.667</v>
      </c>
      <c r="I2176">
        <v>0.34699999999999998</v>
      </c>
      <c r="J2176">
        <v>3300.0610000000001</v>
      </c>
      <c r="K2176">
        <f t="shared" ref="K2176" si="164">J2176/J2175</f>
        <v>25.781726562500001</v>
      </c>
      <c r="L2176" t="s">
        <v>43</v>
      </c>
      <c r="M2176" t="s">
        <v>56</v>
      </c>
      <c r="N2176" t="s">
        <v>51</v>
      </c>
    </row>
    <row r="2177" spans="4:14" x14ac:dyDescent="0.3">
      <c r="D2177">
        <v>38</v>
      </c>
      <c r="E2177">
        <v>213</v>
      </c>
      <c r="F2177">
        <v>117.254</v>
      </c>
      <c r="G2177">
        <v>44.911999999999999</v>
      </c>
      <c r="H2177">
        <v>181.93100000000001</v>
      </c>
      <c r="I2177">
        <v>1.081</v>
      </c>
      <c r="J2177">
        <v>212.03800000000001</v>
      </c>
      <c r="L2177" t="s">
        <v>43</v>
      </c>
      <c r="M2177" t="s">
        <v>56</v>
      </c>
      <c r="N2177" t="s">
        <v>51</v>
      </c>
    </row>
    <row r="2178" spans="4:14" x14ac:dyDescent="0.3">
      <c r="D2178">
        <v>39</v>
      </c>
      <c r="E2178">
        <v>3817</v>
      </c>
      <c r="F2178">
        <v>124.81399999999999</v>
      </c>
      <c r="G2178">
        <v>4.476</v>
      </c>
      <c r="H2178">
        <v>254</v>
      </c>
      <c r="I2178">
        <v>0.06</v>
      </c>
      <c r="J2178">
        <v>3816.002</v>
      </c>
      <c r="K2178">
        <f t="shared" ref="K2178" si="165">J2178/J2177</f>
        <v>17.996783595393278</v>
      </c>
      <c r="L2178" t="s">
        <v>43</v>
      </c>
      <c r="M2178" t="s">
        <v>56</v>
      </c>
      <c r="N2178" t="s">
        <v>51</v>
      </c>
    </row>
    <row r="2179" spans="4:14" x14ac:dyDescent="0.3">
      <c r="D2179">
        <v>40</v>
      </c>
      <c r="E2179">
        <v>110</v>
      </c>
      <c r="F2179">
        <v>101.979</v>
      </c>
      <c r="G2179">
        <v>79.332999999999998</v>
      </c>
      <c r="H2179">
        <v>155.333</v>
      </c>
      <c r="I2179">
        <v>-90</v>
      </c>
      <c r="J2179">
        <v>109</v>
      </c>
      <c r="L2179" t="s">
        <v>43</v>
      </c>
      <c r="M2179" t="s">
        <v>56</v>
      </c>
      <c r="N2179" t="s">
        <v>51</v>
      </c>
    </row>
    <row r="2180" spans="4:14" x14ac:dyDescent="0.3">
      <c r="D2180">
        <v>41</v>
      </c>
      <c r="E2180">
        <v>2548</v>
      </c>
      <c r="F2180">
        <v>154.49299999999999</v>
      </c>
      <c r="G2180">
        <v>18.308</v>
      </c>
      <c r="H2180">
        <v>255</v>
      </c>
      <c r="I2180">
        <v>2.5659999999999998</v>
      </c>
      <c r="J2180">
        <v>2546.5529999999999</v>
      </c>
      <c r="K2180">
        <f>J2180/109</f>
        <v>23.362871559633028</v>
      </c>
      <c r="L2180" t="s">
        <v>43</v>
      </c>
      <c r="M2180" t="s">
        <v>56</v>
      </c>
      <c r="N2180" t="s">
        <v>51</v>
      </c>
    </row>
    <row r="2181" spans="4:14" x14ac:dyDescent="0.3">
      <c r="D2181">
        <v>42</v>
      </c>
      <c r="E2181">
        <v>2461</v>
      </c>
      <c r="F2181">
        <v>138.113</v>
      </c>
      <c r="G2181">
        <v>17.425999999999998</v>
      </c>
      <c r="H2181">
        <v>251.626</v>
      </c>
      <c r="I2181">
        <v>-0.27900000000000003</v>
      </c>
      <c r="J2181">
        <v>2460.029</v>
      </c>
      <c r="K2181">
        <f t="shared" ref="K2181:K2182" si="166">J2181/109</f>
        <v>22.569073394495412</v>
      </c>
      <c r="L2181" t="s">
        <v>43</v>
      </c>
      <c r="M2181" t="s">
        <v>56</v>
      </c>
      <c r="N2181" t="s">
        <v>51</v>
      </c>
    </row>
    <row r="2182" spans="4:14" x14ac:dyDescent="0.3">
      <c r="D2182">
        <v>43</v>
      </c>
      <c r="E2182">
        <v>2341</v>
      </c>
      <c r="F2182">
        <v>105.63</v>
      </c>
      <c r="G2182">
        <v>6.4189999999999996</v>
      </c>
      <c r="H2182">
        <v>252.333</v>
      </c>
      <c r="I2182">
        <v>0.14699999999999999</v>
      </c>
      <c r="J2182">
        <v>2340.0079999999998</v>
      </c>
      <c r="K2182">
        <f t="shared" si="166"/>
        <v>21.467963302752292</v>
      </c>
      <c r="L2182" t="s">
        <v>43</v>
      </c>
      <c r="M2182" t="s">
        <v>56</v>
      </c>
      <c r="N2182" t="s">
        <v>51</v>
      </c>
    </row>
    <row r="2183" spans="4:14" x14ac:dyDescent="0.3">
      <c r="D2183">
        <v>44</v>
      </c>
      <c r="E2183">
        <v>229</v>
      </c>
      <c r="F2183">
        <v>177.23</v>
      </c>
      <c r="G2183">
        <v>161.667</v>
      </c>
      <c r="H2183">
        <v>197.667</v>
      </c>
      <c r="I2183">
        <v>0</v>
      </c>
      <c r="J2183">
        <v>228</v>
      </c>
      <c r="L2183" t="s">
        <v>43</v>
      </c>
      <c r="M2183" t="s">
        <v>56</v>
      </c>
      <c r="N2183" t="s">
        <v>51</v>
      </c>
    </row>
    <row r="2184" spans="4:14" x14ac:dyDescent="0.3">
      <c r="D2184">
        <v>45</v>
      </c>
      <c r="E2184">
        <v>1537</v>
      </c>
      <c r="F2184">
        <v>96.975999999999999</v>
      </c>
      <c r="G2184">
        <v>1.607</v>
      </c>
      <c r="H2184">
        <v>253.00700000000001</v>
      </c>
      <c r="I2184">
        <v>-9.1430000000000007</v>
      </c>
      <c r="J2184">
        <v>1535.51</v>
      </c>
      <c r="K2184">
        <f>J2184/228</f>
        <v>6.7346929824561403</v>
      </c>
      <c r="L2184" t="s">
        <v>43</v>
      </c>
      <c r="M2184" t="s">
        <v>56</v>
      </c>
      <c r="N2184" t="s">
        <v>47</v>
      </c>
    </row>
    <row r="2185" spans="4:14" x14ac:dyDescent="0.3">
      <c r="D2185">
        <v>46</v>
      </c>
      <c r="E2185">
        <v>1638</v>
      </c>
      <c r="F2185">
        <v>104.93600000000001</v>
      </c>
      <c r="G2185">
        <v>0.91400000000000003</v>
      </c>
      <c r="H2185">
        <v>250.751</v>
      </c>
      <c r="I2185">
        <v>-4.6239999999999997</v>
      </c>
      <c r="J2185">
        <v>1637.33</v>
      </c>
      <c r="K2185">
        <f t="shared" ref="K2185:K2187" si="167">J2185/228</f>
        <v>7.1812719298245611</v>
      </c>
      <c r="L2185" t="s">
        <v>43</v>
      </c>
      <c r="M2185" t="s">
        <v>56</v>
      </c>
      <c r="N2185" t="s">
        <v>47</v>
      </c>
    </row>
    <row r="2186" spans="4:14" x14ac:dyDescent="0.3">
      <c r="D2186">
        <v>47</v>
      </c>
      <c r="E2186">
        <v>1569</v>
      </c>
      <c r="F2186">
        <v>119.04300000000001</v>
      </c>
      <c r="G2186">
        <v>2.3330000000000002</v>
      </c>
      <c r="H2186">
        <v>247.333</v>
      </c>
      <c r="I2186">
        <v>0</v>
      </c>
      <c r="J2186">
        <v>1568</v>
      </c>
      <c r="K2186">
        <f t="shared" si="167"/>
        <v>6.8771929824561404</v>
      </c>
      <c r="L2186" t="s">
        <v>43</v>
      </c>
      <c r="M2186" t="s">
        <v>56</v>
      </c>
      <c r="N2186" t="s">
        <v>47</v>
      </c>
    </row>
    <row r="2187" spans="4:14" x14ac:dyDescent="0.3">
      <c r="D2187">
        <v>48</v>
      </c>
      <c r="E2187">
        <v>1662</v>
      </c>
      <c r="F2187">
        <v>152.61600000000001</v>
      </c>
      <c r="G2187">
        <v>0.84299999999999997</v>
      </c>
      <c r="H2187">
        <v>254.667</v>
      </c>
      <c r="I2187">
        <v>-1.9319999999999999</v>
      </c>
      <c r="J2187">
        <v>1660.944</v>
      </c>
      <c r="K2187">
        <f t="shared" si="167"/>
        <v>7.2848421052631576</v>
      </c>
      <c r="L2187" t="s">
        <v>43</v>
      </c>
      <c r="M2187" t="s">
        <v>56</v>
      </c>
      <c r="N2187" t="s">
        <v>47</v>
      </c>
    </row>
    <row r="2188" spans="4:14" x14ac:dyDescent="0.3">
      <c r="D2188">
        <v>49</v>
      </c>
      <c r="E2188">
        <v>185</v>
      </c>
      <c r="F2188">
        <v>62.133000000000003</v>
      </c>
      <c r="G2188">
        <v>40.688000000000002</v>
      </c>
      <c r="H2188">
        <v>165.98599999999999</v>
      </c>
      <c r="I2188">
        <v>1.2450000000000001</v>
      </c>
      <c r="J2188">
        <v>184.04300000000001</v>
      </c>
      <c r="L2188" t="s">
        <v>43</v>
      </c>
      <c r="M2188" t="s">
        <v>56</v>
      </c>
    </row>
    <row r="2189" spans="4:14" x14ac:dyDescent="0.3">
      <c r="D2189">
        <v>50</v>
      </c>
      <c r="E2189">
        <v>3421</v>
      </c>
      <c r="F2189">
        <v>118.288</v>
      </c>
      <c r="G2189">
        <v>8.0039999999999996</v>
      </c>
      <c r="H2189">
        <v>253.69300000000001</v>
      </c>
      <c r="I2189">
        <v>2.8159999999999998</v>
      </c>
      <c r="J2189">
        <v>3420.1289999999999</v>
      </c>
      <c r="K2189">
        <f>J2189/J2188</f>
        <v>18.583314768831197</v>
      </c>
      <c r="L2189" t="s">
        <v>43</v>
      </c>
      <c r="M2189" t="s">
        <v>56</v>
      </c>
      <c r="N2189" t="s">
        <v>51</v>
      </c>
    </row>
    <row r="2190" spans="4:14" x14ac:dyDescent="0.3">
      <c r="D2190">
        <v>51</v>
      </c>
      <c r="E2190">
        <v>189</v>
      </c>
      <c r="F2190">
        <v>146.92699999999999</v>
      </c>
      <c r="G2190">
        <v>119.723</v>
      </c>
      <c r="H2190">
        <v>165.53899999999999</v>
      </c>
      <c r="I2190">
        <v>-1.2190000000000001</v>
      </c>
      <c r="J2190">
        <v>188.04300000000001</v>
      </c>
      <c r="L2190" t="s">
        <v>43</v>
      </c>
      <c r="M2190" t="s">
        <v>56</v>
      </c>
      <c r="N2190" t="s">
        <v>51</v>
      </c>
    </row>
    <row r="2191" spans="4:14" x14ac:dyDescent="0.3">
      <c r="D2191">
        <v>52</v>
      </c>
      <c r="E2191">
        <v>3635</v>
      </c>
      <c r="F2191">
        <v>129.90700000000001</v>
      </c>
      <c r="G2191">
        <v>13.193</v>
      </c>
      <c r="H2191">
        <v>254.62</v>
      </c>
      <c r="I2191">
        <v>1.829</v>
      </c>
      <c r="J2191">
        <v>3633.8519999999999</v>
      </c>
      <c r="K2191">
        <f t="shared" ref="K2191" si="168">J2191/J2190</f>
        <v>19.324580016272872</v>
      </c>
      <c r="L2191" t="s">
        <v>43</v>
      </c>
      <c r="M2191" t="s">
        <v>56</v>
      </c>
      <c r="N2191" t="s">
        <v>51</v>
      </c>
    </row>
    <row r="2192" spans="4:14" x14ac:dyDescent="0.3">
      <c r="D2192">
        <v>53</v>
      </c>
      <c r="E2192">
        <v>385</v>
      </c>
      <c r="F2192">
        <v>90.025000000000006</v>
      </c>
      <c r="G2192">
        <v>79.332999999999998</v>
      </c>
      <c r="H2192">
        <v>165.333</v>
      </c>
      <c r="I2192">
        <v>0</v>
      </c>
      <c r="J2192">
        <v>384</v>
      </c>
      <c r="L2192" t="s">
        <v>43</v>
      </c>
      <c r="M2192" t="s">
        <v>56</v>
      </c>
      <c r="N2192" t="s">
        <v>51</v>
      </c>
    </row>
    <row r="2193" spans="4:14" x14ac:dyDescent="0.3">
      <c r="D2193">
        <v>54</v>
      </c>
      <c r="E2193">
        <v>3049</v>
      </c>
      <c r="F2193">
        <v>128.98400000000001</v>
      </c>
      <c r="G2193">
        <v>12.932</v>
      </c>
      <c r="H2193">
        <v>253.215</v>
      </c>
      <c r="I2193">
        <v>-0.45100000000000001</v>
      </c>
      <c r="J2193">
        <v>3048.0940000000001</v>
      </c>
      <c r="K2193">
        <f t="shared" ref="K2193" si="169">J2193/J2192</f>
        <v>7.9377447916666668</v>
      </c>
      <c r="L2193" t="s">
        <v>43</v>
      </c>
      <c r="M2193" t="s">
        <v>56</v>
      </c>
      <c r="N2193" t="s">
        <v>47</v>
      </c>
    </row>
    <row r="2194" spans="4:14" x14ac:dyDescent="0.3">
      <c r="D2194">
        <v>55</v>
      </c>
      <c r="E2194">
        <v>185</v>
      </c>
      <c r="F2194">
        <v>166.387</v>
      </c>
      <c r="G2194">
        <v>65.319000000000003</v>
      </c>
      <c r="H2194">
        <v>212.72499999999999</v>
      </c>
      <c r="I2194">
        <v>-1.2450000000000001</v>
      </c>
      <c r="J2194">
        <v>184.04300000000001</v>
      </c>
      <c r="L2194" t="s">
        <v>43</v>
      </c>
      <c r="M2194" t="s">
        <v>56</v>
      </c>
      <c r="N2194" t="s">
        <v>47</v>
      </c>
    </row>
    <row r="2195" spans="4:14" x14ac:dyDescent="0.3">
      <c r="D2195">
        <v>56</v>
      </c>
      <c r="E2195">
        <v>1583</v>
      </c>
      <c r="F2195">
        <v>80.397999999999996</v>
      </c>
      <c r="G2195">
        <v>1.7230000000000001</v>
      </c>
      <c r="H2195">
        <v>254.74700000000001</v>
      </c>
      <c r="I2195">
        <v>-87.391000000000005</v>
      </c>
      <c r="J2195">
        <v>1581.64</v>
      </c>
      <c r="K2195">
        <f>J2195/184</f>
        <v>8.5958695652173915</v>
      </c>
      <c r="L2195" t="s">
        <v>43</v>
      </c>
      <c r="M2195" t="s">
        <v>56</v>
      </c>
      <c r="N2195" t="s">
        <v>47</v>
      </c>
    </row>
    <row r="2196" spans="4:14" x14ac:dyDescent="0.3">
      <c r="D2196">
        <v>57</v>
      </c>
      <c r="E2196">
        <v>1515</v>
      </c>
      <c r="F2196">
        <v>68.474000000000004</v>
      </c>
      <c r="G2196">
        <v>2.0249999999999999</v>
      </c>
      <c r="H2196">
        <v>250.268</v>
      </c>
      <c r="I2196">
        <v>-86.971000000000004</v>
      </c>
      <c r="J2196">
        <v>1514.115</v>
      </c>
      <c r="K2196">
        <f t="shared" ref="K2196:K2199" si="170">J2196/184</f>
        <v>8.2288858695652181</v>
      </c>
      <c r="L2196" t="s">
        <v>43</v>
      </c>
      <c r="M2196" t="s">
        <v>56</v>
      </c>
      <c r="N2196" t="s">
        <v>47</v>
      </c>
    </row>
    <row r="2197" spans="4:14" x14ac:dyDescent="0.3">
      <c r="D2197">
        <v>58</v>
      </c>
      <c r="E2197">
        <v>1561</v>
      </c>
      <c r="F2197">
        <v>71.554000000000002</v>
      </c>
      <c r="G2197">
        <v>1.2050000000000001</v>
      </c>
      <c r="H2197">
        <v>242.03100000000001</v>
      </c>
      <c r="I2197">
        <v>-90.441000000000003</v>
      </c>
      <c r="J2197">
        <v>1560.046</v>
      </c>
      <c r="K2197">
        <f t="shared" si="170"/>
        <v>8.478510869565218</v>
      </c>
      <c r="L2197" t="s">
        <v>43</v>
      </c>
      <c r="M2197" t="s">
        <v>56</v>
      </c>
      <c r="N2197" t="s">
        <v>47</v>
      </c>
    </row>
    <row r="2198" spans="4:14" x14ac:dyDescent="0.3">
      <c r="D2198">
        <v>59</v>
      </c>
      <c r="E2198">
        <v>1457</v>
      </c>
      <c r="F2198">
        <v>83.340999999999994</v>
      </c>
      <c r="G2198">
        <v>1.1539999999999999</v>
      </c>
      <c r="H2198">
        <v>233.667</v>
      </c>
      <c r="I2198">
        <v>-91.102000000000004</v>
      </c>
      <c r="J2198">
        <v>1456.269</v>
      </c>
      <c r="K2198">
        <f t="shared" si="170"/>
        <v>7.9145054347826092</v>
      </c>
      <c r="L2198" t="s">
        <v>43</v>
      </c>
      <c r="M2198" t="s">
        <v>56</v>
      </c>
      <c r="N2198" t="s">
        <v>47</v>
      </c>
    </row>
    <row r="2199" spans="4:14" x14ac:dyDescent="0.3">
      <c r="D2199">
        <v>60</v>
      </c>
      <c r="E2199">
        <v>1510</v>
      </c>
      <c r="F2199">
        <v>134.994</v>
      </c>
      <c r="G2199">
        <v>19.064</v>
      </c>
      <c r="H2199">
        <v>249.30099999999999</v>
      </c>
      <c r="I2199">
        <v>-88.328999999999994</v>
      </c>
      <c r="J2199">
        <v>1508.6420000000001</v>
      </c>
      <c r="K2199">
        <f t="shared" si="170"/>
        <v>8.1991413043478261</v>
      </c>
      <c r="L2199" t="s">
        <v>43</v>
      </c>
      <c r="M2199" t="s">
        <v>56</v>
      </c>
      <c r="N2199" t="s">
        <v>47</v>
      </c>
    </row>
    <row r="2200" spans="4:14" x14ac:dyDescent="0.3">
      <c r="D2200">
        <v>61</v>
      </c>
      <c r="E2200">
        <v>144</v>
      </c>
      <c r="F2200">
        <v>78.152000000000001</v>
      </c>
      <c r="G2200">
        <v>50.680999999999997</v>
      </c>
      <c r="H2200">
        <v>179.08199999999999</v>
      </c>
      <c r="I2200">
        <v>-1.202</v>
      </c>
      <c r="J2200">
        <v>143.03100000000001</v>
      </c>
      <c r="L2200" t="s">
        <v>43</v>
      </c>
      <c r="M2200" t="s">
        <v>56</v>
      </c>
      <c r="N2200" t="s">
        <v>47</v>
      </c>
    </row>
    <row r="2201" spans="4:14" x14ac:dyDescent="0.3">
      <c r="D2201">
        <v>62</v>
      </c>
      <c r="E2201">
        <v>1088</v>
      </c>
      <c r="F2201">
        <v>145.75700000000001</v>
      </c>
      <c r="G2201">
        <v>7.7679999999999998</v>
      </c>
      <c r="H2201">
        <v>255</v>
      </c>
      <c r="I2201">
        <v>-85.99</v>
      </c>
      <c r="J2201">
        <v>1086.6610000000001</v>
      </c>
      <c r="K2201">
        <f>J2201/143</f>
        <v>7.5990279720279723</v>
      </c>
      <c r="L2201" t="s">
        <v>43</v>
      </c>
      <c r="M2201" t="s">
        <v>56</v>
      </c>
      <c r="N2201" t="s">
        <v>47</v>
      </c>
    </row>
    <row r="2202" spans="4:14" x14ac:dyDescent="0.3">
      <c r="D2202">
        <v>63</v>
      </c>
      <c r="E2202">
        <v>1041</v>
      </c>
      <c r="F2202">
        <v>146.465</v>
      </c>
      <c r="G2202">
        <v>26.132999999999999</v>
      </c>
      <c r="H2202">
        <v>251.48500000000001</v>
      </c>
      <c r="I2202">
        <v>-85.144999999999996</v>
      </c>
      <c r="J2202">
        <v>1039.731</v>
      </c>
      <c r="K2202">
        <f t="shared" ref="K2202:K2210" si="171">J2202/143</f>
        <v>7.2708461538461542</v>
      </c>
      <c r="L2202" t="s">
        <v>43</v>
      </c>
      <c r="M2202" t="s">
        <v>56</v>
      </c>
      <c r="N2202" t="s">
        <v>47</v>
      </c>
    </row>
    <row r="2203" spans="4:14" x14ac:dyDescent="0.3">
      <c r="D2203">
        <v>64</v>
      </c>
      <c r="E2203">
        <v>1023</v>
      </c>
      <c r="F2203">
        <v>139.97800000000001</v>
      </c>
      <c r="G2203">
        <v>13.3</v>
      </c>
      <c r="H2203">
        <v>253.238</v>
      </c>
      <c r="I2203">
        <v>-83.709000000000003</v>
      </c>
      <c r="J2203">
        <v>1022.155</v>
      </c>
      <c r="K2203">
        <f t="shared" si="171"/>
        <v>7.1479370629370624</v>
      </c>
      <c r="L2203" t="s">
        <v>43</v>
      </c>
      <c r="M2203" t="s">
        <v>56</v>
      </c>
      <c r="N2203" t="s">
        <v>47</v>
      </c>
    </row>
    <row r="2204" spans="4:14" x14ac:dyDescent="0.3">
      <c r="D2204">
        <v>65</v>
      </c>
      <c r="E2204">
        <v>1068</v>
      </c>
      <c r="F2204">
        <v>168.417</v>
      </c>
      <c r="G2204">
        <v>29.555</v>
      </c>
      <c r="H2204">
        <v>254.648</v>
      </c>
      <c r="I2204">
        <v>-81.808999999999997</v>
      </c>
      <c r="J2204">
        <v>1066.883</v>
      </c>
      <c r="K2204">
        <f t="shared" si="171"/>
        <v>7.4607202797202801</v>
      </c>
      <c r="L2204" t="s">
        <v>43</v>
      </c>
      <c r="M2204" t="s">
        <v>56</v>
      </c>
      <c r="N2204" t="s">
        <v>47</v>
      </c>
    </row>
    <row r="2205" spans="4:14" x14ac:dyDescent="0.3">
      <c r="D2205">
        <v>66</v>
      </c>
      <c r="E2205">
        <v>1004</v>
      </c>
      <c r="F2205">
        <v>174.92699999999999</v>
      </c>
      <c r="G2205">
        <v>34.874000000000002</v>
      </c>
      <c r="H2205">
        <v>255</v>
      </c>
      <c r="I2205">
        <v>-83.356999999999999</v>
      </c>
      <c r="J2205">
        <v>1002.732</v>
      </c>
      <c r="K2205">
        <f t="shared" si="171"/>
        <v>7.012111888111888</v>
      </c>
      <c r="L2205" t="s">
        <v>43</v>
      </c>
      <c r="M2205" t="s">
        <v>56</v>
      </c>
      <c r="N2205" t="s">
        <v>47</v>
      </c>
    </row>
    <row r="2206" spans="4:14" x14ac:dyDescent="0.3">
      <c r="D2206">
        <v>67</v>
      </c>
      <c r="E2206">
        <v>984</v>
      </c>
      <c r="F2206">
        <v>161.989</v>
      </c>
      <c r="G2206">
        <v>18.893000000000001</v>
      </c>
      <c r="H2206">
        <v>253.92400000000001</v>
      </c>
      <c r="I2206">
        <v>-94.201999999999998</v>
      </c>
      <c r="J2206">
        <v>982.64099999999996</v>
      </c>
      <c r="K2206">
        <f t="shared" si="171"/>
        <v>6.8716153846153842</v>
      </c>
      <c r="L2206" t="s">
        <v>43</v>
      </c>
      <c r="M2206" t="s">
        <v>56</v>
      </c>
      <c r="N2206" t="s">
        <v>47</v>
      </c>
    </row>
    <row r="2207" spans="4:14" x14ac:dyDescent="0.3">
      <c r="D2207">
        <v>68</v>
      </c>
      <c r="E2207">
        <v>989</v>
      </c>
      <c r="F2207">
        <v>192.011</v>
      </c>
      <c r="G2207">
        <v>28</v>
      </c>
      <c r="H2207">
        <v>255</v>
      </c>
      <c r="I2207">
        <v>-90</v>
      </c>
      <c r="J2207">
        <v>988</v>
      </c>
      <c r="K2207">
        <f t="shared" si="171"/>
        <v>6.9090909090909092</v>
      </c>
      <c r="L2207" t="s">
        <v>43</v>
      </c>
      <c r="M2207" t="s">
        <v>56</v>
      </c>
      <c r="N2207" t="s">
        <v>47</v>
      </c>
    </row>
    <row r="2208" spans="4:14" x14ac:dyDescent="0.3">
      <c r="D2208">
        <v>69</v>
      </c>
      <c r="E2208">
        <v>998</v>
      </c>
      <c r="F2208">
        <v>109.58</v>
      </c>
      <c r="G2208">
        <v>29.849</v>
      </c>
      <c r="H2208">
        <v>246.32400000000001</v>
      </c>
      <c r="I2208">
        <v>-87.93</v>
      </c>
      <c r="J2208">
        <v>996.65</v>
      </c>
      <c r="K2208">
        <f t="shared" si="171"/>
        <v>6.9695804195804198</v>
      </c>
      <c r="L2208" t="s">
        <v>43</v>
      </c>
      <c r="M2208" t="s">
        <v>56</v>
      </c>
      <c r="N2208" t="s">
        <v>47</v>
      </c>
    </row>
    <row r="2209" spans="4:14" x14ac:dyDescent="0.3">
      <c r="D2209">
        <v>70</v>
      </c>
      <c r="E2209">
        <v>1135</v>
      </c>
      <c r="F2209">
        <v>160.58099999999999</v>
      </c>
      <c r="G2209">
        <v>28.812999999999999</v>
      </c>
      <c r="H2209">
        <v>246.36099999999999</v>
      </c>
      <c r="I2209">
        <v>-95.67</v>
      </c>
      <c r="J2209">
        <v>1133.547</v>
      </c>
      <c r="K2209">
        <f t="shared" si="171"/>
        <v>7.9269020979020981</v>
      </c>
      <c r="L2209" t="s">
        <v>43</v>
      </c>
      <c r="M2209" t="s">
        <v>56</v>
      </c>
      <c r="N2209" t="s">
        <v>47</v>
      </c>
    </row>
    <row r="2210" spans="4:14" x14ac:dyDescent="0.3">
      <c r="D2210">
        <v>71</v>
      </c>
      <c r="E2210">
        <v>989</v>
      </c>
      <c r="F2210">
        <v>98.028999999999996</v>
      </c>
      <c r="G2210">
        <v>9</v>
      </c>
      <c r="H2210">
        <v>245.21100000000001</v>
      </c>
      <c r="I2210">
        <v>-88.608000000000004</v>
      </c>
      <c r="J2210">
        <v>988.29100000000005</v>
      </c>
      <c r="K2210">
        <f t="shared" si="171"/>
        <v>6.9111258741258741</v>
      </c>
      <c r="L2210" t="s">
        <v>43</v>
      </c>
      <c r="M2210" t="s">
        <v>56</v>
      </c>
      <c r="N2210" t="s">
        <v>47</v>
      </c>
    </row>
    <row r="2211" spans="4:14" x14ac:dyDescent="0.3">
      <c r="D2211">
        <v>72</v>
      </c>
      <c r="E2211">
        <v>905</v>
      </c>
      <c r="F2211">
        <v>128.959</v>
      </c>
      <c r="G2211">
        <v>7.5810000000000004</v>
      </c>
      <c r="H2211">
        <v>254.232</v>
      </c>
      <c r="I2211">
        <v>-90.254000000000005</v>
      </c>
      <c r="J2211">
        <v>904.00900000000001</v>
      </c>
      <c r="K2211">
        <f>J2211/143</f>
        <v>6.3217412587412589</v>
      </c>
      <c r="L2211" t="s">
        <v>43</v>
      </c>
      <c r="M2211" t="s">
        <v>56</v>
      </c>
      <c r="N2211" t="s">
        <v>47</v>
      </c>
    </row>
    <row r="2212" spans="4:14" x14ac:dyDescent="0.3">
      <c r="D2212">
        <v>73</v>
      </c>
      <c r="E2212">
        <v>110</v>
      </c>
      <c r="F2212">
        <v>83.328000000000003</v>
      </c>
      <c r="G2212">
        <v>51.905000000000001</v>
      </c>
      <c r="H2212">
        <v>164.333</v>
      </c>
      <c r="I2212">
        <v>1.577</v>
      </c>
      <c r="J2212">
        <v>109.041</v>
      </c>
      <c r="L2212" t="s">
        <v>43</v>
      </c>
      <c r="M2212" t="s">
        <v>56</v>
      </c>
      <c r="N2212" t="s">
        <v>47</v>
      </c>
    </row>
    <row r="2213" spans="4:14" x14ac:dyDescent="0.3">
      <c r="D2213">
        <v>74</v>
      </c>
      <c r="E2213">
        <v>769</v>
      </c>
      <c r="F2213">
        <v>144.08099999999999</v>
      </c>
      <c r="G2213">
        <v>10.228999999999999</v>
      </c>
      <c r="H2213">
        <v>250.02099999999999</v>
      </c>
      <c r="I2213">
        <v>-88.21</v>
      </c>
      <c r="J2213">
        <v>768.375</v>
      </c>
      <c r="K2213">
        <f>J2213/109</f>
        <v>7.0493119266055047</v>
      </c>
      <c r="L2213" t="s">
        <v>43</v>
      </c>
      <c r="M2213" t="s">
        <v>56</v>
      </c>
      <c r="N2213" t="s">
        <v>47</v>
      </c>
    </row>
    <row r="2214" spans="4:14" x14ac:dyDescent="0.3">
      <c r="D2214">
        <v>75</v>
      </c>
      <c r="E2214">
        <v>743</v>
      </c>
      <c r="F2214">
        <v>127.44199999999999</v>
      </c>
      <c r="G2214">
        <v>10.045999999999999</v>
      </c>
      <c r="H2214">
        <v>250.37799999999999</v>
      </c>
      <c r="I2214">
        <v>-86.289000000000001</v>
      </c>
      <c r="J2214">
        <v>741.55499999999995</v>
      </c>
      <c r="K2214">
        <f t="shared" ref="K2214:K2244" si="172">J2214/109</f>
        <v>6.8032568807339446</v>
      </c>
      <c r="L2214" t="s">
        <v>43</v>
      </c>
      <c r="M2214" t="s">
        <v>56</v>
      </c>
      <c r="N2214" t="s">
        <v>47</v>
      </c>
    </row>
    <row r="2215" spans="4:14" x14ac:dyDescent="0.3">
      <c r="D2215">
        <v>76</v>
      </c>
      <c r="E2215">
        <v>813</v>
      </c>
      <c r="F2215">
        <v>132.52699999999999</v>
      </c>
      <c r="G2215">
        <v>15.526999999999999</v>
      </c>
      <c r="H2215">
        <v>251</v>
      </c>
      <c r="I2215">
        <v>-88.588999999999999</v>
      </c>
      <c r="J2215">
        <v>812.24599999999998</v>
      </c>
      <c r="K2215">
        <f t="shared" si="172"/>
        <v>7.4517981651376148</v>
      </c>
      <c r="L2215" t="s">
        <v>43</v>
      </c>
      <c r="M2215" t="s">
        <v>56</v>
      </c>
      <c r="N2215" t="s">
        <v>47</v>
      </c>
    </row>
    <row r="2216" spans="4:14" x14ac:dyDescent="0.3">
      <c r="D2216">
        <v>77</v>
      </c>
      <c r="E2216">
        <v>690</v>
      </c>
      <c r="F2216">
        <v>126.289</v>
      </c>
      <c r="G2216">
        <v>23.12</v>
      </c>
      <c r="H2216">
        <v>216.49299999999999</v>
      </c>
      <c r="I2216">
        <v>-86.673000000000002</v>
      </c>
      <c r="J2216">
        <v>689.16200000000003</v>
      </c>
      <c r="K2216">
        <f t="shared" si="172"/>
        <v>6.3225871559633031</v>
      </c>
      <c r="L2216" t="s">
        <v>43</v>
      </c>
      <c r="M2216" t="s">
        <v>56</v>
      </c>
      <c r="N2216" t="s">
        <v>47</v>
      </c>
    </row>
    <row r="2217" spans="4:14" x14ac:dyDescent="0.3">
      <c r="D2217">
        <v>78</v>
      </c>
      <c r="E2217">
        <v>668</v>
      </c>
      <c r="F2217">
        <v>97.176000000000002</v>
      </c>
      <c r="G2217">
        <v>2.4350000000000001</v>
      </c>
      <c r="H2217">
        <v>193.571</v>
      </c>
      <c r="I2217">
        <v>-81.724000000000004</v>
      </c>
      <c r="J2217">
        <v>666.94500000000005</v>
      </c>
      <c r="K2217">
        <f t="shared" si="172"/>
        <v>6.1187614678899092</v>
      </c>
      <c r="L2217" t="s">
        <v>43</v>
      </c>
      <c r="M2217" t="s">
        <v>56</v>
      </c>
      <c r="N2217" t="s">
        <v>47</v>
      </c>
    </row>
    <row r="2218" spans="4:14" x14ac:dyDescent="0.3">
      <c r="D2218">
        <v>79</v>
      </c>
      <c r="E2218">
        <v>678</v>
      </c>
      <c r="F2218">
        <v>133.15199999999999</v>
      </c>
      <c r="G2218">
        <v>17.327000000000002</v>
      </c>
      <c r="H2218">
        <v>247.261</v>
      </c>
      <c r="I2218">
        <v>-86.951999999999998</v>
      </c>
      <c r="J2218">
        <v>676.95799999999997</v>
      </c>
      <c r="K2218">
        <f t="shared" si="172"/>
        <v>6.2106238532110085</v>
      </c>
      <c r="L2218" t="s">
        <v>43</v>
      </c>
      <c r="M2218" t="s">
        <v>56</v>
      </c>
      <c r="N2218" t="s">
        <v>47</v>
      </c>
    </row>
    <row r="2219" spans="4:14" x14ac:dyDescent="0.3">
      <c r="D2219">
        <v>80</v>
      </c>
      <c r="E2219">
        <v>669</v>
      </c>
      <c r="F2219">
        <v>76.001000000000005</v>
      </c>
      <c r="G2219">
        <v>6.7329999999999997</v>
      </c>
      <c r="H2219">
        <v>165.88200000000001</v>
      </c>
      <c r="I2219">
        <v>-81.045000000000002</v>
      </c>
      <c r="J2219">
        <v>668.14400000000001</v>
      </c>
      <c r="K2219">
        <f t="shared" si="172"/>
        <v>6.1297614678899084</v>
      </c>
      <c r="L2219" t="s">
        <v>43</v>
      </c>
      <c r="M2219" t="s">
        <v>56</v>
      </c>
      <c r="N2219" t="s">
        <v>47</v>
      </c>
    </row>
    <row r="2220" spans="4:14" x14ac:dyDescent="0.3">
      <c r="D2220">
        <v>81</v>
      </c>
      <c r="E2220">
        <v>725</v>
      </c>
      <c r="F2220">
        <v>63.359000000000002</v>
      </c>
      <c r="G2220">
        <v>3.327</v>
      </c>
      <c r="H2220">
        <v>167.84700000000001</v>
      </c>
      <c r="I2220">
        <v>-83.66</v>
      </c>
      <c r="J2220">
        <v>724.43100000000004</v>
      </c>
      <c r="K2220">
        <f t="shared" si="172"/>
        <v>6.6461559633027525</v>
      </c>
      <c r="L2220" t="s">
        <v>43</v>
      </c>
      <c r="M2220" t="s">
        <v>56</v>
      </c>
      <c r="N2220" t="s">
        <v>47</v>
      </c>
    </row>
    <row r="2221" spans="4:14" x14ac:dyDescent="0.3">
      <c r="D2221">
        <v>82</v>
      </c>
      <c r="E2221">
        <v>745</v>
      </c>
      <c r="F2221">
        <v>107.042</v>
      </c>
      <c r="G2221">
        <v>12.333</v>
      </c>
      <c r="H2221">
        <v>188.226</v>
      </c>
      <c r="I2221">
        <v>-88.46</v>
      </c>
      <c r="J2221">
        <v>744.26900000000001</v>
      </c>
      <c r="K2221">
        <f t="shared" si="172"/>
        <v>6.828155963302752</v>
      </c>
      <c r="L2221" t="s">
        <v>43</v>
      </c>
      <c r="M2221" t="s">
        <v>56</v>
      </c>
      <c r="N2221" t="s">
        <v>47</v>
      </c>
    </row>
    <row r="2222" spans="4:14" x14ac:dyDescent="0.3">
      <c r="D2222">
        <v>83</v>
      </c>
      <c r="E2222">
        <v>778</v>
      </c>
      <c r="F2222">
        <v>117.379</v>
      </c>
      <c r="G2222">
        <v>1.333</v>
      </c>
      <c r="H2222">
        <v>191.07300000000001</v>
      </c>
      <c r="I2222">
        <v>-92.656000000000006</v>
      </c>
      <c r="J2222">
        <v>776.83500000000004</v>
      </c>
      <c r="K2222">
        <f t="shared" si="172"/>
        <v>7.1269266055045879</v>
      </c>
      <c r="L2222" t="s">
        <v>43</v>
      </c>
      <c r="M2222" t="s">
        <v>56</v>
      </c>
      <c r="N2222" t="s">
        <v>47</v>
      </c>
    </row>
    <row r="2223" spans="4:14" x14ac:dyDescent="0.3">
      <c r="D2223">
        <v>84</v>
      </c>
      <c r="E2223">
        <v>719</v>
      </c>
      <c r="F2223">
        <v>72.323999999999998</v>
      </c>
      <c r="G2223">
        <v>1.667</v>
      </c>
      <c r="H2223">
        <v>169.34399999999999</v>
      </c>
      <c r="I2223">
        <v>-97.363</v>
      </c>
      <c r="J2223">
        <v>717.91899999999998</v>
      </c>
      <c r="K2223">
        <f t="shared" si="172"/>
        <v>6.5864128440366967</v>
      </c>
      <c r="L2223" t="s">
        <v>43</v>
      </c>
      <c r="M2223" t="s">
        <v>56</v>
      </c>
      <c r="N2223" t="s">
        <v>47</v>
      </c>
    </row>
    <row r="2224" spans="4:14" x14ac:dyDescent="0.3">
      <c r="D2224">
        <v>85</v>
      </c>
      <c r="E2224">
        <v>742</v>
      </c>
      <c r="F2224">
        <v>41.353999999999999</v>
      </c>
      <c r="G2224">
        <v>1.655</v>
      </c>
      <c r="H2224">
        <v>184.87899999999999</v>
      </c>
      <c r="I2224">
        <v>-74.989000000000004</v>
      </c>
      <c r="J2224">
        <v>741.29600000000005</v>
      </c>
      <c r="K2224">
        <f t="shared" si="172"/>
        <v>6.8008807339449548</v>
      </c>
      <c r="L2224" t="s">
        <v>43</v>
      </c>
      <c r="M2224" t="s">
        <v>56</v>
      </c>
      <c r="N2224" t="s">
        <v>47</v>
      </c>
    </row>
    <row r="2225" spans="4:14" x14ac:dyDescent="0.3">
      <c r="D2225">
        <v>86</v>
      </c>
      <c r="E2225">
        <v>723</v>
      </c>
      <c r="F2225">
        <v>76.977000000000004</v>
      </c>
      <c r="G2225">
        <v>12.112</v>
      </c>
      <c r="H2225">
        <v>217.57900000000001</v>
      </c>
      <c r="I2225">
        <v>-94.447000000000003</v>
      </c>
      <c r="J2225">
        <v>722.17399999999998</v>
      </c>
      <c r="K2225">
        <f t="shared" si="172"/>
        <v>6.6254495412844037</v>
      </c>
      <c r="L2225" t="s">
        <v>43</v>
      </c>
      <c r="M2225" t="s">
        <v>56</v>
      </c>
      <c r="N2225" t="s">
        <v>47</v>
      </c>
    </row>
    <row r="2226" spans="4:14" x14ac:dyDescent="0.3">
      <c r="D2226">
        <v>87</v>
      </c>
      <c r="E2226">
        <v>733</v>
      </c>
      <c r="F2226">
        <v>110.77500000000001</v>
      </c>
      <c r="G2226">
        <v>7.5570000000000004</v>
      </c>
      <c r="H2226">
        <v>251.78700000000001</v>
      </c>
      <c r="I2226">
        <v>-90.938999999999993</v>
      </c>
      <c r="J2226">
        <v>732.09799999999996</v>
      </c>
      <c r="K2226">
        <f t="shared" si="172"/>
        <v>6.7164954128440364</v>
      </c>
      <c r="L2226" t="s">
        <v>43</v>
      </c>
      <c r="M2226" t="s">
        <v>56</v>
      </c>
      <c r="N2226" t="s">
        <v>47</v>
      </c>
    </row>
    <row r="2227" spans="4:14" x14ac:dyDescent="0.3">
      <c r="D2227">
        <v>88</v>
      </c>
      <c r="E2227">
        <v>678</v>
      </c>
      <c r="F2227">
        <v>93.912000000000006</v>
      </c>
      <c r="G2227">
        <v>3.2690000000000001</v>
      </c>
      <c r="H2227">
        <v>211.12200000000001</v>
      </c>
      <c r="I2227">
        <v>-86.951999999999998</v>
      </c>
      <c r="J2227">
        <v>676.95799999999997</v>
      </c>
      <c r="K2227">
        <f t="shared" si="172"/>
        <v>6.2106238532110085</v>
      </c>
      <c r="L2227" t="s">
        <v>43</v>
      </c>
      <c r="M2227" t="s">
        <v>56</v>
      </c>
      <c r="N2227" t="s">
        <v>47</v>
      </c>
    </row>
    <row r="2228" spans="4:14" x14ac:dyDescent="0.3">
      <c r="D2228">
        <v>89</v>
      </c>
      <c r="E2228">
        <v>685</v>
      </c>
      <c r="F2228">
        <v>83.67</v>
      </c>
      <c r="G2228">
        <v>3.5630000000000002</v>
      </c>
      <c r="H2228">
        <v>209.774</v>
      </c>
      <c r="I2228">
        <v>-91.674999999999997</v>
      </c>
      <c r="J2228">
        <v>684.29200000000003</v>
      </c>
      <c r="K2228">
        <f t="shared" si="172"/>
        <v>6.2779082568807345</v>
      </c>
      <c r="L2228" t="s">
        <v>43</v>
      </c>
      <c r="M2228" t="s">
        <v>56</v>
      </c>
      <c r="N2228" t="s">
        <v>47</v>
      </c>
    </row>
    <row r="2229" spans="4:14" x14ac:dyDescent="0.3">
      <c r="D2229">
        <v>90</v>
      </c>
      <c r="E2229">
        <v>659</v>
      </c>
      <c r="F2229">
        <v>114.283</v>
      </c>
      <c r="G2229">
        <v>31.629000000000001</v>
      </c>
      <c r="H2229">
        <v>245.90899999999999</v>
      </c>
      <c r="I2229">
        <v>-94.185000000000002</v>
      </c>
      <c r="J2229">
        <v>657.75400000000002</v>
      </c>
      <c r="K2229">
        <f t="shared" si="172"/>
        <v>6.0344403669724773</v>
      </c>
      <c r="L2229" t="s">
        <v>43</v>
      </c>
      <c r="M2229" t="s">
        <v>56</v>
      </c>
      <c r="N2229" t="s">
        <v>47</v>
      </c>
    </row>
    <row r="2230" spans="4:14" x14ac:dyDescent="0.3">
      <c r="D2230">
        <v>91</v>
      </c>
      <c r="E2230">
        <v>647</v>
      </c>
      <c r="F2230">
        <v>133.95099999999999</v>
      </c>
      <c r="G2230">
        <v>33.716999999999999</v>
      </c>
      <c r="H2230">
        <v>228.00200000000001</v>
      </c>
      <c r="I2230">
        <v>-86.090999999999994</v>
      </c>
      <c r="J2230">
        <v>645.50099999999998</v>
      </c>
      <c r="K2230">
        <f t="shared" si="172"/>
        <v>5.9220275229357799</v>
      </c>
      <c r="L2230" t="s">
        <v>43</v>
      </c>
      <c r="M2230" t="s">
        <v>56</v>
      </c>
      <c r="N2230" t="s">
        <v>47</v>
      </c>
    </row>
    <row r="2231" spans="4:14" x14ac:dyDescent="0.3">
      <c r="D2231">
        <v>92</v>
      </c>
      <c r="E2231">
        <v>682</v>
      </c>
      <c r="F2231">
        <v>85.52</v>
      </c>
      <c r="G2231">
        <v>2.9279999999999999</v>
      </c>
      <c r="H2231">
        <v>203.90600000000001</v>
      </c>
      <c r="I2231">
        <v>-92.358000000000004</v>
      </c>
      <c r="J2231">
        <v>680.57600000000002</v>
      </c>
      <c r="K2231">
        <f t="shared" si="172"/>
        <v>6.2438165137614678</v>
      </c>
      <c r="L2231" t="s">
        <v>43</v>
      </c>
      <c r="M2231" t="s">
        <v>56</v>
      </c>
      <c r="N2231" t="s">
        <v>47</v>
      </c>
    </row>
    <row r="2232" spans="4:14" x14ac:dyDescent="0.3">
      <c r="D2232">
        <v>93</v>
      </c>
      <c r="E2232">
        <v>688</v>
      </c>
      <c r="F2232">
        <v>68.257999999999996</v>
      </c>
      <c r="G2232">
        <v>5.8730000000000002</v>
      </c>
      <c r="H2232">
        <v>182.482</v>
      </c>
      <c r="I2232">
        <v>-95.344999999999999</v>
      </c>
      <c r="J2232">
        <v>686.98800000000006</v>
      </c>
      <c r="K2232">
        <f t="shared" si="172"/>
        <v>6.3026422018348631</v>
      </c>
      <c r="L2232" t="s">
        <v>43</v>
      </c>
      <c r="M2232" t="s">
        <v>56</v>
      </c>
      <c r="N2232" t="s">
        <v>47</v>
      </c>
    </row>
    <row r="2233" spans="4:14" x14ac:dyDescent="0.3">
      <c r="D2233">
        <v>94</v>
      </c>
      <c r="E2233">
        <v>734</v>
      </c>
      <c r="F2233">
        <v>61.607999999999997</v>
      </c>
      <c r="G2233">
        <v>1.9059999999999999</v>
      </c>
      <c r="H2233">
        <v>191.91</v>
      </c>
      <c r="I2233">
        <v>-102.291</v>
      </c>
      <c r="J2233">
        <v>732.79700000000003</v>
      </c>
      <c r="K2233">
        <f t="shared" si="172"/>
        <v>6.7229082568807339</v>
      </c>
      <c r="L2233" t="s">
        <v>43</v>
      </c>
      <c r="M2233" t="s">
        <v>56</v>
      </c>
      <c r="N2233" t="s">
        <v>47</v>
      </c>
    </row>
    <row r="2234" spans="4:14" x14ac:dyDescent="0.3">
      <c r="D2234">
        <v>95</v>
      </c>
      <c r="E2234">
        <v>697</v>
      </c>
      <c r="F2234">
        <v>86.444999999999993</v>
      </c>
      <c r="G2234">
        <v>6.2560000000000002</v>
      </c>
      <c r="H2234">
        <v>190.04400000000001</v>
      </c>
      <c r="I2234">
        <v>-100.599</v>
      </c>
      <c r="J2234">
        <v>695.87400000000002</v>
      </c>
      <c r="K2234">
        <f t="shared" si="172"/>
        <v>6.3841651376146791</v>
      </c>
      <c r="L2234" t="s">
        <v>43</v>
      </c>
      <c r="M2234" t="s">
        <v>56</v>
      </c>
      <c r="N2234" t="s">
        <v>47</v>
      </c>
    </row>
    <row r="2235" spans="4:14" x14ac:dyDescent="0.3">
      <c r="D2235">
        <v>96</v>
      </c>
      <c r="E2235">
        <v>657</v>
      </c>
      <c r="F2235">
        <v>63.011000000000003</v>
      </c>
      <c r="G2235">
        <v>1.171</v>
      </c>
      <c r="H2235">
        <v>169.90199999999999</v>
      </c>
      <c r="I2235">
        <v>-91.048000000000002</v>
      </c>
      <c r="J2235">
        <v>656.11</v>
      </c>
      <c r="K2235">
        <f t="shared" si="172"/>
        <v>6.0193577981651378</v>
      </c>
      <c r="L2235" t="s">
        <v>43</v>
      </c>
      <c r="M2235" t="s">
        <v>56</v>
      </c>
      <c r="N2235" t="s">
        <v>47</v>
      </c>
    </row>
    <row r="2236" spans="4:14" x14ac:dyDescent="0.3">
      <c r="D2236">
        <v>97</v>
      </c>
      <c r="E2236">
        <v>658</v>
      </c>
      <c r="F2236">
        <v>38.582000000000001</v>
      </c>
      <c r="G2236">
        <v>1.3029999999999999</v>
      </c>
      <c r="H2236">
        <v>184.07</v>
      </c>
      <c r="I2236">
        <v>-92.444000000000003</v>
      </c>
      <c r="J2236">
        <v>656.59699999999998</v>
      </c>
      <c r="K2236">
        <f t="shared" si="172"/>
        <v>6.0238256880733942</v>
      </c>
      <c r="L2236" t="s">
        <v>43</v>
      </c>
      <c r="M2236" t="s">
        <v>56</v>
      </c>
      <c r="N2236" t="s">
        <v>47</v>
      </c>
    </row>
    <row r="2237" spans="4:14" x14ac:dyDescent="0.3">
      <c r="D2237">
        <v>98</v>
      </c>
      <c r="E2237">
        <v>732</v>
      </c>
      <c r="F2237">
        <v>69.641999999999996</v>
      </c>
      <c r="G2237">
        <v>13.478999999999999</v>
      </c>
      <c r="H2237">
        <v>211.76300000000001</v>
      </c>
      <c r="I2237">
        <v>-95.335999999999999</v>
      </c>
      <c r="J2237">
        <v>731.16899999999998</v>
      </c>
      <c r="K2237">
        <f t="shared" si="172"/>
        <v>6.70797247706422</v>
      </c>
      <c r="L2237" t="s">
        <v>43</v>
      </c>
      <c r="M2237" t="s">
        <v>56</v>
      </c>
      <c r="N2237" t="s">
        <v>47</v>
      </c>
    </row>
    <row r="2238" spans="4:14" x14ac:dyDescent="0.3">
      <c r="D2238">
        <v>99</v>
      </c>
      <c r="E2238">
        <v>790</v>
      </c>
      <c r="F2238">
        <v>87.06</v>
      </c>
      <c r="G2238">
        <v>5.5880000000000001</v>
      </c>
      <c r="H2238">
        <v>215.50899999999999</v>
      </c>
      <c r="I2238">
        <v>-98.745999999999995</v>
      </c>
      <c r="J2238">
        <v>789.17700000000002</v>
      </c>
      <c r="K2238">
        <f t="shared" si="172"/>
        <v>7.2401559633027528</v>
      </c>
      <c r="L2238" t="s">
        <v>43</v>
      </c>
      <c r="M2238" t="s">
        <v>56</v>
      </c>
      <c r="N2238" t="s">
        <v>47</v>
      </c>
    </row>
    <row r="2239" spans="4:14" x14ac:dyDescent="0.3">
      <c r="D2239">
        <v>100</v>
      </c>
      <c r="E2239">
        <v>774</v>
      </c>
      <c r="F2239">
        <v>108.38500000000001</v>
      </c>
      <c r="G2239">
        <v>5.5679999999999996</v>
      </c>
      <c r="H2239">
        <v>216.82300000000001</v>
      </c>
      <c r="I2239">
        <v>-96.831000000000003</v>
      </c>
      <c r="J2239">
        <v>773.49099999999999</v>
      </c>
      <c r="K2239">
        <f t="shared" si="172"/>
        <v>7.0962477064220186</v>
      </c>
      <c r="L2239" t="s">
        <v>43</v>
      </c>
      <c r="M2239" t="s">
        <v>56</v>
      </c>
      <c r="N2239" t="s">
        <v>47</v>
      </c>
    </row>
    <row r="2240" spans="4:14" x14ac:dyDescent="0.3">
      <c r="D2240">
        <v>101</v>
      </c>
      <c r="E2240">
        <v>757</v>
      </c>
      <c r="F2240">
        <v>64.031999999999996</v>
      </c>
      <c r="G2240">
        <v>1.446</v>
      </c>
      <c r="H2240">
        <v>190.54</v>
      </c>
      <c r="I2240">
        <v>-88.484999999999999</v>
      </c>
      <c r="J2240">
        <v>756.26499999999999</v>
      </c>
      <c r="K2240">
        <f t="shared" si="172"/>
        <v>6.9382110091743119</v>
      </c>
      <c r="L2240" t="s">
        <v>43</v>
      </c>
      <c r="M2240" t="s">
        <v>56</v>
      </c>
      <c r="N2240" t="s">
        <v>47</v>
      </c>
    </row>
    <row r="2241" spans="4:14" x14ac:dyDescent="0.3">
      <c r="D2241">
        <v>102</v>
      </c>
      <c r="E2241">
        <v>789</v>
      </c>
      <c r="F2241">
        <v>52.753999999999998</v>
      </c>
      <c r="G2241">
        <v>2</v>
      </c>
      <c r="H2241">
        <v>186.679</v>
      </c>
      <c r="I2241">
        <v>-89.709000000000003</v>
      </c>
      <c r="J2241">
        <v>788.01</v>
      </c>
      <c r="K2241">
        <f t="shared" si="172"/>
        <v>7.2294495412844038</v>
      </c>
      <c r="L2241" t="s">
        <v>43</v>
      </c>
      <c r="M2241" t="s">
        <v>56</v>
      </c>
      <c r="N2241" t="s">
        <v>47</v>
      </c>
    </row>
    <row r="2242" spans="4:14" x14ac:dyDescent="0.3">
      <c r="D2242">
        <v>103</v>
      </c>
      <c r="E2242">
        <v>753</v>
      </c>
      <c r="F2242">
        <v>67.444000000000003</v>
      </c>
      <c r="G2242">
        <v>1</v>
      </c>
      <c r="H2242">
        <v>213.67400000000001</v>
      </c>
      <c r="I2242">
        <v>-90.61</v>
      </c>
      <c r="J2242">
        <v>752.04300000000001</v>
      </c>
      <c r="K2242">
        <f t="shared" si="172"/>
        <v>6.8994770642201839</v>
      </c>
      <c r="L2242" t="s">
        <v>43</v>
      </c>
      <c r="M2242" t="s">
        <v>56</v>
      </c>
      <c r="N2242" t="s">
        <v>47</v>
      </c>
    </row>
    <row r="2243" spans="4:14" x14ac:dyDescent="0.3">
      <c r="D2243">
        <v>104</v>
      </c>
      <c r="E2243">
        <v>689</v>
      </c>
      <c r="F2243">
        <v>65.891000000000005</v>
      </c>
      <c r="G2243">
        <v>7</v>
      </c>
      <c r="H2243">
        <v>206.83699999999999</v>
      </c>
      <c r="I2243">
        <v>-89.667000000000002</v>
      </c>
      <c r="J2243">
        <v>688.01199999999994</v>
      </c>
      <c r="K2243">
        <f t="shared" si="172"/>
        <v>6.3120366972477058</v>
      </c>
      <c r="L2243" t="s">
        <v>43</v>
      </c>
      <c r="M2243" t="s">
        <v>56</v>
      </c>
      <c r="N2243" t="s">
        <v>47</v>
      </c>
    </row>
    <row r="2244" spans="4:14" x14ac:dyDescent="0.3">
      <c r="D2244">
        <v>105</v>
      </c>
      <c r="E2244">
        <v>744</v>
      </c>
      <c r="F2244">
        <v>61.725000000000001</v>
      </c>
      <c r="G2244">
        <v>2.1749999999999998</v>
      </c>
      <c r="H2244">
        <v>213.15</v>
      </c>
      <c r="I2244">
        <v>-78.509</v>
      </c>
      <c r="J2244">
        <v>742.89200000000005</v>
      </c>
      <c r="K2244">
        <f t="shared" si="172"/>
        <v>6.8155229357798168</v>
      </c>
      <c r="L2244" t="s">
        <v>43</v>
      </c>
      <c r="M2244" t="s">
        <v>56</v>
      </c>
      <c r="N2244" t="s">
        <v>47</v>
      </c>
    </row>
    <row r="2245" spans="4:14" x14ac:dyDescent="0.3">
      <c r="D2245">
        <v>1</v>
      </c>
      <c r="E2245">
        <v>309</v>
      </c>
      <c r="F2245">
        <v>191.76900000000001</v>
      </c>
      <c r="G2245">
        <v>154.697</v>
      </c>
      <c r="H2245">
        <v>219.02600000000001</v>
      </c>
      <c r="I2245">
        <v>0.74399999999999999</v>
      </c>
      <c r="J2245">
        <v>308.02600000000001</v>
      </c>
      <c r="L2245" t="s">
        <v>42</v>
      </c>
      <c r="M2245" t="s">
        <v>56</v>
      </c>
      <c r="N2245" t="s">
        <v>47</v>
      </c>
    </row>
    <row r="2246" spans="4:14" x14ac:dyDescent="0.3">
      <c r="D2246">
        <v>2</v>
      </c>
      <c r="E2246">
        <v>3355</v>
      </c>
      <c r="F2246">
        <v>97.491</v>
      </c>
      <c r="G2246">
        <v>0.33300000000000002</v>
      </c>
      <c r="H2246">
        <v>252.57</v>
      </c>
      <c r="I2246">
        <v>-1.7769999999999999</v>
      </c>
      <c r="J2246">
        <v>3353.6129999999998</v>
      </c>
      <c r="K2246">
        <f>J2246/J2245</f>
        <v>10.887434826930193</v>
      </c>
      <c r="L2246" t="s">
        <v>42</v>
      </c>
      <c r="M2246" t="s">
        <v>56</v>
      </c>
      <c r="N2246" t="s">
        <v>47</v>
      </c>
    </row>
    <row r="2247" spans="4:14" x14ac:dyDescent="0.3">
      <c r="D2247">
        <v>3</v>
      </c>
      <c r="E2247">
        <v>90</v>
      </c>
      <c r="F2247">
        <v>94.265000000000001</v>
      </c>
      <c r="G2247">
        <v>53.816000000000003</v>
      </c>
      <c r="H2247">
        <v>146.30699999999999</v>
      </c>
      <c r="I2247">
        <v>-88.069000000000003</v>
      </c>
      <c r="J2247">
        <v>89.051000000000002</v>
      </c>
      <c r="L2247" t="s">
        <v>42</v>
      </c>
      <c r="M2247" t="s">
        <v>56</v>
      </c>
    </row>
    <row r="2248" spans="4:14" x14ac:dyDescent="0.3">
      <c r="D2248">
        <v>4</v>
      </c>
      <c r="E2248">
        <v>4068</v>
      </c>
      <c r="F2248">
        <v>126.88500000000001</v>
      </c>
      <c r="G2248">
        <v>19.577999999999999</v>
      </c>
      <c r="H2248">
        <v>255</v>
      </c>
      <c r="I2248">
        <v>-85.853999999999999</v>
      </c>
      <c r="J2248">
        <v>4066.6410000000001</v>
      </c>
      <c r="K2248">
        <f>J2248/J2247</f>
        <v>45.666427103569866</v>
      </c>
      <c r="L2248" t="s">
        <v>42</v>
      </c>
      <c r="M2248" t="s">
        <v>56</v>
      </c>
      <c r="N2248" t="s">
        <v>51</v>
      </c>
    </row>
    <row r="2249" spans="4:14" x14ac:dyDescent="0.3">
      <c r="D2249">
        <v>5</v>
      </c>
      <c r="E2249">
        <v>87</v>
      </c>
      <c r="F2249">
        <v>184.35599999999999</v>
      </c>
      <c r="G2249">
        <v>158</v>
      </c>
      <c r="H2249">
        <v>198.667</v>
      </c>
      <c r="I2249">
        <v>0</v>
      </c>
      <c r="J2249">
        <v>86</v>
      </c>
      <c r="L2249" t="s">
        <v>42</v>
      </c>
      <c r="M2249" t="s">
        <v>56</v>
      </c>
    </row>
    <row r="2250" spans="4:14" x14ac:dyDescent="0.3">
      <c r="D2250">
        <v>6</v>
      </c>
      <c r="E2250">
        <v>3200</v>
      </c>
      <c r="F2250">
        <v>131.09299999999999</v>
      </c>
      <c r="G2250">
        <v>15.423999999999999</v>
      </c>
      <c r="H2250">
        <v>254.857</v>
      </c>
      <c r="I2250">
        <v>-1.7190000000000001</v>
      </c>
      <c r="J2250">
        <v>3199.4409999999998</v>
      </c>
      <c r="K2250">
        <f>J2250/86</f>
        <v>37.202802325581395</v>
      </c>
      <c r="L2250" t="s">
        <v>42</v>
      </c>
      <c r="M2250" t="s">
        <v>56</v>
      </c>
      <c r="N2250" t="s">
        <v>51</v>
      </c>
    </row>
    <row r="2251" spans="4:14" x14ac:dyDescent="0.3">
      <c r="D2251">
        <v>7</v>
      </c>
      <c r="E2251">
        <v>3051</v>
      </c>
      <c r="F2251">
        <v>130.179</v>
      </c>
      <c r="G2251">
        <v>27.71</v>
      </c>
      <c r="H2251">
        <v>254.012</v>
      </c>
      <c r="I2251">
        <v>2.0289999999999999</v>
      </c>
      <c r="J2251">
        <v>3049.913</v>
      </c>
      <c r="K2251">
        <f>J2251/86</f>
        <v>35.464104651162792</v>
      </c>
      <c r="L2251" t="s">
        <v>42</v>
      </c>
      <c r="M2251" t="s">
        <v>56</v>
      </c>
      <c r="N2251" t="s">
        <v>51</v>
      </c>
    </row>
    <row r="2252" spans="4:14" x14ac:dyDescent="0.3">
      <c r="D2252">
        <v>8</v>
      </c>
      <c r="E2252">
        <v>95</v>
      </c>
      <c r="F2252">
        <v>148.15799999999999</v>
      </c>
      <c r="G2252">
        <v>99.667000000000002</v>
      </c>
      <c r="H2252">
        <v>172.624</v>
      </c>
      <c r="I2252">
        <v>-1.2190000000000001</v>
      </c>
      <c r="J2252">
        <v>94.021000000000001</v>
      </c>
      <c r="L2252" t="s">
        <v>42</v>
      </c>
      <c r="M2252" t="s">
        <v>56</v>
      </c>
    </row>
    <row r="2253" spans="4:14" x14ac:dyDescent="0.3">
      <c r="D2253">
        <v>9</v>
      </c>
      <c r="E2253">
        <v>2378</v>
      </c>
      <c r="F2253">
        <v>137.523</v>
      </c>
      <c r="G2253">
        <v>5.5380000000000003</v>
      </c>
      <c r="H2253">
        <v>243.072</v>
      </c>
      <c r="I2253">
        <v>-1.35</v>
      </c>
      <c r="J2253">
        <v>2376.66</v>
      </c>
      <c r="K2253">
        <f>J2253/94</f>
        <v>25.283617021276594</v>
      </c>
      <c r="L2253" t="s">
        <v>42</v>
      </c>
      <c r="M2253" t="s">
        <v>56</v>
      </c>
      <c r="N2253" t="s">
        <v>51</v>
      </c>
    </row>
    <row r="2254" spans="4:14" x14ac:dyDescent="0.3">
      <c r="D2254">
        <v>10</v>
      </c>
      <c r="E2254">
        <v>2081</v>
      </c>
      <c r="F2254">
        <v>138.97800000000001</v>
      </c>
      <c r="G2254">
        <v>7.5129999999999999</v>
      </c>
      <c r="H2254">
        <v>254.667</v>
      </c>
      <c r="I2254">
        <v>0.441</v>
      </c>
      <c r="J2254">
        <v>2080.0619999999999</v>
      </c>
      <c r="K2254">
        <f t="shared" ref="K2254:K2257" si="173">J2254/94</f>
        <v>22.128319148936168</v>
      </c>
      <c r="L2254" t="s">
        <v>42</v>
      </c>
      <c r="M2254" t="s">
        <v>56</v>
      </c>
      <c r="N2254" t="s">
        <v>51</v>
      </c>
    </row>
    <row r="2255" spans="4:14" x14ac:dyDescent="0.3">
      <c r="D2255">
        <v>11</v>
      </c>
      <c r="E2255">
        <v>2393</v>
      </c>
      <c r="F2255">
        <v>156.25800000000001</v>
      </c>
      <c r="G2255">
        <v>22.327000000000002</v>
      </c>
      <c r="H2255">
        <v>254.22300000000001</v>
      </c>
      <c r="I2255">
        <v>0.192</v>
      </c>
      <c r="J2255">
        <v>2392.0129999999999</v>
      </c>
      <c r="K2255">
        <f t="shared" si="173"/>
        <v>25.446946808510639</v>
      </c>
      <c r="L2255" t="s">
        <v>42</v>
      </c>
      <c r="M2255" t="s">
        <v>56</v>
      </c>
    </row>
    <row r="2256" spans="4:14" x14ac:dyDescent="0.3">
      <c r="D2256">
        <v>12</v>
      </c>
      <c r="E2256">
        <v>2149</v>
      </c>
      <c r="F2256">
        <v>128.06100000000001</v>
      </c>
      <c r="G2256">
        <v>21.222000000000001</v>
      </c>
      <c r="H2256">
        <v>245.93899999999999</v>
      </c>
      <c r="I2256">
        <v>-0.107</v>
      </c>
      <c r="J2256">
        <v>2148.0039999999999</v>
      </c>
      <c r="K2256">
        <f t="shared" si="173"/>
        <v>22.851106382978724</v>
      </c>
      <c r="L2256" t="s">
        <v>42</v>
      </c>
      <c r="M2256" t="s">
        <v>56</v>
      </c>
      <c r="N2256" t="s">
        <v>51</v>
      </c>
    </row>
    <row r="2257" spans="4:14" x14ac:dyDescent="0.3">
      <c r="D2257">
        <v>13</v>
      </c>
      <c r="E2257">
        <v>1980</v>
      </c>
      <c r="F2257">
        <v>100.056</v>
      </c>
      <c r="G2257">
        <v>5.5449999999999999</v>
      </c>
      <c r="H2257">
        <v>218.76900000000001</v>
      </c>
      <c r="I2257">
        <v>3.1280000000000001</v>
      </c>
      <c r="J2257">
        <v>1978.9490000000001</v>
      </c>
      <c r="K2257">
        <f t="shared" si="173"/>
        <v>21.052648936170215</v>
      </c>
      <c r="L2257" t="s">
        <v>42</v>
      </c>
      <c r="M2257" t="s">
        <v>56</v>
      </c>
      <c r="N2257" t="s">
        <v>51</v>
      </c>
    </row>
    <row r="2258" spans="4:14" x14ac:dyDescent="0.3">
      <c r="D2258">
        <v>14</v>
      </c>
      <c r="E2258">
        <v>93</v>
      </c>
      <c r="F2258">
        <v>72.099000000000004</v>
      </c>
      <c r="G2258">
        <v>40.304000000000002</v>
      </c>
      <c r="H2258">
        <v>180.58</v>
      </c>
      <c r="I2258">
        <v>-88.754999999999995</v>
      </c>
      <c r="J2258">
        <v>92.022000000000006</v>
      </c>
      <c r="L2258" t="s">
        <v>42</v>
      </c>
      <c r="M2258" t="s">
        <v>56</v>
      </c>
    </row>
    <row r="2259" spans="4:14" x14ac:dyDescent="0.3">
      <c r="D2259">
        <v>15</v>
      </c>
      <c r="E2259">
        <v>637</v>
      </c>
      <c r="F2259">
        <v>91.716999999999999</v>
      </c>
      <c r="G2259">
        <v>14.736000000000001</v>
      </c>
      <c r="H2259">
        <v>232.73599999999999</v>
      </c>
      <c r="I2259">
        <v>-88.918999999999997</v>
      </c>
      <c r="J2259">
        <v>636.11300000000006</v>
      </c>
      <c r="K2259">
        <f>J2259/92</f>
        <v>6.9142717391304354</v>
      </c>
      <c r="L2259" t="s">
        <v>42</v>
      </c>
      <c r="M2259" t="s">
        <v>56</v>
      </c>
      <c r="N2259" t="s">
        <v>47</v>
      </c>
    </row>
    <row r="2260" spans="4:14" x14ac:dyDescent="0.3">
      <c r="D2260">
        <v>16</v>
      </c>
      <c r="E2260">
        <v>2347</v>
      </c>
      <c r="F2260">
        <v>133.46799999999999</v>
      </c>
      <c r="G2260">
        <v>5.9939999999999998</v>
      </c>
      <c r="H2260">
        <v>254.298</v>
      </c>
      <c r="I2260">
        <v>-90.733000000000004</v>
      </c>
      <c r="J2260">
        <v>2346.192</v>
      </c>
      <c r="K2260">
        <f t="shared" ref="K2260:K2265" si="174">J2260/92</f>
        <v>25.50208695652174</v>
      </c>
      <c r="L2260" t="s">
        <v>42</v>
      </c>
      <c r="M2260" t="s">
        <v>56</v>
      </c>
      <c r="N2260" t="s">
        <v>51</v>
      </c>
    </row>
    <row r="2261" spans="4:14" x14ac:dyDescent="0.3">
      <c r="D2261">
        <v>17</v>
      </c>
      <c r="E2261">
        <v>1999</v>
      </c>
      <c r="F2261">
        <v>137.05099999999999</v>
      </c>
      <c r="G2261">
        <v>6.6950000000000003</v>
      </c>
      <c r="H2261">
        <v>254.667</v>
      </c>
      <c r="I2261">
        <v>-89.828000000000003</v>
      </c>
      <c r="J2261">
        <v>1998.009</v>
      </c>
      <c r="K2261">
        <f t="shared" si="174"/>
        <v>21.717489130434782</v>
      </c>
      <c r="L2261" t="s">
        <v>42</v>
      </c>
      <c r="M2261" t="s">
        <v>56</v>
      </c>
      <c r="N2261" t="s">
        <v>51</v>
      </c>
    </row>
    <row r="2262" spans="4:14" x14ac:dyDescent="0.3">
      <c r="D2262">
        <v>18</v>
      </c>
      <c r="E2262">
        <v>2113</v>
      </c>
      <c r="F2262">
        <v>145.458</v>
      </c>
      <c r="G2262">
        <v>20.832999999999998</v>
      </c>
      <c r="H2262">
        <v>252.70099999999999</v>
      </c>
      <c r="I2262">
        <v>-90.650999999999996</v>
      </c>
      <c r="J2262">
        <v>2112.136</v>
      </c>
      <c r="K2262">
        <f t="shared" si="174"/>
        <v>22.957999999999998</v>
      </c>
      <c r="L2262" t="s">
        <v>42</v>
      </c>
      <c r="M2262" t="s">
        <v>56</v>
      </c>
      <c r="N2262" t="s">
        <v>51</v>
      </c>
    </row>
    <row r="2263" spans="4:14" x14ac:dyDescent="0.3">
      <c r="D2263">
        <v>19</v>
      </c>
      <c r="E2263">
        <v>2090</v>
      </c>
      <c r="F2263">
        <v>124.267</v>
      </c>
      <c r="G2263">
        <v>13.02</v>
      </c>
      <c r="H2263">
        <v>244.79300000000001</v>
      </c>
      <c r="I2263">
        <v>-88.353999999999999</v>
      </c>
      <c r="J2263">
        <v>2088.8620000000001</v>
      </c>
      <c r="K2263">
        <f t="shared" si="174"/>
        <v>22.705021739130437</v>
      </c>
      <c r="L2263" t="s">
        <v>42</v>
      </c>
      <c r="M2263" t="s">
        <v>56</v>
      </c>
      <c r="N2263" t="s">
        <v>51</v>
      </c>
    </row>
    <row r="2264" spans="4:14" x14ac:dyDescent="0.3">
      <c r="D2264">
        <v>20</v>
      </c>
      <c r="E2264">
        <v>2000</v>
      </c>
      <c r="F2264">
        <v>165.595</v>
      </c>
      <c r="G2264">
        <v>28.707000000000001</v>
      </c>
      <c r="H2264">
        <v>254.887</v>
      </c>
      <c r="I2264">
        <v>-88.108000000000004</v>
      </c>
      <c r="J2264">
        <v>1999.09</v>
      </c>
      <c r="K2264">
        <f t="shared" si="174"/>
        <v>21.729239130434781</v>
      </c>
      <c r="L2264" t="s">
        <v>42</v>
      </c>
      <c r="M2264" t="s">
        <v>56</v>
      </c>
      <c r="N2264" t="s">
        <v>51</v>
      </c>
    </row>
    <row r="2265" spans="4:14" x14ac:dyDescent="0.3">
      <c r="D2265">
        <v>21</v>
      </c>
      <c r="E2265">
        <v>2214</v>
      </c>
      <c r="F2265">
        <v>103.578</v>
      </c>
      <c r="G2265">
        <v>12.928000000000001</v>
      </c>
      <c r="H2265">
        <v>237.10900000000001</v>
      </c>
      <c r="I2265">
        <v>-86.114000000000004</v>
      </c>
      <c r="J2265">
        <v>2213.0889999999999</v>
      </c>
      <c r="K2265">
        <f t="shared" si="174"/>
        <v>24.055315217391303</v>
      </c>
      <c r="L2265" t="s">
        <v>42</v>
      </c>
      <c r="M2265" t="s">
        <v>56</v>
      </c>
      <c r="N2265" t="s">
        <v>51</v>
      </c>
    </row>
    <row r="2266" spans="4:14" x14ac:dyDescent="0.3">
      <c r="D2266">
        <v>22</v>
      </c>
      <c r="E2266">
        <v>105</v>
      </c>
      <c r="F2266">
        <v>135.30699999999999</v>
      </c>
      <c r="G2266">
        <v>70.063999999999993</v>
      </c>
      <c r="H2266">
        <v>206.94200000000001</v>
      </c>
      <c r="I2266">
        <v>-3.302</v>
      </c>
      <c r="J2266">
        <v>104.173</v>
      </c>
      <c r="L2266" t="s">
        <v>42</v>
      </c>
      <c r="M2266" t="s">
        <v>56</v>
      </c>
    </row>
    <row r="2267" spans="4:14" x14ac:dyDescent="0.3">
      <c r="D2267">
        <v>23</v>
      </c>
      <c r="E2267">
        <v>611</v>
      </c>
      <c r="F2267">
        <v>160.488</v>
      </c>
      <c r="G2267">
        <v>47.408999999999999</v>
      </c>
      <c r="H2267">
        <v>254.667</v>
      </c>
      <c r="I2267">
        <v>6.7759999999999998</v>
      </c>
      <c r="J2267">
        <v>610.26199999999994</v>
      </c>
      <c r="K2267">
        <f>J2267/104</f>
        <v>5.8679038461538457</v>
      </c>
      <c r="L2267" t="s">
        <v>42</v>
      </c>
      <c r="M2267" t="s">
        <v>56</v>
      </c>
      <c r="N2267" t="s">
        <v>47</v>
      </c>
    </row>
    <row r="2268" spans="4:14" x14ac:dyDescent="0.3">
      <c r="D2268">
        <v>24</v>
      </c>
      <c r="E2268">
        <v>645</v>
      </c>
      <c r="F2268">
        <v>111.178</v>
      </c>
      <c r="G2268">
        <v>27.655999999999999</v>
      </c>
      <c r="H2268">
        <v>235.46299999999999</v>
      </c>
      <c r="I2268">
        <v>4.8079999999999998</v>
      </c>
      <c r="J2268">
        <v>644.26700000000005</v>
      </c>
      <c r="K2268">
        <f t="shared" ref="K2268:K2308" si="175">J2268/104</f>
        <v>6.1948750000000006</v>
      </c>
      <c r="L2268" t="s">
        <v>42</v>
      </c>
      <c r="M2268" t="s">
        <v>56</v>
      </c>
      <c r="N2268" t="s">
        <v>47</v>
      </c>
    </row>
    <row r="2269" spans="4:14" x14ac:dyDescent="0.3">
      <c r="D2269">
        <v>25</v>
      </c>
      <c r="E2269">
        <v>643</v>
      </c>
      <c r="F2269">
        <v>155.946</v>
      </c>
      <c r="G2269">
        <v>32.944000000000003</v>
      </c>
      <c r="H2269">
        <v>254.333</v>
      </c>
      <c r="I2269">
        <v>0.53500000000000003</v>
      </c>
      <c r="J2269">
        <v>642.02800000000002</v>
      </c>
      <c r="K2269">
        <f t="shared" si="175"/>
        <v>6.173346153846154</v>
      </c>
      <c r="L2269" t="s">
        <v>42</v>
      </c>
      <c r="M2269" t="s">
        <v>56</v>
      </c>
      <c r="N2269" t="s">
        <v>47</v>
      </c>
    </row>
    <row r="2270" spans="4:14" x14ac:dyDescent="0.3">
      <c r="D2270">
        <v>26</v>
      </c>
      <c r="E2270">
        <v>635</v>
      </c>
      <c r="F2270">
        <v>78.173000000000002</v>
      </c>
      <c r="G2270">
        <v>14.756</v>
      </c>
      <c r="H2270">
        <v>185.42699999999999</v>
      </c>
      <c r="I2270">
        <v>6.52</v>
      </c>
      <c r="J2270">
        <v>634.101</v>
      </c>
      <c r="K2270">
        <f t="shared" si="175"/>
        <v>6.0971250000000001</v>
      </c>
      <c r="L2270" t="s">
        <v>42</v>
      </c>
      <c r="M2270" t="s">
        <v>56</v>
      </c>
      <c r="N2270" t="s">
        <v>47</v>
      </c>
    </row>
    <row r="2271" spans="4:14" x14ac:dyDescent="0.3">
      <c r="D2271">
        <v>27</v>
      </c>
      <c r="E2271">
        <v>667</v>
      </c>
      <c r="F2271">
        <v>148.07300000000001</v>
      </c>
      <c r="G2271">
        <v>38.64</v>
      </c>
      <c r="H2271">
        <v>253.333</v>
      </c>
      <c r="I2271">
        <v>0.51600000000000001</v>
      </c>
      <c r="J2271">
        <v>666.02700000000004</v>
      </c>
      <c r="K2271">
        <f t="shared" si="175"/>
        <v>6.4041057692307692</v>
      </c>
      <c r="L2271" t="s">
        <v>42</v>
      </c>
      <c r="M2271" t="s">
        <v>56</v>
      </c>
      <c r="N2271" t="s">
        <v>47</v>
      </c>
    </row>
    <row r="2272" spans="4:14" x14ac:dyDescent="0.3">
      <c r="D2272">
        <v>28</v>
      </c>
      <c r="E2272">
        <v>613</v>
      </c>
      <c r="F2272">
        <v>123.09099999999999</v>
      </c>
      <c r="G2272">
        <v>22.51</v>
      </c>
      <c r="H2272">
        <v>236.363</v>
      </c>
      <c r="I2272">
        <v>1.6850000000000001</v>
      </c>
      <c r="J2272">
        <v>612.26499999999999</v>
      </c>
      <c r="K2272">
        <f t="shared" si="175"/>
        <v>5.8871634615384618</v>
      </c>
      <c r="L2272" t="s">
        <v>42</v>
      </c>
      <c r="M2272" t="s">
        <v>56</v>
      </c>
      <c r="N2272" t="s">
        <v>47</v>
      </c>
    </row>
    <row r="2273" spans="4:14" x14ac:dyDescent="0.3">
      <c r="D2273">
        <v>29</v>
      </c>
      <c r="E2273">
        <v>631</v>
      </c>
      <c r="F2273">
        <v>111.03400000000001</v>
      </c>
      <c r="G2273">
        <v>16.562000000000001</v>
      </c>
      <c r="H2273">
        <v>231.095</v>
      </c>
      <c r="I2273">
        <v>1.637</v>
      </c>
      <c r="J2273">
        <v>630.25699999999995</v>
      </c>
      <c r="K2273">
        <f t="shared" si="175"/>
        <v>6.060163461538461</v>
      </c>
      <c r="L2273" t="s">
        <v>42</v>
      </c>
      <c r="M2273" t="s">
        <v>56</v>
      </c>
      <c r="N2273" t="s">
        <v>47</v>
      </c>
    </row>
    <row r="2274" spans="4:14" x14ac:dyDescent="0.3">
      <c r="D2274">
        <v>30</v>
      </c>
      <c r="E2274">
        <v>424</v>
      </c>
      <c r="F2274">
        <v>115.65</v>
      </c>
      <c r="G2274">
        <v>28.734000000000002</v>
      </c>
      <c r="H2274">
        <v>248.09100000000001</v>
      </c>
      <c r="I2274">
        <v>6.52</v>
      </c>
      <c r="J2274">
        <v>422.73399999999998</v>
      </c>
      <c r="K2274">
        <f t="shared" si="175"/>
        <v>4.0647500000000001</v>
      </c>
      <c r="L2274" t="s">
        <v>42</v>
      </c>
      <c r="M2274" t="s">
        <v>56</v>
      </c>
      <c r="N2274" t="s">
        <v>47</v>
      </c>
    </row>
    <row r="2275" spans="4:14" x14ac:dyDescent="0.3">
      <c r="D2275">
        <v>31</v>
      </c>
      <c r="E2275">
        <v>591</v>
      </c>
      <c r="F2275">
        <v>150.90199999999999</v>
      </c>
      <c r="G2275">
        <v>45.097000000000001</v>
      </c>
      <c r="H2275">
        <v>255</v>
      </c>
      <c r="I2275">
        <v>5.2469999999999999</v>
      </c>
      <c r="J2275">
        <v>590.47400000000005</v>
      </c>
      <c r="K2275">
        <f t="shared" si="175"/>
        <v>5.6776346153846156</v>
      </c>
      <c r="L2275" t="s">
        <v>42</v>
      </c>
      <c r="M2275" t="s">
        <v>56</v>
      </c>
      <c r="N2275" t="s">
        <v>47</v>
      </c>
    </row>
    <row r="2276" spans="4:14" x14ac:dyDescent="0.3">
      <c r="D2276">
        <v>32</v>
      </c>
      <c r="E2276">
        <v>456</v>
      </c>
      <c r="F2276">
        <v>105.38500000000001</v>
      </c>
      <c r="G2276">
        <v>13.667</v>
      </c>
      <c r="H2276">
        <v>233.173</v>
      </c>
      <c r="I2276">
        <v>8.3439999999999994</v>
      </c>
      <c r="J2276">
        <v>454.81400000000002</v>
      </c>
      <c r="K2276">
        <f t="shared" si="175"/>
        <v>4.3732115384615389</v>
      </c>
      <c r="L2276" t="s">
        <v>42</v>
      </c>
      <c r="M2276" t="s">
        <v>56</v>
      </c>
      <c r="N2276" t="s">
        <v>47</v>
      </c>
    </row>
    <row r="2277" spans="4:14" x14ac:dyDescent="0.3">
      <c r="D2277">
        <v>33</v>
      </c>
      <c r="E2277">
        <v>567</v>
      </c>
      <c r="F2277">
        <v>104.352</v>
      </c>
      <c r="G2277">
        <v>14.773</v>
      </c>
      <c r="H2277">
        <v>205.01</v>
      </c>
      <c r="I2277">
        <v>-4.2590000000000003</v>
      </c>
      <c r="J2277">
        <v>565.56200000000001</v>
      </c>
      <c r="K2277">
        <f t="shared" si="175"/>
        <v>5.4380961538461543</v>
      </c>
      <c r="L2277" t="s">
        <v>42</v>
      </c>
      <c r="M2277" t="s">
        <v>56</v>
      </c>
      <c r="N2277" t="s">
        <v>47</v>
      </c>
    </row>
    <row r="2278" spans="4:14" x14ac:dyDescent="0.3">
      <c r="D2278">
        <v>34</v>
      </c>
      <c r="E2278">
        <v>711</v>
      </c>
      <c r="F2278">
        <v>130.93299999999999</v>
      </c>
      <c r="G2278">
        <v>19.183</v>
      </c>
      <c r="H2278">
        <v>242.64400000000001</v>
      </c>
      <c r="I2278">
        <v>3.879</v>
      </c>
      <c r="J2278">
        <v>709.625</v>
      </c>
      <c r="K2278">
        <f t="shared" si="175"/>
        <v>6.8233173076923075</v>
      </c>
      <c r="L2278" t="s">
        <v>42</v>
      </c>
      <c r="M2278" t="s">
        <v>56</v>
      </c>
      <c r="N2278" t="s">
        <v>47</v>
      </c>
    </row>
    <row r="2279" spans="4:14" x14ac:dyDescent="0.3">
      <c r="D2279">
        <v>35</v>
      </c>
      <c r="E2279">
        <v>581</v>
      </c>
      <c r="F2279">
        <v>166.18700000000001</v>
      </c>
      <c r="G2279">
        <v>19.135000000000002</v>
      </c>
      <c r="H2279">
        <v>250.09100000000001</v>
      </c>
      <c r="I2279">
        <v>6.5369999999999999</v>
      </c>
      <c r="J2279">
        <v>579.76900000000001</v>
      </c>
      <c r="K2279">
        <f t="shared" si="175"/>
        <v>5.5747019230769235</v>
      </c>
      <c r="L2279" t="s">
        <v>42</v>
      </c>
      <c r="M2279" t="s">
        <v>56</v>
      </c>
      <c r="N2279" t="s">
        <v>47</v>
      </c>
    </row>
    <row r="2280" spans="4:14" x14ac:dyDescent="0.3">
      <c r="D2280">
        <v>36</v>
      </c>
      <c r="E2280">
        <v>709</v>
      </c>
      <c r="F2280">
        <v>93.453999999999994</v>
      </c>
      <c r="G2280">
        <v>21.943999999999999</v>
      </c>
      <c r="H2280">
        <v>238.76300000000001</v>
      </c>
      <c r="I2280">
        <v>-0.97099999999999997</v>
      </c>
      <c r="J2280">
        <v>708.10199999999998</v>
      </c>
      <c r="K2280">
        <f t="shared" si="175"/>
        <v>6.8086730769230766</v>
      </c>
      <c r="L2280" t="s">
        <v>42</v>
      </c>
      <c r="M2280" t="s">
        <v>56</v>
      </c>
      <c r="N2280" t="s">
        <v>47</v>
      </c>
    </row>
    <row r="2281" spans="4:14" x14ac:dyDescent="0.3">
      <c r="D2281">
        <v>37</v>
      </c>
      <c r="E2281">
        <v>775</v>
      </c>
      <c r="F2281">
        <v>101.63200000000001</v>
      </c>
      <c r="G2281">
        <v>12.845000000000001</v>
      </c>
      <c r="H2281">
        <v>223.256</v>
      </c>
      <c r="I2281">
        <v>1.776</v>
      </c>
      <c r="J2281">
        <v>774.37199999999996</v>
      </c>
      <c r="K2281">
        <f t="shared" si="175"/>
        <v>7.4458846153846148</v>
      </c>
      <c r="L2281" t="s">
        <v>42</v>
      </c>
      <c r="M2281" t="s">
        <v>56</v>
      </c>
      <c r="N2281" t="s">
        <v>47</v>
      </c>
    </row>
    <row r="2282" spans="4:14" x14ac:dyDescent="0.3">
      <c r="D2282">
        <v>38</v>
      </c>
      <c r="E2282">
        <v>595</v>
      </c>
      <c r="F2282">
        <v>135.00200000000001</v>
      </c>
      <c r="G2282">
        <v>35.716999999999999</v>
      </c>
      <c r="H2282">
        <v>238.303</v>
      </c>
      <c r="I2282">
        <v>1.736</v>
      </c>
      <c r="J2282">
        <v>594.27300000000002</v>
      </c>
      <c r="K2282">
        <f t="shared" si="175"/>
        <v>5.7141634615384618</v>
      </c>
      <c r="L2282" t="s">
        <v>42</v>
      </c>
      <c r="M2282" t="s">
        <v>56</v>
      </c>
      <c r="N2282" t="s">
        <v>47</v>
      </c>
    </row>
    <row r="2283" spans="4:14" x14ac:dyDescent="0.3">
      <c r="D2283">
        <v>39</v>
      </c>
      <c r="E2283">
        <v>653</v>
      </c>
      <c r="F2283">
        <v>148.839</v>
      </c>
      <c r="G2283">
        <v>35.579000000000001</v>
      </c>
      <c r="H2283">
        <v>243.83500000000001</v>
      </c>
      <c r="I2283">
        <v>-6.34</v>
      </c>
      <c r="J2283">
        <v>651.98800000000006</v>
      </c>
      <c r="K2283">
        <f t="shared" si="175"/>
        <v>6.2691153846153851</v>
      </c>
      <c r="L2283" t="s">
        <v>42</v>
      </c>
      <c r="M2283" t="s">
        <v>56</v>
      </c>
      <c r="N2283" t="s">
        <v>47</v>
      </c>
    </row>
    <row r="2284" spans="4:14" x14ac:dyDescent="0.3">
      <c r="D2284">
        <v>40</v>
      </c>
      <c r="E2284">
        <v>655</v>
      </c>
      <c r="F2284">
        <v>141.15100000000001</v>
      </c>
      <c r="G2284">
        <v>30.577999999999999</v>
      </c>
      <c r="H2284">
        <v>244.04</v>
      </c>
      <c r="I2284">
        <v>-2.1019999999999999</v>
      </c>
      <c r="J2284">
        <v>654.44000000000005</v>
      </c>
      <c r="K2284">
        <f t="shared" si="175"/>
        <v>6.2926923076923078</v>
      </c>
      <c r="L2284" t="s">
        <v>42</v>
      </c>
      <c r="M2284" t="s">
        <v>56</v>
      </c>
      <c r="N2284" t="s">
        <v>47</v>
      </c>
    </row>
    <row r="2285" spans="4:14" x14ac:dyDescent="0.3">
      <c r="D2285">
        <v>41</v>
      </c>
      <c r="E2285">
        <v>835</v>
      </c>
      <c r="F2285">
        <v>183.39400000000001</v>
      </c>
      <c r="G2285">
        <v>61.372</v>
      </c>
      <c r="H2285">
        <v>255</v>
      </c>
      <c r="I2285">
        <v>-1.236</v>
      </c>
      <c r="J2285">
        <v>834.19399999999996</v>
      </c>
      <c r="K2285">
        <f t="shared" si="175"/>
        <v>8.0210961538461536</v>
      </c>
      <c r="L2285" t="s">
        <v>42</v>
      </c>
      <c r="M2285" t="s">
        <v>56</v>
      </c>
      <c r="N2285" t="s">
        <v>47</v>
      </c>
    </row>
    <row r="2286" spans="4:14" x14ac:dyDescent="0.3">
      <c r="D2286">
        <v>42</v>
      </c>
      <c r="E2286">
        <v>764</v>
      </c>
      <c r="F2286">
        <v>96.036000000000001</v>
      </c>
      <c r="G2286">
        <v>21.071000000000002</v>
      </c>
      <c r="H2286">
        <v>214.958</v>
      </c>
      <c r="I2286">
        <v>-2.2549999999999999</v>
      </c>
      <c r="J2286">
        <v>762.59</v>
      </c>
      <c r="K2286">
        <f t="shared" si="175"/>
        <v>7.3325961538461542</v>
      </c>
      <c r="L2286" t="s">
        <v>42</v>
      </c>
      <c r="M2286" t="s">
        <v>56</v>
      </c>
      <c r="N2286" t="s">
        <v>47</v>
      </c>
    </row>
    <row r="2287" spans="4:14" x14ac:dyDescent="0.3">
      <c r="D2287">
        <v>43</v>
      </c>
      <c r="E2287">
        <v>751</v>
      </c>
      <c r="F2287">
        <v>168.321</v>
      </c>
      <c r="G2287">
        <v>21.509</v>
      </c>
      <c r="H2287">
        <v>254.18700000000001</v>
      </c>
      <c r="I2287">
        <v>-0.45800000000000002</v>
      </c>
      <c r="J2287">
        <v>750.024</v>
      </c>
      <c r="K2287">
        <f t="shared" si="175"/>
        <v>7.2117692307692307</v>
      </c>
      <c r="L2287" t="s">
        <v>42</v>
      </c>
      <c r="M2287" t="s">
        <v>56</v>
      </c>
      <c r="N2287" t="s">
        <v>47</v>
      </c>
    </row>
    <row r="2288" spans="4:14" x14ac:dyDescent="0.3">
      <c r="D2288">
        <v>44</v>
      </c>
      <c r="E2288">
        <v>795</v>
      </c>
      <c r="F2288">
        <v>108.91200000000001</v>
      </c>
      <c r="G2288">
        <v>6.4969999999999999</v>
      </c>
      <c r="H2288">
        <v>230.53</v>
      </c>
      <c r="I2288">
        <v>3.9</v>
      </c>
      <c r="J2288">
        <v>793.83900000000006</v>
      </c>
      <c r="K2288">
        <f t="shared" si="175"/>
        <v>7.6330673076923086</v>
      </c>
      <c r="L2288" t="s">
        <v>42</v>
      </c>
      <c r="M2288" t="s">
        <v>56</v>
      </c>
      <c r="N2288" t="s">
        <v>47</v>
      </c>
    </row>
    <row r="2289" spans="4:14" x14ac:dyDescent="0.3">
      <c r="D2289">
        <v>45</v>
      </c>
      <c r="E2289">
        <v>889</v>
      </c>
      <c r="F2289">
        <v>88.656999999999996</v>
      </c>
      <c r="G2289">
        <v>8.18</v>
      </c>
      <c r="H2289">
        <v>211.98099999999999</v>
      </c>
      <c r="I2289">
        <v>6.5970000000000004</v>
      </c>
      <c r="J2289">
        <v>887.87800000000004</v>
      </c>
      <c r="K2289">
        <f t="shared" si="175"/>
        <v>8.5372884615384628</v>
      </c>
      <c r="L2289" t="s">
        <v>42</v>
      </c>
      <c r="M2289" t="s">
        <v>56</v>
      </c>
      <c r="N2289" t="s">
        <v>47</v>
      </c>
    </row>
    <row r="2290" spans="4:14" x14ac:dyDescent="0.3">
      <c r="D2290">
        <v>46</v>
      </c>
      <c r="E2290">
        <v>545</v>
      </c>
      <c r="F2290">
        <v>82.391999999999996</v>
      </c>
      <c r="G2290">
        <v>10.5</v>
      </c>
      <c r="H2290">
        <v>199.779</v>
      </c>
      <c r="I2290">
        <v>10.814</v>
      </c>
      <c r="J2290">
        <v>543.654</v>
      </c>
      <c r="K2290">
        <f t="shared" si="175"/>
        <v>5.227442307692308</v>
      </c>
      <c r="L2290" t="s">
        <v>42</v>
      </c>
      <c r="M2290" t="s">
        <v>56</v>
      </c>
      <c r="N2290" t="s">
        <v>47</v>
      </c>
    </row>
    <row r="2291" spans="4:14" x14ac:dyDescent="0.3">
      <c r="D2291">
        <v>47</v>
      </c>
      <c r="E2291">
        <v>1309</v>
      </c>
      <c r="F2291">
        <v>112.26600000000001</v>
      </c>
      <c r="G2291">
        <v>9.2439999999999998</v>
      </c>
      <c r="H2291">
        <v>205.369</v>
      </c>
      <c r="I2291">
        <v>7.907</v>
      </c>
      <c r="J2291">
        <v>1308.44</v>
      </c>
      <c r="K2291">
        <f t="shared" si="175"/>
        <v>12.581153846153846</v>
      </c>
      <c r="L2291" t="s">
        <v>42</v>
      </c>
      <c r="M2291" t="s">
        <v>56</v>
      </c>
      <c r="N2291" t="s">
        <v>47</v>
      </c>
    </row>
    <row r="2292" spans="4:14" x14ac:dyDescent="0.3">
      <c r="D2292">
        <v>48</v>
      </c>
      <c r="E2292">
        <v>541</v>
      </c>
      <c r="F2292">
        <v>153.285</v>
      </c>
      <c r="G2292">
        <v>41.2</v>
      </c>
      <c r="H2292">
        <v>243.667</v>
      </c>
      <c r="I2292">
        <v>1.2729999999999999</v>
      </c>
      <c r="J2292">
        <v>540.13300000000004</v>
      </c>
      <c r="K2292">
        <f t="shared" si="175"/>
        <v>5.1935865384615392</v>
      </c>
      <c r="L2292" t="s">
        <v>42</v>
      </c>
      <c r="M2292" t="s">
        <v>56</v>
      </c>
      <c r="N2292" t="s">
        <v>47</v>
      </c>
    </row>
    <row r="2293" spans="4:14" x14ac:dyDescent="0.3">
      <c r="D2293">
        <v>49</v>
      </c>
      <c r="E2293">
        <v>428</v>
      </c>
      <c r="F2293">
        <v>140.22399999999999</v>
      </c>
      <c r="G2293">
        <v>39.588999999999999</v>
      </c>
      <c r="H2293">
        <v>231.48400000000001</v>
      </c>
      <c r="I2293">
        <v>-4.0279999999999996</v>
      </c>
      <c r="J2293">
        <v>427.05500000000001</v>
      </c>
      <c r="K2293">
        <f t="shared" si="175"/>
        <v>4.1062980769230766</v>
      </c>
      <c r="L2293" t="s">
        <v>42</v>
      </c>
      <c r="M2293" t="s">
        <v>56</v>
      </c>
      <c r="N2293" t="s">
        <v>47</v>
      </c>
    </row>
    <row r="2294" spans="4:14" x14ac:dyDescent="0.3">
      <c r="D2294">
        <v>50</v>
      </c>
      <c r="E2294">
        <v>529</v>
      </c>
      <c r="F2294">
        <v>120.37</v>
      </c>
      <c r="G2294">
        <v>6</v>
      </c>
      <c r="H2294">
        <v>217.239</v>
      </c>
      <c r="I2294">
        <v>-1.9530000000000001</v>
      </c>
      <c r="J2294">
        <v>528.30700000000002</v>
      </c>
      <c r="K2294">
        <f t="shared" si="175"/>
        <v>5.0798750000000004</v>
      </c>
      <c r="L2294" t="s">
        <v>42</v>
      </c>
      <c r="M2294" t="s">
        <v>56</v>
      </c>
      <c r="N2294" t="s">
        <v>47</v>
      </c>
    </row>
    <row r="2295" spans="4:14" x14ac:dyDescent="0.3">
      <c r="D2295">
        <v>51</v>
      </c>
      <c r="E2295">
        <v>556</v>
      </c>
      <c r="F2295">
        <v>145.465</v>
      </c>
      <c r="G2295">
        <v>36.332999999999998</v>
      </c>
      <c r="H2295">
        <v>250.042</v>
      </c>
      <c r="I2295">
        <v>6.2030000000000003</v>
      </c>
      <c r="J2295">
        <v>555.25099999999998</v>
      </c>
      <c r="K2295">
        <f t="shared" si="175"/>
        <v>5.3389519230769231</v>
      </c>
      <c r="L2295" t="s">
        <v>42</v>
      </c>
      <c r="M2295" t="s">
        <v>56</v>
      </c>
      <c r="N2295" t="s">
        <v>47</v>
      </c>
    </row>
    <row r="2296" spans="4:14" x14ac:dyDescent="0.3">
      <c r="D2296">
        <v>52</v>
      </c>
      <c r="E2296">
        <v>481</v>
      </c>
      <c r="F2296">
        <v>124.43600000000001</v>
      </c>
      <c r="G2296">
        <v>28.521000000000001</v>
      </c>
      <c r="H2296">
        <v>210.458</v>
      </c>
      <c r="I2296">
        <v>0.71599999999999997</v>
      </c>
      <c r="J2296">
        <v>480.03699999999998</v>
      </c>
      <c r="K2296">
        <f t="shared" si="175"/>
        <v>4.6157403846153846</v>
      </c>
      <c r="L2296" t="s">
        <v>42</v>
      </c>
      <c r="M2296" t="s">
        <v>56</v>
      </c>
      <c r="N2296" t="s">
        <v>47</v>
      </c>
    </row>
    <row r="2297" spans="4:14" x14ac:dyDescent="0.3">
      <c r="D2297">
        <v>53</v>
      </c>
      <c r="E2297">
        <v>482</v>
      </c>
      <c r="F2297">
        <v>75.536000000000001</v>
      </c>
      <c r="G2297">
        <v>2.46</v>
      </c>
      <c r="H2297">
        <v>167.386</v>
      </c>
      <c r="I2297">
        <v>-4.2889999999999997</v>
      </c>
      <c r="J2297">
        <v>481.34800000000001</v>
      </c>
      <c r="K2297">
        <f t="shared" si="175"/>
        <v>4.6283461538461541</v>
      </c>
      <c r="L2297" t="s">
        <v>42</v>
      </c>
      <c r="M2297" t="s">
        <v>56</v>
      </c>
      <c r="N2297" t="s">
        <v>47</v>
      </c>
    </row>
    <row r="2298" spans="4:14" x14ac:dyDescent="0.3">
      <c r="D2298">
        <v>54</v>
      </c>
      <c r="E2298">
        <v>542</v>
      </c>
      <c r="F2298">
        <v>149.66</v>
      </c>
      <c r="G2298">
        <v>18.899999999999999</v>
      </c>
      <c r="H2298">
        <v>246.779</v>
      </c>
      <c r="I2298">
        <v>2.5449999999999999</v>
      </c>
      <c r="J2298">
        <v>540.53300000000002</v>
      </c>
      <c r="K2298">
        <f t="shared" si="175"/>
        <v>5.1974326923076921</v>
      </c>
      <c r="L2298" t="s">
        <v>42</v>
      </c>
      <c r="M2298" t="s">
        <v>56</v>
      </c>
      <c r="N2298" t="s">
        <v>47</v>
      </c>
    </row>
    <row r="2299" spans="4:14" x14ac:dyDescent="0.3">
      <c r="D2299">
        <v>55</v>
      </c>
      <c r="E2299">
        <v>517</v>
      </c>
      <c r="F2299">
        <v>86.626000000000005</v>
      </c>
      <c r="G2299">
        <v>5.6669999999999998</v>
      </c>
      <c r="H2299">
        <v>215</v>
      </c>
      <c r="I2299">
        <v>0</v>
      </c>
      <c r="J2299">
        <v>516</v>
      </c>
      <c r="K2299">
        <f t="shared" si="175"/>
        <v>4.9615384615384617</v>
      </c>
      <c r="L2299" t="s">
        <v>42</v>
      </c>
      <c r="M2299" t="s">
        <v>56</v>
      </c>
      <c r="N2299" t="s">
        <v>47</v>
      </c>
    </row>
    <row r="2300" spans="4:14" x14ac:dyDescent="0.3">
      <c r="D2300">
        <v>56</v>
      </c>
      <c r="E2300">
        <v>623</v>
      </c>
      <c r="F2300">
        <v>101.179</v>
      </c>
      <c r="G2300">
        <v>16.277000000000001</v>
      </c>
      <c r="H2300">
        <v>192.84200000000001</v>
      </c>
      <c r="I2300">
        <v>-12.829000000000001</v>
      </c>
      <c r="J2300">
        <v>621.51400000000001</v>
      </c>
      <c r="K2300">
        <f t="shared" si="175"/>
        <v>5.9760961538461537</v>
      </c>
      <c r="L2300" t="s">
        <v>42</v>
      </c>
      <c r="M2300" t="s">
        <v>56</v>
      </c>
      <c r="N2300" t="s">
        <v>47</v>
      </c>
    </row>
    <row r="2301" spans="4:14" x14ac:dyDescent="0.3">
      <c r="D2301">
        <v>57</v>
      </c>
      <c r="E2301">
        <v>490</v>
      </c>
      <c r="F2301">
        <v>145.77500000000001</v>
      </c>
      <c r="G2301">
        <v>37.305</v>
      </c>
      <c r="H2301">
        <v>216.465</v>
      </c>
      <c r="I2301">
        <v>6.34</v>
      </c>
      <c r="J2301">
        <v>488.99099999999999</v>
      </c>
      <c r="K2301">
        <f t="shared" si="175"/>
        <v>4.7018365384615386</v>
      </c>
      <c r="L2301" t="s">
        <v>42</v>
      </c>
      <c r="M2301" t="s">
        <v>56</v>
      </c>
      <c r="N2301" t="s">
        <v>47</v>
      </c>
    </row>
    <row r="2302" spans="4:14" x14ac:dyDescent="0.3">
      <c r="D2302">
        <v>58</v>
      </c>
      <c r="E2302">
        <v>559</v>
      </c>
      <c r="F2302">
        <v>139.953</v>
      </c>
      <c r="G2302">
        <v>23.957000000000001</v>
      </c>
      <c r="H2302">
        <v>241.43</v>
      </c>
      <c r="I2302">
        <v>-1.8480000000000001</v>
      </c>
      <c r="J2302">
        <v>558.29</v>
      </c>
      <c r="K2302">
        <f t="shared" si="175"/>
        <v>5.3681730769230764</v>
      </c>
      <c r="L2302" t="s">
        <v>42</v>
      </c>
      <c r="M2302" t="s">
        <v>56</v>
      </c>
      <c r="N2302" t="s">
        <v>47</v>
      </c>
    </row>
    <row r="2303" spans="4:14" x14ac:dyDescent="0.3">
      <c r="D2303">
        <v>59</v>
      </c>
      <c r="E2303">
        <v>513</v>
      </c>
      <c r="F2303">
        <v>100.569</v>
      </c>
      <c r="G2303">
        <v>40.722999999999999</v>
      </c>
      <c r="H2303">
        <v>189.458</v>
      </c>
      <c r="I2303">
        <v>-5.3769999999999998</v>
      </c>
      <c r="J2303">
        <v>512.25400000000002</v>
      </c>
      <c r="K2303">
        <f t="shared" si="175"/>
        <v>4.9255192307692308</v>
      </c>
      <c r="L2303" t="s">
        <v>42</v>
      </c>
      <c r="M2303" t="s">
        <v>56</v>
      </c>
      <c r="N2303" t="s">
        <v>47</v>
      </c>
    </row>
    <row r="2304" spans="4:14" x14ac:dyDescent="0.3">
      <c r="D2304">
        <v>60</v>
      </c>
      <c r="E2304">
        <v>399</v>
      </c>
      <c r="F2304">
        <v>145.364</v>
      </c>
      <c r="G2304">
        <v>48.164999999999999</v>
      </c>
      <c r="H2304">
        <v>234.797</v>
      </c>
      <c r="I2304">
        <v>5.194</v>
      </c>
      <c r="J2304">
        <v>397.63299999999998</v>
      </c>
      <c r="K2304">
        <f t="shared" si="175"/>
        <v>3.8233942307692308</v>
      </c>
      <c r="L2304" t="s">
        <v>42</v>
      </c>
      <c r="M2304" t="s">
        <v>56</v>
      </c>
      <c r="N2304" t="s">
        <v>47</v>
      </c>
    </row>
    <row r="2305" spans="4:14" x14ac:dyDescent="0.3">
      <c r="D2305">
        <v>61</v>
      </c>
      <c r="E2305">
        <v>686</v>
      </c>
      <c r="F2305">
        <v>115.289</v>
      </c>
      <c r="G2305">
        <v>41.917999999999999</v>
      </c>
      <c r="H2305">
        <v>226.63499999999999</v>
      </c>
      <c r="I2305">
        <v>3.5139999999999998</v>
      </c>
      <c r="J2305">
        <v>685.28800000000001</v>
      </c>
      <c r="K2305">
        <f t="shared" si="175"/>
        <v>6.5893076923076928</v>
      </c>
      <c r="L2305" t="s">
        <v>42</v>
      </c>
      <c r="M2305" t="s">
        <v>56</v>
      </c>
      <c r="N2305" t="s">
        <v>47</v>
      </c>
    </row>
    <row r="2306" spans="4:14" x14ac:dyDescent="0.3">
      <c r="D2306">
        <v>62</v>
      </c>
      <c r="E2306">
        <v>632</v>
      </c>
      <c r="F2306">
        <v>150.27199999999999</v>
      </c>
      <c r="G2306">
        <v>34.651000000000003</v>
      </c>
      <c r="H2306">
        <v>246.68</v>
      </c>
      <c r="I2306">
        <v>3.27</v>
      </c>
      <c r="J2306">
        <v>631.02800000000002</v>
      </c>
      <c r="K2306">
        <f t="shared" si="175"/>
        <v>6.0675769230769232</v>
      </c>
      <c r="L2306" t="s">
        <v>42</v>
      </c>
      <c r="M2306" t="s">
        <v>56</v>
      </c>
      <c r="N2306" t="s">
        <v>47</v>
      </c>
    </row>
    <row r="2307" spans="4:14" x14ac:dyDescent="0.3">
      <c r="D2307">
        <v>63</v>
      </c>
      <c r="E2307">
        <v>578</v>
      </c>
      <c r="F2307">
        <v>149.04300000000001</v>
      </c>
      <c r="G2307">
        <v>38.822000000000003</v>
      </c>
      <c r="H2307">
        <v>225.50899999999999</v>
      </c>
      <c r="I2307">
        <v>8.9730000000000008</v>
      </c>
      <c r="J2307">
        <v>577.06200000000001</v>
      </c>
      <c r="K2307">
        <f t="shared" si="175"/>
        <v>5.5486730769230768</v>
      </c>
      <c r="L2307" t="s">
        <v>42</v>
      </c>
      <c r="M2307" t="s">
        <v>56</v>
      </c>
      <c r="N2307" t="s">
        <v>47</v>
      </c>
    </row>
    <row r="2308" spans="4:14" x14ac:dyDescent="0.3">
      <c r="D2308">
        <v>64</v>
      </c>
      <c r="E2308">
        <v>613</v>
      </c>
      <c r="F2308">
        <v>99.236999999999995</v>
      </c>
      <c r="G2308">
        <v>41.734999999999999</v>
      </c>
      <c r="H2308">
        <v>207.37299999999999</v>
      </c>
      <c r="I2308">
        <v>1.6850000000000001</v>
      </c>
      <c r="J2308">
        <v>612.26499999999999</v>
      </c>
      <c r="K2308">
        <f t="shared" si="175"/>
        <v>5.8871634615384618</v>
      </c>
      <c r="L2308" t="s">
        <v>42</v>
      </c>
      <c r="M2308" t="s">
        <v>56</v>
      </c>
      <c r="N2308" t="s">
        <v>47</v>
      </c>
    </row>
    <row r="2309" spans="4:14" x14ac:dyDescent="0.3">
      <c r="D2309">
        <v>1</v>
      </c>
      <c r="E2309">
        <v>103</v>
      </c>
      <c r="F2309">
        <v>144.81399999999999</v>
      </c>
      <c r="G2309">
        <v>65.66</v>
      </c>
      <c r="H2309">
        <v>200.29400000000001</v>
      </c>
      <c r="I2309">
        <v>1.123</v>
      </c>
      <c r="J2309">
        <v>102.02</v>
      </c>
      <c r="L2309" t="s">
        <v>43</v>
      </c>
      <c r="M2309" t="s">
        <v>57</v>
      </c>
      <c r="N2309" t="s">
        <v>47</v>
      </c>
    </row>
    <row r="2310" spans="4:14" x14ac:dyDescent="0.3">
      <c r="D2310">
        <v>2</v>
      </c>
      <c r="E2310">
        <v>938</v>
      </c>
      <c r="F2310">
        <v>108.154</v>
      </c>
      <c r="G2310">
        <v>30.831</v>
      </c>
      <c r="H2310">
        <v>206.53200000000001</v>
      </c>
      <c r="I2310">
        <v>-2.9359999999999999</v>
      </c>
      <c r="J2310">
        <v>937.23</v>
      </c>
      <c r="K2310">
        <f>J2310/102</f>
        <v>9.1885294117647067</v>
      </c>
      <c r="L2310" t="s">
        <v>43</v>
      </c>
      <c r="M2310" t="s">
        <v>57</v>
      </c>
      <c r="N2310" t="s">
        <v>47</v>
      </c>
    </row>
    <row r="2311" spans="4:14" x14ac:dyDescent="0.3">
      <c r="D2311">
        <v>3</v>
      </c>
      <c r="E2311">
        <v>945</v>
      </c>
      <c r="F2311">
        <v>101.411</v>
      </c>
      <c r="G2311">
        <v>28.759</v>
      </c>
      <c r="H2311">
        <v>252.43899999999999</v>
      </c>
      <c r="I2311">
        <v>-3.6440000000000001</v>
      </c>
      <c r="J2311">
        <v>943.90899999999999</v>
      </c>
      <c r="K2311">
        <f t="shared" ref="K2311:K2327" si="176">J2311/102</f>
        <v>9.2540098039215692</v>
      </c>
      <c r="L2311" t="s">
        <v>43</v>
      </c>
      <c r="M2311" t="s">
        <v>57</v>
      </c>
      <c r="N2311" t="s">
        <v>47</v>
      </c>
    </row>
    <row r="2312" spans="4:14" x14ac:dyDescent="0.3">
      <c r="D2312">
        <v>4</v>
      </c>
      <c r="E2312">
        <v>928</v>
      </c>
      <c r="F2312">
        <v>72.991</v>
      </c>
      <c r="G2312">
        <v>9.4890000000000008</v>
      </c>
      <c r="H2312">
        <v>211.51499999999999</v>
      </c>
      <c r="I2312">
        <v>4.4560000000000004</v>
      </c>
      <c r="J2312">
        <v>926.80100000000004</v>
      </c>
      <c r="K2312">
        <f t="shared" si="176"/>
        <v>9.0862843137254909</v>
      </c>
      <c r="L2312" t="s">
        <v>43</v>
      </c>
      <c r="M2312" t="s">
        <v>57</v>
      </c>
      <c r="N2312" t="s">
        <v>47</v>
      </c>
    </row>
    <row r="2313" spans="4:14" x14ac:dyDescent="0.3">
      <c r="D2313">
        <v>5</v>
      </c>
      <c r="E2313">
        <v>943</v>
      </c>
      <c r="F2313">
        <v>106.23</v>
      </c>
      <c r="G2313">
        <v>15.952999999999999</v>
      </c>
      <c r="H2313">
        <v>227</v>
      </c>
      <c r="I2313">
        <v>1.4590000000000001</v>
      </c>
      <c r="J2313">
        <v>942.30600000000004</v>
      </c>
      <c r="K2313">
        <f t="shared" si="176"/>
        <v>9.2382941176470599</v>
      </c>
      <c r="L2313" t="s">
        <v>43</v>
      </c>
      <c r="M2313" t="s">
        <v>57</v>
      </c>
      <c r="N2313" t="s">
        <v>47</v>
      </c>
    </row>
    <row r="2314" spans="4:14" x14ac:dyDescent="0.3">
      <c r="D2314">
        <v>6</v>
      </c>
      <c r="E2314">
        <v>885</v>
      </c>
      <c r="F2314">
        <v>99.944999999999993</v>
      </c>
      <c r="G2314">
        <v>11.074</v>
      </c>
      <c r="H2314">
        <v>225.59299999999999</v>
      </c>
      <c r="I2314">
        <v>-4.2789999999999999</v>
      </c>
      <c r="J2314">
        <v>884.46600000000001</v>
      </c>
      <c r="K2314">
        <f t="shared" si="176"/>
        <v>8.6712352941176469</v>
      </c>
      <c r="L2314" t="s">
        <v>43</v>
      </c>
      <c r="M2314" t="s">
        <v>57</v>
      </c>
      <c r="N2314" t="s">
        <v>47</v>
      </c>
    </row>
    <row r="2315" spans="4:14" x14ac:dyDescent="0.3">
      <c r="D2315">
        <v>7</v>
      </c>
      <c r="E2315">
        <v>931</v>
      </c>
      <c r="F2315">
        <v>50.051000000000002</v>
      </c>
      <c r="G2315">
        <v>10.795999999999999</v>
      </c>
      <c r="H2315">
        <v>244.839</v>
      </c>
      <c r="I2315">
        <v>-1.8480000000000001</v>
      </c>
      <c r="J2315">
        <v>930.48400000000004</v>
      </c>
      <c r="K2315">
        <f t="shared" si="176"/>
        <v>9.1223921568627446</v>
      </c>
      <c r="L2315" t="s">
        <v>43</v>
      </c>
      <c r="M2315" t="s">
        <v>57</v>
      </c>
      <c r="N2315" t="s">
        <v>47</v>
      </c>
    </row>
    <row r="2316" spans="4:14" x14ac:dyDescent="0.3">
      <c r="D2316">
        <v>8</v>
      </c>
      <c r="E2316">
        <v>889</v>
      </c>
      <c r="F2316">
        <v>69.02</v>
      </c>
      <c r="G2316">
        <v>15.003</v>
      </c>
      <c r="H2316">
        <v>198.63900000000001</v>
      </c>
      <c r="I2316">
        <v>6.5970000000000004</v>
      </c>
      <c r="J2316">
        <v>887.87800000000004</v>
      </c>
      <c r="K2316">
        <f t="shared" si="176"/>
        <v>8.7046862745098039</v>
      </c>
      <c r="L2316" t="s">
        <v>43</v>
      </c>
      <c r="M2316" t="s">
        <v>57</v>
      </c>
      <c r="N2316" t="s">
        <v>47</v>
      </c>
    </row>
    <row r="2317" spans="4:14" x14ac:dyDescent="0.3">
      <c r="D2317">
        <v>9</v>
      </c>
      <c r="E2317">
        <v>799</v>
      </c>
      <c r="F2317">
        <v>62.463999999999999</v>
      </c>
      <c r="G2317">
        <v>10.727</v>
      </c>
      <c r="H2317">
        <v>190</v>
      </c>
      <c r="I2317">
        <v>0.86199999999999999</v>
      </c>
      <c r="J2317">
        <v>798.09</v>
      </c>
      <c r="K2317">
        <f t="shared" si="176"/>
        <v>7.8244117647058831</v>
      </c>
      <c r="L2317" t="s">
        <v>43</v>
      </c>
      <c r="M2317" t="s">
        <v>57</v>
      </c>
      <c r="N2317" t="s">
        <v>47</v>
      </c>
    </row>
    <row r="2318" spans="4:14" x14ac:dyDescent="0.3">
      <c r="D2318">
        <v>10</v>
      </c>
      <c r="E2318">
        <v>844</v>
      </c>
      <c r="F2318">
        <v>64.935000000000002</v>
      </c>
      <c r="G2318">
        <v>8.7420000000000009</v>
      </c>
      <c r="H2318">
        <v>244.24700000000001</v>
      </c>
      <c r="I2318">
        <v>8.1880000000000006</v>
      </c>
      <c r="J2318">
        <v>842.58900000000006</v>
      </c>
      <c r="K2318">
        <f t="shared" si="176"/>
        <v>8.2606764705882352</v>
      </c>
      <c r="L2318" t="s">
        <v>43</v>
      </c>
      <c r="M2318" t="s">
        <v>57</v>
      </c>
      <c r="N2318" t="s">
        <v>47</v>
      </c>
    </row>
    <row r="2319" spans="4:14" x14ac:dyDescent="0.3">
      <c r="D2319">
        <v>11</v>
      </c>
      <c r="E2319">
        <v>827</v>
      </c>
      <c r="F2319">
        <v>85.256</v>
      </c>
      <c r="G2319">
        <v>11.981</v>
      </c>
      <c r="H2319">
        <v>252.07300000000001</v>
      </c>
      <c r="I2319">
        <v>-5.835</v>
      </c>
      <c r="J2319">
        <v>826.28099999999995</v>
      </c>
      <c r="K2319">
        <f t="shared" si="176"/>
        <v>8.1007941176470588</v>
      </c>
      <c r="L2319" t="s">
        <v>43</v>
      </c>
      <c r="M2319" t="s">
        <v>57</v>
      </c>
      <c r="N2319" t="s">
        <v>47</v>
      </c>
    </row>
    <row r="2320" spans="4:14" x14ac:dyDescent="0.3">
      <c r="D2320">
        <v>12</v>
      </c>
      <c r="E2320">
        <v>847</v>
      </c>
      <c r="F2320">
        <v>67.620999999999995</v>
      </c>
      <c r="G2320">
        <v>9</v>
      </c>
      <c r="H2320">
        <v>207.667</v>
      </c>
      <c r="I2320">
        <v>0</v>
      </c>
      <c r="J2320">
        <v>846</v>
      </c>
      <c r="K2320">
        <f t="shared" si="176"/>
        <v>8.2941176470588243</v>
      </c>
      <c r="L2320" t="s">
        <v>43</v>
      </c>
      <c r="M2320" t="s">
        <v>57</v>
      </c>
      <c r="N2320" t="s">
        <v>47</v>
      </c>
    </row>
    <row r="2321" spans="4:14" x14ac:dyDescent="0.3">
      <c r="D2321">
        <v>13</v>
      </c>
      <c r="E2321">
        <v>907</v>
      </c>
      <c r="F2321">
        <v>66.311999999999998</v>
      </c>
      <c r="G2321">
        <v>9.5079999999999991</v>
      </c>
      <c r="H2321">
        <v>172.166</v>
      </c>
      <c r="I2321">
        <v>1.897</v>
      </c>
      <c r="J2321">
        <v>906.49699999999996</v>
      </c>
      <c r="K2321">
        <f t="shared" si="176"/>
        <v>8.8872254901960783</v>
      </c>
      <c r="L2321" t="s">
        <v>43</v>
      </c>
      <c r="M2321" t="s">
        <v>57</v>
      </c>
      <c r="N2321" t="s">
        <v>47</v>
      </c>
    </row>
    <row r="2322" spans="4:14" x14ac:dyDescent="0.3">
      <c r="D2322">
        <v>14</v>
      </c>
      <c r="E2322">
        <v>800</v>
      </c>
      <c r="F2322">
        <v>73.417000000000002</v>
      </c>
      <c r="G2322">
        <v>8.6460000000000008</v>
      </c>
      <c r="H2322">
        <v>192.89500000000001</v>
      </c>
      <c r="I2322">
        <v>-3.0129999999999999</v>
      </c>
      <c r="J2322">
        <v>799.10400000000004</v>
      </c>
      <c r="K2322">
        <f t="shared" si="176"/>
        <v>7.834352941176471</v>
      </c>
      <c r="L2322" t="s">
        <v>43</v>
      </c>
      <c r="M2322" t="s">
        <v>57</v>
      </c>
      <c r="N2322" t="s">
        <v>47</v>
      </c>
    </row>
    <row r="2323" spans="4:14" x14ac:dyDescent="0.3">
      <c r="D2323">
        <v>15</v>
      </c>
      <c r="E2323">
        <v>821</v>
      </c>
      <c r="F2323">
        <v>68.688000000000002</v>
      </c>
      <c r="G2323">
        <v>7.3330000000000002</v>
      </c>
      <c r="H2323">
        <v>198.893</v>
      </c>
      <c r="I2323">
        <v>5.8769999999999998</v>
      </c>
      <c r="J2323">
        <v>820.31200000000001</v>
      </c>
      <c r="K2323">
        <f t="shared" si="176"/>
        <v>8.0422745098039226</v>
      </c>
      <c r="L2323" t="s">
        <v>43</v>
      </c>
      <c r="M2323" t="s">
        <v>57</v>
      </c>
      <c r="N2323" t="s">
        <v>47</v>
      </c>
    </row>
    <row r="2324" spans="4:14" x14ac:dyDescent="0.3">
      <c r="D2324">
        <v>16</v>
      </c>
      <c r="E2324">
        <v>903</v>
      </c>
      <c r="F2324">
        <v>101.289</v>
      </c>
      <c r="G2324">
        <v>14.997</v>
      </c>
      <c r="H2324">
        <v>242.93199999999999</v>
      </c>
      <c r="I2324">
        <v>3.4340000000000002</v>
      </c>
      <c r="J2324">
        <v>901.61900000000003</v>
      </c>
      <c r="K2324">
        <f t="shared" si="176"/>
        <v>8.8394019607843148</v>
      </c>
      <c r="L2324" t="s">
        <v>43</v>
      </c>
      <c r="M2324" t="s">
        <v>57</v>
      </c>
      <c r="N2324" t="s">
        <v>47</v>
      </c>
    </row>
    <row r="2325" spans="4:14" x14ac:dyDescent="0.3">
      <c r="D2325">
        <v>17</v>
      </c>
      <c r="E2325">
        <v>883</v>
      </c>
      <c r="F2325">
        <v>85.82</v>
      </c>
      <c r="G2325">
        <v>19.395</v>
      </c>
      <c r="H2325">
        <v>220.70099999999999</v>
      </c>
      <c r="I2325">
        <v>-1.5589999999999999</v>
      </c>
      <c r="J2325">
        <v>882.32600000000002</v>
      </c>
      <c r="K2325">
        <f t="shared" si="176"/>
        <v>8.6502549019607837</v>
      </c>
      <c r="L2325" t="s">
        <v>43</v>
      </c>
      <c r="M2325" t="s">
        <v>57</v>
      </c>
      <c r="N2325" t="s">
        <v>47</v>
      </c>
    </row>
    <row r="2326" spans="4:14" x14ac:dyDescent="0.3">
      <c r="D2326">
        <v>18</v>
      </c>
      <c r="E2326">
        <v>877</v>
      </c>
      <c r="F2326">
        <v>95.766999999999996</v>
      </c>
      <c r="G2326">
        <v>23.707999999999998</v>
      </c>
      <c r="H2326">
        <v>241.06399999999999</v>
      </c>
      <c r="I2326">
        <v>-0.78500000000000003</v>
      </c>
      <c r="J2326">
        <v>876.08199999999999</v>
      </c>
      <c r="K2326">
        <f t="shared" si="176"/>
        <v>8.5890392156862738</v>
      </c>
      <c r="L2326" t="s">
        <v>43</v>
      </c>
      <c r="M2326" t="s">
        <v>57</v>
      </c>
      <c r="N2326" t="s">
        <v>47</v>
      </c>
    </row>
    <row r="2327" spans="4:14" x14ac:dyDescent="0.3">
      <c r="D2327">
        <v>19</v>
      </c>
      <c r="E2327">
        <v>916</v>
      </c>
      <c r="F2327">
        <v>97.17</v>
      </c>
      <c r="G2327">
        <v>14.077999999999999</v>
      </c>
      <c r="H2327">
        <v>214.41399999999999</v>
      </c>
      <c r="I2327">
        <v>-4.8879999999999999</v>
      </c>
      <c r="J2327">
        <v>915.32899999999995</v>
      </c>
      <c r="K2327">
        <f t="shared" si="176"/>
        <v>8.9738137254901957</v>
      </c>
      <c r="L2327" t="s">
        <v>43</v>
      </c>
      <c r="M2327" t="s">
        <v>57</v>
      </c>
      <c r="N2327" t="s">
        <v>47</v>
      </c>
    </row>
    <row r="2328" spans="4:14" x14ac:dyDescent="0.3">
      <c r="D2328">
        <v>20</v>
      </c>
      <c r="E2328">
        <v>373</v>
      </c>
      <c r="F2328">
        <v>68.855999999999995</v>
      </c>
      <c r="G2328">
        <v>38.968000000000004</v>
      </c>
      <c r="H2328">
        <v>201.40899999999999</v>
      </c>
      <c r="I2328">
        <v>1.8480000000000001</v>
      </c>
      <c r="J2328">
        <v>372.19299999999998</v>
      </c>
      <c r="L2328" t="s">
        <v>43</v>
      </c>
      <c r="M2328" t="s">
        <v>57</v>
      </c>
      <c r="N2328" t="s">
        <v>47</v>
      </c>
    </row>
    <row r="2329" spans="4:14" x14ac:dyDescent="0.3">
      <c r="D2329">
        <v>21</v>
      </c>
      <c r="E2329">
        <v>2158</v>
      </c>
      <c r="F2329">
        <v>91.667000000000002</v>
      </c>
      <c r="G2329">
        <v>1.577</v>
      </c>
      <c r="H2329">
        <v>254.49600000000001</v>
      </c>
      <c r="I2329">
        <v>2.87</v>
      </c>
      <c r="J2329">
        <v>2156.7060000000001</v>
      </c>
      <c r="K2329">
        <f>J2329/373</f>
        <v>5.7820536193029497</v>
      </c>
      <c r="L2329" t="s">
        <v>43</v>
      </c>
      <c r="M2329" t="s">
        <v>57</v>
      </c>
      <c r="N2329" t="s">
        <v>47</v>
      </c>
    </row>
    <row r="2330" spans="4:14" x14ac:dyDescent="0.3">
      <c r="D2330">
        <v>22</v>
      </c>
      <c r="E2330">
        <v>2149</v>
      </c>
      <c r="F2330">
        <v>104.596</v>
      </c>
      <c r="G2330">
        <v>0.66700000000000004</v>
      </c>
      <c r="H2330">
        <v>241.547</v>
      </c>
      <c r="I2330">
        <v>-0.16</v>
      </c>
      <c r="J2330">
        <v>2148.0079999999998</v>
      </c>
      <c r="K2330">
        <f t="shared" ref="K2330:K2331" si="177">J2330/373</f>
        <v>5.7587345844504014</v>
      </c>
      <c r="L2330" t="s">
        <v>43</v>
      </c>
      <c r="M2330" t="s">
        <v>57</v>
      </c>
      <c r="N2330" t="s">
        <v>47</v>
      </c>
    </row>
    <row r="2331" spans="4:14" x14ac:dyDescent="0.3">
      <c r="D2331">
        <v>23</v>
      </c>
      <c r="E2331">
        <v>2264</v>
      </c>
      <c r="F2331">
        <v>86.712999999999994</v>
      </c>
      <c r="G2331">
        <v>2.085</v>
      </c>
      <c r="H2331">
        <v>210.958</v>
      </c>
      <c r="I2331">
        <v>1.3680000000000001</v>
      </c>
      <c r="J2331">
        <v>2262.6439999999998</v>
      </c>
      <c r="K2331">
        <f t="shared" si="177"/>
        <v>6.0660697050938328</v>
      </c>
      <c r="L2331" t="s">
        <v>43</v>
      </c>
      <c r="M2331" t="s">
        <v>57</v>
      </c>
      <c r="N2331" t="s">
        <v>47</v>
      </c>
    </row>
    <row r="2332" spans="4:14" x14ac:dyDescent="0.3">
      <c r="D2332">
        <v>24</v>
      </c>
      <c r="E2332">
        <v>137</v>
      </c>
      <c r="F2332">
        <v>111.715</v>
      </c>
      <c r="G2332">
        <v>70.950999999999993</v>
      </c>
      <c r="H2332">
        <v>189.58799999999999</v>
      </c>
      <c r="I2332">
        <v>-90.843000000000004</v>
      </c>
      <c r="J2332">
        <v>136.01499999999999</v>
      </c>
      <c r="L2332" t="s">
        <v>43</v>
      </c>
      <c r="M2332" t="s">
        <v>57</v>
      </c>
      <c r="N2332" t="s">
        <v>47</v>
      </c>
    </row>
    <row r="2333" spans="4:14" x14ac:dyDescent="0.3">
      <c r="D2333">
        <v>25</v>
      </c>
      <c r="E2333">
        <v>1123</v>
      </c>
      <c r="F2333">
        <v>71.602999999999994</v>
      </c>
      <c r="G2333">
        <v>5.4649999999999999</v>
      </c>
      <c r="H2333">
        <v>215.477</v>
      </c>
      <c r="I2333">
        <v>-84.269000000000005</v>
      </c>
      <c r="J2333">
        <v>1121.606</v>
      </c>
      <c r="K2333">
        <f>J2333/136</f>
        <v>8.24710294117647</v>
      </c>
      <c r="L2333" t="s">
        <v>43</v>
      </c>
      <c r="M2333" t="s">
        <v>57</v>
      </c>
      <c r="N2333" t="s">
        <v>47</v>
      </c>
    </row>
    <row r="2334" spans="4:14" x14ac:dyDescent="0.3">
      <c r="D2334">
        <v>26</v>
      </c>
      <c r="E2334">
        <v>1150</v>
      </c>
      <c r="F2334">
        <v>92.912000000000006</v>
      </c>
      <c r="G2334">
        <v>5.141</v>
      </c>
      <c r="H2334">
        <v>225.405</v>
      </c>
      <c r="I2334">
        <v>-81.39</v>
      </c>
      <c r="J2334">
        <v>1148.9469999999999</v>
      </c>
      <c r="K2334">
        <f t="shared" ref="K2334:K2348" si="178">J2334/136</f>
        <v>8.4481397058823529</v>
      </c>
      <c r="L2334" t="s">
        <v>43</v>
      </c>
      <c r="M2334" t="s">
        <v>57</v>
      </c>
      <c r="N2334" t="s">
        <v>47</v>
      </c>
    </row>
    <row r="2335" spans="4:14" x14ac:dyDescent="0.3">
      <c r="D2335">
        <v>27</v>
      </c>
      <c r="E2335">
        <v>1170</v>
      </c>
      <c r="F2335">
        <v>72.382000000000005</v>
      </c>
      <c r="G2335">
        <v>11.361000000000001</v>
      </c>
      <c r="H2335">
        <v>239.46199999999999</v>
      </c>
      <c r="I2335">
        <v>-82.728999999999999</v>
      </c>
      <c r="J2335">
        <v>1169.403</v>
      </c>
      <c r="K2335">
        <f t="shared" si="178"/>
        <v>8.5985514705882355</v>
      </c>
      <c r="L2335" t="s">
        <v>43</v>
      </c>
      <c r="M2335" t="s">
        <v>57</v>
      </c>
      <c r="N2335" t="s">
        <v>47</v>
      </c>
    </row>
    <row r="2336" spans="4:14" x14ac:dyDescent="0.3">
      <c r="D2336">
        <v>28</v>
      </c>
      <c r="E2336">
        <v>1107</v>
      </c>
      <c r="F2336">
        <v>94.415000000000006</v>
      </c>
      <c r="G2336">
        <v>2.0779999999999998</v>
      </c>
      <c r="H2336">
        <v>209.083</v>
      </c>
      <c r="I2336">
        <v>-86.888999999999996</v>
      </c>
      <c r="J2336">
        <v>1105.6289999999999</v>
      </c>
      <c r="K2336">
        <f t="shared" si="178"/>
        <v>8.129624999999999</v>
      </c>
      <c r="L2336" t="s">
        <v>43</v>
      </c>
      <c r="M2336" t="s">
        <v>57</v>
      </c>
      <c r="N2336" t="s">
        <v>47</v>
      </c>
    </row>
    <row r="2337" spans="4:14" x14ac:dyDescent="0.3">
      <c r="D2337">
        <v>29</v>
      </c>
      <c r="E2337">
        <v>1189</v>
      </c>
      <c r="F2337">
        <v>126.881</v>
      </c>
      <c r="G2337">
        <v>15.01</v>
      </c>
      <c r="H2337">
        <v>241.62299999999999</v>
      </c>
      <c r="I2337">
        <v>-91.543000000000006</v>
      </c>
      <c r="J2337">
        <v>1188.431</v>
      </c>
      <c r="K2337">
        <f t="shared" si="178"/>
        <v>8.7384632352941178</v>
      </c>
      <c r="L2337" t="s">
        <v>43</v>
      </c>
      <c r="M2337" t="s">
        <v>57</v>
      </c>
      <c r="N2337" t="s">
        <v>47</v>
      </c>
    </row>
    <row r="2338" spans="4:14" x14ac:dyDescent="0.3">
      <c r="D2338">
        <v>30</v>
      </c>
      <c r="E2338">
        <v>1113</v>
      </c>
      <c r="F2338">
        <v>88.302000000000007</v>
      </c>
      <c r="G2338">
        <v>16.332999999999998</v>
      </c>
      <c r="H2338">
        <v>206.05</v>
      </c>
      <c r="I2338">
        <v>-89.587999999999994</v>
      </c>
      <c r="J2338">
        <v>1112.029</v>
      </c>
      <c r="K2338">
        <f t="shared" si="178"/>
        <v>8.1766838235294124</v>
      </c>
      <c r="L2338" t="s">
        <v>43</v>
      </c>
      <c r="M2338" t="s">
        <v>57</v>
      </c>
      <c r="N2338" t="s">
        <v>47</v>
      </c>
    </row>
    <row r="2339" spans="4:14" x14ac:dyDescent="0.3">
      <c r="D2339">
        <v>31</v>
      </c>
      <c r="E2339">
        <v>1046</v>
      </c>
      <c r="F2339">
        <v>96.741</v>
      </c>
      <c r="G2339">
        <v>7.5979999999999999</v>
      </c>
      <c r="H2339">
        <v>202.36500000000001</v>
      </c>
      <c r="I2339">
        <v>-82.304000000000002</v>
      </c>
      <c r="J2339">
        <v>1045.4169999999999</v>
      </c>
      <c r="K2339">
        <f t="shared" si="178"/>
        <v>7.6868897058823524</v>
      </c>
      <c r="L2339" t="s">
        <v>43</v>
      </c>
      <c r="M2339" t="s">
        <v>57</v>
      </c>
      <c r="N2339" t="s">
        <v>47</v>
      </c>
    </row>
    <row r="2340" spans="4:14" x14ac:dyDescent="0.3">
      <c r="D2340">
        <v>32</v>
      </c>
      <c r="E2340">
        <v>1098</v>
      </c>
      <c r="F2340">
        <v>62.3</v>
      </c>
      <c r="G2340">
        <v>8.0679999999999996</v>
      </c>
      <c r="H2340">
        <v>242.77099999999999</v>
      </c>
      <c r="I2340">
        <v>-87.700999999999993</v>
      </c>
      <c r="J2340">
        <v>1096.883</v>
      </c>
      <c r="K2340">
        <f t="shared" si="178"/>
        <v>8.0653161764705885</v>
      </c>
      <c r="L2340" t="s">
        <v>43</v>
      </c>
      <c r="M2340" t="s">
        <v>57</v>
      </c>
      <c r="N2340" t="s">
        <v>47</v>
      </c>
    </row>
    <row r="2341" spans="4:14" x14ac:dyDescent="0.3">
      <c r="D2341">
        <v>33</v>
      </c>
      <c r="E2341">
        <v>1094</v>
      </c>
      <c r="F2341">
        <v>72.448999999999998</v>
      </c>
      <c r="G2341">
        <v>7.3330000000000002</v>
      </c>
      <c r="H2341">
        <v>248.90100000000001</v>
      </c>
      <c r="I2341">
        <v>-87.063999999999993</v>
      </c>
      <c r="J2341">
        <v>1093.4349999999999</v>
      </c>
      <c r="K2341">
        <f t="shared" si="178"/>
        <v>8.0399632352941168</v>
      </c>
      <c r="L2341" t="s">
        <v>43</v>
      </c>
      <c r="M2341" t="s">
        <v>57</v>
      </c>
      <c r="N2341" t="s">
        <v>47</v>
      </c>
    </row>
    <row r="2342" spans="4:14" x14ac:dyDescent="0.3">
      <c r="D2342">
        <v>34</v>
      </c>
      <c r="E2342">
        <v>1098</v>
      </c>
      <c r="F2342">
        <v>63.316000000000003</v>
      </c>
      <c r="G2342">
        <v>2.5059999999999998</v>
      </c>
      <c r="H2342">
        <v>217.495</v>
      </c>
      <c r="I2342">
        <v>-92.507999999999996</v>
      </c>
      <c r="J2342">
        <v>1097.0509999999999</v>
      </c>
      <c r="K2342">
        <f t="shared" si="178"/>
        <v>8.0665514705882355</v>
      </c>
      <c r="L2342" t="s">
        <v>43</v>
      </c>
      <c r="M2342" t="s">
        <v>57</v>
      </c>
      <c r="N2342" t="s">
        <v>47</v>
      </c>
    </row>
    <row r="2343" spans="4:14" x14ac:dyDescent="0.3">
      <c r="D2343">
        <v>35</v>
      </c>
      <c r="E2343">
        <v>1044</v>
      </c>
      <c r="F2343">
        <v>75.221999999999994</v>
      </c>
      <c r="G2343">
        <v>5.7190000000000003</v>
      </c>
      <c r="H2343">
        <v>191.85599999999999</v>
      </c>
      <c r="I2343">
        <v>-81.838999999999999</v>
      </c>
      <c r="J2343">
        <v>1042.558</v>
      </c>
      <c r="K2343">
        <f t="shared" si="178"/>
        <v>7.6658676470588238</v>
      </c>
      <c r="L2343" t="s">
        <v>43</v>
      </c>
      <c r="M2343" t="s">
        <v>57</v>
      </c>
      <c r="N2343" t="s">
        <v>47</v>
      </c>
    </row>
    <row r="2344" spans="4:14" x14ac:dyDescent="0.3">
      <c r="D2344">
        <v>36</v>
      </c>
      <c r="E2344">
        <v>1162</v>
      </c>
      <c r="F2344">
        <v>80.61</v>
      </c>
      <c r="G2344">
        <v>2.7320000000000002</v>
      </c>
      <c r="H2344">
        <v>248.958</v>
      </c>
      <c r="I2344">
        <v>-76.251000000000005</v>
      </c>
      <c r="J2344">
        <v>1161.2750000000001</v>
      </c>
      <c r="K2344">
        <f t="shared" si="178"/>
        <v>8.5387867647058826</v>
      </c>
      <c r="L2344" t="s">
        <v>43</v>
      </c>
      <c r="M2344" t="s">
        <v>57</v>
      </c>
      <c r="N2344" t="s">
        <v>47</v>
      </c>
    </row>
    <row r="2345" spans="4:14" x14ac:dyDescent="0.3">
      <c r="D2345">
        <v>37</v>
      </c>
      <c r="E2345">
        <v>1120</v>
      </c>
      <c r="F2345">
        <v>92.364999999999995</v>
      </c>
      <c r="G2345">
        <v>4.17</v>
      </c>
      <c r="H2345">
        <v>252.90899999999999</v>
      </c>
      <c r="I2345">
        <v>-78.448999999999998</v>
      </c>
      <c r="J2345">
        <v>1118.6559999999999</v>
      </c>
      <c r="K2345">
        <f t="shared" si="178"/>
        <v>8.225411764705882</v>
      </c>
      <c r="L2345" t="s">
        <v>43</v>
      </c>
      <c r="M2345" t="s">
        <v>57</v>
      </c>
      <c r="N2345" t="s">
        <v>47</v>
      </c>
    </row>
    <row r="2346" spans="4:14" x14ac:dyDescent="0.3">
      <c r="D2346">
        <v>38</v>
      </c>
      <c r="E2346">
        <v>1072</v>
      </c>
      <c r="F2346">
        <v>85.614000000000004</v>
      </c>
      <c r="G2346">
        <v>3.94</v>
      </c>
      <c r="H2346">
        <v>241.214</v>
      </c>
      <c r="I2346">
        <v>-80.326999999999998</v>
      </c>
      <c r="J2346">
        <v>1071.231</v>
      </c>
      <c r="K2346">
        <f t="shared" si="178"/>
        <v>7.8766985294117644</v>
      </c>
      <c r="L2346" t="s">
        <v>43</v>
      </c>
      <c r="M2346" t="s">
        <v>57</v>
      </c>
      <c r="N2346" t="s">
        <v>47</v>
      </c>
    </row>
    <row r="2347" spans="4:14" x14ac:dyDescent="0.3">
      <c r="D2347">
        <v>39</v>
      </c>
      <c r="E2347">
        <v>1048</v>
      </c>
      <c r="F2347">
        <v>85.132999999999996</v>
      </c>
      <c r="G2347">
        <v>4.6589999999999998</v>
      </c>
      <c r="H2347">
        <v>251.374</v>
      </c>
      <c r="I2347">
        <v>-79.204999999999998</v>
      </c>
      <c r="J2347">
        <v>1046.518</v>
      </c>
      <c r="K2347">
        <f t="shared" si="178"/>
        <v>7.6949852941176475</v>
      </c>
      <c r="L2347" t="s">
        <v>43</v>
      </c>
      <c r="M2347" t="s">
        <v>57</v>
      </c>
      <c r="N2347" t="s">
        <v>47</v>
      </c>
    </row>
    <row r="2348" spans="4:14" x14ac:dyDescent="0.3">
      <c r="D2348">
        <v>40</v>
      </c>
      <c r="E2348">
        <v>1249</v>
      </c>
      <c r="F2348">
        <v>62.021999999999998</v>
      </c>
      <c r="G2348">
        <v>3.077</v>
      </c>
      <c r="H2348">
        <v>229.083</v>
      </c>
      <c r="I2348">
        <v>-88.897999999999996</v>
      </c>
      <c r="J2348">
        <v>1248.231</v>
      </c>
      <c r="K2348">
        <f t="shared" si="178"/>
        <v>9.1781691176470588</v>
      </c>
      <c r="L2348" t="s">
        <v>43</v>
      </c>
      <c r="M2348" t="s">
        <v>57</v>
      </c>
      <c r="N2348" t="s">
        <v>47</v>
      </c>
    </row>
    <row r="2349" spans="4:14" x14ac:dyDescent="0.3">
      <c r="D2349">
        <v>41</v>
      </c>
      <c r="E2349">
        <v>98</v>
      </c>
      <c r="F2349">
        <v>143.25200000000001</v>
      </c>
      <c r="G2349">
        <v>82.32</v>
      </c>
      <c r="H2349">
        <v>203.16800000000001</v>
      </c>
      <c r="I2349">
        <v>-1.7709999999999999</v>
      </c>
      <c r="J2349">
        <v>97.046000000000006</v>
      </c>
      <c r="L2349" t="s">
        <v>43</v>
      </c>
      <c r="M2349" t="s">
        <v>57</v>
      </c>
      <c r="N2349" t="s">
        <v>47</v>
      </c>
    </row>
    <row r="2350" spans="4:14" x14ac:dyDescent="0.3">
      <c r="D2350">
        <v>42</v>
      </c>
      <c r="E2350">
        <v>689</v>
      </c>
      <c r="F2350">
        <v>113.089</v>
      </c>
      <c r="G2350">
        <v>24</v>
      </c>
      <c r="H2350">
        <v>237.667</v>
      </c>
      <c r="I2350">
        <v>0</v>
      </c>
      <c r="J2350">
        <v>688</v>
      </c>
      <c r="K2350">
        <f>J2350/97</f>
        <v>7.0927835051546388</v>
      </c>
      <c r="L2350" t="s">
        <v>43</v>
      </c>
      <c r="M2350" t="s">
        <v>57</v>
      </c>
      <c r="N2350" t="s">
        <v>47</v>
      </c>
    </row>
    <row r="2351" spans="4:14" x14ac:dyDescent="0.3">
      <c r="D2351">
        <v>43</v>
      </c>
      <c r="E2351">
        <v>750</v>
      </c>
      <c r="F2351">
        <v>128.93899999999999</v>
      </c>
      <c r="G2351">
        <v>42.902999999999999</v>
      </c>
      <c r="H2351">
        <v>231.62899999999999</v>
      </c>
      <c r="I2351">
        <v>3.3660000000000001</v>
      </c>
      <c r="J2351">
        <v>749.29300000000001</v>
      </c>
      <c r="K2351">
        <f t="shared" ref="K2351:K2395" si="179">J2351/97</f>
        <v>7.7246701030927838</v>
      </c>
      <c r="L2351" t="s">
        <v>43</v>
      </c>
      <c r="M2351" t="s">
        <v>57</v>
      </c>
      <c r="N2351" t="s">
        <v>47</v>
      </c>
    </row>
    <row r="2352" spans="4:14" x14ac:dyDescent="0.3">
      <c r="D2352">
        <v>44</v>
      </c>
      <c r="E2352">
        <v>745</v>
      </c>
      <c r="F2352">
        <v>87.486999999999995</v>
      </c>
      <c r="G2352">
        <v>10.866</v>
      </c>
      <c r="H2352">
        <v>212.398</v>
      </c>
      <c r="I2352">
        <v>0.92400000000000004</v>
      </c>
      <c r="J2352">
        <v>744.09699999999998</v>
      </c>
      <c r="K2352">
        <f t="shared" si="179"/>
        <v>7.6711030927835049</v>
      </c>
      <c r="L2352" t="s">
        <v>43</v>
      </c>
      <c r="M2352" t="s">
        <v>57</v>
      </c>
      <c r="N2352" t="s">
        <v>47</v>
      </c>
    </row>
    <row r="2353" spans="4:14" x14ac:dyDescent="0.3">
      <c r="D2353">
        <v>45</v>
      </c>
      <c r="E2353">
        <v>750</v>
      </c>
      <c r="F2353">
        <v>122.79</v>
      </c>
      <c r="G2353">
        <v>10.236000000000001</v>
      </c>
      <c r="H2353">
        <v>225.25399999999999</v>
      </c>
      <c r="I2353">
        <v>-2.7549999999999999</v>
      </c>
      <c r="J2353">
        <v>748.86599999999999</v>
      </c>
      <c r="K2353">
        <f t="shared" si="179"/>
        <v>7.7202680412371132</v>
      </c>
      <c r="L2353" t="s">
        <v>43</v>
      </c>
      <c r="M2353" t="s">
        <v>57</v>
      </c>
      <c r="N2353" t="s">
        <v>47</v>
      </c>
    </row>
    <row r="2354" spans="4:14" x14ac:dyDescent="0.3">
      <c r="D2354">
        <v>46</v>
      </c>
      <c r="E2354">
        <v>801</v>
      </c>
      <c r="F2354">
        <v>101.221</v>
      </c>
      <c r="G2354">
        <v>3.34</v>
      </c>
      <c r="H2354">
        <v>223.88</v>
      </c>
      <c r="I2354">
        <v>-0.57299999999999995</v>
      </c>
      <c r="J2354">
        <v>800.04</v>
      </c>
      <c r="K2354">
        <f t="shared" si="179"/>
        <v>8.2478350515463905</v>
      </c>
      <c r="L2354" t="s">
        <v>43</v>
      </c>
      <c r="M2354" t="s">
        <v>57</v>
      </c>
      <c r="N2354" t="s">
        <v>47</v>
      </c>
    </row>
    <row r="2355" spans="4:14" x14ac:dyDescent="0.3">
      <c r="D2355">
        <v>47</v>
      </c>
      <c r="E2355">
        <v>730</v>
      </c>
      <c r="F2355">
        <v>103.495</v>
      </c>
      <c r="G2355">
        <v>22.957999999999998</v>
      </c>
      <c r="H2355">
        <v>224.96299999999999</v>
      </c>
      <c r="I2355">
        <v>6.93</v>
      </c>
      <c r="J2355">
        <v>729.32799999999997</v>
      </c>
      <c r="K2355">
        <f t="shared" si="179"/>
        <v>7.5188453608247423</v>
      </c>
      <c r="L2355" t="s">
        <v>43</v>
      </c>
      <c r="M2355" t="s">
        <v>57</v>
      </c>
      <c r="N2355" t="s">
        <v>47</v>
      </c>
    </row>
    <row r="2356" spans="4:14" x14ac:dyDescent="0.3">
      <c r="D2356">
        <v>48</v>
      </c>
      <c r="E2356">
        <v>809</v>
      </c>
      <c r="F2356">
        <v>70.882999999999996</v>
      </c>
      <c r="G2356">
        <v>20.023</v>
      </c>
      <c r="H2356">
        <v>190.59200000000001</v>
      </c>
      <c r="I2356">
        <v>5.4</v>
      </c>
      <c r="J2356">
        <v>807.58399999999995</v>
      </c>
      <c r="K2356">
        <f t="shared" si="179"/>
        <v>8.3256082474226805</v>
      </c>
      <c r="L2356" t="s">
        <v>43</v>
      </c>
      <c r="M2356" t="s">
        <v>57</v>
      </c>
      <c r="N2356" t="s">
        <v>47</v>
      </c>
    </row>
    <row r="2357" spans="4:14" x14ac:dyDescent="0.3">
      <c r="D2357">
        <v>49</v>
      </c>
      <c r="E2357">
        <v>807</v>
      </c>
      <c r="F2357">
        <v>117.437</v>
      </c>
      <c r="G2357">
        <v>23.327000000000002</v>
      </c>
      <c r="H2357">
        <v>240.416</v>
      </c>
      <c r="I2357">
        <v>4.2679999999999998</v>
      </c>
      <c r="J2357">
        <v>806.23599999999999</v>
      </c>
      <c r="K2357">
        <f t="shared" si="179"/>
        <v>8.3117113402061857</v>
      </c>
      <c r="L2357" t="s">
        <v>43</v>
      </c>
      <c r="M2357" t="s">
        <v>57</v>
      </c>
      <c r="N2357" t="s">
        <v>47</v>
      </c>
    </row>
    <row r="2358" spans="4:14" x14ac:dyDescent="0.3">
      <c r="D2358">
        <v>50</v>
      </c>
      <c r="E2358">
        <v>741</v>
      </c>
      <c r="F2358">
        <v>91.84</v>
      </c>
      <c r="G2358">
        <v>8.141</v>
      </c>
      <c r="H2358">
        <v>213.25800000000001</v>
      </c>
      <c r="I2358">
        <v>1.2390000000000001</v>
      </c>
      <c r="J2358">
        <v>740.173</v>
      </c>
      <c r="K2358">
        <f t="shared" si="179"/>
        <v>7.6306494845360824</v>
      </c>
      <c r="L2358" t="s">
        <v>43</v>
      </c>
      <c r="M2358" t="s">
        <v>57</v>
      </c>
      <c r="N2358" t="s">
        <v>47</v>
      </c>
    </row>
    <row r="2359" spans="4:14" x14ac:dyDescent="0.3">
      <c r="D2359">
        <v>51</v>
      </c>
      <c r="E2359">
        <v>756</v>
      </c>
      <c r="F2359">
        <v>84.774000000000001</v>
      </c>
      <c r="G2359">
        <v>2.0110000000000001</v>
      </c>
      <c r="H2359">
        <v>210.53899999999999</v>
      </c>
      <c r="I2359">
        <v>7.9160000000000004</v>
      </c>
      <c r="J2359">
        <v>755.19500000000005</v>
      </c>
      <c r="K2359">
        <f t="shared" si="179"/>
        <v>7.7855154639175259</v>
      </c>
      <c r="L2359" t="s">
        <v>43</v>
      </c>
      <c r="M2359" t="s">
        <v>57</v>
      </c>
      <c r="N2359" t="s">
        <v>47</v>
      </c>
    </row>
    <row r="2360" spans="4:14" x14ac:dyDescent="0.3">
      <c r="D2360">
        <v>52</v>
      </c>
      <c r="E2360">
        <v>677</v>
      </c>
      <c r="F2360">
        <v>69.117999999999995</v>
      </c>
      <c r="G2360">
        <v>4.1500000000000004</v>
      </c>
      <c r="H2360">
        <v>220.15</v>
      </c>
      <c r="I2360">
        <v>-1.6950000000000001</v>
      </c>
      <c r="J2360">
        <v>676.29600000000005</v>
      </c>
      <c r="K2360">
        <f t="shared" si="179"/>
        <v>6.972123711340207</v>
      </c>
      <c r="L2360" t="s">
        <v>43</v>
      </c>
      <c r="M2360" t="s">
        <v>57</v>
      </c>
      <c r="N2360" t="s">
        <v>47</v>
      </c>
    </row>
    <row r="2361" spans="4:14" x14ac:dyDescent="0.3">
      <c r="D2361">
        <v>53</v>
      </c>
      <c r="E2361">
        <v>687</v>
      </c>
      <c r="F2361">
        <v>79.11</v>
      </c>
      <c r="G2361">
        <v>2.335</v>
      </c>
      <c r="H2361">
        <v>199.559</v>
      </c>
      <c r="I2361">
        <v>-4.68</v>
      </c>
      <c r="J2361">
        <v>686.28899999999999</v>
      </c>
      <c r="K2361">
        <f t="shared" si="179"/>
        <v>7.075144329896907</v>
      </c>
      <c r="L2361" t="s">
        <v>43</v>
      </c>
      <c r="M2361" t="s">
        <v>57</v>
      </c>
      <c r="N2361" t="s">
        <v>47</v>
      </c>
    </row>
    <row r="2362" spans="4:14" x14ac:dyDescent="0.3">
      <c r="D2362">
        <v>54</v>
      </c>
      <c r="E2362">
        <v>713</v>
      </c>
      <c r="F2362">
        <v>58.335000000000001</v>
      </c>
      <c r="G2362">
        <v>2.3410000000000002</v>
      </c>
      <c r="H2362">
        <v>173.44200000000001</v>
      </c>
      <c r="I2362">
        <v>-1.2869999999999999</v>
      </c>
      <c r="J2362">
        <v>712.18</v>
      </c>
      <c r="K2362">
        <f t="shared" si="179"/>
        <v>7.3420618556701029</v>
      </c>
      <c r="L2362" t="s">
        <v>43</v>
      </c>
      <c r="M2362" t="s">
        <v>57</v>
      </c>
      <c r="N2362" t="s">
        <v>47</v>
      </c>
    </row>
    <row r="2363" spans="4:14" x14ac:dyDescent="0.3">
      <c r="D2363">
        <v>55</v>
      </c>
      <c r="E2363">
        <v>684</v>
      </c>
      <c r="F2363">
        <v>105.715</v>
      </c>
      <c r="G2363">
        <v>27.763999999999999</v>
      </c>
      <c r="H2363">
        <v>247.22200000000001</v>
      </c>
      <c r="I2363">
        <v>8.0830000000000002</v>
      </c>
      <c r="J2363">
        <v>682.78300000000002</v>
      </c>
      <c r="K2363">
        <f t="shared" si="179"/>
        <v>7.0390000000000006</v>
      </c>
      <c r="L2363" t="s">
        <v>43</v>
      </c>
      <c r="M2363" t="s">
        <v>57</v>
      </c>
      <c r="N2363" t="s">
        <v>47</v>
      </c>
    </row>
    <row r="2364" spans="4:14" x14ac:dyDescent="0.3">
      <c r="D2364">
        <v>56</v>
      </c>
      <c r="E2364">
        <v>765</v>
      </c>
      <c r="F2364">
        <v>104.023</v>
      </c>
      <c r="G2364">
        <v>8.8870000000000005</v>
      </c>
      <c r="H2364">
        <v>244.96</v>
      </c>
      <c r="I2364">
        <v>1.5</v>
      </c>
      <c r="J2364">
        <v>764.26199999999994</v>
      </c>
      <c r="K2364">
        <f t="shared" si="179"/>
        <v>7.8789896907216486</v>
      </c>
      <c r="L2364" t="s">
        <v>43</v>
      </c>
      <c r="M2364" t="s">
        <v>57</v>
      </c>
      <c r="N2364" t="s">
        <v>47</v>
      </c>
    </row>
    <row r="2365" spans="4:14" x14ac:dyDescent="0.3">
      <c r="D2365">
        <v>57</v>
      </c>
      <c r="E2365">
        <v>761</v>
      </c>
      <c r="F2365">
        <v>87.813999999999993</v>
      </c>
      <c r="G2365">
        <v>22.922999999999998</v>
      </c>
      <c r="H2365">
        <v>230.726</v>
      </c>
      <c r="I2365">
        <v>1.206</v>
      </c>
      <c r="J2365">
        <v>760.16800000000001</v>
      </c>
      <c r="K2365">
        <f t="shared" si="179"/>
        <v>7.8367835051546395</v>
      </c>
      <c r="L2365" t="s">
        <v>43</v>
      </c>
      <c r="M2365" t="s">
        <v>57</v>
      </c>
      <c r="N2365" t="s">
        <v>47</v>
      </c>
    </row>
    <row r="2366" spans="4:14" x14ac:dyDescent="0.3">
      <c r="D2366">
        <v>58</v>
      </c>
      <c r="E2366">
        <v>761</v>
      </c>
      <c r="F2366">
        <v>136.49</v>
      </c>
      <c r="G2366">
        <v>30.02</v>
      </c>
      <c r="H2366">
        <v>236.68299999999999</v>
      </c>
      <c r="I2366">
        <v>8.173</v>
      </c>
      <c r="J2366">
        <v>759.71600000000001</v>
      </c>
      <c r="K2366">
        <f t="shared" si="179"/>
        <v>7.8321237113402065</v>
      </c>
      <c r="L2366" t="s">
        <v>43</v>
      </c>
      <c r="M2366" t="s">
        <v>57</v>
      </c>
      <c r="N2366" t="s">
        <v>47</v>
      </c>
    </row>
    <row r="2367" spans="4:14" x14ac:dyDescent="0.3">
      <c r="D2367">
        <v>59</v>
      </c>
      <c r="E2367">
        <v>781</v>
      </c>
      <c r="F2367">
        <v>65.53</v>
      </c>
      <c r="G2367">
        <v>4.1539999999999999</v>
      </c>
      <c r="H2367">
        <v>190.97900000000001</v>
      </c>
      <c r="I2367">
        <v>-1.175</v>
      </c>
      <c r="J2367">
        <v>780.16399999999999</v>
      </c>
      <c r="K2367">
        <f t="shared" si="179"/>
        <v>8.0429278350515467</v>
      </c>
      <c r="L2367" t="s">
        <v>43</v>
      </c>
      <c r="M2367" t="s">
        <v>57</v>
      </c>
      <c r="N2367" t="s">
        <v>47</v>
      </c>
    </row>
    <row r="2368" spans="4:14" x14ac:dyDescent="0.3">
      <c r="D2368">
        <v>60</v>
      </c>
      <c r="E2368">
        <v>661</v>
      </c>
      <c r="F2368">
        <v>117.955</v>
      </c>
      <c r="G2368">
        <v>30.527000000000001</v>
      </c>
      <c r="H2368">
        <v>254.667</v>
      </c>
      <c r="I2368">
        <v>1.389</v>
      </c>
      <c r="J2368">
        <v>660.19399999999996</v>
      </c>
      <c r="K2368">
        <f t="shared" si="179"/>
        <v>6.8061237113402058</v>
      </c>
      <c r="L2368" t="s">
        <v>43</v>
      </c>
      <c r="M2368" t="s">
        <v>57</v>
      </c>
      <c r="N2368" t="s">
        <v>47</v>
      </c>
    </row>
    <row r="2369" spans="4:14" x14ac:dyDescent="0.3">
      <c r="D2369">
        <v>61</v>
      </c>
      <c r="E2369">
        <v>659</v>
      </c>
      <c r="F2369">
        <v>68.051000000000002</v>
      </c>
      <c r="G2369">
        <v>2.6669999999999998</v>
      </c>
      <c r="H2369">
        <v>238.916</v>
      </c>
      <c r="I2369">
        <v>7.6870000000000003</v>
      </c>
      <c r="J2369">
        <v>657.91200000000003</v>
      </c>
      <c r="K2369">
        <f t="shared" si="179"/>
        <v>6.7825979381443302</v>
      </c>
      <c r="L2369" t="s">
        <v>43</v>
      </c>
      <c r="M2369" t="s">
        <v>57</v>
      </c>
      <c r="N2369" t="s">
        <v>47</v>
      </c>
    </row>
    <row r="2370" spans="4:14" x14ac:dyDescent="0.3">
      <c r="D2370">
        <v>62</v>
      </c>
      <c r="E2370">
        <v>677</v>
      </c>
      <c r="F2370">
        <v>66.436999999999998</v>
      </c>
      <c r="G2370">
        <v>4.6840000000000002</v>
      </c>
      <c r="H2370">
        <v>226.21700000000001</v>
      </c>
      <c r="I2370">
        <v>-1.3560000000000001</v>
      </c>
      <c r="J2370">
        <v>676.18899999999996</v>
      </c>
      <c r="K2370">
        <f t="shared" si="179"/>
        <v>6.9710206185567003</v>
      </c>
      <c r="L2370" t="s">
        <v>43</v>
      </c>
      <c r="M2370" t="s">
        <v>57</v>
      </c>
      <c r="N2370" t="s">
        <v>47</v>
      </c>
    </row>
    <row r="2371" spans="4:14" x14ac:dyDescent="0.3">
      <c r="D2371">
        <v>63</v>
      </c>
      <c r="E2371">
        <v>713</v>
      </c>
      <c r="F2371">
        <v>84.768000000000001</v>
      </c>
      <c r="G2371">
        <v>8.8580000000000005</v>
      </c>
      <c r="H2371">
        <v>235.48699999999999</v>
      </c>
      <c r="I2371">
        <v>-0.96599999999999997</v>
      </c>
      <c r="J2371">
        <v>712.101</v>
      </c>
      <c r="K2371">
        <f t="shared" si="179"/>
        <v>7.3412474226804125</v>
      </c>
      <c r="L2371" t="s">
        <v>43</v>
      </c>
      <c r="M2371" t="s">
        <v>57</v>
      </c>
      <c r="N2371" t="s">
        <v>47</v>
      </c>
    </row>
    <row r="2372" spans="4:14" x14ac:dyDescent="0.3">
      <c r="D2372">
        <v>64</v>
      </c>
      <c r="E2372">
        <v>665</v>
      </c>
      <c r="F2372">
        <v>91.299000000000007</v>
      </c>
      <c r="G2372">
        <v>25.821000000000002</v>
      </c>
      <c r="H2372">
        <v>217.28899999999999</v>
      </c>
      <c r="I2372">
        <v>1.7250000000000001</v>
      </c>
      <c r="J2372">
        <v>664.30100000000004</v>
      </c>
      <c r="K2372">
        <f t="shared" si="179"/>
        <v>6.8484639175257733</v>
      </c>
      <c r="L2372" t="s">
        <v>43</v>
      </c>
      <c r="M2372" t="s">
        <v>57</v>
      </c>
      <c r="N2372" t="s">
        <v>47</v>
      </c>
    </row>
    <row r="2373" spans="4:14" x14ac:dyDescent="0.3">
      <c r="D2373">
        <v>65</v>
      </c>
      <c r="E2373">
        <v>704</v>
      </c>
      <c r="F2373">
        <v>87.843999999999994</v>
      </c>
      <c r="G2373">
        <v>7.15</v>
      </c>
      <c r="H2373">
        <v>222.77799999999999</v>
      </c>
      <c r="I2373">
        <v>4.899</v>
      </c>
      <c r="J2373">
        <v>702.56700000000001</v>
      </c>
      <c r="K2373">
        <f t="shared" si="179"/>
        <v>7.2429587628865981</v>
      </c>
      <c r="L2373" t="s">
        <v>43</v>
      </c>
      <c r="M2373" t="s">
        <v>57</v>
      </c>
      <c r="N2373" t="s">
        <v>47</v>
      </c>
    </row>
    <row r="2374" spans="4:14" x14ac:dyDescent="0.3">
      <c r="D2374">
        <v>66</v>
      </c>
      <c r="E2374">
        <v>689</v>
      </c>
      <c r="F2374">
        <v>61.89</v>
      </c>
      <c r="G2374">
        <v>6.3680000000000003</v>
      </c>
      <c r="H2374">
        <v>217.86</v>
      </c>
      <c r="I2374">
        <v>-0.66600000000000004</v>
      </c>
      <c r="J2374">
        <v>688.04700000000003</v>
      </c>
      <c r="K2374">
        <f t="shared" si="179"/>
        <v>7.0932680412371134</v>
      </c>
      <c r="L2374" t="s">
        <v>43</v>
      </c>
      <c r="M2374" t="s">
        <v>57</v>
      </c>
      <c r="N2374" t="s">
        <v>47</v>
      </c>
    </row>
    <row r="2375" spans="4:14" x14ac:dyDescent="0.3">
      <c r="D2375">
        <v>67</v>
      </c>
      <c r="E2375">
        <v>780</v>
      </c>
      <c r="F2375">
        <v>62.03</v>
      </c>
      <c r="G2375">
        <v>5.9470000000000001</v>
      </c>
      <c r="H2375">
        <v>212.88</v>
      </c>
      <c r="I2375">
        <v>5.3010000000000002</v>
      </c>
      <c r="J2375">
        <v>779.33299999999997</v>
      </c>
      <c r="K2375">
        <f t="shared" si="179"/>
        <v>8.0343608247422669</v>
      </c>
      <c r="L2375" t="s">
        <v>43</v>
      </c>
      <c r="M2375" t="s">
        <v>57</v>
      </c>
      <c r="N2375" t="s">
        <v>47</v>
      </c>
    </row>
    <row r="2376" spans="4:14" x14ac:dyDescent="0.3">
      <c r="D2376">
        <v>68</v>
      </c>
      <c r="E2376">
        <v>669</v>
      </c>
      <c r="F2376">
        <v>133.691</v>
      </c>
      <c r="G2376">
        <v>6.617</v>
      </c>
      <c r="H2376">
        <v>241.13800000000001</v>
      </c>
      <c r="I2376">
        <v>1.0289999999999999</v>
      </c>
      <c r="J2376">
        <v>668.10799999999995</v>
      </c>
      <c r="K2376">
        <f t="shared" si="179"/>
        <v>6.8877113402061854</v>
      </c>
      <c r="L2376" t="s">
        <v>43</v>
      </c>
      <c r="M2376" t="s">
        <v>57</v>
      </c>
      <c r="N2376" t="s">
        <v>47</v>
      </c>
    </row>
    <row r="2377" spans="4:14" x14ac:dyDescent="0.3">
      <c r="D2377">
        <v>69</v>
      </c>
      <c r="E2377">
        <v>726</v>
      </c>
      <c r="F2377">
        <v>70.953000000000003</v>
      </c>
      <c r="G2377">
        <v>8.9369999999999994</v>
      </c>
      <c r="H2377">
        <v>172.58799999999999</v>
      </c>
      <c r="I2377">
        <v>-2.847</v>
      </c>
      <c r="J2377">
        <v>724.89400000000001</v>
      </c>
      <c r="K2377">
        <f t="shared" si="179"/>
        <v>7.4731340206185566</v>
      </c>
      <c r="L2377" t="s">
        <v>43</v>
      </c>
      <c r="M2377" t="s">
        <v>57</v>
      </c>
      <c r="N2377" t="s">
        <v>47</v>
      </c>
    </row>
    <row r="2378" spans="4:14" x14ac:dyDescent="0.3">
      <c r="D2378">
        <v>70</v>
      </c>
      <c r="E2378">
        <v>681</v>
      </c>
      <c r="F2378">
        <v>60.978999999999999</v>
      </c>
      <c r="G2378">
        <v>3.702</v>
      </c>
      <c r="H2378">
        <v>217.733</v>
      </c>
      <c r="I2378">
        <v>-1.0109999999999999</v>
      </c>
      <c r="J2378">
        <v>680.10599999999999</v>
      </c>
      <c r="K2378">
        <f t="shared" si="179"/>
        <v>7.0114020618556703</v>
      </c>
      <c r="L2378" t="s">
        <v>43</v>
      </c>
      <c r="M2378" t="s">
        <v>57</v>
      </c>
      <c r="N2378" t="s">
        <v>47</v>
      </c>
    </row>
    <row r="2379" spans="4:14" x14ac:dyDescent="0.3">
      <c r="D2379">
        <v>71</v>
      </c>
      <c r="E2379">
        <v>685</v>
      </c>
      <c r="F2379">
        <v>132.732</v>
      </c>
      <c r="G2379">
        <v>41.018999999999998</v>
      </c>
      <c r="H2379">
        <v>211.524</v>
      </c>
      <c r="I2379">
        <v>1.34</v>
      </c>
      <c r="J2379">
        <v>684.18700000000001</v>
      </c>
      <c r="K2379">
        <f t="shared" si="179"/>
        <v>7.0534742268041235</v>
      </c>
      <c r="L2379" t="s">
        <v>43</v>
      </c>
      <c r="M2379" t="s">
        <v>57</v>
      </c>
      <c r="N2379" t="s">
        <v>47</v>
      </c>
    </row>
    <row r="2380" spans="4:14" x14ac:dyDescent="0.3">
      <c r="D2380">
        <v>72</v>
      </c>
      <c r="E2380">
        <v>807</v>
      </c>
      <c r="F2380">
        <v>64.335999999999999</v>
      </c>
      <c r="G2380">
        <v>1.9890000000000001</v>
      </c>
      <c r="H2380">
        <v>180.88900000000001</v>
      </c>
      <c r="I2380">
        <v>3.7010000000000001</v>
      </c>
      <c r="J2380">
        <v>805.68</v>
      </c>
      <c r="K2380">
        <f t="shared" si="179"/>
        <v>8.3059793814432989</v>
      </c>
      <c r="L2380" t="s">
        <v>43</v>
      </c>
      <c r="M2380" t="s">
        <v>57</v>
      </c>
      <c r="N2380" t="s">
        <v>47</v>
      </c>
    </row>
    <row r="2381" spans="4:14" x14ac:dyDescent="0.3">
      <c r="D2381">
        <v>73</v>
      </c>
      <c r="E2381">
        <v>641</v>
      </c>
      <c r="F2381">
        <v>97.51</v>
      </c>
      <c r="G2381">
        <v>4.3120000000000003</v>
      </c>
      <c r="H2381">
        <v>210.167</v>
      </c>
      <c r="I2381">
        <v>1.79</v>
      </c>
      <c r="J2381">
        <v>640.31200000000001</v>
      </c>
      <c r="K2381">
        <f t="shared" si="179"/>
        <v>6.6011546391752578</v>
      </c>
      <c r="L2381" t="s">
        <v>43</v>
      </c>
      <c r="M2381" t="s">
        <v>57</v>
      </c>
      <c r="N2381" t="s">
        <v>47</v>
      </c>
    </row>
    <row r="2382" spans="4:14" x14ac:dyDescent="0.3">
      <c r="D2382">
        <v>74</v>
      </c>
      <c r="E2382">
        <v>693</v>
      </c>
      <c r="F2382">
        <v>79.906000000000006</v>
      </c>
      <c r="G2382">
        <v>4.1059999999999999</v>
      </c>
      <c r="H2382">
        <v>225.45699999999999</v>
      </c>
      <c r="I2382">
        <v>-1.986</v>
      </c>
      <c r="J2382">
        <v>692.41600000000005</v>
      </c>
      <c r="K2382">
        <f t="shared" si="179"/>
        <v>7.1383092783505164</v>
      </c>
      <c r="L2382" t="s">
        <v>43</v>
      </c>
      <c r="M2382" t="s">
        <v>57</v>
      </c>
      <c r="N2382" t="s">
        <v>47</v>
      </c>
    </row>
    <row r="2383" spans="4:14" x14ac:dyDescent="0.3">
      <c r="D2383">
        <v>75</v>
      </c>
      <c r="E2383">
        <v>703</v>
      </c>
      <c r="F2383">
        <v>83.647000000000006</v>
      </c>
      <c r="G2383">
        <v>7.9429999999999996</v>
      </c>
      <c r="H2383">
        <v>231.101</v>
      </c>
      <c r="I2383">
        <v>7.2060000000000004</v>
      </c>
      <c r="J2383">
        <v>701.54100000000005</v>
      </c>
      <c r="K2383">
        <f t="shared" si="179"/>
        <v>7.2323814432989693</v>
      </c>
      <c r="L2383" t="s">
        <v>43</v>
      </c>
      <c r="M2383" t="s">
        <v>57</v>
      </c>
      <c r="N2383" t="s">
        <v>47</v>
      </c>
    </row>
    <row r="2384" spans="4:14" x14ac:dyDescent="0.3">
      <c r="D2384">
        <v>76</v>
      </c>
      <c r="E2384">
        <v>665</v>
      </c>
      <c r="F2384">
        <v>66.403000000000006</v>
      </c>
      <c r="G2384">
        <v>7.1139999999999999</v>
      </c>
      <c r="H2384">
        <v>251.86500000000001</v>
      </c>
      <c r="I2384">
        <v>-1.0349999999999999</v>
      </c>
      <c r="J2384">
        <v>664.10799999999995</v>
      </c>
      <c r="K2384">
        <f t="shared" si="179"/>
        <v>6.8464742268041228</v>
      </c>
      <c r="L2384" t="s">
        <v>43</v>
      </c>
      <c r="M2384" t="s">
        <v>57</v>
      </c>
      <c r="N2384" t="s">
        <v>47</v>
      </c>
    </row>
    <row r="2385" spans="4:14" x14ac:dyDescent="0.3">
      <c r="D2385">
        <v>77</v>
      </c>
      <c r="E2385">
        <v>661</v>
      </c>
      <c r="F2385">
        <v>70.224999999999994</v>
      </c>
      <c r="G2385">
        <v>7</v>
      </c>
      <c r="H2385">
        <v>233.8</v>
      </c>
      <c r="I2385">
        <v>-2.0830000000000002</v>
      </c>
      <c r="J2385">
        <v>660.43600000000004</v>
      </c>
      <c r="K2385">
        <f t="shared" si="179"/>
        <v>6.8086185567010311</v>
      </c>
      <c r="L2385" t="s">
        <v>43</v>
      </c>
      <c r="M2385" t="s">
        <v>57</v>
      </c>
      <c r="N2385" t="s">
        <v>47</v>
      </c>
    </row>
    <row r="2386" spans="4:14" x14ac:dyDescent="0.3">
      <c r="D2386">
        <v>78</v>
      </c>
      <c r="E2386">
        <v>712</v>
      </c>
      <c r="F2386">
        <v>57.758000000000003</v>
      </c>
      <c r="G2386">
        <v>9.3249999999999993</v>
      </c>
      <c r="H2386">
        <v>188.667</v>
      </c>
      <c r="I2386">
        <v>4.8440000000000003</v>
      </c>
      <c r="J2386">
        <v>710.53800000000001</v>
      </c>
      <c r="K2386">
        <f t="shared" si="179"/>
        <v>7.3251340206185569</v>
      </c>
      <c r="L2386" t="s">
        <v>43</v>
      </c>
      <c r="M2386" t="s">
        <v>57</v>
      </c>
      <c r="N2386" t="s">
        <v>47</v>
      </c>
    </row>
    <row r="2387" spans="4:14" x14ac:dyDescent="0.3">
      <c r="D2387">
        <v>79</v>
      </c>
      <c r="E2387">
        <v>704</v>
      </c>
      <c r="F2387">
        <v>52.442999999999998</v>
      </c>
      <c r="G2387">
        <v>8.1890000000000001</v>
      </c>
      <c r="H2387">
        <v>176.619</v>
      </c>
      <c r="I2387">
        <v>4.899</v>
      </c>
      <c r="J2387">
        <v>702.56700000000001</v>
      </c>
      <c r="K2387">
        <f t="shared" si="179"/>
        <v>7.2429587628865981</v>
      </c>
      <c r="L2387" t="s">
        <v>43</v>
      </c>
      <c r="M2387" t="s">
        <v>57</v>
      </c>
      <c r="N2387" t="s">
        <v>47</v>
      </c>
    </row>
    <row r="2388" spans="4:14" x14ac:dyDescent="0.3">
      <c r="D2388">
        <v>80</v>
      </c>
      <c r="E2388">
        <v>723</v>
      </c>
      <c r="F2388">
        <v>48.478000000000002</v>
      </c>
      <c r="G2388">
        <v>8.7129999999999992</v>
      </c>
      <c r="H2388">
        <v>200.14599999999999</v>
      </c>
      <c r="I2388">
        <v>7.6369999999999996</v>
      </c>
      <c r="J2388">
        <v>722.40700000000004</v>
      </c>
      <c r="K2388">
        <f t="shared" si="179"/>
        <v>7.4474948453608247</v>
      </c>
      <c r="L2388" t="s">
        <v>43</v>
      </c>
      <c r="M2388" t="s">
        <v>57</v>
      </c>
      <c r="N2388" t="s">
        <v>47</v>
      </c>
    </row>
    <row r="2389" spans="4:14" x14ac:dyDescent="0.3">
      <c r="D2389">
        <v>81</v>
      </c>
      <c r="E2389">
        <v>726</v>
      </c>
      <c r="F2389">
        <v>64.335999999999999</v>
      </c>
      <c r="G2389">
        <v>13.664</v>
      </c>
      <c r="H2389">
        <v>171.95699999999999</v>
      </c>
      <c r="I2389">
        <v>3.1619999999999999</v>
      </c>
      <c r="J2389">
        <v>725.10400000000004</v>
      </c>
      <c r="K2389">
        <f t="shared" si="179"/>
        <v>7.4752989690721652</v>
      </c>
      <c r="L2389" t="s">
        <v>43</v>
      </c>
      <c r="M2389" t="s">
        <v>57</v>
      </c>
      <c r="N2389" t="s">
        <v>47</v>
      </c>
    </row>
    <row r="2390" spans="4:14" x14ac:dyDescent="0.3">
      <c r="D2390">
        <v>82</v>
      </c>
      <c r="E2390">
        <v>684</v>
      </c>
      <c r="F2390">
        <v>66.826999999999998</v>
      </c>
      <c r="G2390">
        <v>3.3290000000000002</v>
      </c>
      <c r="H2390">
        <v>180.37799999999999</v>
      </c>
      <c r="I2390">
        <v>5.0419999999999998</v>
      </c>
      <c r="J2390">
        <v>682.64200000000005</v>
      </c>
      <c r="K2390">
        <f t="shared" si="179"/>
        <v>7.0375463917525778</v>
      </c>
      <c r="L2390" t="s">
        <v>43</v>
      </c>
      <c r="M2390" t="s">
        <v>57</v>
      </c>
      <c r="N2390" t="s">
        <v>47</v>
      </c>
    </row>
    <row r="2391" spans="4:14" x14ac:dyDescent="0.3">
      <c r="D2391">
        <v>83</v>
      </c>
      <c r="E2391">
        <v>705</v>
      </c>
      <c r="F2391">
        <v>62.241</v>
      </c>
      <c r="G2391">
        <v>8.3640000000000008</v>
      </c>
      <c r="H2391">
        <v>242.22300000000001</v>
      </c>
      <c r="I2391">
        <v>-1.9530000000000001</v>
      </c>
      <c r="J2391">
        <v>704.40899999999999</v>
      </c>
      <c r="K2391">
        <f t="shared" si="179"/>
        <v>7.2619484536082473</v>
      </c>
      <c r="L2391" t="s">
        <v>43</v>
      </c>
      <c r="M2391" t="s">
        <v>57</v>
      </c>
      <c r="N2391" t="s">
        <v>47</v>
      </c>
    </row>
    <row r="2392" spans="4:14" x14ac:dyDescent="0.3">
      <c r="D2392">
        <v>84</v>
      </c>
      <c r="E2392">
        <v>700</v>
      </c>
      <c r="F2392">
        <v>38.253</v>
      </c>
      <c r="G2392">
        <v>4.0869999999999997</v>
      </c>
      <c r="H2392">
        <v>196.88499999999999</v>
      </c>
      <c r="I2392">
        <v>-4.9269999999999996</v>
      </c>
      <c r="J2392">
        <v>698.58100000000002</v>
      </c>
      <c r="K2392">
        <f t="shared" si="179"/>
        <v>7.2018659793814432</v>
      </c>
      <c r="L2392" t="s">
        <v>43</v>
      </c>
      <c r="M2392" t="s">
        <v>57</v>
      </c>
      <c r="N2392" t="s">
        <v>47</v>
      </c>
    </row>
    <row r="2393" spans="4:14" x14ac:dyDescent="0.3">
      <c r="D2393">
        <v>85</v>
      </c>
      <c r="E2393">
        <v>758</v>
      </c>
      <c r="F2393">
        <v>54.737000000000002</v>
      </c>
      <c r="G2393">
        <v>7.3330000000000002</v>
      </c>
      <c r="H2393">
        <v>165.892</v>
      </c>
      <c r="I2393">
        <v>2.121</v>
      </c>
      <c r="J2393">
        <v>756.51800000000003</v>
      </c>
      <c r="K2393">
        <f t="shared" si="179"/>
        <v>7.7991546391752582</v>
      </c>
      <c r="L2393" t="s">
        <v>43</v>
      </c>
      <c r="M2393" t="s">
        <v>57</v>
      </c>
      <c r="N2393" t="s">
        <v>47</v>
      </c>
    </row>
    <row r="2394" spans="4:14" x14ac:dyDescent="0.3">
      <c r="D2394">
        <v>86</v>
      </c>
      <c r="E2394">
        <v>609</v>
      </c>
      <c r="F2394">
        <v>68.783000000000001</v>
      </c>
      <c r="G2394">
        <v>14.246</v>
      </c>
      <c r="H2394">
        <v>187.30699999999999</v>
      </c>
      <c r="I2394">
        <v>2.2610000000000001</v>
      </c>
      <c r="J2394">
        <v>608.47299999999996</v>
      </c>
      <c r="K2394">
        <f t="shared" si="179"/>
        <v>6.2729175257731953</v>
      </c>
      <c r="L2394" t="s">
        <v>43</v>
      </c>
      <c r="M2394" t="s">
        <v>57</v>
      </c>
      <c r="N2394" t="s">
        <v>47</v>
      </c>
    </row>
    <row r="2395" spans="4:14" x14ac:dyDescent="0.3">
      <c r="D2395">
        <v>87</v>
      </c>
      <c r="E2395">
        <v>686</v>
      </c>
      <c r="F2395">
        <v>39.994999999999997</v>
      </c>
      <c r="G2395">
        <v>3.8220000000000001</v>
      </c>
      <c r="H2395">
        <v>201.667</v>
      </c>
      <c r="I2395">
        <v>3.0129999999999999</v>
      </c>
      <c r="J2395">
        <v>684.947</v>
      </c>
      <c r="K2395">
        <f t="shared" si="179"/>
        <v>7.0613092783505156</v>
      </c>
      <c r="L2395" t="s">
        <v>43</v>
      </c>
      <c r="M2395" t="s">
        <v>57</v>
      </c>
      <c r="N2395" t="s">
        <v>47</v>
      </c>
    </row>
    <row r="2396" spans="4:14" x14ac:dyDescent="0.3">
      <c r="D2396">
        <v>88</v>
      </c>
      <c r="E2396">
        <v>147</v>
      </c>
      <c r="F2396">
        <v>131.52099999999999</v>
      </c>
      <c r="G2396">
        <v>117.33799999999999</v>
      </c>
      <c r="H2396">
        <v>192.333</v>
      </c>
      <c r="I2396">
        <v>-90.784999999999997</v>
      </c>
      <c r="J2396">
        <v>146.01400000000001</v>
      </c>
      <c r="L2396" t="s">
        <v>43</v>
      </c>
      <c r="M2396" t="s">
        <v>57</v>
      </c>
      <c r="N2396" t="s">
        <v>47</v>
      </c>
    </row>
    <row r="2397" spans="4:14" x14ac:dyDescent="0.3">
      <c r="D2397">
        <v>89</v>
      </c>
      <c r="E2397">
        <v>1852</v>
      </c>
      <c r="F2397">
        <v>84.48</v>
      </c>
      <c r="G2397">
        <v>4.2549999999999999</v>
      </c>
      <c r="H2397">
        <v>244.49299999999999</v>
      </c>
      <c r="I2397">
        <v>-86.840999999999994</v>
      </c>
      <c r="J2397">
        <v>1850.8130000000001</v>
      </c>
      <c r="K2397">
        <f>J2397/146</f>
        <v>12.676801369863014</v>
      </c>
      <c r="L2397" t="s">
        <v>43</v>
      </c>
      <c r="M2397" t="s">
        <v>57</v>
      </c>
      <c r="N2397" t="s">
        <v>47</v>
      </c>
    </row>
    <row r="2398" spans="4:14" x14ac:dyDescent="0.3">
      <c r="D2398">
        <v>90</v>
      </c>
      <c r="E2398">
        <v>1658</v>
      </c>
      <c r="F2398">
        <v>88.055999999999997</v>
      </c>
      <c r="G2398">
        <v>2.8650000000000002</v>
      </c>
      <c r="H2398">
        <v>227.44900000000001</v>
      </c>
      <c r="I2398">
        <v>-84.805999999999997</v>
      </c>
      <c r="J2398">
        <v>1656.8040000000001</v>
      </c>
      <c r="K2398">
        <f t="shared" ref="K2398:K2401" si="180">J2398/146</f>
        <v>11.347972602739727</v>
      </c>
      <c r="L2398" t="s">
        <v>43</v>
      </c>
      <c r="M2398" t="s">
        <v>57</v>
      </c>
      <c r="N2398" t="s">
        <v>47</v>
      </c>
    </row>
    <row r="2399" spans="4:14" x14ac:dyDescent="0.3">
      <c r="D2399">
        <v>91</v>
      </c>
      <c r="E2399">
        <v>1768</v>
      </c>
      <c r="F2399">
        <v>105.953</v>
      </c>
      <c r="G2399">
        <v>5.5830000000000002</v>
      </c>
      <c r="H2399">
        <v>249.17099999999999</v>
      </c>
      <c r="I2399">
        <v>-86.691000000000003</v>
      </c>
      <c r="J2399">
        <v>1766.9469999999999</v>
      </c>
      <c r="K2399">
        <f t="shared" si="180"/>
        <v>12.102376712328766</v>
      </c>
      <c r="L2399" t="s">
        <v>43</v>
      </c>
      <c r="M2399" t="s">
        <v>57</v>
      </c>
      <c r="N2399" t="s">
        <v>47</v>
      </c>
    </row>
    <row r="2400" spans="4:14" x14ac:dyDescent="0.3">
      <c r="D2400">
        <v>92</v>
      </c>
      <c r="E2400">
        <v>1735</v>
      </c>
      <c r="F2400">
        <v>69.194999999999993</v>
      </c>
      <c r="G2400">
        <v>1</v>
      </c>
      <c r="H2400">
        <v>249.001</v>
      </c>
      <c r="I2400">
        <v>-90.594999999999999</v>
      </c>
      <c r="J2400">
        <v>1734.0930000000001</v>
      </c>
      <c r="K2400">
        <f t="shared" si="180"/>
        <v>11.877349315068493</v>
      </c>
      <c r="L2400" t="s">
        <v>43</v>
      </c>
      <c r="M2400" t="s">
        <v>57</v>
      </c>
      <c r="N2400" t="s">
        <v>47</v>
      </c>
    </row>
    <row r="2401" spans="4:14" x14ac:dyDescent="0.3">
      <c r="D2401">
        <v>93</v>
      </c>
      <c r="E2401">
        <v>1961</v>
      </c>
      <c r="F2401">
        <v>64.165000000000006</v>
      </c>
      <c r="G2401">
        <v>1.92</v>
      </c>
      <c r="H2401">
        <v>236.203</v>
      </c>
      <c r="I2401">
        <v>-93.510999999999996</v>
      </c>
      <c r="J2401">
        <v>1959.6780000000001</v>
      </c>
      <c r="K2401">
        <f t="shared" si="180"/>
        <v>13.422452054794521</v>
      </c>
      <c r="L2401" t="s">
        <v>43</v>
      </c>
      <c r="M2401" t="s">
        <v>57</v>
      </c>
      <c r="N2401" t="s">
        <v>47</v>
      </c>
    </row>
    <row r="2402" spans="4:14" x14ac:dyDescent="0.3">
      <c r="D2402">
        <v>94</v>
      </c>
      <c r="E2402">
        <v>271</v>
      </c>
      <c r="F2402">
        <v>110.851</v>
      </c>
      <c r="G2402">
        <v>34.792999999999999</v>
      </c>
      <c r="H2402">
        <v>225.267</v>
      </c>
      <c r="I2402">
        <v>-87.454999999999998</v>
      </c>
      <c r="J2402">
        <v>270.267</v>
      </c>
      <c r="L2402" t="s">
        <v>43</v>
      </c>
      <c r="M2402" t="s">
        <v>57</v>
      </c>
      <c r="N2402" t="s">
        <v>47</v>
      </c>
    </row>
    <row r="2403" spans="4:14" x14ac:dyDescent="0.3">
      <c r="D2403">
        <v>95</v>
      </c>
      <c r="E2403">
        <v>2685</v>
      </c>
      <c r="F2403">
        <v>52.109000000000002</v>
      </c>
      <c r="G2403">
        <v>0.34499999999999997</v>
      </c>
      <c r="H2403">
        <v>237.578</v>
      </c>
      <c r="I2403">
        <v>-87.822000000000003</v>
      </c>
      <c r="J2403">
        <v>2683.9389999999999</v>
      </c>
      <c r="K2403">
        <f>J2403/270</f>
        <v>9.940514814814815</v>
      </c>
      <c r="L2403" t="s">
        <v>43</v>
      </c>
      <c r="M2403" t="s">
        <v>57</v>
      </c>
      <c r="N2403" t="s">
        <v>47</v>
      </c>
    </row>
    <row r="2404" spans="4:14" x14ac:dyDescent="0.3">
      <c r="D2404">
        <v>96</v>
      </c>
      <c r="E2404">
        <v>2997</v>
      </c>
      <c r="F2404">
        <v>62.213000000000001</v>
      </c>
      <c r="G2404">
        <v>0.90900000000000003</v>
      </c>
      <c r="H2404">
        <v>245.655</v>
      </c>
      <c r="I2404">
        <v>-87.933999999999997</v>
      </c>
      <c r="J2404">
        <v>2995.9470000000001</v>
      </c>
      <c r="K2404">
        <f>J2404/270</f>
        <v>11.0961</v>
      </c>
      <c r="L2404" t="s">
        <v>43</v>
      </c>
      <c r="M2404" t="s">
        <v>57</v>
      </c>
      <c r="N2404" t="s">
        <v>47</v>
      </c>
    </row>
    <row r="2405" spans="4:14" x14ac:dyDescent="0.3">
      <c r="D2405">
        <v>97</v>
      </c>
      <c r="E2405">
        <v>277</v>
      </c>
      <c r="F2405">
        <v>123.946</v>
      </c>
      <c r="G2405">
        <v>46.643000000000001</v>
      </c>
      <c r="H2405">
        <v>214.029</v>
      </c>
      <c r="I2405">
        <v>-90.83</v>
      </c>
      <c r="J2405">
        <v>276.029</v>
      </c>
      <c r="L2405" t="s">
        <v>43</v>
      </c>
      <c r="M2405" t="s">
        <v>57</v>
      </c>
      <c r="N2405" t="s">
        <v>47</v>
      </c>
    </row>
    <row r="2406" spans="4:14" x14ac:dyDescent="0.3">
      <c r="D2406">
        <v>98</v>
      </c>
      <c r="E2406">
        <v>1453</v>
      </c>
      <c r="F2406">
        <v>143.529</v>
      </c>
      <c r="G2406">
        <v>14.871</v>
      </c>
      <c r="H2406">
        <v>241.81800000000001</v>
      </c>
      <c r="I2406">
        <v>-89.525999999999996</v>
      </c>
      <c r="J2406">
        <v>1452.05</v>
      </c>
      <c r="K2406">
        <f>J2406/276</f>
        <v>5.2610507246376814</v>
      </c>
      <c r="L2406" t="s">
        <v>43</v>
      </c>
      <c r="M2406" t="s">
        <v>57</v>
      </c>
      <c r="N2406" t="s">
        <v>47</v>
      </c>
    </row>
    <row r="2407" spans="4:14" x14ac:dyDescent="0.3">
      <c r="D2407">
        <v>99</v>
      </c>
      <c r="E2407">
        <v>1367</v>
      </c>
      <c r="F2407">
        <v>99.42</v>
      </c>
      <c r="G2407">
        <v>1.667</v>
      </c>
      <c r="H2407">
        <v>238.946</v>
      </c>
      <c r="I2407">
        <v>-82.936999999999998</v>
      </c>
      <c r="J2407">
        <v>1366.367</v>
      </c>
      <c r="K2407">
        <f t="shared" ref="K2407:K2408" si="181">J2407/276</f>
        <v>4.9506050724637678</v>
      </c>
      <c r="L2407" t="s">
        <v>43</v>
      </c>
      <c r="M2407" t="s">
        <v>57</v>
      </c>
      <c r="N2407" t="s">
        <v>47</v>
      </c>
    </row>
    <row r="2408" spans="4:14" x14ac:dyDescent="0.3">
      <c r="D2408">
        <v>100</v>
      </c>
      <c r="E2408">
        <v>1634</v>
      </c>
      <c r="F2408">
        <v>74.122</v>
      </c>
      <c r="G2408">
        <v>0.63800000000000001</v>
      </c>
      <c r="H2408">
        <v>246.00800000000001</v>
      </c>
      <c r="I2408">
        <v>-91.685000000000002</v>
      </c>
      <c r="J2408">
        <v>1632.7059999999999</v>
      </c>
      <c r="K2408">
        <f t="shared" si="181"/>
        <v>5.9156014492753624</v>
      </c>
      <c r="L2408" t="s">
        <v>43</v>
      </c>
      <c r="M2408" t="s">
        <v>57</v>
      </c>
      <c r="N2408" t="s">
        <v>47</v>
      </c>
    </row>
    <row r="2409" spans="4:14" x14ac:dyDescent="0.3">
      <c r="D2409">
        <v>101</v>
      </c>
      <c r="E2409">
        <v>271</v>
      </c>
      <c r="F2409">
        <v>187.441</v>
      </c>
      <c r="G2409">
        <v>88</v>
      </c>
      <c r="H2409">
        <v>231.25899999999999</v>
      </c>
      <c r="I2409">
        <v>-87.454999999999998</v>
      </c>
      <c r="J2409">
        <v>270.267</v>
      </c>
      <c r="L2409" t="s">
        <v>43</v>
      </c>
      <c r="M2409" t="s">
        <v>57</v>
      </c>
      <c r="N2409" t="s">
        <v>47</v>
      </c>
    </row>
    <row r="2410" spans="4:14" x14ac:dyDescent="0.3">
      <c r="D2410">
        <v>102</v>
      </c>
      <c r="E2410">
        <v>3331</v>
      </c>
      <c r="F2410">
        <v>56.606999999999999</v>
      </c>
      <c r="G2410">
        <v>0.66700000000000004</v>
      </c>
      <c r="H2410">
        <v>240.637</v>
      </c>
      <c r="I2410">
        <v>-90.102999999999994</v>
      </c>
      <c r="J2410">
        <v>3330.0050000000001</v>
      </c>
      <c r="K2410">
        <f>J2410/J2409</f>
        <v>12.321167586127793</v>
      </c>
      <c r="L2410" t="s">
        <v>43</v>
      </c>
      <c r="M2410" t="s">
        <v>57</v>
      </c>
      <c r="N2410" t="s">
        <v>47</v>
      </c>
    </row>
    <row r="2411" spans="4:14" x14ac:dyDescent="0.3">
      <c r="D2411">
        <v>103</v>
      </c>
      <c r="E2411">
        <v>269</v>
      </c>
      <c r="F2411">
        <v>111.69499999999999</v>
      </c>
      <c r="G2411">
        <v>96.04</v>
      </c>
      <c r="H2411">
        <v>183.209</v>
      </c>
      <c r="I2411">
        <v>0.85499999999999998</v>
      </c>
      <c r="J2411">
        <v>268.02999999999997</v>
      </c>
      <c r="L2411" t="s">
        <v>43</v>
      </c>
      <c r="M2411" t="s">
        <v>57</v>
      </c>
      <c r="N2411" t="s">
        <v>47</v>
      </c>
    </row>
    <row r="2412" spans="4:14" x14ac:dyDescent="0.3">
      <c r="D2412">
        <v>104</v>
      </c>
      <c r="E2412">
        <v>3038</v>
      </c>
      <c r="F2412">
        <v>42.988999999999997</v>
      </c>
      <c r="G2412">
        <v>3.2890000000000001</v>
      </c>
      <c r="H2412">
        <v>184.64699999999999</v>
      </c>
      <c r="I2412">
        <v>1.585</v>
      </c>
      <c r="J2412">
        <v>3037.1619999999998</v>
      </c>
      <c r="K2412">
        <f t="shared" ref="K2412" si="182">J2412/J2411</f>
        <v>11.331425586688058</v>
      </c>
      <c r="L2412" t="s">
        <v>43</v>
      </c>
      <c r="M2412" t="s">
        <v>57</v>
      </c>
      <c r="N2412" t="s">
        <v>47</v>
      </c>
    </row>
    <row r="2413" spans="4:14" x14ac:dyDescent="0.3">
      <c r="D2413">
        <v>105</v>
      </c>
      <c r="E2413">
        <v>277</v>
      </c>
      <c r="F2413">
        <v>120.77</v>
      </c>
      <c r="G2413">
        <v>95.804000000000002</v>
      </c>
      <c r="H2413">
        <v>196.42</v>
      </c>
      <c r="I2413">
        <v>-88.754999999999995</v>
      </c>
      <c r="J2413">
        <v>276.065</v>
      </c>
      <c r="L2413" t="s">
        <v>43</v>
      </c>
      <c r="M2413" t="s">
        <v>57</v>
      </c>
      <c r="N2413" t="s">
        <v>47</v>
      </c>
    </row>
    <row r="2414" spans="4:14" x14ac:dyDescent="0.3">
      <c r="D2414">
        <v>106</v>
      </c>
      <c r="E2414">
        <v>3497</v>
      </c>
      <c r="F2414">
        <v>93.01</v>
      </c>
      <c r="G2414">
        <v>1.86</v>
      </c>
      <c r="H2414">
        <v>243.07599999999999</v>
      </c>
      <c r="I2414">
        <v>-85.668999999999997</v>
      </c>
      <c r="J2414">
        <v>3495.982</v>
      </c>
      <c r="K2414">
        <f t="shared" ref="K2414" si="183">J2414/J2413</f>
        <v>12.663619075217794</v>
      </c>
      <c r="L2414" t="s">
        <v>43</v>
      </c>
      <c r="M2414" t="s">
        <v>57</v>
      </c>
      <c r="N2414" t="s">
        <v>47</v>
      </c>
    </row>
    <row r="2415" spans="4:14" x14ac:dyDescent="0.3">
      <c r="D2415">
        <v>107</v>
      </c>
      <c r="E2415">
        <v>307</v>
      </c>
      <c r="F2415">
        <v>90.841999999999999</v>
      </c>
      <c r="G2415">
        <v>44.026000000000003</v>
      </c>
      <c r="H2415">
        <v>211.10499999999999</v>
      </c>
      <c r="I2415">
        <v>-87.754000000000005</v>
      </c>
      <c r="J2415">
        <v>306.23500000000001</v>
      </c>
      <c r="L2415" t="s">
        <v>43</v>
      </c>
      <c r="M2415" t="s">
        <v>57</v>
      </c>
      <c r="N2415" t="s">
        <v>47</v>
      </c>
    </row>
    <row r="2416" spans="4:14" x14ac:dyDescent="0.3">
      <c r="D2416">
        <v>108</v>
      </c>
      <c r="E2416">
        <v>3480</v>
      </c>
      <c r="F2416">
        <v>84.647000000000006</v>
      </c>
      <c r="G2416">
        <v>1.591</v>
      </c>
      <c r="H2416">
        <v>254.667</v>
      </c>
      <c r="I2416">
        <v>-87.034000000000006</v>
      </c>
      <c r="J2416">
        <v>3478.66</v>
      </c>
      <c r="K2416">
        <f t="shared" ref="K2416" si="184">J2416/J2415</f>
        <v>11.359446176955606</v>
      </c>
      <c r="L2416" t="s">
        <v>43</v>
      </c>
      <c r="M2416" t="s">
        <v>57</v>
      </c>
      <c r="N2416" t="s">
        <v>47</v>
      </c>
    </row>
    <row r="2417" spans="4:14" x14ac:dyDescent="0.3">
      <c r="D2417">
        <v>109</v>
      </c>
      <c r="E2417">
        <v>103</v>
      </c>
      <c r="F2417">
        <v>121.009</v>
      </c>
      <c r="G2417">
        <v>73.587999999999994</v>
      </c>
      <c r="H2417">
        <v>230.876</v>
      </c>
      <c r="I2417">
        <v>-87.754000000000005</v>
      </c>
      <c r="J2417">
        <v>102.078</v>
      </c>
      <c r="L2417" t="s">
        <v>43</v>
      </c>
      <c r="M2417" t="s">
        <v>57</v>
      </c>
      <c r="N2417" t="s">
        <v>47</v>
      </c>
    </row>
    <row r="2418" spans="4:14" x14ac:dyDescent="0.3">
      <c r="D2418">
        <v>110</v>
      </c>
      <c r="E2418">
        <v>1039</v>
      </c>
      <c r="F2418">
        <v>63.85</v>
      </c>
      <c r="G2418">
        <v>15.252000000000001</v>
      </c>
      <c r="H2418">
        <v>218.09399999999999</v>
      </c>
      <c r="I2418">
        <v>-90.662000000000006</v>
      </c>
      <c r="J2418">
        <v>1038.069</v>
      </c>
      <c r="K2418">
        <f>J2418/102</f>
        <v>10.177147058823529</v>
      </c>
      <c r="L2418" t="s">
        <v>43</v>
      </c>
      <c r="M2418" t="s">
        <v>57</v>
      </c>
      <c r="N2418" t="s">
        <v>47</v>
      </c>
    </row>
    <row r="2419" spans="4:14" x14ac:dyDescent="0.3">
      <c r="D2419">
        <v>111</v>
      </c>
      <c r="E2419">
        <v>1112</v>
      </c>
      <c r="F2419">
        <v>75.301000000000002</v>
      </c>
      <c r="G2419">
        <v>6.0830000000000002</v>
      </c>
      <c r="H2419">
        <v>251.244</v>
      </c>
      <c r="I2419">
        <v>-92.784999999999997</v>
      </c>
      <c r="J2419">
        <v>1111.3130000000001</v>
      </c>
      <c r="K2419">
        <f t="shared" ref="K2419:K2436" si="185">J2419/102</f>
        <v>10.895225490196079</v>
      </c>
      <c r="L2419" t="s">
        <v>43</v>
      </c>
      <c r="M2419" t="s">
        <v>57</v>
      </c>
      <c r="N2419" t="s">
        <v>47</v>
      </c>
    </row>
    <row r="2420" spans="4:14" x14ac:dyDescent="0.3">
      <c r="D2420">
        <v>112</v>
      </c>
      <c r="E2420">
        <v>1090</v>
      </c>
      <c r="F2420">
        <v>68.322999999999993</v>
      </c>
      <c r="G2420">
        <v>12.013999999999999</v>
      </c>
      <c r="H2420">
        <v>221.98599999999999</v>
      </c>
      <c r="I2420">
        <v>-85.891999999999996</v>
      </c>
      <c r="J2420">
        <v>1088.798</v>
      </c>
      <c r="K2420">
        <f t="shared" si="185"/>
        <v>10.674490196078432</v>
      </c>
      <c r="L2420" t="s">
        <v>43</v>
      </c>
      <c r="M2420" t="s">
        <v>57</v>
      </c>
      <c r="N2420" t="s">
        <v>47</v>
      </c>
    </row>
    <row r="2421" spans="4:14" x14ac:dyDescent="0.3">
      <c r="D2421">
        <v>113</v>
      </c>
      <c r="E2421">
        <v>1110</v>
      </c>
      <c r="F2421">
        <v>65.573999999999998</v>
      </c>
      <c r="G2421">
        <v>9.1639999999999997</v>
      </c>
      <c r="H2421">
        <v>250.30600000000001</v>
      </c>
      <c r="I2421">
        <v>-84.721000000000004</v>
      </c>
      <c r="J2421">
        <v>1108.702</v>
      </c>
      <c r="K2421">
        <f t="shared" si="185"/>
        <v>10.869627450980392</v>
      </c>
      <c r="L2421" t="s">
        <v>43</v>
      </c>
      <c r="M2421" t="s">
        <v>57</v>
      </c>
      <c r="N2421" t="s">
        <v>47</v>
      </c>
    </row>
    <row r="2422" spans="4:14" x14ac:dyDescent="0.3">
      <c r="D2422">
        <v>114</v>
      </c>
      <c r="E2422">
        <v>1165</v>
      </c>
      <c r="F2422">
        <v>68.319000000000003</v>
      </c>
      <c r="G2422">
        <v>12.247</v>
      </c>
      <c r="H2422">
        <v>217.55699999999999</v>
      </c>
      <c r="I2422">
        <v>-88.819000000000003</v>
      </c>
      <c r="J2422">
        <v>1164.2470000000001</v>
      </c>
      <c r="K2422">
        <f t="shared" si="185"/>
        <v>11.414186274509804</v>
      </c>
      <c r="L2422" t="s">
        <v>43</v>
      </c>
      <c r="M2422" t="s">
        <v>57</v>
      </c>
      <c r="N2422" t="s">
        <v>47</v>
      </c>
    </row>
    <row r="2423" spans="4:14" x14ac:dyDescent="0.3">
      <c r="D2423">
        <v>115</v>
      </c>
      <c r="E2423">
        <v>1051</v>
      </c>
      <c r="F2423">
        <v>60.161999999999999</v>
      </c>
      <c r="G2423">
        <v>12.667</v>
      </c>
      <c r="H2423">
        <v>210.19</v>
      </c>
      <c r="I2423">
        <v>-88.363</v>
      </c>
      <c r="J2423">
        <v>1050.4280000000001</v>
      </c>
      <c r="K2423">
        <f t="shared" si="185"/>
        <v>10.298313725490198</v>
      </c>
      <c r="L2423" t="s">
        <v>43</v>
      </c>
      <c r="M2423" t="s">
        <v>57</v>
      </c>
      <c r="N2423" t="s">
        <v>47</v>
      </c>
    </row>
    <row r="2424" spans="4:14" x14ac:dyDescent="0.3">
      <c r="D2424">
        <v>116</v>
      </c>
      <c r="E2424">
        <v>1096</v>
      </c>
      <c r="F2424">
        <v>58.761000000000003</v>
      </c>
      <c r="G2424">
        <v>12.406000000000001</v>
      </c>
      <c r="H2424">
        <v>197.292</v>
      </c>
      <c r="I2424">
        <v>-85.914000000000001</v>
      </c>
      <c r="J2424">
        <v>1094.7819999999999</v>
      </c>
      <c r="K2424">
        <f t="shared" si="185"/>
        <v>10.733156862745098</v>
      </c>
      <c r="L2424" t="s">
        <v>43</v>
      </c>
      <c r="M2424" t="s">
        <v>57</v>
      </c>
      <c r="N2424" t="s">
        <v>47</v>
      </c>
    </row>
    <row r="2425" spans="4:14" x14ac:dyDescent="0.3">
      <c r="D2425">
        <v>117</v>
      </c>
      <c r="E2425">
        <v>1114</v>
      </c>
      <c r="F2425">
        <v>67.027000000000001</v>
      </c>
      <c r="G2425">
        <v>5.4649999999999999</v>
      </c>
      <c r="H2425">
        <v>247.095</v>
      </c>
      <c r="I2425">
        <v>-85.671999999999997</v>
      </c>
      <c r="J2425">
        <v>1113.174</v>
      </c>
      <c r="K2425">
        <f t="shared" si="185"/>
        <v>10.913470588235294</v>
      </c>
      <c r="L2425" t="s">
        <v>43</v>
      </c>
      <c r="M2425" t="s">
        <v>57</v>
      </c>
      <c r="N2425" t="s">
        <v>47</v>
      </c>
    </row>
    <row r="2426" spans="4:14" x14ac:dyDescent="0.3">
      <c r="D2426">
        <v>118</v>
      </c>
      <c r="E2426">
        <v>1137</v>
      </c>
      <c r="F2426">
        <v>92.733000000000004</v>
      </c>
      <c r="G2426">
        <v>8.5090000000000003</v>
      </c>
      <c r="H2426">
        <v>251.81200000000001</v>
      </c>
      <c r="I2426">
        <v>-86.971000000000004</v>
      </c>
      <c r="J2426">
        <v>1135.586</v>
      </c>
      <c r="K2426">
        <f t="shared" si="185"/>
        <v>11.133196078431373</v>
      </c>
      <c r="L2426" t="s">
        <v>43</v>
      </c>
      <c r="M2426" t="s">
        <v>57</v>
      </c>
      <c r="N2426" t="s">
        <v>47</v>
      </c>
    </row>
    <row r="2427" spans="4:14" x14ac:dyDescent="0.3">
      <c r="D2427">
        <v>119</v>
      </c>
      <c r="E2427">
        <v>1046</v>
      </c>
      <c r="F2427">
        <v>102.145</v>
      </c>
      <c r="G2427">
        <v>18.271000000000001</v>
      </c>
      <c r="H2427">
        <v>250.75399999999999</v>
      </c>
      <c r="I2427">
        <v>-91.974999999999994</v>
      </c>
      <c r="J2427">
        <v>1044.6210000000001</v>
      </c>
      <c r="K2427">
        <f t="shared" si="185"/>
        <v>10.241382352941178</v>
      </c>
      <c r="L2427" t="s">
        <v>43</v>
      </c>
      <c r="M2427" t="s">
        <v>57</v>
      </c>
      <c r="N2427" t="s">
        <v>47</v>
      </c>
    </row>
    <row r="2428" spans="4:14" x14ac:dyDescent="0.3">
      <c r="D2428">
        <v>120</v>
      </c>
      <c r="E2428">
        <v>1060</v>
      </c>
      <c r="F2428">
        <v>84.876000000000005</v>
      </c>
      <c r="G2428">
        <v>8.6059999999999999</v>
      </c>
      <c r="H2428">
        <v>253.333</v>
      </c>
      <c r="I2428">
        <v>-80.218000000000004</v>
      </c>
      <c r="J2428">
        <v>1059.404</v>
      </c>
      <c r="K2428">
        <f t="shared" si="185"/>
        <v>10.386313725490195</v>
      </c>
      <c r="L2428" t="s">
        <v>43</v>
      </c>
      <c r="M2428" t="s">
        <v>57</v>
      </c>
      <c r="N2428" t="s">
        <v>47</v>
      </c>
    </row>
    <row r="2429" spans="4:14" x14ac:dyDescent="0.3">
      <c r="D2429">
        <v>121</v>
      </c>
      <c r="E2429">
        <v>1028</v>
      </c>
      <c r="F2429">
        <v>98.025000000000006</v>
      </c>
      <c r="G2429">
        <v>5.7770000000000001</v>
      </c>
      <c r="H2429">
        <v>244.6</v>
      </c>
      <c r="I2429">
        <v>-87.320999999999998</v>
      </c>
      <c r="J2429">
        <v>1027.1220000000001</v>
      </c>
      <c r="K2429">
        <f t="shared" si="185"/>
        <v>10.069823529411766</v>
      </c>
      <c r="L2429" t="s">
        <v>43</v>
      </c>
      <c r="M2429" t="s">
        <v>57</v>
      </c>
      <c r="N2429" t="s">
        <v>47</v>
      </c>
    </row>
    <row r="2430" spans="4:14" x14ac:dyDescent="0.3">
      <c r="D2430">
        <v>122</v>
      </c>
      <c r="E2430">
        <v>997</v>
      </c>
      <c r="F2430">
        <v>57.71</v>
      </c>
      <c r="G2430">
        <v>3.3330000000000002</v>
      </c>
      <c r="H2430">
        <v>209.667</v>
      </c>
      <c r="I2430">
        <v>-90</v>
      </c>
      <c r="J2430">
        <v>996</v>
      </c>
      <c r="K2430">
        <f t="shared" si="185"/>
        <v>9.764705882352942</v>
      </c>
      <c r="L2430" t="s">
        <v>43</v>
      </c>
      <c r="M2430" t="s">
        <v>57</v>
      </c>
      <c r="N2430" t="s">
        <v>47</v>
      </c>
    </row>
    <row r="2431" spans="4:14" x14ac:dyDescent="0.3">
      <c r="D2431">
        <v>123</v>
      </c>
      <c r="E2431">
        <v>1135</v>
      </c>
      <c r="F2431">
        <v>77.831000000000003</v>
      </c>
      <c r="G2431">
        <v>11.815</v>
      </c>
      <c r="H2431">
        <v>247.005</v>
      </c>
      <c r="I2431">
        <v>-91.515000000000001</v>
      </c>
      <c r="J2431">
        <v>1134.3969999999999</v>
      </c>
      <c r="K2431">
        <f t="shared" si="185"/>
        <v>11.121539215686274</v>
      </c>
      <c r="L2431" t="s">
        <v>43</v>
      </c>
      <c r="M2431" t="s">
        <v>57</v>
      </c>
      <c r="N2431" t="s">
        <v>47</v>
      </c>
    </row>
    <row r="2432" spans="4:14" x14ac:dyDescent="0.3">
      <c r="D2432">
        <v>124</v>
      </c>
      <c r="E2432">
        <v>1083</v>
      </c>
      <c r="F2432">
        <v>102.994</v>
      </c>
      <c r="G2432">
        <v>23.965</v>
      </c>
      <c r="H2432">
        <v>230.63800000000001</v>
      </c>
      <c r="I2432">
        <v>-86.503</v>
      </c>
      <c r="J2432">
        <v>1082.0150000000001</v>
      </c>
      <c r="K2432">
        <f t="shared" si="185"/>
        <v>10.607990196078433</v>
      </c>
      <c r="L2432" t="s">
        <v>43</v>
      </c>
      <c r="M2432" t="s">
        <v>57</v>
      </c>
      <c r="N2432" t="s">
        <v>47</v>
      </c>
    </row>
    <row r="2433" spans="4:14" x14ac:dyDescent="0.3">
      <c r="D2433">
        <v>125</v>
      </c>
      <c r="E2433">
        <v>1111</v>
      </c>
      <c r="F2433">
        <v>94.134</v>
      </c>
      <c r="G2433">
        <v>19</v>
      </c>
      <c r="H2433">
        <v>247</v>
      </c>
      <c r="I2433">
        <v>-90</v>
      </c>
      <c r="J2433">
        <v>1110</v>
      </c>
      <c r="K2433">
        <f t="shared" si="185"/>
        <v>10.882352941176471</v>
      </c>
      <c r="L2433" t="s">
        <v>43</v>
      </c>
      <c r="M2433" t="s">
        <v>57</v>
      </c>
      <c r="N2433" t="s">
        <v>47</v>
      </c>
    </row>
    <row r="2434" spans="4:14" x14ac:dyDescent="0.3">
      <c r="D2434">
        <v>126</v>
      </c>
      <c r="E2434">
        <v>1105</v>
      </c>
      <c r="F2434">
        <v>66.394000000000005</v>
      </c>
      <c r="G2434">
        <v>12.768000000000001</v>
      </c>
      <c r="H2434">
        <v>216.696</v>
      </c>
      <c r="I2434">
        <v>-88.754999999999995</v>
      </c>
      <c r="J2434">
        <v>1104.261</v>
      </c>
      <c r="K2434">
        <f t="shared" si="185"/>
        <v>10.826088235294117</v>
      </c>
      <c r="L2434" t="s">
        <v>43</v>
      </c>
      <c r="M2434" t="s">
        <v>57</v>
      </c>
      <c r="N2434" t="s">
        <v>47</v>
      </c>
    </row>
    <row r="2435" spans="4:14" x14ac:dyDescent="0.3">
      <c r="D2435">
        <v>127</v>
      </c>
      <c r="E2435">
        <v>1120</v>
      </c>
      <c r="F2435">
        <v>86.608000000000004</v>
      </c>
      <c r="G2435">
        <v>15.423</v>
      </c>
      <c r="H2435">
        <v>250.34800000000001</v>
      </c>
      <c r="I2435">
        <v>-82.912999999999997</v>
      </c>
      <c r="J2435">
        <v>1118.5450000000001</v>
      </c>
      <c r="K2435">
        <f t="shared" si="185"/>
        <v>10.966127450980393</v>
      </c>
      <c r="L2435" t="s">
        <v>43</v>
      </c>
      <c r="M2435" t="s">
        <v>57</v>
      </c>
      <c r="N2435" t="s">
        <v>47</v>
      </c>
    </row>
    <row r="2436" spans="4:14" x14ac:dyDescent="0.3">
      <c r="D2436">
        <v>128</v>
      </c>
      <c r="E2436">
        <v>1178</v>
      </c>
      <c r="F2436">
        <v>84.843999999999994</v>
      </c>
      <c r="G2436">
        <v>18.114999999999998</v>
      </c>
      <c r="H2436">
        <v>175.755</v>
      </c>
      <c r="I2436">
        <v>-87.370999999999995</v>
      </c>
      <c r="J2436">
        <v>1177.239</v>
      </c>
      <c r="K2436">
        <f t="shared" si="185"/>
        <v>11.541558823529412</v>
      </c>
      <c r="L2436" t="s">
        <v>43</v>
      </c>
      <c r="M2436" t="s">
        <v>57</v>
      </c>
      <c r="N2436" t="s">
        <v>47</v>
      </c>
    </row>
    <row r="2437" spans="4:14" x14ac:dyDescent="0.3">
      <c r="D2437">
        <v>1</v>
      </c>
      <c r="E2437">
        <v>163</v>
      </c>
      <c r="F2437">
        <v>162.851</v>
      </c>
      <c r="G2437">
        <v>134.333</v>
      </c>
      <c r="H2437">
        <v>178.858</v>
      </c>
      <c r="I2437">
        <v>1.0609999999999999</v>
      </c>
      <c r="J2437">
        <v>162.02799999999999</v>
      </c>
      <c r="L2437" t="s">
        <v>43</v>
      </c>
      <c r="M2437" t="s">
        <v>19</v>
      </c>
    </row>
    <row r="2438" spans="4:14" x14ac:dyDescent="0.3">
      <c r="D2438">
        <v>2</v>
      </c>
      <c r="E2438">
        <v>1357</v>
      </c>
      <c r="F2438">
        <v>144.11099999999999</v>
      </c>
      <c r="G2438">
        <v>7.3330000000000002</v>
      </c>
      <c r="H2438">
        <v>254.34800000000001</v>
      </c>
      <c r="I2438">
        <v>0.16900000000000001</v>
      </c>
      <c r="J2438">
        <v>1356.0060000000001</v>
      </c>
      <c r="K2438">
        <f>J2438/162</f>
        <v>8.3704074074074075</v>
      </c>
      <c r="L2438" t="s">
        <v>43</v>
      </c>
      <c r="M2438" t="s">
        <v>19</v>
      </c>
      <c r="N2438" t="s">
        <v>47</v>
      </c>
    </row>
    <row r="2439" spans="4:14" x14ac:dyDescent="0.3">
      <c r="D2439">
        <v>3</v>
      </c>
      <c r="E2439">
        <v>1369</v>
      </c>
      <c r="F2439">
        <v>170.37700000000001</v>
      </c>
      <c r="G2439">
        <v>13</v>
      </c>
      <c r="H2439">
        <v>253.53800000000001</v>
      </c>
      <c r="I2439">
        <v>0.503</v>
      </c>
      <c r="J2439">
        <v>1368.0530000000001</v>
      </c>
      <c r="K2439">
        <f t="shared" ref="K2439:K2443" si="186">J2439/162</f>
        <v>8.4447716049382731</v>
      </c>
      <c r="L2439" t="s">
        <v>43</v>
      </c>
      <c r="M2439" t="s">
        <v>19</v>
      </c>
      <c r="N2439" t="s">
        <v>47</v>
      </c>
    </row>
    <row r="2440" spans="4:14" x14ac:dyDescent="0.3">
      <c r="D2440">
        <v>4</v>
      </c>
      <c r="E2440">
        <v>1241</v>
      </c>
      <c r="F2440">
        <v>162.97900000000001</v>
      </c>
      <c r="G2440">
        <v>19.108000000000001</v>
      </c>
      <c r="H2440">
        <v>240.84899999999999</v>
      </c>
      <c r="I2440">
        <v>0.92400000000000004</v>
      </c>
      <c r="J2440">
        <v>1240.1610000000001</v>
      </c>
      <c r="K2440">
        <f t="shared" si="186"/>
        <v>7.6553148148148153</v>
      </c>
      <c r="L2440" t="s">
        <v>43</v>
      </c>
      <c r="M2440" t="s">
        <v>19</v>
      </c>
      <c r="N2440" t="s">
        <v>47</v>
      </c>
    </row>
    <row r="2441" spans="4:14" x14ac:dyDescent="0.3">
      <c r="D2441">
        <v>5</v>
      </c>
      <c r="E2441">
        <v>1750</v>
      </c>
      <c r="F2441">
        <v>142.66200000000001</v>
      </c>
      <c r="G2441">
        <v>35.298999999999999</v>
      </c>
      <c r="H2441">
        <v>242.72300000000001</v>
      </c>
      <c r="I2441">
        <v>-85.802000000000007</v>
      </c>
      <c r="J2441">
        <v>1748.691</v>
      </c>
      <c r="K2441">
        <f t="shared" si="186"/>
        <v>10.794388888888889</v>
      </c>
      <c r="L2441" t="s">
        <v>43</v>
      </c>
      <c r="M2441" t="s">
        <v>19</v>
      </c>
      <c r="N2441" t="s">
        <v>47</v>
      </c>
    </row>
    <row r="2442" spans="4:14" x14ac:dyDescent="0.3">
      <c r="D2442">
        <v>6</v>
      </c>
      <c r="E2442">
        <v>1876</v>
      </c>
      <c r="F2442">
        <v>148.66999999999999</v>
      </c>
      <c r="G2442">
        <v>43.539000000000001</v>
      </c>
      <c r="H2442">
        <v>253.65700000000001</v>
      </c>
      <c r="I2442">
        <v>-85.225999999999999</v>
      </c>
      <c r="J2442">
        <v>1874.5029999999999</v>
      </c>
      <c r="K2442">
        <f t="shared" si="186"/>
        <v>11.571006172839505</v>
      </c>
      <c r="L2442" t="s">
        <v>43</v>
      </c>
      <c r="M2442" t="s">
        <v>19</v>
      </c>
      <c r="N2442" t="s">
        <v>47</v>
      </c>
    </row>
    <row r="2443" spans="4:14" x14ac:dyDescent="0.3">
      <c r="D2443">
        <v>7</v>
      </c>
      <c r="E2443">
        <v>2244</v>
      </c>
      <c r="F2443">
        <v>180.52099999999999</v>
      </c>
      <c r="G2443">
        <v>33.499000000000002</v>
      </c>
      <c r="H2443">
        <v>251.755</v>
      </c>
      <c r="I2443">
        <v>-83.343999999999994</v>
      </c>
      <c r="J2443">
        <v>2243.1190000000001</v>
      </c>
      <c r="K2443">
        <f t="shared" si="186"/>
        <v>13.846413580246914</v>
      </c>
      <c r="L2443" t="s">
        <v>43</v>
      </c>
      <c r="M2443" t="s">
        <v>19</v>
      </c>
      <c r="N2443" t="s">
        <v>47</v>
      </c>
    </row>
    <row r="2444" spans="4:14" x14ac:dyDescent="0.3">
      <c r="D2444">
        <v>8</v>
      </c>
      <c r="E2444">
        <v>313</v>
      </c>
      <c r="F2444">
        <v>90.754999999999995</v>
      </c>
      <c r="G2444">
        <v>70.846000000000004</v>
      </c>
      <c r="H2444">
        <v>169.18799999999999</v>
      </c>
      <c r="I2444">
        <v>-1.4690000000000001</v>
      </c>
      <c r="J2444">
        <v>312.10300000000001</v>
      </c>
      <c r="L2444" t="s">
        <v>43</v>
      </c>
      <c r="M2444" t="s">
        <v>19</v>
      </c>
      <c r="N2444" t="s">
        <v>47</v>
      </c>
    </row>
    <row r="2445" spans="4:14" x14ac:dyDescent="0.3">
      <c r="D2445">
        <v>9</v>
      </c>
      <c r="E2445">
        <v>3357</v>
      </c>
      <c r="F2445">
        <v>139.88300000000001</v>
      </c>
      <c r="G2445">
        <v>26.190999999999999</v>
      </c>
      <c r="H2445">
        <v>248.26499999999999</v>
      </c>
      <c r="I2445">
        <v>0.47799999999999998</v>
      </c>
      <c r="J2445">
        <v>3356.1170000000002</v>
      </c>
      <c r="K2445">
        <f>J2445/J2444</f>
        <v>10.753235310137999</v>
      </c>
      <c r="L2445" t="s">
        <v>43</v>
      </c>
      <c r="M2445" t="s">
        <v>19</v>
      </c>
      <c r="N2445" t="s">
        <v>47</v>
      </c>
    </row>
    <row r="2446" spans="4:14" x14ac:dyDescent="0.3">
      <c r="D2446">
        <v>10</v>
      </c>
      <c r="E2446">
        <v>261</v>
      </c>
      <c r="F2446">
        <v>149.94399999999999</v>
      </c>
      <c r="G2446">
        <v>115.938</v>
      </c>
      <c r="H2446">
        <v>167.14400000000001</v>
      </c>
      <c r="I2446">
        <v>1.762</v>
      </c>
      <c r="J2446">
        <v>260.12299999999999</v>
      </c>
      <c r="L2446" t="s">
        <v>43</v>
      </c>
      <c r="M2446" t="s">
        <v>19</v>
      </c>
      <c r="N2446" t="s">
        <v>47</v>
      </c>
    </row>
    <row r="2447" spans="4:14" x14ac:dyDescent="0.3">
      <c r="D2447">
        <v>11</v>
      </c>
      <c r="E2447">
        <v>2691</v>
      </c>
      <c r="F2447">
        <v>183.97499999999999</v>
      </c>
      <c r="G2447">
        <v>25.727</v>
      </c>
      <c r="H2447">
        <v>254.333</v>
      </c>
      <c r="I2447">
        <v>3.6669999999999998</v>
      </c>
      <c r="J2447">
        <v>2689.5059999999999</v>
      </c>
      <c r="K2447">
        <f t="shared" ref="K2447" si="187">J2447/J2446</f>
        <v>10.33936253234047</v>
      </c>
      <c r="L2447" t="s">
        <v>43</v>
      </c>
      <c r="M2447" t="s">
        <v>19</v>
      </c>
      <c r="N2447" t="s">
        <v>47</v>
      </c>
    </row>
    <row r="2448" spans="4:14" x14ac:dyDescent="0.3">
      <c r="D2448">
        <v>12</v>
      </c>
      <c r="E2448">
        <v>229</v>
      </c>
      <c r="F2448">
        <v>143.53100000000001</v>
      </c>
      <c r="G2448">
        <v>74.332999999999998</v>
      </c>
      <c r="H2448">
        <v>204.333</v>
      </c>
      <c r="I2448">
        <v>-90</v>
      </c>
      <c r="J2448">
        <v>228</v>
      </c>
      <c r="L2448" t="s">
        <v>43</v>
      </c>
      <c r="M2448" t="s">
        <v>19</v>
      </c>
      <c r="N2448" t="s">
        <v>47</v>
      </c>
    </row>
    <row r="2449" spans="4:14" x14ac:dyDescent="0.3">
      <c r="D2449">
        <v>13</v>
      </c>
      <c r="E2449">
        <v>3523</v>
      </c>
      <c r="F2449">
        <v>130.577</v>
      </c>
      <c r="G2449">
        <v>2.863</v>
      </c>
      <c r="H2449">
        <v>250.86199999999999</v>
      </c>
      <c r="I2449">
        <v>-89.512</v>
      </c>
      <c r="J2449">
        <v>3522.1280000000002</v>
      </c>
      <c r="K2449">
        <f t="shared" ref="K2449" si="188">J2449/J2448</f>
        <v>15.447929824561404</v>
      </c>
      <c r="L2449" t="s">
        <v>43</v>
      </c>
      <c r="M2449" t="s">
        <v>19</v>
      </c>
      <c r="N2449" t="s">
        <v>49</v>
      </c>
    </row>
    <row r="2450" spans="4:14" x14ac:dyDescent="0.3">
      <c r="D2450">
        <v>14</v>
      </c>
      <c r="E2450">
        <v>133</v>
      </c>
      <c r="F2450">
        <v>87.1</v>
      </c>
      <c r="G2450">
        <v>50.484999999999999</v>
      </c>
      <c r="H2450">
        <v>178</v>
      </c>
      <c r="I2450">
        <v>-1.302</v>
      </c>
      <c r="J2450">
        <v>132.03399999999999</v>
      </c>
      <c r="L2450" t="s">
        <v>43</v>
      </c>
      <c r="M2450" t="s">
        <v>19</v>
      </c>
      <c r="N2450" t="s">
        <v>47</v>
      </c>
    </row>
    <row r="2451" spans="4:14" x14ac:dyDescent="0.3">
      <c r="D2451">
        <v>15</v>
      </c>
      <c r="E2451">
        <v>830</v>
      </c>
      <c r="F2451">
        <v>144.881</v>
      </c>
      <c r="G2451">
        <v>34.235999999999997</v>
      </c>
      <c r="H2451">
        <v>236.78200000000001</v>
      </c>
      <c r="I2451">
        <v>-7.4850000000000003</v>
      </c>
      <c r="J2451">
        <v>829.06500000000005</v>
      </c>
      <c r="K2451">
        <f>J2451/132</f>
        <v>6.280795454545455</v>
      </c>
      <c r="L2451" t="s">
        <v>43</v>
      </c>
      <c r="M2451" t="s">
        <v>19</v>
      </c>
      <c r="N2451" t="s">
        <v>47</v>
      </c>
    </row>
    <row r="2452" spans="4:14" x14ac:dyDescent="0.3">
      <c r="D2452">
        <v>16</v>
      </c>
      <c r="E2452">
        <v>766</v>
      </c>
      <c r="F2452">
        <v>163.678</v>
      </c>
      <c r="G2452">
        <v>24.972999999999999</v>
      </c>
      <c r="H2452">
        <v>255</v>
      </c>
      <c r="I2452">
        <v>-4.95</v>
      </c>
      <c r="J2452">
        <v>764.85299999999995</v>
      </c>
      <c r="K2452">
        <f t="shared" ref="K2452:K2478" si="189">J2452/132</f>
        <v>5.7943409090909084</v>
      </c>
      <c r="L2452" t="s">
        <v>43</v>
      </c>
      <c r="M2452" t="s">
        <v>19</v>
      </c>
      <c r="N2452" t="s">
        <v>47</v>
      </c>
    </row>
    <row r="2453" spans="4:14" x14ac:dyDescent="0.3">
      <c r="D2453">
        <v>17</v>
      </c>
      <c r="E2453">
        <v>884</v>
      </c>
      <c r="F2453">
        <v>137.67400000000001</v>
      </c>
      <c r="G2453">
        <v>11.781000000000001</v>
      </c>
      <c r="H2453">
        <v>250.19499999999999</v>
      </c>
      <c r="I2453">
        <v>-1.948</v>
      </c>
      <c r="J2453">
        <v>882.51</v>
      </c>
      <c r="K2453">
        <f t="shared" si="189"/>
        <v>6.6856818181818181</v>
      </c>
      <c r="L2453" t="s">
        <v>43</v>
      </c>
      <c r="M2453" t="s">
        <v>19</v>
      </c>
      <c r="N2453" t="s">
        <v>47</v>
      </c>
    </row>
    <row r="2454" spans="4:14" x14ac:dyDescent="0.3">
      <c r="D2454">
        <v>18</v>
      </c>
      <c r="E2454">
        <v>835</v>
      </c>
      <c r="F2454">
        <v>172.14400000000001</v>
      </c>
      <c r="G2454">
        <v>3.0840000000000001</v>
      </c>
      <c r="H2454">
        <v>253.58</v>
      </c>
      <c r="I2454">
        <v>-0.82399999999999995</v>
      </c>
      <c r="J2454">
        <v>834.08600000000001</v>
      </c>
      <c r="K2454">
        <f t="shared" si="189"/>
        <v>6.3188333333333331</v>
      </c>
      <c r="L2454" t="s">
        <v>43</v>
      </c>
      <c r="M2454" t="s">
        <v>19</v>
      </c>
      <c r="N2454" t="s">
        <v>47</v>
      </c>
    </row>
    <row r="2455" spans="4:14" x14ac:dyDescent="0.3">
      <c r="D2455">
        <v>19</v>
      </c>
      <c r="E2455">
        <v>783</v>
      </c>
      <c r="F2455">
        <v>155.488</v>
      </c>
      <c r="G2455">
        <v>12.996</v>
      </c>
      <c r="H2455">
        <v>251.61</v>
      </c>
      <c r="I2455">
        <v>-4.399</v>
      </c>
      <c r="J2455">
        <v>782.30399999999997</v>
      </c>
      <c r="K2455">
        <f t="shared" si="189"/>
        <v>5.9265454545454546</v>
      </c>
      <c r="L2455" t="s">
        <v>43</v>
      </c>
      <c r="M2455" t="s">
        <v>19</v>
      </c>
      <c r="N2455" t="s">
        <v>47</v>
      </c>
    </row>
    <row r="2456" spans="4:14" x14ac:dyDescent="0.3">
      <c r="D2456">
        <v>20</v>
      </c>
      <c r="E2456">
        <v>874</v>
      </c>
      <c r="F2456">
        <v>121.726</v>
      </c>
      <c r="G2456">
        <v>13.147</v>
      </c>
      <c r="H2456">
        <v>254</v>
      </c>
      <c r="I2456">
        <v>-5.1230000000000002</v>
      </c>
      <c r="J2456">
        <v>873.49</v>
      </c>
      <c r="K2456">
        <f t="shared" si="189"/>
        <v>6.6173484848484847</v>
      </c>
      <c r="L2456" t="s">
        <v>43</v>
      </c>
      <c r="M2456" t="s">
        <v>19</v>
      </c>
      <c r="N2456" t="s">
        <v>47</v>
      </c>
    </row>
    <row r="2457" spans="4:14" x14ac:dyDescent="0.3">
      <c r="D2457">
        <v>21</v>
      </c>
      <c r="E2457">
        <v>799</v>
      </c>
      <c r="F2457">
        <v>181.84200000000001</v>
      </c>
      <c r="G2457">
        <v>40.232999999999997</v>
      </c>
      <c r="H2457">
        <v>255</v>
      </c>
      <c r="I2457">
        <v>-0.86199999999999999</v>
      </c>
      <c r="J2457">
        <v>798.09</v>
      </c>
      <c r="K2457">
        <f t="shared" si="189"/>
        <v>6.0461363636363643</v>
      </c>
      <c r="L2457" t="s">
        <v>43</v>
      </c>
      <c r="M2457" t="s">
        <v>19</v>
      </c>
      <c r="N2457" t="s">
        <v>47</v>
      </c>
    </row>
    <row r="2458" spans="4:14" x14ac:dyDescent="0.3">
      <c r="D2458">
        <v>22</v>
      </c>
      <c r="E2458">
        <v>865</v>
      </c>
      <c r="F2458">
        <v>167.02199999999999</v>
      </c>
      <c r="G2458">
        <v>38.639000000000003</v>
      </c>
      <c r="H2458">
        <v>247.55600000000001</v>
      </c>
      <c r="I2458">
        <v>0.39800000000000002</v>
      </c>
      <c r="J2458">
        <v>864.02099999999996</v>
      </c>
      <c r="K2458">
        <f t="shared" si="189"/>
        <v>6.5456136363636359</v>
      </c>
      <c r="L2458" t="s">
        <v>43</v>
      </c>
      <c r="M2458" t="s">
        <v>19</v>
      </c>
      <c r="N2458" t="s">
        <v>47</v>
      </c>
    </row>
    <row r="2459" spans="4:14" x14ac:dyDescent="0.3">
      <c r="D2459">
        <v>23</v>
      </c>
      <c r="E2459">
        <v>824</v>
      </c>
      <c r="F2459">
        <v>160.74199999999999</v>
      </c>
      <c r="G2459">
        <v>16.940999999999999</v>
      </c>
      <c r="H2459">
        <v>251.98</v>
      </c>
      <c r="I2459">
        <v>-2.09</v>
      </c>
      <c r="J2459">
        <v>822.54700000000003</v>
      </c>
      <c r="K2459">
        <f t="shared" si="189"/>
        <v>6.231416666666667</v>
      </c>
      <c r="L2459" t="s">
        <v>43</v>
      </c>
      <c r="M2459" t="s">
        <v>19</v>
      </c>
      <c r="N2459" t="s">
        <v>47</v>
      </c>
    </row>
    <row r="2460" spans="4:14" x14ac:dyDescent="0.3">
      <c r="D2460">
        <v>24</v>
      </c>
      <c r="E2460">
        <v>853</v>
      </c>
      <c r="F2460">
        <v>123.21599999999999</v>
      </c>
      <c r="G2460">
        <v>8.1359999999999992</v>
      </c>
      <c r="H2460">
        <v>239.667</v>
      </c>
      <c r="I2460">
        <v>-0.40300000000000002</v>
      </c>
      <c r="J2460">
        <v>852.02099999999996</v>
      </c>
      <c r="K2460">
        <f t="shared" si="189"/>
        <v>6.4547045454545451</v>
      </c>
      <c r="L2460" t="s">
        <v>43</v>
      </c>
      <c r="M2460" t="s">
        <v>19</v>
      </c>
      <c r="N2460" t="s">
        <v>47</v>
      </c>
    </row>
    <row r="2461" spans="4:14" x14ac:dyDescent="0.3">
      <c r="D2461">
        <v>25</v>
      </c>
      <c r="E2461">
        <v>814</v>
      </c>
      <c r="F2461">
        <v>139.38300000000001</v>
      </c>
      <c r="G2461">
        <v>35.573999999999998</v>
      </c>
      <c r="H2461">
        <v>253.941</v>
      </c>
      <c r="I2461">
        <v>8.4890000000000008</v>
      </c>
      <c r="J2461">
        <v>812.90599999999995</v>
      </c>
      <c r="K2461">
        <f t="shared" si="189"/>
        <v>6.1583787878787879</v>
      </c>
      <c r="L2461" t="s">
        <v>43</v>
      </c>
      <c r="M2461" t="s">
        <v>19</v>
      </c>
      <c r="N2461" t="s">
        <v>47</v>
      </c>
    </row>
    <row r="2462" spans="4:14" x14ac:dyDescent="0.3">
      <c r="D2462">
        <v>26</v>
      </c>
      <c r="E2462">
        <v>759</v>
      </c>
      <c r="F2462">
        <v>158.30199999999999</v>
      </c>
      <c r="G2462">
        <v>37.81</v>
      </c>
      <c r="H2462">
        <v>249.88</v>
      </c>
      <c r="I2462">
        <v>3.633</v>
      </c>
      <c r="J2462">
        <v>757.52200000000005</v>
      </c>
      <c r="K2462">
        <f t="shared" si="189"/>
        <v>5.7388030303030311</v>
      </c>
      <c r="L2462" t="s">
        <v>43</v>
      </c>
      <c r="M2462" t="s">
        <v>19</v>
      </c>
      <c r="N2462" t="s">
        <v>47</v>
      </c>
    </row>
    <row r="2463" spans="4:14" x14ac:dyDescent="0.3">
      <c r="D2463">
        <v>27</v>
      </c>
      <c r="E2463">
        <v>799</v>
      </c>
      <c r="F2463">
        <v>153.19499999999999</v>
      </c>
      <c r="G2463">
        <v>24.747</v>
      </c>
      <c r="H2463">
        <v>253.614</v>
      </c>
      <c r="I2463">
        <v>-0.86199999999999999</v>
      </c>
      <c r="J2463">
        <v>798.09</v>
      </c>
      <c r="K2463">
        <f t="shared" si="189"/>
        <v>6.0461363636363643</v>
      </c>
      <c r="L2463" t="s">
        <v>43</v>
      </c>
      <c r="M2463" t="s">
        <v>19</v>
      </c>
      <c r="N2463" t="s">
        <v>47</v>
      </c>
    </row>
    <row r="2464" spans="4:14" x14ac:dyDescent="0.3">
      <c r="D2464">
        <v>28</v>
      </c>
      <c r="E2464">
        <v>943</v>
      </c>
      <c r="F2464">
        <v>172.38499999999999</v>
      </c>
      <c r="G2464">
        <v>4</v>
      </c>
      <c r="H2464">
        <v>254.333</v>
      </c>
      <c r="I2464">
        <v>-1.8240000000000001</v>
      </c>
      <c r="J2464">
        <v>942.47799999999995</v>
      </c>
      <c r="K2464">
        <f t="shared" si="189"/>
        <v>7.1399848484848478</v>
      </c>
      <c r="L2464" t="s">
        <v>43</v>
      </c>
      <c r="M2464" t="s">
        <v>19</v>
      </c>
      <c r="N2464" t="s">
        <v>47</v>
      </c>
    </row>
    <row r="2465" spans="4:14" x14ac:dyDescent="0.3">
      <c r="D2465">
        <v>29</v>
      </c>
      <c r="E2465">
        <v>868</v>
      </c>
      <c r="F2465">
        <v>185.13200000000001</v>
      </c>
      <c r="G2465">
        <v>33.491999999999997</v>
      </c>
      <c r="H2465">
        <v>253.333</v>
      </c>
      <c r="I2465">
        <v>4.7640000000000002</v>
      </c>
      <c r="J2465">
        <v>866.995</v>
      </c>
      <c r="K2465">
        <f t="shared" si="189"/>
        <v>6.5681439393939396</v>
      </c>
      <c r="L2465" t="s">
        <v>43</v>
      </c>
      <c r="M2465" t="s">
        <v>19</v>
      </c>
      <c r="N2465" t="s">
        <v>47</v>
      </c>
    </row>
    <row r="2466" spans="4:14" x14ac:dyDescent="0.3">
      <c r="D2466">
        <v>30</v>
      </c>
      <c r="E2466">
        <v>770</v>
      </c>
      <c r="F2466">
        <v>140.28299999999999</v>
      </c>
      <c r="G2466">
        <v>24.995999999999999</v>
      </c>
      <c r="H2466">
        <v>247.20599999999999</v>
      </c>
      <c r="I2466">
        <v>3.13</v>
      </c>
      <c r="J2466">
        <v>769.14800000000002</v>
      </c>
      <c r="K2466">
        <f t="shared" si="189"/>
        <v>5.8268787878787878</v>
      </c>
      <c r="L2466" t="s">
        <v>43</v>
      </c>
      <c r="M2466" t="s">
        <v>19</v>
      </c>
      <c r="N2466" t="s">
        <v>47</v>
      </c>
    </row>
    <row r="2467" spans="4:14" x14ac:dyDescent="0.3">
      <c r="D2467">
        <v>31</v>
      </c>
      <c r="E2467">
        <v>786</v>
      </c>
      <c r="F2467">
        <v>131.26400000000001</v>
      </c>
      <c r="G2467">
        <v>12.14</v>
      </c>
      <c r="H2467">
        <v>225.815</v>
      </c>
      <c r="I2467">
        <v>-6.5819999999999999</v>
      </c>
      <c r="J2467">
        <v>785.17499999999995</v>
      </c>
      <c r="K2467">
        <f t="shared" si="189"/>
        <v>5.9482954545454545</v>
      </c>
      <c r="L2467" t="s">
        <v>43</v>
      </c>
      <c r="M2467" t="s">
        <v>19</v>
      </c>
      <c r="N2467" t="s">
        <v>47</v>
      </c>
    </row>
    <row r="2468" spans="4:14" x14ac:dyDescent="0.3">
      <c r="D2468">
        <v>32</v>
      </c>
      <c r="E2468">
        <v>855</v>
      </c>
      <c r="F2468">
        <v>168.32599999999999</v>
      </c>
      <c r="G2468">
        <v>13.513999999999999</v>
      </c>
      <c r="H2468">
        <v>251.697</v>
      </c>
      <c r="I2468">
        <v>-3.6269999999999998</v>
      </c>
      <c r="J2468">
        <v>853.71</v>
      </c>
      <c r="K2468">
        <f t="shared" si="189"/>
        <v>6.4675000000000002</v>
      </c>
      <c r="L2468" t="s">
        <v>43</v>
      </c>
      <c r="M2468" t="s">
        <v>19</v>
      </c>
      <c r="N2468" t="s">
        <v>47</v>
      </c>
    </row>
    <row r="2469" spans="4:14" x14ac:dyDescent="0.3">
      <c r="D2469">
        <v>33</v>
      </c>
      <c r="E2469">
        <v>829</v>
      </c>
      <c r="F2469">
        <v>127.988</v>
      </c>
      <c r="G2469">
        <v>6.5780000000000003</v>
      </c>
      <c r="H2469">
        <v>253.69300000000001</v>
      </c>
      <c r="I2469">
        <v>-12.124000000000001</v>
      </c>
      <c r="J2469">
        <v>828.47799999999995</v>
      </c>
      <c r="K2469">
        <f t="shared" si="189"/>
        <v>6.2763484848484845</v>
      </c>
      <c r="L2469" t="s">
        <v>43</v>
      </c>
      <c r="M2469" t="s">
        <v>19</v>
      </c>
      <c r="N2469" t="s">
        <v>47</v>
      </c>
    </row>
    <row r="2470" spans="4:14" x14ac:dyDescent="0.3">
      <c r="D2470">
        <v>34</v>
      </c>
      <c r="E2470">
        <v>795</v>
      </c>
      <c r="F2470">
        <v>95.403000000000006</v>
      </c>
      <c r="G2470">
        <v>1.7889999999999999</v>
      </c>
      <c r="H2470">
        <v>222.09800000000001</v>
      </c>
      <c r="I2470">
        <v>3.9</v>
      </c>
      <c r="J2470">
        <v>793.83900000000006</v>
      </c>
      <c r="K2470">
        <f t="shared" si="189"/>
        <v>6.0139318181818187</v>
      </c>
      <c r="L2470" t="s">
        <v>43</v>
      </c>
      <c r="M2470" t="s">
        <v>19</v>
      </c>
      <c r="N2470" t="s">
        <v>47</v>
      </c>
    </row>
    <row r="2471" spans="4:14" x14ac:dyDescent="0.3">
      <c r="D2471">
        <v>35</v>
      </c>
      <c r="E2471">
        <v>866</v>
      </c>
      <c r="F2471">
        <v>158.26499999999999</v>
      </c>
      <c r="G2471">
        <v>18.594999999999999</v>
      </c>
      <c r="H2471">
        <v>249.49299999999999</v>
      </c>
      <c r="I2471">
        <v>3.18</v>
      </c>
      <c r="J2471">
        <v>865.33199999999999</v>
      </c>
      <c r="K2471">
        <f t="shared" si="189"/>
        <v>6.5555454545454541</v>
      </c>
      <c r="L2471" t="s">
        <v>43</v>
      </c>
      <c r="M2471" t="s">
        <v>19</v>
      </c>
      <c r="N2471" t="s">
        <v>47</v>
      </c>
    </row>
    <row r="2472" spans="4:14" x14ac:dyDescent="0.3">
      <c r="D2472">
        <v>36</v>
      </c>
      <c r="E2472">
        <v>764</v>
      </c>
      <c r="F2472">
        <v>115.77</v>
      </c>
      <c r="G2472">
        <v>8.1199999999999992</v>
      </c>
      <c r="H2472">
        <v>250.24199999999999</v>
      </c>
      <c r="I2472">
        <v>3.1549999999999998</v>
      </c>
      <c r="J2472">
        <v>763.15700000000004</v>
      </c>
      <c r="K2472">
        <f t="shared" si="189"/>
        <v>5.7814924242424244</v>
      </c>
      <c r="L2472" t="s">
        <v>43</v>
      </c>
      <c r="M2472" t="s">
        <v>19</v>
      </c>
      <c r="N2472" t="s">
        <v>47</v>
      </c>
    </row>
    <row r="2473" spans="4:14" x14ac:dyDescent="0.3">
      <c r="D2473">
        <v>37</v>
      </c>
      <c r="E2473">
        <v>827</v>
      </c>
      <c r="F2473">
        <v>111.456</v>
      </c>
      <c r="G2473">
        <v>6.8159999999999998</v>
      </c>
      <c r="H2473">
        <v>238.87</v>
      </c>
      <c r="I2473">
        <v>-5.4210000000000003</v>
      </c>
      <c r="J2473">
        <v>825.69200000000001</v>
      </c>
      <c r="K2473">
        <f t="shared" si="189"/>
        <v>6.2552424242424243</v>
      </c>
      <c r="L2473" t="s">
        <v>43</v>
      </c>
      <c r="M2473" t="s">
        <v>19</v>
      </c>
      <c r="N2473" t="s">
        <v>47</v>
      </c>
    </row>
    <row r="2474" spans="4:14" x14ac:dyDescent="0.3">
      <c r="D2474">
        <v>38</v>
      </c>
      <c r="E2474">
        <v>832</v>
      </c>
      <c r="F2474">
        <v>155.21700000000001</v>
      </c>
      <c r="G2474">
        <v>12.034000000000001</v>
      </c>
      <c r="H2474">
        <v>252</v>
      </c>
      <c r="I2474">
        <v>-4.97</v>
      </c>
      <c r="J2474">
        <v>831.125</v>
      </c>
      <c r="K2474">
        <f t="shared" si="189"/>
        <v>6.2964015151515156</v>
      </c>
      <c r="L2474" t="s">
        <v>43</v>
      </c>
      <c r="M2474" t="s">
        <v>19</v>
      </c>
      <c r="N2474" t="s">
        <v>47</v>
      </c>
    </row>
    <row r="2475" spans="4:14" x14ac:dyDescent="0.3">
      <c r="D2475">
        <v>39</v>
      </c>
      <c r="E2475">
        <v>794</v>
      </c>
      <c r="F2475">
        <v>92.68</v>
      </c>
      <c r="G2475">
        <v>6.593</v>
      </c>
      <c r="H2475">
        <v>204.245</v>
      </c>
      <c r="I2475">
        <v>2.169</v>
      </c>
      <c r="J2475">
        <v>792.56799999999998</v>
      </c>
      <c r="K2475">
        <f t="shared" si="189"/>
        <v>6.0043030303030305</v>
      </c>
      <c r="L2475" t="s">
        <v>43</v>
      </c>
      <c r="M2475" t="s">
        <v>19</v>
      </c>
      <c r="N2475" t="s">
        <v>47</v>
      </c>
    </row>
    <row r="2476" spans="4:14" x14ac:dyDescent="0.3">
      <c r="D2476">
        <v>40</v>
      </c>
      <c r="E2476">
        <v>778</v>
      </c>
      <c r="F2476">
        <v>128.572</v>
      </c>
      <c r="G2476">
        <v>0</v>
      </c>
      <c r="H2476">
        <v>250.32599999999999</v>
      </c>
      <c r="I2476">
        <v>-8.8810000000000002</v>
      </c>
      <c r="J2476">
        <v>777.31799999999998</v>
      </c>
      <c r="K2476">
        <f t="shared" si="189"/>
        <v>5.8887727272727268</v>
      </c>
      <c r="L2476" t="s">
        <v>43</v>
      </c>
      <c r="M2476" t="s">
        <v>19</v>
      </c>
      <c r="N2476" t="s">
        <v>47</v>
      </c>
    </row>
    <row r="2477" spans="4:14" x14ac:dyDescent="0.3">
      <c r="D2477">
        <v>41</v>
      </c>
      <c r="E2477">
        <v>861</v>
      </c>
      <c r="F2477">
        <v>105.047</v>
      </c>
      <c r="G2477">
        <v>5.1239999999999997</v>
      </c>
      <c r="H2477">
        <v>235.649</v>
      </c>
      <c r="I2477">
        <v>-7.6210000000000004</v>
      </c>
      <c r="J2477">
        <v>859.59299999999996</v>
      </c>
      <c r="K2477">
        <f t="shared" si="189"/>
        <v>6.5120681818181811</v>
      </c>
      <c r="L2477" t="s">
        <v>43</v>
      </c>
      <c r="M2477" t="s">
        <v>19</v>
      </c>
      <c r="N2477" t="s">
        <v>47</v>
      </c>
    </row>
    <row r="2478" spans="4:14" x14ac:dyDescent="0.3">
      <c r="D2478">
        <v>42</v>
      </c>
      <c r="E2478">
        <v>830</v>
      </c>
      <c r="F2478">
        <v>97.477000000000004</v>
      </c>
      <c r="G2478">
        <v>1.786</v>
      </c>
      <c r="H2478">
        <v>243.18299999999999</v>
      </c>
      <c r="I2478">
        <v>-3.3180000000000001</v>
      </c>
      <c r="J2478">
        <v>829.39</v>
      </c>
      <c r="K2478">
        <f t="shared" si="189"/>
        <v>6.2832575757575757</v>
      </c>
      <c r="L2478" t="s">
        <v>43</v>
      </c>
      <c r="M2478" t="s">
        <v>19</v>
      </c>
      <c r="N2478" t="s">
        <v>47</v>
      </c>
    </row>
    <row r="2479" spans="4:14" x14ac:dyDescent="0.3">
      <c r="D2479">
        <v>43</v>
      </c>
      <c r="E2479">
        <v>289</v>
      </c>
      <c r="F2479">
        <v>117.13200000000001</v>
      </c>
      <c r="G2479">
        <v>86.013999999999996</v>
      </c>
      <c r="H2479">
        <v>169</v>
      </c>
      <c r="I2479">
        <v>-87.614000000000004</v>
      </c>
      <c r="J2479">
        <v>288.25</v>
      </c>
      <c r="L2479" t="s">
        <v>43</v>
      </c>
      <c r="M2479" t="s">
        <v>19</v>
      </c>
      <c r="N2479" t="s">
        <v>47</v>
      </c>
    </row>
    <row r="2480" spans="4:14" x14ac:dyDescent="0.3">
      <c r="D2480">
        <v>44</v>
      </c>
      <c r="E2480">
        <v>2678</v>
      </c>
      <c r="F2480">
        <v>132.55799999999999</v>
      </c>
      <c r="G2480">
        <v>19.617999999999999</v>
      </c>
      <c r="H2480">
        <v>252.39</v>
      </c>
      <c r="I2480">
        <v>-85.887</v>
      </c>
      <c r="J2480">
        <v>2676.8939999999998</v>
      </c>
      <c r="K2480">
        <f>J2480/J2479</f>
        <v>9.2867094535993058</v>
      </c>
      <c r="L2480" t="s">
        <v>43</v>
      </c>
      <c r="M2480" t="s">
        <v>19</v>
      </c>
      <c r="N2480" t="s">
        <v>47</v>
      </c>
    </row>
    <row r="2481" spans="4:14" x14ac:dyDescent="0.3">
      <c r="D2481">
        <v>45</v>
      </c>
      <c r="E2481">
        <v>283</v>
      </c>
      <c r="F2481">
        <v>94.638000000000005</v>
      </c>
      <c r="G2481">
        <v>69.332999999999998</v>
      </c>
      <c r="H2481">
        <v>176.667</v>
      </c>
      <c r="I2481">
        <v>-90</v>
      </c>
      <c r="J2481">
        <v>282</v>
      </c>
      <c r="L2481" t="s">
        <v>43</v>
      </c>
      <c r="M2481" t="s">
        <v>19</v>
      </c>
      <c r="N2481" t="s">
        <v>47</v>
      </c>
    </row>
    <row r="2482" spans="4:14" x14ac:dyDescent="0.3">
      <c r="D2482">
        <v>46</v>
      </c>
      <c r="E2482">
        <v>2600</v>
      </c>
      <c r="F2482">
        <v>134.01900000000001</v>
      </c>
      <c r="G2482">
        <v>17.428000000000001</v>
      </c>
      <c r="H2482">
        <v>253.63499999999999</v>
      </c>
      <c r="I2482">
        <v>-85.763999999999996</v>
      </c>
      <c r="J2482">
        <v>2599.1010000000001</v>
      </c>
      <c r="K2482">
        <f t="shared" ref="K2482" si="190">J2482/J2481</f>
        <v>9.2166702127659583</v>
      </c>
      <c r="L2482" t="s">
        <v>43</v>
      </c>
      <c r="M2482" t="s">
        <v>19</v>
      </c>
      <c r="N2482" t="s">
        <v>47</v>
      </c>
    </row>
    <row r="2483" spans="4:14" x14ac:dyDescent="0.3">
      <c r="D2483">
        <v>47</v>
      </c>
      <c r="E2483">
        <v>313</v>
      </c>
      <c r="F2483">
        <v>141.16200000000001</v>
      </c>
      <c r="G2483">
        <v>109.872</v>
      </c>
      <c r="H2483">
        <v>162.02600000000001</v>
      </c>
      <c r="I2483">
        <v>1.4690000000000001</v>
      </c>
      <c r="J2483">
        <v>312.10300000000001</v>
      </c>
      <c r="L2483" t="s">
        <v>43</v>
      </c>
      <c r="M2483" t="s">
        <v>19</v>
      </c>
      <c r="N2483" t="s">
        <v>47</v>
      </c>
    </row>
    <row r="2484" spans="4:14" x14ac:dyDescent="0.3">
      <c r="D2484">
        <v>48</v>
      </c>
      <c r="E2484">
        <v>3261</v>
      </c>
      <c r="F2484">
        <v>135.517</v>
      </c>
      <c r="G2484">
        <v>4.3330000000000002</v>
      </c>
      <c r="H2484">
        <v>248.667</v>
      </c>
      <c r="I2484">
        <v>-0.14099999999999999</v>
      </c>
      <c r="J2484">
        <v>3260.01</v>
      </c>
      <c r="K2484">
        <f t="shared" ref="K2484" si="191">J2484/J2483</f>
        <v>10.445301711294029</v>
      </c>
      <c r="L2484" t="s">
        <v>43</v>
      </c>
      <c r="M2484" t="s">
        <v>19</v>
      </c>
      <c r="N2484" t="s">
        <v>47</v>
      </c>
    </row>
    <row r="2485" spans="4:14" x14ac:dyDescent="0.3">
      <c r="D2485">
        <v>49</v>
      </c>
      <c r="E2485">
        <v>325</v>
      </c>
      <c r="F2485">
        <v>89.646000000000001</v>
      </c>
      <c r="G2485">
        <v>64.185000000000002</v>
      </c>
      <c r="H2485">
        <v>154.88900000000001</v>
      </c>
      <c r="I2485">
        <v>-91.061000000000007</v>
      </c>
      <c r="J2485">
        <v>324.05599999999998</v>
      </c>
      <c r="L2485" t="s">
        <v>43</v>
      </c>
      <c r="M2485" t="s">
        <v>19</v>
      </c>
      <c r="N2485" t="s">
        <v>47</v>
      </c>
    </row>
    <row r="2486" spans="4:14" x14ac:dyDescent="0.3">
      <c r="D2486">
        <v>50</v>
      </c>
      <c r="E2486">
        <v>3215</v>
      </c>
      <c r="F2486">
        <v>125.389</v>
      </c>
      <c r="G2486">
        <v>8.5060000000000002</v>
      </c>
      <c r="H2486">
        <v>232.751</v>
      </c>
      <c r="I2486">
        <v>-85.396000000000001</v>
      </c>
      <c r="J2486">
        <v>3214.3710000000001</v>
      </c>
      <c r="K2486">
        <f t="shared" ref="K2486" si="192">J2486/J2485</f>
        <v>9.9191837213321161</v>
      </c>
      <c r="L2486" t="s">
        <v>43</v>
      </c>
      <c r="M2486" t="s">
        <v>19</v>
      </c>
      <c r="N2486" t="s">
        <v>47</v>
      </c>
    </row>
    <row r="2487" spans="4:14" x14ac:dyDescent="0.3">
      <c r="D2487">
        <v>51</v>
      </c>
      <c r="E2487">
        <v>290</v>
      </c>
      <c r="F2487">
        <v>120.44799999999999</v>
      </c>
      <c r="G2487">
        <v>53.32</v>
      </c>
      <c r="H2487">
        <v>194.167</v>
      </c>
      <c r="I2487">
        <v>-93.575999999999993</v>
      </c>
      <c r="J2487">
        <v>288.56200000000001</v>
      </c>
      <c r="L2487" t="s">
        <v>43</v>
      </c>
      <c r="M2487" t="s">
        <v>19</v>
      </c>
      <c r="N2487" t="s">
        <v>47</v>
      </c>
    </row>
    <row r="2488" spans="4:14" x14ac:dyDescent="0.3">
      <c r="D2488">
        <v>52</v>
      </c>
      <c r="E2488">
        <v>3152</v>
      </c>
      <c r="F2488">
        <v>134.9</v>
      </c>
      <c r="G2488">
        <v>13.063000000000001</v>
      </c>
      <c r="H2488">
        <v>251.333</v>
      </c>
      <c r="I2488">
        <v>-88.909000000000006</v>
      </c>
      <c r="J2488">
        <v>3150.5709999999999</v>
      </c>
      <c r="K2488">
        <f t="shared" ref="K2488" si="193">J2488/J2487</f>
        <v>10.918177029546509</v>
      </c>
      <c r="L2488" t="s">
        <v>43</v>
      </c>
      <c r="M2488" t="s">
        <v>19</v>
      </c>
      <c r="N2488" t="s">
        <v>47</v>
      </c>
    </row>
    <row r="2489" spans="4:14" x14ac:dyDescent="0.3">
      <c r="D2489">
        <v>53</v>
      </c>
      <c r="E2489">
        <v>295</v>
      </c>
      <c r="F2489">
        <v>88.546000000000006</v>
      </c>
      <c r="G2489">
        <v>62.34</v>
      </c>
      <c r="H2489">
        <v>176.15</v>
      </c>
      <c r="I2489">
        <v>-91.168999999999997</v>
      </c>
      <c r="J2489">
        <v>294.06099999999998</v>
      </c>
      <c r="L2489" t="s">
        <v>43</v>
      </c>
      <c r="M2489" t="s">
        <v>19</v>
      </c>
      <c r="N2489" t="s">
        <v>47</v>
      </c>
    </row>
    <row r="2490" spans="4:14" x14ac:dyDescent="0.3">
      <c r="D2490">
        <v>54</v>
      </c>
      <c r="E2490">
        <v>2113</v>
      </c>
      <c r="F2490">
        <v>179.75800000000001</v>
      </c>
      <c r="G2490">
        <v>55.131</v>
      </c>
      <c r="H2490">
        <v>254.667</v>
      </c>
      <c r="I2490">
        <v>-90.325999999999993</v>
      </c>
      <c r="J2490">
        <v>2112.0340000000001</v>
      </c>
      <c r="K2490">
        <f>J2490/294</f>
        <v>7.1837891156462588</v>
      </c>
      <c r="L2490" t="s">
        <v>43</v>
      </c>
      <c r="M2490" t="s">
        <v>19</v>
      </c>
      <c r="N2490" t="s">
        <v>47</v>
      </c>
    </row>
    <row r="2491" spans="4:14" x14ac:dyDescent="0.3">
      <c r="D2491">
        <v>55</v>
      </c>
      <c r="E2491">
        <v>2166</v>
      </c>
      <c r="F2491">
        <v>155.273</v>
      </c>
      <c r="G2491">
        <v>9.1389999999999993</v>
      </c>
      <c r="H2491">
        <v>254.09299999999999</v>
      </c>
      <c r="I2491">
        <v>-93.813999999999993</v>
      </c>
      <c r="J2491">
        <v>2164.7950000000001</v>
      </c>
      <c r="K2491">
        <f>J2491/294</f>
        <v>7.3632482993197286</v>
      </c>
      <c r="L2491" t="s">
        <v>43</v>
      </c>
      <c r="M2491" t="s">
        <v>19</v>
      </c>
      <c r="N2491" t="s">
        <v>47</v>
      </c>
    </row>
    <row r="2492" spans="4:14" x14ac:dyDescent="0.3">
      <c r="D2492">
        <v>56</v>
      </c>
      <c r="E2492">
        <v>98</v>
      </c>
      <c r="F2492">
        <v>151.83000000000001</v>
      </c>
      <c r="G2492">
        <v>69.501999999999995</v>
      </c>
      <c r="H2492">
        <v>234.333</v>
      </c>
      <c r="I2492">
        <v>-91.771000000000001</v>
      </c>
      <c r="J2492">
        <v>97.046000000000006</v>
      </c>
      <c r="L2492" t="s">
        <v>43</v>
      </c>
      <c r="M2492" t="s">
        <v>19</v>
      </c>
      <c r="N2492" t="s">
        <v>47</v>
      </c>
    </row>
    <row r="2493" spans="4:14" x14ac:dyDescent="0.3">
      <c r="D2493">
        <v>57</v>
      </c>
      <c r="E2493">
        <v>864</v>
      </c>
      <c r="F2493">
        <v>113.70099999999999</v>
      </c>
      <c r="G2493">
        <v>4.9279999999999999</v>
      </c>
      <c r="H2493">
        <v>228.4</v>
      </c>
      <c r="I2493">
        <v>-11.231999999999999</v>
      </c>
      <c r="J2493">
        <v>862.52</v>
      </c>
      <c r="K2493">
        <f>J2493/97</f>
        <v>8.8919587628865973</v>
      </c>
      <c r="L2493" t="s">
        <v>43</v>
      </c>
      <c r="M2493" t="s">
        <v>19</v>
      </c>
      <c r="N2493" t="s">
        <v>47</v>
      </c>
    </row>
    <row r="2494" spans="4:14" x14ac:dyDescent="0.3">
      <c r="D2494">
        <v>58</v>
      </c>
      <c r="E2494">
        <v>882</v>
      </c>
      <c r="F2494">
        <v>137.10400000000001</v>
      </c>
      <c r="G2494">
        <v>13.445</v>
      </c>
      <c r="H2494">
        <v>251.27799999999999</v>
      </c>
      <c r="I2494">
        <v>-2.6030000000000002</v>
      </c>
      <c r="J2494">
        <v>880.90899999999999</v>
      </c>
      <c r="K2494">
        <f t="shared" ref="K2494:K2546" si="194">J2494/97</f>
        <v>9.0815360824742264</v>
      </c>
      <c r="L2494" t="s">
        <v>43</v>
      </c>
      <c r="M2494" t="s">
        <v>19</v>
      </c>
      <c r="N2494" t="s">
        <v>47</v>
      </c>
    </row>
    <row r="2495" spans="4:14" x14ac:dyDescent="0.3">
      <c r="D2495">
        <v>59</v>
      </c>
      <c r="E2495">
        <v>815</v>
      </c>
      <c r="F2495">
        <v>157.54900000000001</v>
      </c>
      <c r="G2495">
        <v>38.985999999999997</v>
      </c>
      <c r="H2495">
        <v>252.63200000000001</v>
      </c>
      <c r="I2495">
        <v>-3.6640000000000001</v>
      </c>
      <c r="J2495">
        <v>813.66300000000001</v>
      </c>
      <c r="K2495">
        <f t="shared" si="194"/>
        <v>8.3882783505154634</v>
      </c>
      <c r="L2495" t="s">
        <v>43</v>
      </c>
      <c r="M2495" t="s">
        <v>19</v>
      </c>
      <c r="N2495" t="s">
        <v>47</v>
      </c>
    </row>
    <row r="2496" spans="4:14" x14ac:dyDescent="0.3">
      <c r="D2496">
        <v>60</v>
      </c>
      <c r="E2496">
        <v>921</v>
      </c>
      <c r="F2496">
        <v>150.357</v>
      </c>
      <c r="G2496">
        <v>5.6669999999999998</v>
      </c>
      <c r="H2496">
        <v>254</v>
      </c>
      <c r="I2496">
        <v>0</v>
      </c>
      <c r="J2496">
        <v>920</v>
      </c>
      <c r="K2496">
        <f t="shared" si="194"/>
        <v>9.4845360824742269</v>
      </c>
      <c r="L2496" t="s">
        <v>43</v>
      </c>
      <c r="M2496" t="s">
        <v>19</v>
      </c>
      <c r="N2496" t="s">
        <v>47</v>
      </c>
    </row>
    <row r="2497" spans="4:14" x14ac:dyDescent="0.3">
      <c r="D2497">
        <v>61</v>
      </c>
      <c r="E2497">
        <v>874</v>
      </c>
      <c r="F2497">
        <v>139.06</v>
      </c>
      <c r="G2497">
        <v>41.088999999999999</v>
      </c>
      <c r="H2497">
        <v>253.749</v>
      </c>
      <c r="I2497">
        <v>2.6259999999999999</v>
      </c>
      <c r="J2497">
        <v>872.91700000000003</v>
      </c>
      <c r="K2497">
        <f t="shared" si="194"/>
        <v>8.9991443298969074</v>
      </c>
      <c r="L2497" t="s">
        <v>43</v>
      </c>
      <c r="M2497" t="s">
        <v>19</v>
      </c>
      <c r="N2497" t="s">
        <v>47</v>
      </c>
    </row>
    <row r="2498" spans="4:14" x14ac:dyDescent="0.3">
      <c r="D2498">
        <v>62</v>
      </c>
      <c r="E2498">
        <v>869</v>
      </c>
      <c r="F2498">
        <v>144.75299999999999</v>
      </c>
      <c r="G2498">
        <v>23.645</v>
      </c>
      <c r="H2498">
        <v>253.31</v>
      </c>
      <c r="I2498">
        <v>0.26400000000000001</v>
      </c>
      <c r="J2498">
        <v>868.00900000000001</v>
      </c>
      <c r="K2498">
        <f t="shared" si="194"/>
        <v>8.9485463917525774</v>
      </c>
      <c r="L2498" t="s">
        <v>43</v>
      </c>
      <c r="M2498" t="s">
        <v>19</v>
      </c>
      <c r="N2498" t="s">
        <v>47</v>
      </c>
    </row>
    <row r="2499" spans="4:14" x14ac:dyDescent="0.3">
      <c r="D2499">
        <v>63</v>
      </c>
      <c r="E2499">
        <v>979</v>
      </c>
      <c r="F2499">
        <v>135.899</v>
      </c>
      <c r="G2499">
        <v>39.063000000000002</v>
      </c>
      <c r="H2499">
        <v>237.52799999999999</v>
      </c>
      <c r="I2499">
        <v>3.9849999999999999</v>
      </c>
      <c r="J2499">
        <v>978.36599999999999</v>
      </c>
      <c r="K2499">
        <f t="shared" si="194"/>
        <v>10.086247422680412</v>
      </c>
      <c r="L2499" t="s">
        <v>43</v>
      </c>
      <c r="M2499" t="s">
        <v>19</v>
      </c>
      <c r="N2499" t="s">
        <v>47</v>
      </c>
    </row>
    <row r="2500" spans="4:14" x14ac:dyDescent="0.3">
      <c r="D2500">
        <v>64</v>
      </c>
      <c r="E2500">
        <v>859</v>
      </c>
      <c r="F2500">
        <v>137.221</v>
      </c>
      <c r="G2500">
        <v>37.645000000000003</v>
      </c>
      <c r="H2500">
        <v>253.036</v>
      </c>
      <c r="I2500">
        <v>10.209</v>
      </c>
      <c r="J2500">
        <v>857.57799999999997</v>
      </c>
      <c r="K2500">
        <f t="shared" si="194"/>
        <v>8.8410103092783494</v>
      </c>
      <c r="L2500" t="s">
        <v>43</v>
      </c>
      <c r="M2500" t="s">
        <v>19</v>
      </c>
      <c r="N2500" t="s">
        <v>47</v>
      </c>
    </row>
    <row r="2501" spans="4:14" x14ac:dyDescent="0.3">
      <c r="D2501">
        <v>65</v>
      </c>
      <c r="E2501">
        <v>884</v>
      </c>
      <c r="F2501">
        <v>106.613</v>
      </c>
      <c r="G2501">
        <v>22.742999999999999</v>
      </c>
      <c r="H2501">
        <v>250.667</v>
      </c>
      <c r="I2501">
        <v>7.2859999999999996</v>
      </c>
      <c r="J2501">
        <v>883.13099999999997</v>
      </c>
      <c r="K2501">
        <f t="shared" si="194"/>
        <v>9.1044432989690716</v>
      </c>
      <c r="L2501" t="s">
        <v>43</v>
      </c>
      <c r="M2501" t="s">
        <v>19</v>
      </c>
      <c r="N2501" t="s">
        <v>47</v>
      </c>
    </row>
    <row r="2502" spans="4:14" x14ac:dyDescent="0.3">
      <c r="D2502">
        <v>66</v>
      </c>
      <c r="E2502">
        <v>634</v>
      </c>
      <c r="F2502">
        <v>130.45500000000001</v>
      </c>
      <c r="G2502">
        <v>41.097999999999999</v>
      </c>
      <c r="H2502">
        <v>238.82599999999999</v>
      </c>
      <c r="I2502">
        <v>-2.899</v>
      </c>
      <c r="J2502">
        <v>632.80999999999995</v>
      </c>
      <c r="K2502">
        <f t="shared" si="194"/>
        <v>6.5238144329896901</v>
      </c>
      <c r="L2502" t="s">
        <v>43</v>
      </c>
      <c r="M2502" t="s">
        <v>19</v>
      </c>
      <c r="N2502" t="s">
        <v>47</v>
      </c>
    </row>
    <row r="2503" spans="4:14" x14ac:dyDescent="0.3">
      <c r="D2503">
        <v>67</v>
      </c>
      <c r="E2503">
        <v>727</v>
      </c>
      <c r="F2503">
        <v>128.84299999999999</v>
      </c>
      <c r="G2503">
        <v>17.858000000000001</v>
      </c>
      <c r="H2503">
        <v>245.917</v>
      </c>
      <c r="I2503">
        <v>-4.7370000000000001</v>
      </c>
      <c r="J2503">
        <v>726.48199999999997</v>
      </c>
      <c r="K2503">
        <f t="shared" si="194"/>
        <v>7.4895051546391747</v>
      </c>
      <c r="L2503" t="s">
        <v>43</v>
      </c>
      <c r="M2503" t="s">
        <v>19</v>
      </c>
      <c r="N2503" t="s">
        <v>47</v>
      </c>
    </row>
    <row r="2504" spans="4:14" x14ac:dyDescent="0.3">
      <c r="D2504">
        <v>68</v>
      </c>
      <c r="E2504">
        <v>899</v>
      </c>
      <c r="F2504">
        <v>134.05099999999999</v>
      </c>
      <c r="G2504">
        <v>32.573999999999998</v>
      </c>
      <c r="H2504">
        <v>253.084</v>
      </c>
      <c r="I2504">
        <v>8.4550000000000001</v>
      </c>
      <c r="J2504">
        <v>897.75699999999995</v>
      </c>
      <c r="K2504">
        <f t="shared" si="194"/>
        <v>9.2552268041237102</v>
      </c>
      <c r="L2504" t="s">
        <v>43</v>
      </c>
      <c r="M2504" t="s">
        <v>19</v>
      </c>
      <c r="N2504" t="s">
        <v>47</v>
      </c>
    </row>
    <row r="2505" spans="4:14" x14ac:dyDescent="0.3">
      <c r="D2505">
        <v>69</v>
      </c>
      <c r="E2505">
        <v>778</v>
      </c>
      <c r="F2505">
        <v>146.38300000000001</v>
      </c>
      <c r="G2505">
        <v>20.437999999999999</v>
      </c>
      <c r="H2505">
        <v>252.51499999999999</v>
      </c>
      <c r="I2505">
        <v>-6.5030000000000001</v>
      </c>
      <c r="J2505">
        <v>776.99900000000002</v>
      </c>
      <c r="K2505">
        <f t="shared" si="194"/>
        <v>8.0102989690721653</v>
      </c>
      <c r="L2505" t="s">
        <v>43</v>
      </c>
      <c r="M2505" t="s">
        <v>19</v>
      </c>
      <c r="N2505" t="s">
        <v>47</v>
      </c>
    </row>
    <row r="2506" spans="4:14" x14ac:dyDescent="0.3">
      <c r="D2506">
        <v>70</v>
      </c>
      <c r="E2506">
        <v>690</v>
      </c>
      <c r="F2506">
        <v>122.748</v>
      </c>
      <c r="G2506">
        <v>4.8230000000000004</v>
      </c>
      <c r="H2506">
        <v>249.61199999999999</v>
      </c>
      <c r="I2506">
        <v>-6.6710000000000003</v>
      </c>
      <c r="J2506">
        <v>688.66200000000003</v>
      </c>
      <c r="K2506">
        <f t="shared" si="194"/>
        <v>7.0996082474226805</v>
      </c>
      <c r="L2506" t="s">
        <v>43</v>
      </c>
      <c r="M2506" t="s">
        <v>19</v>
      </c>
      <c r="N2506" t="s">
        <v>47</v>
      </c>
    </row>
    <row r="2507" spans="4:14" x14ac:dyDescent="0.3">
      <c r="D2507">
        <v>71</v>
      </c>
      <c r="E2507">
        <v>801</v>
      </c>
      <c r="F2507">
        <v>114.51</v>
      </c>
      <c r="G2507">
        <v>14.552</v>
      </c>
      <c r="H2507">
        <v>252.916</v>
      </c>
      <c r="I2507">
        <v>6.024</v>
      </c>
      <c r="J2507">
        <v>800.42</v>
      </c>
      <c r="K2507">
        <f t="shared" si="194"/>
        <v>8.2517525773195874</v>
      </c>
      <c r="L2507" t="s">
        <v>43</v>
      </c>
      <c r="M2507" t="s">
        <v>19</v>
      </c>
      <c r="N2507" t="s">
        <v>47</v>
      </c>
    </row>
    <row r="2508" spans="4:14" x14ac:dyDescent="0.3">
      <c r="D2508">
        <v>72</v>
      </c>
      <c r="E2508">
        <v>822</v>
      </c>
      <c r="F2508">
        <v>133.78299999999999</v>
      </c>
      <c r="G2508">
        <v>18.452999999999999</v>
      </c>
      <c r="H2508">
        <v>250.47300000000001</v>
      </c>
      <c r="I2508">
        <v>-3.0710000000000002</v>
      </c>
      <c r="J2508">
        <v>821.18</v>
      </c>
      <c r="K2508">
        <f t="shared" si="194"/>
        <v>8.4657731958762881</v>
      </c>
      <c r="L2508" t="s">
        <v>43</v>
      </c>
      <c r="M2508" t="s">
        <v>19</v>
      </c>
      <c r="N2508" t="s">
        <v>47</v>
      </c>
    </row>
    <row r="2509" spans="4:14" x14ac:dyDescent="0.3">
      <c r="D2509">
        <v>73</v>
      </c>
      <c r="E2509">
        <v>961</v>
      </c>
      <c r="F2509">
        <v>157.19399999999999</v>
      </c>
      <c r="G2509">
        <v>18.832999999999998</v>
      </c>
      <c r="H2509">
        <v>253.32499999999999</v>
      </c>
      <c r="I2509">
        <v>7.1840000000000002</v>
      </c>
      <c r="J2509">
        <v>959.53300000000002</v>
      </c>
      <c r="K2509">
        <f t="shared" si="194"/>
        <v>9.892092783505154</v>
      </c>
      <c r="L2509" t="s">
        <v>43</v>
      </c>
      <c r="M2509" t="s">
        <v>19</v>
      </c>
      <c r="N2509" t="s">
        <v>47</v>
      </c>
    </row>
    <row r="2510" spans="4:14" x14ac:dyDescent="0.3">
      <c r="D2510">
        <v>74</v>
      </c>
      <c r="E2510">
        <v>879</v>
      </c>
      <c r="F2510">
        <v>138.19</v>
      </c>
      <c r="G2510">
        <v>9.5570000000000004</v>
      </c>
      <c r="H2510">
        <v>252</v>
      </c>
      <c r="I2510">
        <v>3.6579999999999999</v>
      </c>
      <c r="J2510">
        <v>877.78800000000001</v>
      </c>
      <c r="K2510">
        <f t="shared" si="194"/>
        <v>9.0493608247422674</v>
      </c>
      <c r="L2510" t="s">
        <v>43</v>
      </c>
      <c r="M2510" t="s">
        <v>19</v>
      </c>
      <c r="N2510" t="s">
        <v>47</v>
      </c>
    </row>
    <row r="2511" spans="4:14" x14ac:dyDescent="0.3">
      <c r="D2511">
        <v>75</v>
      </c>
      <c r="E2511">
        <v>694</v>
      </c>
      <c r="F2511">
        <v>132.70699999999999</v>
      </c>
      <c r="G2511">
        <v>25.329000000000001</v>
      </c>
      <c r="H2511">
        <v>252.875</v>
      </c>
      <c r="I2511">
        <v>3.3079999999999998</v>
      </c>
      <c r="J2511">
        <v>693.15499999999997</v>
      </c>
      <c r="K2511">
        <f t="shared" si="194"/>
        <v>7.1459278350515465</v>
      </c>
      <c r="L2511" t="s">
        <v>43</v>
      </c>
      <c r="M2511" t="s">
        <v>19</v>
      </c>
      <c r="N2511" t="s">
        <v>47</v>
      </c>
    </row>
    <row r="2512" spans="4:14" x14ac:dyDescent="0.3">
      <c r="D2512">
        <v>76</v>
      </c>
      <c r="E2512">
        <v>613</v>
      </c>
      <c r="F2512">
        <v>98.403999999999996</v>
      </c>
      <c r="G2512">
        <v>8.5690000000000008</v>
      </c>
      <c r="H2512">
        <v>235.84299999999999</v>
      </c>
      <c r="I2512">
        <v>2.246</v>
      </c>
      <c r="J2512">
        <v>612.47</v>
      </c>
      <c r="K2512">
        <f t="shared" si="194"/>
        <v>6.3141237113402067</v>
      </c>
      <c r="L2512" t="s">
        <v>43</v>
      </c>
      <c r="M2512" t="s">
        <v>19</v>
      </c>
      <c r="N2512" t="s">
        <v>47</v>
      </c>
    </row>
    <row r="2513" spans="4:14" x14ac:dyDescent="0.3">
      <c r="D2513">
        <v>77</v>
      </c>
      <c r="E2513">
        <v>721</v>
      </c>
      <c r="F2513">
        <v>90.447000000000003</v>
      </c>
      <c r="G2513">
        <v>3.6669999999999998</v>
      </c>
      <c r="H2513">
        <v>246.667</v>
      </c>
      <c r="I2513">
        <v>0</v>
      </c>
      <c r="J2513">
        <v>720</v>
      </c>
      <c r="K2513">
        <f t="shared" si="194"/>
        <v>7.4226804123711343</v>
      </c>
      <c r="L2513" t="s">
        <v>43</v>
      </c>
      <c r="M2513" t="s">
        <v>19</v>
      </c>
      <c r="N2513" t="s">
        <v>47</v>
      </c>
    </row>
    <row r="2514" spans="4:14" x14ac:dyDescent="0.3">
      <c r="D2514">
        <v>78</v>
      </c>
      <c r="E2514">
        <v>630</v>
      </c>
      <c r="F2514">
        <v>127.812</v>
      </c>
      <c r="G2514">
        <v>31.587</v>
      </c>
      <c r="H2514">
        <v>253.607</v>
      </c>
      <c r="I2514">
        <v>7.306</v>
      </c>
      <c r="J2514">
        <v>629.10699999999997</v>
      </c>
      <c r="K2514">
        <f t="shared" si="194"/>
        <v>6.4856391752577318</v>
      </c>
      <c r="L2514" t="s">
        <v>43</v>
      </c>
      <c r="M2514" t="s">
        <v>19</v>
      </c>
      <c r="N2514" t="s">
        <v>47</v>
      </c>
    </row>
    <row r="2515" spans="4:14" x14ac:dyDescent="0.3">
      <c r="D2515">
        <v>79</v>
      </c>
      <c r="E2515">
        <v>702</v>
      </c>
      <c r="F2515">
        <v>144.94200000000001</v>
      </c>
      <c r="G2515">
        <v>14.821999999999999</v>
      </c>
      <c r="H2515">
        <v>252.38399999999999</v>
      </c>
      <c r="I2515">
        <v>10.861000000000001</v>
      </c>
      <c r="J2515">
        <v>700.548</v>
      </c>
      <c r="K2515">
        <f t="shared" si="194"/>
        <v>7.2221443298969072</v>
      </c>
      <c r="L2515" t="s">
        <v>43</v>
      </c>
      <c r="M2515" t="s">
        <v>19</v>
      </c>
      <c r="N2515" t="s">
        <v>47</v>
      </c>
    </row>
    <row r="2516" spans="4:14" x14ac:dyDescent="0.3">
      <c r="D2516">
        <v>80</v>
      </c>
      <c r="E2516">
        <v>635</v>
      </c>
      <c r="F2516">
        <v>137.64599999999999</v>
      </c>
      <c r="G2516">
        <v>33.235999999999997</v>
      </c>
      <c r="H2516">
        <v>249.69200000000001</v>
      </c>
      <c r="I2516">
        <v>4.343</v>
      </c>
      <c r="J2516">
        <v>633.82000000000005</v>
      </c>
      <c r="K2516">
        <f t="shared" si="194"/>
        <v>6.5342268041237119</v>
      </c>
      <c r="L2516" t="s">
        <v>43</v>
      </c>
      <c r="M2516" t="s">
        <v>19</v>
      </c>
      <c r="N2516" t="s">
        <v>47</v>
      </c>
    </row>
    <row r="2517" spans="4:14" x14ac:dyDescent="0.3">
      <c r="D2517">
        <v>81</v>
      </c>
      <c r="E2517">
        <v>761</v>
      </c>
      <c r="F2517">
        <v>159.26599999999999</v>
      </c>
      <c r="G2517">
        <v>5.9260000000000002</v>
      </c>
      <c r="H2517">
        <v>254.059</v>
      </c>
      <c r="I2517">
        <v>-6.0410000000000004</v>
      </c>
      <c r="J2517">
        <v>760.221</v>
      </c>
      <c r="K2517">
        <f t="shared" si="194"/>
        <v>7.8373298969072165</v>
      </c>
      <c r="L2517" t="s">
        <v>43</v>
      </c>
      <c r="M2517" t="s">
        <v>19</v>
      </c>
      <c r="N2517" t="s">
        <v>47</v>
      </c>
    </row>
    <row r="2518" spans="4:14" x14ac:dyDescent="0.3">
      <c r="D2518">
        <v>82</v>
      </c>
      <c r="E2518">
        <v>673</v>
      </c>
      <c r="F2518">
        <v>130.88200000000001</v>
      </c>
      <c r="G2518">
        <v>21.27</v>
      </c>
      <c r="H2518">
        <v>254.12700000000001</v>
      </c>
      <c r="I2518">
        <v>-1.3640000000000001</v>
      </c>
      <c r="J2518">
        <v>672.19</v>
      </c>
      <c r="K2518">
        <f t="shared" si="194"/>
        <v>6.9297938144329905</v>
      </c>
      <c r="L2518" t="s">
        <v>43</v>
      </c>
      <c r="M2518" t="s">
        <v>19</v>
      </c>
      <c r="N2518" t="s">
        <v>47</v>
      </c>
    </row>
    <row r="2519" spans="4:14" x14ac:dyDescent="0.3">
      <c r="D2519">
        <v>83</v>
      </c>
      <c r="E2519">
        <v>829</v>
      </c>
      <c r="F2519">
        <v>120.905</v>
      </c>
      <c r="G2519">
        <v>12.204000000000001</v>
      </c>
      <c r="H2519">
        <v>252.97800000000001</v>
      </c>
      <c r="I2519">
        <v>5.8209999999999997</v>
      </c>
      <c r="J2519">
        <v>828.27</v>
      </c>
      <c r="K2519">
        <f t="shared" si="194"/>
        <v>8.538865979381443</v>
      </c>
      <c r="L2519" t="s">
        <v>43</v>
      </c>
      <c r="M2519" t="s">
        <v>19</v>
      </c>
      <c r="N2519" t="s">
        <v>47</v>
      </c>
    </row>
    <row r="2520" spans="4:14" x14ac:dyDescent="0.3">
      <c r="D2520">
        <v>84</v>
      </c>
      <c r="E2520">
        <v>772</v>
      </c>
      <c r="F2520">
        <v>96.33</v>
      </c>
      <c r="G2520">
        <v>15.041</v>
      </c>
      <c r="H2520">
        <v>202.44499999999999</v>
      </c>
      <c r="I2520">
        <v>-7.4569999999999999</v>
      </c>
      <c r="J2520">
        <v>770.51700000000005</v>
      </c>
      <c r="K2520">
        <f t="shared" si="194"/>
        <v>7.9434742268041241</v>
      </c>
      <c r="L2520" t="s">
        <v>43</v>
      </c>
      <c r="M2520" t="s">
        <v>19</v>
      </c>
      <c r="N2520" t="s">
        <v>47</v>
      </c>
    </row>
    <row r="2521" spans="4:14" x14ac:dyDescent="0.3">
      <c r="D2521">
        <v>85</v>
      </c>
      <c r="E2521">
        <v>743</v>
      </c>
      <c r="F2521">
        <v>135.86099999999999</v>
      </c>
      <c r="G2521">
        <v>32.993000000000002</v>
      </c>
      <c r="H2521">
        <v>248.45500000000001</v>
      </c>
      <c r="I2521">
        <v>4.0199999999999996</v>
      </c>
      <c r="J2521">
        <v>741.82500000000005</v>
      </c>
      <c r="K2521">
        <f t="shared" si="194"/>
        <v>7.6476804123711348</v>
      </c>
      <c r="L2521" t="s">
        <v>43</v>
      </c>
      <c r="M2521" t="s">
        <v>19</v>
      </c>
      <c r="N2521" t="s">
        <v>47</v>
      </c>
    </row>
    <row r="2522" spans="4:14" x14ac:dyDescent="0.3">
      <c r="D2522">
        <v>86</v>
      </c>
      <c r="E2522">
        <v>610</v>
      </c>
      <c r="F2522">
        <v>93.114000000000004</v>
      </c>
      <c r="G2522">
        <v>18.355</v>
      </c>
      <c r="H2522">
        <v>222.34299999999999</v>
      </c>
      <c r="I2522">
        <v>-7.1719999999999997</v>
      </c>
      <c r="J2522">
        <v>608.76300000000003</v>
      </c>
      <c r="K2522">
        <f t="shared" si="194"/>
        <v>6.2759072164948453</v>
      </c>
      <c r="L2522" t="s">
        <v>43</v>
      </c>
      <c r="M2522" t="s">
        <v>19</v>
      </c>
      <c r="N2522" t="s">
        <v>47</v>
      </c>
    </row>
    <row r="2523" spans="4:14" x14ac:dyDescent="0.3">
      <c r="D2523">
        <v>87</v>
      </c>
      <c r="E2523">
        <v>682</v>
      </c>
      <c r="F2523">
        <v>105.696</v>
      </c>
      <c r="G2523">
        <v>30.87</v>
      </c>
      <c r="H2523">
        <v>215.11600000000001</v>
      </c>
      <c r="I2523">
        <v>2.3580000000000001</v>
      </c>
      <c r="J2523">
        <v>680.57600000000002</v>
      </c>
      <c r="K2523">
        <f t="shared" si="194"/>
        <v>7.0162474226804123</v>
      </c>
      <c r="L2523" t="s">
        <v>43</v>
      </c>
      <c r="M2523" t="s">
        <v>19</v>
      </c>
      <c r="N2523" t="s">
        <v>47</v>
      </c>
    </row>
    <row r="2524" spans="4:14" x14ac:dyDescent="0.3">
      <c r="D2524">
        <v>88</v>
      </c>
      <c r="E2524">
        <v>350</v>
      </c>
      <c r="F2524">
        <v>115.626</v>
      </c>
      <c r="G2524">
        <v>31.338999999999999</v>
      </c>
      <c r="H2524">
        <v>230.001</v>
      </c>
      <c r="I2524">
        <v>-28.033999999999999</v>
      </c>
      <c r="J2524">
        <v>348.94099999999997</v>
      </c>
      <c r="K2524">
        <f t="shared" si="194"/>
        <v>3.5973298969072163</v>
      </c>
      <c r="L2524" t="s">
        <v>43</v>
      </c>
      <c r="M2524" t="s">
        <v>19</v>
      </c>
      <c r="N2524" t="s">
        <v>47</v>
      </c>
    </row>
    <row r="2525" spans="4:14" x14ac:dyDescent="0.3">
      <c r="D2525">
        <v>89</v>
      </c>
      <c r="E2525">
        <v>670</v>
      </c>
      <c r="F2525">
        <v>110.027</v>
      </c>
      <c r="G2525">
        <v>7.7140000000000004</v>
      </c>
      <c r="H2525">
        <v>250.30799999999999</v>
      </c>
      <c r="I2525">
        <v>2.4</v>
      </c>
      <c r="J2525">
        <v>668.58699999999999</v>
      </c>
      <c r="K2525">
        <f t="shared" si="194"/>
        <v>6.8926494845360819</v>
      </c>
      <c r="L2525" t="s">
        <v>43</v>
      </c>
      <c r="M2525" t="s">
        <v>19</v>
      </c>
      <c r="N2525" t="s">
        <v>47</v>
      </c>
    </row>
    <row r="2526" spans="4:14" x14ac:dyDescent="0.3">
      <c r="D2526">
        <v>90</v>
      </c>
      <c r="E2526">
        <v>733</v>
      </c>
      <c r="F2526">
        <v>109.49299999999999</v>
      </c>
      <c r="G2526">
        <v>9.3330000000000002</v>
      </c>
      <c r="H2526">
        <v>249.63200000000001</v>
      </c>
      <c r="I2526">
        <v>-1.252</v>
      </c>
      <c r="J2526">
        <v>732.17499999999995</v>
      </c>
      <c r="K2526">
        <f t="shared" si="194"/>
        <v>7.5481958762886592</v>
      </c>
      <c r="L2526" t="s">
        <v>43</v>
      </c>
      <c r="M2526" t="s">
        <v>19</v>
      </c>
      <c r="N2526" t="s">
        <v>47</v>
      </c>
    </row>
    <row r="2527" spans="4:14" x14ac:dyDescent="0.3">
      <c r="D2527">
        <v>91</v>
      </c>
      <c r="E2527">
        <v>824</v>
      </c>
      <c r="F2527">
        <v>132.852</v>
      </c>
      <c r="G2527">
        <v>31.004000000000001</v>
      </c>
      <c r="H2527">
        <v>252.23500000000001</v>
      </c>
      <c r="I2527">
        <v>9.2330000000000005</v>
      </c>
      <c r="J2527">
        <v>822.65899999999999</v>
      </c>
      <c r="K2527">
        <f t="shared" si="194"/>
        <v>8.4810206185567001</v>
      </c>
      <c r="L2527" t="s">
        <v>43</v>
      </c>
      <c r="M2527" t="s">
        <v>19</v>
      </c>
      <c r="N2527" t="s">
        <v>47</v>
      </c>
    </row>
    <row r="2528" spans="4:14" x14ac:dyDescent="0.3">
      <c r="D2528">
        <v>92</v>
      </c>
      <c r="E2528">
        <v>776</v>
      </c>
      <c r="F2528">
        <v>100.589</v>
      </c>
      <c r="G2528">
        <v>15.164</v>
      </c>
      <c r="H2528">
        <v>229.989</v>
      </c>
      <c r="I2528">
        <v>5.3280000000000003</v>
      </c>
      <c r="J2528">
        <v>775.35</v>
      </c>
      <c r="K2528">
        <f t="shared" si="194"/>
        <v>7.993298969072165</v>
      </c>
      <c r="L2528" t="s">
        <v>43</v>
      </c>
      <c r="M2528" t="s">
        <v>19</v>
      </c>
      <c r="N2528" t="s">
        <v>47</v>
      </c>
    </row>
    <row r="2529" spans="4:14" x14ac:dyDescent="0.3">
      <c r="D2529">
        <v>93</v>
      </c>
      <c r="E2529">
        <v>785</v>
      </c>
      <c r="F2529">
        <v>110.155</v>
      </c>
      <c r="G2529">
        <v>11.398999999999999</v>
      </c>
      <c r="H2529">
        <v>227.29900000000001</v>
      </c>
      <c r="I2529">
        <v>5.5650000000000004</v>
      </c>
      <c r="J2529">
        <v>783.69399999999996</v>
      </c>
      <c r="K2529">
        <f t="shared" si="194"/>
        <v>8.0793195876288664</v>
      </c>
      <c r="L2529" t="s">
        <v>43</v>
      </c>
      <c r="M2529" t="s">
        <v>19</v>
      </c>
      <c r="N2529" t="s">
        <v>47</v>
      </c>
    </row>
    <row r="2530" spans="4:14" x14ac:dyDescent="0.3">
      <c r="D2530">
        <v>94</v>
      </c>
      <c r="E2530">
        <v>885</v>
      </c>
      <c r="F2530">
        <v>133.74700000000001</v>
      </c>
      <c r="G2530">
        <v>14.228</v>
      </c>
      <c r="H2530">
        <v>254.667</v>
      </c>
      <c r="I2530">
        <v>-1.5549999999999999</v>
      </c>
      <c r="J2530">
        <v>884.32600000000002</v>
      </c>
      <c r="K2530">
        <f t="shared" si="194"/>
        <v>9.1167628865979378</v>
      </c>
      <c r="L2530" t="s">
        <v>43</v>
      </c>
      <c r="M2530" t="s">
        <v>19</v>
      </c>
      <c r="N2530" t="s">
        <v>47</v>
      </c>
    </row>
    <row r="2531" spans="4:14" x14ac:dyDescent="0.3">
      <c r="D2531">
        <v>95</v>
      </c>
      <c r="E2531">
        <v>724</v>
      </c>
      <c r="F2531">
        <v>101.455</v>
      </c>
      <c r="G2531">
        <v>22.684999999999999</v>
      </c>
      <c r="H2531">
        <v>252.017</v>
      </c>
      <c r="I2531">
        <v>-11.807</v>
      </c>
      <c r="J2531">
        <v>723.30399999999997</v>
      </c>
      <c r="K2531">
        <f t="shared" si="194"/>
        <v>7.4567422680412365</v>
      </c>
      <c r="L2531" t="s">
        <v>43</v>
      </c>
      <c r="M2531" t="s">
        <v>19</v>
      </c>
      <c r="N2531" t="s">
        <v>47</v>
      </c>
    </row>
    <row r="2532" spans="4:14" x14ac:dyDescent="0.3">
      <c r="D2532">
        <v>96</v>
      </c>
      <c r="E2532">
        <v>768</v>
      </c>
      <c r="F2532">
        <v>141.55199999999999</v>
      </c>
      <c r="G2532">
        <v>37.238999999999997</v>
      </c>
      <c r="H2532">
        <v>254.49100000000001</v>
      </c>
      <c r="I2532">
        <v>-11.427</v>
      </c>
      <c r="J2532">
        <v>767.20799999999997</v>
      </c>
      <c r="K2532">
        <f t="shared" si="194"/>
        <v>7.9093608247422678</v>
      </c>
      <c r="L2532" t="s">
        <v>43</v>
      </c>
      <c r="M2532" t="s">
        <v>19</v>
      </c>
      <c r="N2532" t="s">
        <v>47</v>
      </c>
    </row>
    <row r="2533" spans="4:14" x14ac:dyDescent="0.3">
      <c r="D2533">
        <v>97</v>
      </c>
      <c r="E2533">
        <v>782</v>
      </c>
      <c r="F2533">
        <v>126.377</v>
      </c>
      <c r="G2533">
        <v>30.187000000000001</v>
      </c>
      <c r="H2533">
        <v>247.91</v>
      </c>
      <c r="I2533">
        <v>2.9359999999999999</v>
      </c>
      <c r="J2533">
        <v>781.02499999999998</v>
      </c>
      <c r="K2533">
        <f t="shared" si="194"/>
        <v>8.0518041237113405</v>
      </c>
      <c r="L2533" t="s">
        <v>43</v>
      </c>
      <c r="M2533" t="s">
        <v>19</v>
      </c>
      <c r="N2533" t="s">
        <v>47</v>
      </c>
    </row>
    <row r="2534" spans="4:14" x14ac:dyDescent="0.3">
      <c r="D2534">
        <v>98</v>
      </c>
      <c r="E2534">
        <v>541</v>
      </c>
      <c r="F2534">
        <v>155.67599999999999</v>
      </c>
      <c r="G2534">
        <v>0</v>
      </c>
      <c r="H2534">
        <v>254.667</v>
      </c>
      <c r="I2534">
        <v>7.02</v>
      </c>
      <c r="J2534">
        <v>540.048</v>
      </c>
      <c r="K2534">
        <f t="shared" si="194"/>
        <v>5.5675051546391749</v>
      </c>
      <c r="L2534" t="s">
        <v>43</v>
      </c>
      <c r="M2534" t="s">
        <v>19</v>
      </c>
      <c r="N2534" t="s">
        <v>47</v>
      </c>
    </row>
    <row r="2535" spans="4:14" x14ac:dyDescent="0.3">
      <c r="D2535">
        <v>99</v>
      </c>
      <c r="E2535">
        <v>545</v>
      </c>
      <c r="F2535">
        <v>151.964</v>
      </c>
      <c r="G2535">
        <v>18.215</v>
      </c>
      <c r="H2535">
        <v>255</v>
      </c>
      <c r="I2535">
        <v>5.0609999999999999</v>
      </c>
      <c r="J2535">
        <v>544.12099999999998</v>
      </c>
      <c r="K2535">
        <f t="shared" si="194"/>
        <v>5.6094948453608247</v>
      </c>
      <c r="L2535" t="s">
        <v>43</v>
      </c>
      <c r="M2535" t="s">
        <v>19</v>
      </c>
      <c r="N2535" t="s">
        <v>47</v>
      </c>
    </row>
    <row r="2536" spans="4:14" x14ac:dyDescent="0.3">
      <c r="D2536">
        <v>100</v>
      </c>
      <c r="E2536">
        <v>559</v>
      </c>
      <c r="F2536">
        <v>160.44399999999999</v>
      </c>
      <c r="G2536">
        <v>9</v>
      </c>
      <c r="H2536">
        <v>220.667</v>
      </c>
      <c r="I2536">
        <v>0</v>
      </c>
      <c r="J2536">
        <v>558</v>
      </c>
      <c r="K2536">
        <f t="shared" si="194"/>
        <v>5.7525773195876289</v>
      </c>
      <c r="L2536" t="s">
        <v>43</v>
      </c>
      <c r="M2536" t="s">
        <v>19</v>
      </c>
      <c r="N2536" t="s">
        <v>47</v>
      </c>
    </row>
    <row r="2537" spans="4:14" x14ac:dyDescent="0.3">
      <c r="D2537">
        <v>101</v>
      </c>
      <c r="E2537">
        <v>532</v>
      </c>
      <c r="F2537">
        <v>128.82599999999999</v>
      </c>
      <c r="G2537">
        <v>7.73</v>
      </c>
      <c r="H2537">
        <v>253.32</v>
      </c>
      <c r="I2537">
        <v>-3.24</v>
      </c>
      <c r="J2537">
        <v>530.84799999999996</v>
      </c>
      <c r="K2537">
        <f t="shared" si="194"/>
        <v>5.4726597938144321</v>
      </c>
      <c r="L2537" t="s">
        <v>43</v>
      </c>
      <c r="M2537" t="s">
        <v>19</v>
      </c>
      <c r="N2537" t="s">
        <v>47</v>
      </c>
    </row>
    <row r="2538" spans="4:14" x14ac:dyDescent="0.3">
      <c r="D2538">
        <v>102</v>
      </c>
      <c r="E2538">
        <v>451</v>
      </c>
      <c r="F2538">
        <v>145.39699999999999</v>
      </c>
      <c r="G2538">
        <v>4.133</v>
      </c>
      <c r="H2538">
        <v>254.667</v>
      </c>
      <c r="I2538">
        <v>2.2909999999999999</v>
      </c>
      <c r="J2538">
        <v>450.36</v>
      </c>
      <c r="K2538">
        <f t="shared" si="194"/>
        <v>4.6428865979381442</v>
      </c>
      <c r="L2538" t="s">
        <v>43</v>
      </c>
      <c r="M2538" t="s">
        <v>19</v>
      </c>
      <c r="N2538" t="s">
        <v>47</v>
      </c>
    </row>
    <row r="2539" spans="4:14" x14ac:dyDescent="0.3">
      <c r="D2539">
        <v>103</v>
      </c>
      <c r="E2539">
        <v>342</v>
      </c>
      <c r="F2539">
        <v>133.41499999999999</v>
      </c>
      <c r="G2539">
        <v>8.7070000000000007</v>
      </c>
      <c r="H2539">
        <v>254</v>
      </c>
      <c r="I2539">
        <v>10.125</v>
      </c>
      <c r="J2539">
        <v>341.315</v>
      </c>
      <c r="K2539">
        <f t="shared" si="194"/>
        <v>3.5187113402061856</v>
      </c>
      <c r="L2539" t="s">
        <v>43</v>
      </c>
      <c r="M2539" t="s">
        <v>19</v>
      </c>
      <c r="N2539" t="s">
        <v>47</v>
      </c>
    </row>
    <row r="2540" spans="4:14" x14ac:dyDescent="0.3">
      <c r="D2540">
        <v>104</v>
      </c>
      <c r="E2540">
        <v>420</v>
      </c>
      <c r="F2540">
        <v>119.572</v>
      </c>
      <c r="G2540">
        <v>38.392000000000003</v>
      </c>
      <c r="H2540">
        <v>250.70500000000001</v>
      </c>
      <c r="I2540">
        <v>6.5819999999999999</v>
      </c>
      <c r="J2540">
        <v>418.76</v>
      </c>
      <c r="K2540">
        <f t="shared" si="194"/>
        <v>4.3171134020618558</v>
      </c>
      <c r="L2540" t="s">
        <v>43</v>
      </c>
      <c r="M2540" t="s">
        <v>19</v>
      </c>
      <c r="N2540" t="s">
        <v>47</v>
      </c>
    </row>
    <row r="2541" spans="4:14" x14ac:dyDescent="0.3">
      <c r="D2541">
        <v>105</v>
      </c>
      <c r="E2541">
        <v>334</v>
      </c>
      <c r="F2541">
        <v>132.435</v>
      </c>
      <c r="G2541">
        <v>12.656000000000001</v>
      </c>
      <c r="H2541">
        <v>254.94399999999999</v>
      </c>
      <c r="I2541">
        <v>-7.2530000000000001</v>
      </c>
      <c r="J2541">
        <v>332.66199999999998</v>
      </c>
      <c r="K2541">
        <f t="shared" si="194"/>
        <v>3.429505154639175</v>
      </c>
      <c r="L2541" t="s">
        <v>43</v>
      </c>
      <c r="M2541" t="s">
        <v>19</v>
      </c>
      <c r="N2541" t="s">
        <v>47</v>
      </c>
    </row>
    <row r="2542" spans="4:14" x14ac:dyDescent="0.3">
      <c r="D2542">
        <v>106</v>
      </c>
      <c r="E2542">
        <v>326</v>
      </c>
      <c r="F2542">
        <v>144.66300000000001</v>
      </c>
      <c r="G2542">
        <v>11.667</v>
      </c>
      <c r="H2542">
        <v>251.53299999999999</v>
      </c>
      <c r="I2542">
        <v>11.725</v>
      </c>
      <c r="J2542">
        <v>324.77699999999999</v>
      </c>
      <c r="K2542">
        <f t="shared" si="194"/>
        <v>3.3482164948453605</v>
      </c>
      <c r="L2542" t="s">
        <v>43</v>
      </c>
      <c r="M2542" t="s">
        <v>19</v>
      </c>
      <c r="N2542" t="s">
        <v>47</v>
      </c>
    </row>
    <row r="2543" spans="4:14" x14ac:dyDescent="0.3">
      <c r="D2543">
        <v>107</v>
      </c>
      <c r="E2543">
        <v>338</v>
      </c>
      <c r="F2543">
        <v>113.846</v>
      </c>
      <c r="G2543">
        <v>25.54</v>
      </c>
      <c r="H2543">
        <v>254.667</v>
      </c>
      <c r="I2543">
        <v>-11.31</v>
      </c>
      <c r="J2543">
        <v>336.53500000000003</v>
      </c>
      <c r="K2543">
        <f t="shared" si="194"/>
        <v>3.4694329896907221</v>
      </c>
      <c r="L2543" t="s">
        <v>43</v>
      </c>
      <c r="M2543" t="s">
        <v>19</v>
      </c>
      <c r="N2543" t="s">
        <v>47</v>
      </c>
    </row>
    <row r="2544" spans="4:14" x14ac:dyDescent="0.3">
      <c r="D2544">
        <v>108</v>
      </c>
      <c r="E2544">
        <v>327</v>
      </c>
      <c r="F2544">
        <v>131.423</v>
      </c>
      <c r="G2544">
        <v>5.92</v>
      </c>
      <c r="H2544">
        <v>219.886</v>
      </c>
      <c r="I2544">
        <v>17.103000000000002</v>
      </c>
      <c r="J2544">
        <v>326.435</v>
      </c>
      <c r="K2544">
        <f t="shared" si="194"/>
        <v>3.3653092783505154</v>
      </c>
      <c r="L2544" t="s">
        <v>43</v>
      </c>
      <c r="M2544" t="s">
        <v>19</v>
      </c>
      <c r="N2544" t="s">
        <v>47</v>
      </c>
    </row>
    <row r="2545" spans="4:14" x14ac:dyDescent="0.3">
      <c r="D2545">
        <v>109</v>
      </c>
      <c r="E2545">
        <v>319</v>
      </c>
      <c r="F2545">
        <v>120.598</v>
      </c>
      <c r="G2545">
        <v>51</v>
      </c>
      <c r="H2545">
        <v>253</v>
      </c>
      <c r="I2545">
        <v>0</v>
      </c>
      <c r="J2545">
        <v>318</v>
      </c>
      <c r="K2545">
        <f t="shared" si="194"/>
        <v>3.2783505154639174</v>
      </c>
      <c r="L2545" t="s">
        <v>43</v>
      </c>
      <c r="M2545" t="s">
        <v>19</v>
      </c>
      <c r="N2545" t="s">
        <v>47</v>
      </c>
    </row>
    <row r="2546" spans="4:14" x14ac:dyDescent="0.3">
      <c r="D2546">
        <v>110</v>
      </c>
      <c r="E2546">
        <v>279</v>
      </c>
      <c r="F2546">
        <v>131.16300000000001</v>
      </c>
      <c r="G2546">
        <v>10.638999999999999</v>
      </c>
      <c r="H2546">
        <v>255</v>
      </c>
      <c r="I2546">
        <v>7.431</v>
      </c>
      <c r="J2546">
        <v>278.33800000000002</v>
      </c>
      <c r="K2546">
        <f t="shared" si="194"/>
        <v>2.8694639175257732</v>
      </c>
      <c r="L2546" t="s">
        <v>43</v>
      </c>
      <c r="M2546" t="s">
        <v>19</v>
      </c>
      <c r="N2546" t="s">
        <v>47</v>
      </c>
    </row>
    <row r="2547" spans="4:14" x14ac:dyDescent="0.3">
      <c r="D2547">
        <v>111</v>
      </c>
      <c r="E2547">
        <v>487</v>
      </c>
      <c r="F2547">
        <v>158.96299999999999</v>
      </c>
      <c r="G2547">
        <v>43.515999999999998</v>
      </c>
      <c r="H2547">
        <v>254</v>
      </c>
      <c r="I2547">
        <v>-9.23</v>
      </c>
      <c r="J2547">
        <v>486.29599999999999</v>
      </c>
      <c r="K2547">
        <f>J2547/97</f>
        <v>5.0133608247422679</v>
      </c>
      <c r="L2547" t="s">
        <v>43</v>
      </c>
      <c r="M2547" t="s">
        <v>19</v>
      </c>
      <c r="N2547" t="s">
        <v>47</v>
      </c>
    </row>
    <row r="2548" spans="4:14" x14ac:dyDescent="0.3">
      <c r="D2548">
        <v>1</v>
      </c>
      <c r="E2548">
        <v>177</v>
      </c>
      <c r="F2548">
        <v>169.452</v>
      </c>
      <c r="G2548">
        <v>135.417</v>
      </c>
      <c r="H2548">
        <v>199.17400000000001</v>
      </c>
      <c r="I2548">
        <v>-91.302000000000007</v>
      </c>
      <c r="J2548">
        <v>176.04499999999999</v>
      </c>
      <c r="L2548" t="s">
        <v>43</v>
      </c>
      <c r="M2548" t="s">
        <v>33</v>
      </c>
    </row>
    <row r="2549" spans="4:14" x14ac:dyDescent="0.3">
      <c r="D2549">
        <v>2</v>
      </c>
      <c r="E2549">
        <v>3735</v>
      </c>
      <c r="F2549">
        <v>115.765</v>
      </c>
      <c r="G2549">
        <v>9.8789999999999996</v>
      </c>
      <c r="H2549">
        <v>221.93899999999999</v>
      </c>
      <c r="I2549">
        <v>-86.683999999999997</v>
      </c>
      <c r="J2549">
        <v>3734.252</v>
      </c>
      <c r="K2549">
        <f>J2549/J2548</f>
        <v>21.211917407481042</v>
      </c>
      <c r="L2549" t="s">
        <v>43</v>
      </c>
      <c r="M2549" t="s">
        <v>33</v>
      </c>
      <c r="N2549" t="s">
        <v>49</v>
      </c>
    </row>
    <row r="2550" spans="4:14" x14ac:dyDescent="0.3">
      <c r="D2550">
        <v>3</v>
      </c>
      <c r="E2550">
        <v>148</v>
      </c>
      <c r="F2550">
        <v>117.935</v>
      </c>
      <c r="G2550">
        <v>83.667000000000002</v>
      </c>
      <c r="H2550">
        <v>179.667</v>
      </c>
      <c r="I2550">
        <v>-90</v>
      </c>
      <c r="J2550">
        <v>147</v>
      </c>
      <c r="L2550" t="s">
        <v>43</v>
      </c>
      <c r="M2550" t="s">
        <v>33</v>
      </c>
    </row>
    <row r="2551" spans="4:14" x14ac:dyDescent="0.3">
      <c r="D2551">
        <v>4</v>
      </c>
      <c r="E2551">
        <v>1303</v>
      </c>
      <c r="F2551">
        <v>157.858</v>
      </c>
      <c r="G2551">
        <v>51.65</v>
      </c>
      <c r="H2551">
        <v>246.42400000000001</v>
      </c>
      <c r="I2551">
        <v>-89.736000000000004</v>
      </c>
      <c r="J2551">
        <v>1302.0139999999999</v>
      </c>
      <c r="K2551">
        <f>J2551/147</f>
        <v>8.8572380952380954</v>
      </c>
      <c r="L2551" t="s">
        <v>43</v>
      </c>
      <c r="M2551" t="s">
        <v>33</v>
      </c>
      <c r="N2551" t="s">
        <v>47</v>
      </c>
    </row>
    <row r="2552" spans="4:14" x14ac:dyDescent="0.3">
      <c r="D2552">
        <v>5</v>
      </c>
      <c r="E2552">
        <v>1249</v>
      </c>
      <c r="F2552">
        <v>153.06</v>
      </c>
      <c r="G2552">
        <v>20.782</v>
      </c>
      <c r="H2552">
        <v>232.821</v>
      </c>
      <c r="I2552">
        <v>-89.448999999999998</v>
      </c>
      <c r="J2552">
        <v>1248.058</v>
      </c>
      <c r="K2552">
        <f t="shared" ref="K2552:K2556" si="195">J2552/147</f>
        <v>8.4901904761904756</v>
      </c>
      <c r="L2552" t="s">
        <v>43</v>
      </c>
      <c r="M2552" t="s">
        <v>33</v>
      </c>
      <c r="N2552" t="s">
        <v>47</v>
      </c>
    </row>
    <row r="2553" spans="4:14" x14ac:dyDescent="0.3">
      <c r="D2553">
        <v>6</v>
      </c>
      <c r="E2553">
        <v>2055</v>
      </c>
      <c r="F2553">
        <v>130.375</v>
      </c>
      <c r="G2553">
        <v>3.1840000000000002</v>
      </c>
      <c r="H2553">
        <v>251.54900000000001</v>
      </c>
      <c r="I2553">
        <v>-95.028000000000006</v>
      </c>
      <c r="J2553">
        <v>2053.9029999999998</v>
      </c>
      <c r="K2553">
        <f t="shared" si="195"/>
        <v>13.972129251700679</v>
      </c>
      <c r="L2553" t="s">
        <v>43</v>
      </c>
      <c r="M2553" t="s">
        <v>33</v>
      </c>
      <c r="N2553" t="s">
        <v>49</v>
      </c>
    </row>
    <row r="2554" spans="4:14" x14ac:dyDescent="0.3">
      <c r="D2554">
        <v>7</v>
      </c>
      <c r="E2554">
        <v>1974</v>
      </c>
      <c r="F2554">
        <v>158.73699999999999</v>
      </c>
      <c r="G2554">
        <v>5.2210000000000001</v>
      </c>
      <c r="H2554">
        <v>250.756</v>
      </c>
      <c r="I2554">
        <v>-94.010999999999996</v>
      </c>
      <c r="J2554">
        <v>1972.8320000000001</v>
      </c>
      <c r="K2554">
        <f t="shared" si="195"/>
        <v>13.420625850340137</v>
      </c>
      <c r="L2554" t="s">
        <v>43</v>
      </c>
      <c r="M2554" t="s">
        <v>33</v>
      </c>
      <c r="N2554" t="s">
        <v>49</v>
      </c>
    </row>
    <row r="2555" spans="4:14" x14ac:dyDescent="0.3">
      <c r="D2555">
        <v>8</v>
      </c>
      <c r="E2555">
        <v>2198</v>
      </c>
      <c r="F2555">
        <v>143.51900000000001</v>
      </c>
      <c r="G2555">
        <v>20.364999999999998</v>
      </c>
      <c r="H2555">
        <v>239.52</v>
      </c>
      <c r="I2555">
        <v>-91.251999999999995</v>
      </c>
      <c r="J2555">
        <v>2196.5250000000001</v>
      </c>
      <c r="K2555">
        <f t="shared" si="195"/>
        <v>14.942346938775511</v>
      </c>
      <c r="L2555" t="s">
        <v>43</v>
      </c>
      <c r="M2555" t="s">
        <v>33</v>
      </c>
      <c r="N2555" t="s">
        <v>49</v>
      </c>
    </row>
    <row r="2556" spans="4:14" x14ac:dyDescent="0.3">
      <c r="D2556">
        <v>9</v>
      </c>
      <c r="E2556">
        <v>1389</v>
      </c>
      <c r="F2556">
        <v>151.58600000000001</v>
      </c>
      <c r="G2556">
        <v>49.238</v>
      </c>
      <c r="H2556">
        <v>248.232</v>
      </c>
      <c r="I2556">
        <v>-76.504000000000005</v>
      </c>
      <c r="J2556">
        <v>1388.336</v>
      </c>
      <c r="K2556">
        <f t="shared" si="195"/>
        <v>9.4444625850340138</v>
      </c>
      <c r="L2556" t="s">
        <v>43</v>
      </c>
      <c r="M2556" t="s">
        <v>33</v>
      </c>
      <c r="N2556" t="s">
        <v>47</v>
      </c>
    </row>
    <row r="2557" spans="4:14" x14ac:dyDescent="0.3">
      <c r="D2557">
        <v>10</v>
      </c>
      <c r="E2557">
        <v>277</v>
      </c>
      <c r="F2557">
        <v>102.839</v>
      </c>
      <c r="G2557">
        <v>72.332999999999998</v>
      </c>
      <c r="H2557">
        <v>199</v>
      </c>
      <c r="I2557">
        <v>0</v>
      </c>
      <c r="J2557">
        <v>276</v>
      </c>
      <c r="L2557" t="s">
        <v>43</v>
      </c>
      <c r="M2557" t="s">
        <v>33</v>
      </c>
      <c r="N2557" t="s">
        <v>47</v>
      </c>
    </row>
    <row r="2558" spans="4:14" x14ac:dyDescent="0.3">
      <c r="D2558">
        <v>11</v>
      </c>
      <c r="E2558">
        <v>3450</v>
      </c>
      <c r="F2558">
        <v>108.71899999999999</v>
      </c>
      <c r="G2558">
        <v>13.605</v>
      </c>
      <c r="H2558">
        <v>245.869</v>
      </c>
      <c r="I2558">
        <v>5.056</v>
      </c>
      <c r="J2558">
        <v>3449.422</v>
      </c>
      <c r="K2558">
        <f>J2558/J2557</f>
        <v>12.497905797101449</v>
      </c>
      <c r="L2558" t="s">
        <v>43</v>
      </c>
      <c r="M2558" t="s">
        <v>33</v>
      </c>
      <c r="N2558" t="s">
        <v>47</v>
      </c>
    </row>
    <row r="2559" spans="4:14" x14ac:dyDescent="0.3">
      <c r="D2559">
        <v>12</v>
      </c>
      <c r="E2559">
        <v>273</v>
      </c>
      <c r="F2559">
        <v>183.43600000000001</v>
      </c>
      <c r="G2559">
        <v>152</v>
      </c>
      <c r="H2559">
        <v>203.333</v>
      </c>
      <c r="I2559">
        <v>0</v>
      </c>
      <c r="J2559">
        <v>272</v>
      </c>
      <c r="L2559" t="s">
        <v>43</v>
      </c>
      <c r="M2559" t="s">
        <v>33</v>
      </c>
      <c r="N2559" t="s">
        <v>47</v>
      </c>
    </row>
    <row r="2560" spans="4:14" x14ac:dyDescent="0.3">
      <c r="D2560">
        <v>13</v>
      </c>
      <c r="E2560">
        <v>3283</v>
      </c>
      <c r="F2560">
        <v>95.981999999999999</v>
      </c>
      <c r="G2560">
        <v>8.5760000000000005</v>
      </c>
      <c r="H2560">
        <v>208.54599999999999</v>
      </c>
      <c r="I2560">
        <v>5.9470000000000001</v>
      </c>
      <c r="J2560">
        <v>3281.6610000000001</v>
      </c>
      <c r="K2560">
        <f>J2560/J2559</f>
        <v>12.064930147058824</v>
      </c>
      <c r="L2560" t="s">
        <v>43</v>
      </c>
      <c r="M2560" t="s">
        <v>33</v>
      </c>
      <c r="N2560" t="s">
        <v>47</v>
      </c>
    </row>
    <row r="2561" spans="4:14" x14ac:dyDescent="0.3">
      <c r="D2561">
        <v>14</v>
      </c>
      <c r="E2561">
        <v>237</v>
      </c>
      <c r="F2561">
        <v>126.09099999999999</v>
      </c>
      <c r="G2561">
        <v>112.667</v>
      </c>
      <c r="H2561">
        <v>179.571</v>
      </c>
      <c r="I2561">
        <v>-91.941000000000003</v>
      </c>
      <c r="J2561">
        <v>236.136</v>
      </c>
      <c r="L2561" t="s">
        <v>43</v>
      </c>
      <c r="M2561" t="s">
        <v>33</v>
      </c>
      <c r="N2561" t="s">
        <v>47</v>
      </c>
    </row>
    <row r="2562" spans="4:14" x14ac:dyDescent="0.3">
      <c r="D2562">
        <v>15</v>
      </c>
      <c r="E2562">
        <v>2283</v>
      </c>
      <c r="F2562">
        <v>133.61699999999999</v>
      </c>
      <c r="G2562">
        <v>33.923000000000002</v>
      </c>
      <c r="H2562">
        <v>242.148</v>
      </c>
      <c r="I2562">
        <v>-87.89</v>
      </c>
      <c r="J2562">
        <v>2281.547</v>
      </c>
      <c r="K2562">
        <f>J2562/236</f>
        <v>9.6675720338983044</v>
      </c>
      <c r="L2562" t="s">
        <v>43</v>
      </c>
      <c r="M2562" t="s">
        <v>33</v>
      </c>
      <c r="N2562" t="s">
        <v>47</v>
      </c>
    </row>
    <row r="2563" spans="4:14" x14ac:dyDescent="0.3">
      <c r="D2563">
        <v>16</v>
      </c>
      <c r="E2563">
        <v>2545</v>
      </c>
      <c r="F2563">
        <v>135.13999999999999</v>
      </c>
      <c r="G2563">
        <v>18.763000000000002</v>
      </c>
      <c r="H2563">
        <v>247.99</v>
      </c>
      <c r="I2563">
        <v>-89.099000000000004</v>
      </c>
      <c r="J2563">
        <v>2544.3139999999999</v>
      </c>
      <c r="K2563">
        <f t="shared" ref="K2563:K2564" si="196">J2563/236</f>
        <v>10.780991525423728</v>
      </c>
      <c r="L2563" t="s">
        <v>43</v>
      </c>
      <c r="M2563" t="s">
        <v>33</v>
      </c>
      <c r="N2563" t="s">
        <v>47</v>
      </c>
    </row>
    <row r="2564" spans="4:14" x14ac:dyDescent="0.3">
      <c r="D2564">
        <v>17</v>
      </c>
      <c r="E2564">
        <v>2292</v>
      </c>
      <c r="F2564">
        <v>149.52600000000001</v>
      </c>
      <c r="G2564">
        <v>40.177</v>
      </c>
      <c r="H2564">
        <v>252.28100000000001</v>
      </c>
      <c r="I2564">
        <v>-86.998000000000005</v>
      </c>
      <c r="J2564">
        <v>2291.145</v>
      </c>
      <c r="K2564">
        <f t="shared" si="196"/>
        <v>9.7082415254237286</v>
      </c>
      <c r="L2564" t="s">
        <v>43</v>
      </c>
      <c r="M2564" t="s">
        <v>33</v>
      </c>
      <c r="N2564" t="s">
        <v>47</v>
      </c>
    </row>
    <row r="2565" spans="4:14" x14ac:dyDescent="0.3">
      <c r="D2565">
        <v>18</v>
      </c>
      <c r="E2565">
        <v>325</v>
      </c>
      <c r="F2565">
        <v>100.027</v>
      </c>
      <c r="G2565">
        <v>70.332999999999998</v>
      </c>
      <c r="H2565">
        <v>172</v>
      </c>
      <c r="I2565">
        <v>-90</v>
      </c>
      <c r="J2565">
        <v>324</v>
      </c>
      <c r="L2565" t="s">
        <v>43</v>
      </c>
      <c r="M2565" t="s">
        <v>33</v>
      </c>
      <c r="N2565" t="s">
        <v>47</v>
      </c>
    </row>
    <row r="2566" spans="4:14" x14ac:dyDescent="0.3">
      <c r="D2566">
        <v>19</v>
      </c>
      <c r="E2566">
        <v>3259</v>
      </c>
      <c r="F2566">
        <v>110.408</v>
      </c>
      <c r="G2566">
        <v>23.212</v>
      </c>
      <c r="H2566">
        <v>222.13399999999999</v>
      </c>
      <c r="I2566">
        <v>-89.894000000000005</v>
      </c>
      <c r="J2566">
        <v>3258.0059999999999</v>
      </c>
      <c r="K2566">
        <f>J2566/324</f>
        <v>10.055574074074073</v>
      </c>
      <c r="L2566" t="s">
        <v>43</v>
      </c>
      <c r="M2566" t="s">
        <v>33</v>
      </c>
      <c r="N2566" t="s">
        <v>47</v>
      </c>
    </row>
    <row r="2567" spans="4:14" x14ac:dyDescent="0.3">
      <c r="D2567">
        <v>20</v>
      </c>
      <c r="E2567">
        <v>307</v>
      </c>
      <c r="F2567">
        <v>167.84</v>
      </c>
      <c r="G2567">
        <v>138.41800000000001</v>
      </c>
      <c r="H2567">
        <v>193.11799999999999</v>
      </c>
      <c r="I2567">
        <v>-91.123000000000005</v>
      </c>
      <c r="J2567">
        <v>306.05900000000003</v>
      </c>
      <c r="K2567">
        <f t="shared" ref="K2567:K2568" si="197">J2567/324</f>
        <v>0.9446265432098766</v>
      </c>
      <c r="L2567" t="s">
        <v>43</v>
      </c>
      <c r="M2567" t="s">
        <v>33</v>
      </c>
      <c r="N2567" t="s">
        <v>47</v>
      </c>
    </row>
    <row r="2568" spans="4:14" x14ac:dyDescent="0.3">
      <c r="D2568">
        <v>21</v>
      </c>
      <c r="E2568">
        <v>3266</v>
      </c>
      <c r="F2568">
        <v>146.274</v>
      </c>
      <c r="G2568">
        <v>11.253</v>
      </c>
      <c r="H2568">
        <v>243.06800000000001</v>
      </c>
      <c r="I2568">
        <v>-88.841999999999999</v>
      </c>
      <c r="J2568">
        <v>3264.6669999999999</v>
      </c>
      <c r="K2568">
        <f t="shared" si="197"/>
        <v>10.076132716049383</v>
      </c>
      <c r="L2568" t="s">
        <v>43</v>
      </c>
      <c r="M2568" t="s">
        <v>33</v>
      </c>
      <c r="N2568" t="s">
        <v>47</v>
      </c>
    </row>
    <row r="2569" spans="4:14" x14ac:dyDescent="0.3">
      <c r="D2569">
        <v>22</v>
      </c>
      <c r="E2569">
        <v>301</v>
      </c>
      <c r="F2569">
        <v>116.468</v>
      </c>
      <c r="G2569">
        <v>84</v>
      </c>
      <c r="H2569">
        <v>164</v>
      </c>
      <c r="I2569">
        <v>0</v>
      </c>
      <c r="J2569">
        <v>300</v>
      </c>
      <c r="L2569" t="s">
        <v>43</v>
      </c>
      <c r="M2569" t="s">
        <v>33</v>
      </c>
      <c r="N2569" t="s">
        <v>47</v>
      </c>
    </row>
    <row r="2570" spans="4:14" x14ac:dyDescent="0.3">
      <c r="D2570">
        <v>23</v>
      </c>
      <c r="E2570">
        <v>3179</v>
      </c>
      <c r="F2570">
        <v>123.547</v>
      </c>
      <c r="G2570">
        <v>10.303000000000001</v>
      </c>
      <c r="H2570">
        <v>220.50299999999999</v>
      </c>
      <c r="I2570">
        <v>2.02</v>
      </c>
      <c r="J2570">
        <v>3177.9740000000002</v>
      </c>
      <c r="K2570">
        <f>J2570/J2569</f>
        <v>10.593246666666667</v>
      </c>
      <c r="L2570" t="s">
        <v>43</v>
      </c>
      <c r="M2570" t="s">
        <v>33</v>
      </c>
      <c r="N2570" t="s">
        <v>47</v>
      </c>
    </row>
    <row r="2571" spans="4:14" x14ac:dyDescent="0.3">
      <c r="D2571">
        <v>24</v>
      </c>
      <c r="E2571">
        <v>106</v>
      </c>
      <c r="F2571">
        <v>77.873999999999995</v>
      </c>
      <c r="G2571">
        <v>45.667000000000002</v>
      </c>
      <c r="H2571">
        <v>172</v>
      </c>
      <c r="I2571">
        <v>0</v>
      </c>
      <c r="J2571">
        <v>105</v>
      </c>
      <c r="L2571" t="s">
        <v>43</v>
      </c>
      <c r="M2571" t="s">
        <v>33</v>
      </c>
      <c r="N2571" t="s">
        <v>47</v>
      </c>
    </row>
    <row r="2572" spans="4:14" x14ac:dyDescent="0.3">
      <c r="D2572">
        <v>25</v>
      </c>
      <c r="E2572">
        <v>984</v>
      </c>
      <c r="F2572">
        <v>165.714</v>
      </c>
      <c r="G2572">
        <v>17.670000000000002</v>
      </c>
      <c r="H2572">
        <v>243.52</v>
      </c>
      <c r="I2572">
        <v>-4.6669999999999998</v>
      </c>
      <c r="J2572">
        <v>983.26</v>
      </c>
      <c r="K2572">
        <f>J2572/105</f>
        <v>9.3643809523809516</v>
      </c>
      <c r="L2572" t="s">
        <v>43</v>
      </c>
      <c r="M2572" t="s">
        <v>33</v>
      </c>
      <c r="N2572" t="s">
        <v>47</v>
      </c>
    </row>
    <row r="2573" spans="4:14" x14ac:dyDescent="0.3">
      <c r="D2573">
        <v>26</v>
      </c>
      <c r="E2573">
        <v>867</v>
      </c>
      <c r="F2573">
        <v>179.27500000000001</v>
      </c>
      <c r="G2573">
        <v>47.463999999999999</v>
      </c>
      <c r="H2573">
        <v>251.00200000000001</v>
      </c>
      <c r="I2573">
        <v>-3.972</v>
      </c>
      <c r="J2573">
        <v>866.08100000000002</v>
      </c>
      <c r="K2573">
        <f t="shared" ref="K2573:K2601" si="198">J2573/105</f>
        <v>8.2483904761904761</v>
      </c>
      <c r="L2573" t="s">
        <v>43</v>
      </c>
      <c r="M2573" t="s">
        <v>33</v>
      </c>
      <c r="N2573" t="s">
        <v>47</v>
      </c>
    </row>
    <row r="2574" spans="4:14" x14ac:dyDescent="0.3">
      <c r="D2574">
        <v>27</v>
      </c>
      <c r="E2574">
        <v>998</v>
      </c>
      <c r="F2574">
        <v>129.018</v>
      </c>
      <c r="G2574">
        <v>20.399999999999999</v>
      </c>
      <c r="H2574">
        <v>235.608</v>
      </c>
      <c r="I2574">
        <v>-2.7589999999999999</v>
      </c>
      <c r="J2574">
        <v>997.15599999999995</v>
      </c>
      <c r="K2574">
        <f t="shared" si="198"/>
        <v>9.4967238095238091</v>
      </c>
      <c r="L2574" t="s">
        <v>43</v>
      </c>
      <c r="M2574" t="s">
        <v>33</v>
      </c>
      <c r="N2574" t="s">
        <v>47</v>
      </c>
    </row>
    <row r="2575" spans="4:14" x14ac:dyDescent="0.3">
      <c r="D2575">
        <v>28</v>
      </c>
      <c r="E2575">
        <v>897</v>
      </c>
      <c r="F2575">
        <v>154.434</v>
      </c>
      <c r="G2575">
        <v>17.239999999999998</v>
      </c>
      <c r="H2575">
        <v>237.417</v>
      </c>
      <c r="I2575">
        <v>1.79</v>
      </c>
      <c r="J2575">
        <v>896.43700000000001</v>
      </c>
      <c r="K2575">
        <f t="shared" si="198"/>
        <v>8.5374952380952376</v>
      </c>
      <c r="L2575" t="s">
        <v>43</v>
      </c>
      <c r="M2575" t="s">
        <v>33</v>
      </c>
      <c r="N2575" t="s">
        <v>47</v>
      </c>
    </row>
    <row r="2576" spans="4:14" x14ac:dyDescent="0.3">
      <c r="D2576">
        <v>29</v>
      </c>
      <c r="E2576">
        <v>906</v>
      </c>
      <c r="F2576">
        <v>124.12</v>
      </c>
      <c r="G2576">
        <v>20.786000000000001</v>
      </c>
      <c r="H2576">
        <v>235.21600000000001</v>
      </c>
      <c r="I2576">
        <v>2.5339999999999998</v>
      </c>
      <c r="J2576">
        <v>904.88499999999999</v>
      </c>
      <c r="K2576">
        <f t="shared" si="198"/>
        <v>8.6179523809523815</v>
      </c>
      <c r="L2576" t="s">
        <v>43</v>
      </c>
      <c r="M2576" t="s">
        <v>33</v>
      </c>
      <c r="N2576" t="s">
        <v>47</v>
      </c>
    </row>
    <row r="2577" spans="4:14" x14ac:dyDescent="0.3">
      <c r="D2577">
        <v>30</v>
      </c>
      <c r="E2577">
        <v>897</v>
      </c>
      <c r="F2577">
        <v>141.006</v>
      </c>
      <c r="G2577">
        <v>15.333</v>
      </c>
      <c r="H2577">
        <v>242.19800000000001</v>
      </c>
      <c r="I2577">
        <v>-1.79</v>
      </c>
      <c r="J2577">
        <v>896.43700000000001</v>
      </c>
      <c r="K2577">
        <f t="shared" si="198"/>
        <v>8.5374952380952376</v>
      </c>
      <c r="L2577" t="s">
        <v>43</v>
      </c>
      <c r="M2577" t="s">
        <v>33</v>
      </c>
      <c r="N2577" t="s">
        <v>47</v>
      </c>
    </row>
    <row r="2578" spans="4:14" x14ac:dyDescent="0.3">
      <c r="D2578">
        <v>31</v>
      </c>
      <c r="E2578">
        <v>933</v>
      </c>
      <c r="F2578">
        <v>154.267</v>
      </c>
      <c r="G2578">
        <v>27</v>
      </c>
      <c r="H2578">
        <v>248.667</v>
      </c>
      <c r="I2578">
        <v>0</v>
      </c>
      <c r="J2578">
        <v>932</v>
      </c>
      <c r="K2578">
        <f t="shared" si="198"/>
        <v>8.8761904761904766</v>
      </c>
      <c r="L2578" t="s">
        <v>43</v>
      </c>
      <c r="M2578" t="s">
        <v>33</v>
      </c>
      <c r="N2578" t="s">
        <v>47</v>
      </c>
    </row>
    <row r="2579" spans="4:14" x14ac:dyDescent="0.3">
      <c r="D2579">
        <v>32</v>
      </c>
      <c r="E2579">
        <v>906</v>
      </c>
      <c r="F2579">
        <v>159.679</v>
      </c>
      <c r="G2579">
        <v>25.135000000000002</v>
      </c>
      <c r="H2579">
        <v>240.02600000000001</v>
      </c>
      <c r="I2579">
        <v>2.7869999999999999</v>
      </c>
      <c r="J2579">
        <v>905.07</v>
      </c>
      <c r="K2579">
        <f t="shared" si="198"/>
        <v>8.6197142857142861</v>
      </c>
      <c r="L2579" t="s">
        <v>43</v>
      </c>
      <c r="M2579" t="s">
        <v>33</v>
      </c>
      <c r="N2579" t="s">
        <v>47</v>
      </c>
    </row>
    <row r="2580" spans="4:14" x14ac:dyDescent="0.3">
      <c r="D2580">
        <v>33</v>
      </c>
      <c r="E2580">
        <v>817</v>
      </c>
      <c r="F2580">
        <v>127.58799999999999</v>
      </c>
      <c r="G2580">
        <v>9.99</v>
      </c>
      <c r="H2580">
        <v>217.62700000000001</v>
      </c>
      <c r="I2580">
        <v>-1.6850000000000001</v>
      </c>
      <c r="J2580">
        <v>816.35299999999995</v>
      </c>
      <c r="K2580">
        <f t="shared" si="198"/>
        <v>7.7747904761904758</v>
      </c>
      <c r="L2580" t="s">
        <v>43</v>
      </c>
      <c r="M2580" t="s">
        <v>33</v>
      </c>
      <c r="N2580" t="s">
        <v>47</v>
      </c>
    </row>
    <row r="2581" spans="4:14" x14ac:dyDescent="0.3">
      <c r="D2581">
        <v>34</v>
      </c>
      <c r="E2581">
        <v>837</v>
      </c>
      <c r="F2581">
        <v>162.81800000000001</v>
      </c>
      <c r="G2581">
        <v>15.584</v>
      </c>
      <c r="H2581">
        <v>250.95699999999999</v>
      </c>
      <c r="I2581">
        <v>1.9179999999999999</v>
      </c>
      <c r="J2581">
        <v>836.46900000000005</v>
      </c>
      <c r="K2581">
        <f t="shared" si="198"/>
        <v>7.9663714285714287</v>
      </c>
      <c r="L2581" t="s">
        <v>43</v>
      </c>
      <c r="M2581" t="s">
        <v>33</v>
      </c>
      <c r="N2581" t="s">
        <v>47</v>
      </c>
    </row>
    <row r="2582" spans="4:14" x14ac:dyDescent="0.3">
      <c r="D2582">
        <v>35</v>
      </c>
      <c r="E2582">
        <v>844</v>
      </c>
      <c r="F2582">
        <v>135.995</v>
      </c>
      <c r="G2582">
        <v>18.582000000000001</v>
      </c>
      <c r="H2582">
        <v>245.07300000000001</v>
      </c>
      <c r="I2582">
        <v>5.17</v>
      </c>
      <c r="J2582">
        <v>843.43100000000004</v>
      </c>
      <c r="K2582">
        <f t="shared" si="198"/>
        <v>8.0326761904761916</v>
      </c>
      <c r="L2582" t="s">
        <v>43</v>
      </c>
      <c r="M2582" t="s">
        <v>33</v>
      </c>
      <c r="N2582" t="s">
        <v>47</v>
      </c>
    </row>
    <row r="2583" spans="4:14" x14ac:dyDescent="0.3">
      <c r="D2583">
        <v>36</v>
      </c>
      <c r="E2583">
        <v>974</v>
      </c>
      <c r="F2583">
        <v>172.94300000000001</v>
      </c>
      <c r="G2583">
        <v>37.805</v>
      </c>
      <c r="H2583">
        <v>252.86199999999999</v>
      </c>
      <c r="I2583">
        <v>-1.8859999999999999</v>
      </c>
      <c r="J2583">
        <v>972.52700000000004</v>
      </c>
      <c r="K2583">
        <f t="shared" si="198"/>
        <v>9.2621619047619053</v>
      </c>
      <c r="L2583" t="s">
        <v>43</v>
      </c>
      <c r="M2583" t="s">
        <v>33</v>
      </c>
      <c r="N2583" t="s">
        <v>47</v>
      </c>
    </row>
    <row r="2584" spans="4:14" x14ac:dyDescent="0.3">
      <c r="D2584">
        <v>37</v>
      </c>
      <c r="E2584">
        <v>926</v>
      </c>
      <c r="F2584">
        <v>145.94200000000001</v>
      </c>
      <c r="G2584">
        <v>26.242999999999999</v>
      </c>
      <c r="H2584">
        <v>252.48099999999999</v>
      </c>
      <c r="I2584">
        <v>2.9740000000000002</v>
      </c>
      <c r="J2584">
        <v>925.24599999999998</v>
      </c>
      <c r="K2584">
        <f t="shared" si="198"/>
        <v>8.811866666666667</v>
      </c>
      <c r="L2584" t="s">
        <v>43</v>
      </c>
      <c r="M2584" t="s">
        <v>33</v>
      </c>
      <c r="N2584" t="s">
        <v>47</v>
      </c>
    </row>
    <row r="2585" spans="4:14" x14ac:dyDescent="0.3">
      <c r="D2585">
        <v>38</v>
      </c>
      <c r="E2585">
        <v>884</v>
      </c>
      <c r="F2585">
        <v>171.428</v>
      </c>
      <c r="G2585">
        <v>39.408000000000001</v>
      </c>
      <c r="H2585">
        <v>236.93299999999999</v>
      </c>
      <c r="I2585">
        <v>-4.6769999999999996</v>
      </c>
      <c r="J2585">
        <v>882.94100000000003</v>
      </c>
      <c r="K2585">
        <f t="shared" si="198"/>
        <v>8.4089619047619042</v>
      </c>
      <c r="L2585" t="s">
        <v>43</v>
      </c>
      <c r="M2585" t="s">
        <v>33</v>
      </c>
      <c r="N2585" t="s">
        <v>47</v>
      </c>
    </row>
    <row r="2586" spans="4:14" x14ac:dyDescent="0.3">
      <c r="D2586">
        <v>39</v>
      </c>
      <c r="E2586">
        <v>913</v>
      </c>
      <c r="F2586">
        <v>117.76300000000001</v>
      </c>
      <c r="G2586">
        <v>15.263</v>
      </c>
      <c r="H2586">
        <v>241.12299999999999</v>
      </c>
      <c r="I2586">
        <v>-0.754</v>
      </c>
      <c r="J2586">
        <v>912.07899999999995</v>
      </c>
      <c r="K2586">
        <f t="shared" si="198"/>
        <v>8.6864666666666661</v>
      </c>
      <c r="L2586" t="s">
        <v>43</v>
      </c>
      <c r="M2586" t="s">
        <v>33</v>
      </c>
      <c r="N2586" t="s">
        <v>47</v>
      </c>
    </row>
    <row r="2587" spans="4:14" x14ac:dyDescent="0.3">
      <c r="D2587">
        <v>40</v>
      </c>
      <c r="E2587">
        <v>853</v>
      </c>
      <c r="F2587">
        <v>143.03399999999999</v>
      </c>
      <c r="G2587">
        <v>34.991</v>
      </c>
      <c r="H2587">
        <v>231.512</v>
      </c>
      <c r="I2587">
        <v>1.0760000000000001</v>
      </c>
      <c r="J2587">
        <v>852.15</v>
      </c>
      <c r="K2587">
        <f t="shared" si="198"/>
        <v>8.1157142857142848</v>
      </c>
      <c r="L2587" t="s">
        <v>43</v>
      </c>
      <c r="M2587" t="s">
        <v>33</v>
      </c>
      <c r="N2587" t="s">
        <v>47</v>
      </c>
    </row>
    <row r="2588" spans="4:14" x14ac:dyDescent="0.3">
      <c r="D2588">
        <v>41</v>
      </c>
      <c r="E2588">
        <v>825</v>
      </c>
      <c r="F2588">
        <v>161.971</v>
      </c>
      <c r="G2588">
        <v>17.277999999999999</v>
      </c>
      <c r="H2588">
        <v>238.714</v>
      </c>
      <c r="I2588">
        <v>-0.83399999999999996</v>
      </c>
      <c r="J2588">
        <v>824.08699999999999</v>
      </c>
      <c r="K2588">
        <f t="shared" si="198"/>
        <v>7.8484476190476187</v>
      </c>
      <c r="L2588" t="s">
        <v>43</v>
      </c>
      <c r="M2588" t="s">
        <v>33</v>
      </c>
      <c r="N2588" t="s">
        <v>47</v>
      </c>
    </row>
    <row r="2589" spans="4:14" x14ac:dyDescent="0.3">
      <c r="D2589">
        <v>42</v>
      </c>
      <c r="E2589">
        <v>773</v>
      </c>
      <c r="F2589">
        <v>142.95699999999999</v>
      </c>
      <c r="G2589">
        <v>5.6669999999999998</v>
      </c>
      <c r="H2589">
        <v>238.22300000000001</v>
      </c>
      <c r="I2589">
        <v>1.7809999999999999</v>
      </c>
      <c r="J2589">
        <v>772.37300000000005</v>
      </c>
      <c r="K2589">
        <f t="shared" si="198"/>
        <v>7.3559333333333337</v>
      </c>
      <c r="L2589" t="s">
        <v>43</v>
      </c>
      <c r="M2589" t="s">
        <v>33</v>
      </c>
      <c r="N2589" t="s">
        <v>47</v>
      </c>
    </row>
    <row r="2590" spans="4:14" x14ac:dyDescent="0.3">
      <c r="D2590">
        <v>43</v>
      </c>
      <c r="E2590">
        <v>871</v>
      </c>
      <c r="F2590">
        <v>138.584</v>
      </c>
      <c r="G2590">
        <v>5.3719999999999999</v>
      </c>
      <c r="H2590">
        <v>253.83099999999999</v>
      </c>
      <c r="I2590">
        <v>6.6020000000000003</v>
      </c>
      <c r="J2590">
        <v>869.76800000000003</v>
      </c>
      <c r="K2590">
        <f t="shared" si="198"/>
        <v>8.2835047619047621</v>
      </c>
      <c r="L2590" t="s">
        <v>43</v>
      </c>
      <c r="M2590" t="s">
        <v>33</v>
      </c>
      <c r="N2590" t="s">
        <v>47</v>
      </c>
    </row>
    <row r="2591" spans="4:14" x14ac:dyDescent="0.3">
      <c r="D2591">
        <v>44</v>
      </c>
      <c r="E2591">
        <v>924</v>
      </c>
      <c r="F2591">
        <v>147.239</v>
      </c>
      <c r="G2591">
        <v>27.881</v>
      </c>
      <c r="H2591">
        <v>241.38399999999999</v>
      </c>
      <c r="I2591">
        <v>4.2270000000000003</v>
      </c>
      <c r="J2591">
        <v>922.51</v>
      </c>
      <c r="K2591">
        <f t="shared" si="198"/>
        <v>8.7858095238095242</v>
      </c>
      <c r="L2591" t="s">
        <v>43</v>
      </c>
      <c r="M2591" t="s">
        <v>33</v>
      </c>
      <c r="N2591" t="s">
        <v>47</v>
      </c>
    </row>
    <row r="2592" spans="4:14" x14ac:dyDescent="0.3">
      <c r="D2592">
        <v>45</v>
      </c>
      <c r="E2592">
        <v>807</v>
      </c>
      <c r="F2592">
        <v>122.681</v>
      </c>
      <c r="G2592">
        <v>16.795999999999999</v>
      </c>
      <c r="H2592">
        <v>236.14400000000001</v>
      </c>
      <c r="I2592">
        <v>6.843</v>
      </c>
      <c r="J2592">
        <v>805.73900000000003</v>
      </c>
      <c r="K2592">
        <f t="shared" si="198"/>
        <v>7.6737047619047623</v>
      </c>
      <c r="L2592" t="s">
        <v>43</v>
      </c>
      <c r="M2592" t="s">
        <v>33</v>
      </c>
      <c r="N2592" t="s">
        <v>47</v>
      </c>
    </row>
    <row r="2593" spans="4:14" x14ac:dyDescent="0.3">
      <c r="D2593">
        <v>46</v>
      </c>
      <c r="E2593">
        <v>825</v>
      </c>
      <c r="F2593">
        <v>152.38900000000001</v>
      </c>
      <c r="G2593">
        <v>5.99</v>
      </c>
      <c r="H2593">
        <v>247.667</v>
      </c>
      <c r="I2593">
        <v>1.39</v>
      </c>
      <c r="J2593">
        <v>824.24300000000005</v>
      </c>
      <c r="K2593">
        <f t="shared" si="198"/>
        <v>7.8499333333333334</v>
      </c>
      <c r="L2593" t="s">
        <v>43</v>
      </c>
      <c r="M2593" t="s">
        <v>33</v>
      </c>
      <c r="N2593" t="s">
        <v>47</v>
      </c>
    </row>
    <row r="2594" spans="4:14" x14ac:dyDescent="0.3">
      <c r="D2594">
        <v>47</v>
      </c>
      <c r="E2594">
        <v>879</v>
      </c>
      <c r="F2594">
        <v>158.27799999999999</v>
      </c>
      <c r="G2594">
        <v>17.370999999999999</v>
      </c>
      <c r="H2594">
        <v>236.34800000000001</v>
      </c>
      <c r="I2594">
        <v>-3.9180000000000001</v>
      </c>
      <c r="J2594">
        <v>878.05200000000002</v>
      </c>
      <c r="K2594">
        <f t="shared" si="198"/>
        <v>8.3624000000000009</v>
      </c>
      <c r="L2594" t="s">
        <v>43</v>
      </c>
      <c r="M2594" t="s">
        <v>33</v>
      </c>
      <c r="N2594" t="s">
        <v>47</v>
      </c>
    </row>
    <row r="2595" spans="4:14" x14ac:dyDescent="0.3">
      <c r="D2595">
        <v>48</v>
      </c>
      <c r="E2595">
        <v>869</v>
      </c>
      <c r="F2595">
        <v>121.566</v>
      </c>
      <c r="G2595">
        <v>7.57</v>
      </c>
      <c r="H2595">
        <v>249.667</v>
      </c>
      <c r="I2595">
        <v>1.5840000000000001</v>
      </c>
      <c r="J2595">
        <v>868.33199999999999</v>
      </c>
      <c r="K2595">
        <f t="shared" si="198"/>
        <v>8.2698285714285706</v>
      </c>
      <c r="L2595" t="s">
        <v>43</v>
      </c>
      <c r="M2595" t="s">
        <v>33</v>
      </c>
      <c r="N2595" t="s">
        <v>47</v>
      </c>
    </row>
    <row r="2596" spans="4:14" x14ac:dyDescent="0.3">
      <c r="D2596">
        <v>49</v>
      </c>
      <c r="E2596">
        <v>861</v>
      </c>
      <c r="F2596">
        <v>129.26900000000001</v>
      </c>
      <c r="G2596">
        <v>5.5490000000000004</v>
      </c>
      <c r="H2596">
        <v>220.214</v>
      </c>
      <c r="I2596">
        <v>1.599</v>
      </c>
      <c r="J2596">
        <v>860.33500000000004</v>
      </c>
      <c r="K2596">
        <f t="shared" si="198"/>
        <v>8.1936666666666671</v>
      </c>
      <c r="L2596" t="s">
        <v>43</v>
      </c>
      <c r="M2596" t="s">
        <v>33</v>
      </c>
      <c r="N2596" t="s">
        <v>47</v>
      </c>
    </row>
    <row r="2597" spans="4:14" x14ac:dyDescent="0.3">
      <c r="D2597">
        <v>50</v>
      </c>
      <c r="E2597">
        <v>837</v>
      </c>
      <c r="F2597">
        <v>161.922</v>
      </c>
      <c r="G2597">
        <v>46.637999999999998</v>
      </c>
      <c r="H2597">
        <v>220.82300000000001</v>
      </c>
      <c r="I2597">
        <v>0.54800000000000004</v>
      </c>
      <c r="J2597">
        <v>836.03800000000001</v>
      </c>
      <c r="K2597">
        <f t="shared" si="198"/>
        <v>7.9622666666666664</v>
      </c>
      <c r="L2597" t="s">
        <v>43</v>
      </c>
      <c r="M2597" t="s">
        <v>33</v>
      </c>
      <c r="N2597" t="s">
        <v>47</v>
      </c>
    </row>
    <row r="2598" spans="4:14" x14ac:dyDescent="0.3">
      <c r="D2598">
        <v>51</v>
      </c>
      <c r="E2598">
        <v>891</v>
      </c>
      <c r="F2598">
        <v>154.559</v>
      </c>
      <c r="G2598">
        <v>19.571999999999999</v>
      </c>
      <c r="H2598">
        <v>244.12100000000001</v>
      </c>
      <c r="I2598">
        <v>-3.6080000000000001</v>
      </c>
      <c r="J2598">
        <v>889.76400000000001</v>
      </c>
      <c r="K2598">
        <f t="shared" si="198"/>
        <v>8.4739428571428572</v>
      </c>
      <c r="L2598" t="s">
        <v>43</v>
      </c>
      <c r="M2598" t="s">
        <v>33</v>
      </c>
      <c r="N2598" t="s">
        <v>47</v>
      </c>
    </row>
    <row r="2599" spans="4:14" x14ac:dyDescent="0.3">
      <c r="D2599">
        <v>52</v>
      </c>
      <c r="E2599">
        <v>858</v>
      </c>
      <c r="F2599">
        <v>137.30000000000001</v>
      </c>
      <c r="G2599">
        <v>19.542000000000002</v>
      </c>
      <c r="H2599">
        <v>234.94200000000001</v>
      </c>
      <c r="I2599">
        <v>-2.9430000000000001</v>
      </c>
      <c r="J2599">
        <v>857.13</v>
      </c>
      <c r="K2599">
        <f t="shared" si="198"/>
        <v>8.1631428571428568</v>
      </c>
      <c r="L2599" t="s">
        <v>43</v>
      </c>
      <c r="M2599" t="s">
        <v>33</v>
      </c>
      <c r="N2599" t="s">
        <v>47</v>
      </c>
    </row>
    <row r="2600" spans="4:14" x14ac:dyDescent="0.3">
      <c r="D2600">
        <v>53</v>
      </c>
      <c r="E2600">
        <v>949</v>
      </c>
      <c r="F2600">
        <v>131.53200000000001</v>
      </c>
      <c r="G2600">
        <v>8.0120000000000005</v>
      </c>
      <c r="H2600">
        <v>249.03299999999999</v>
      </c>
      <c r="I2600">
        <v>-5.3259999999999996</v>
      </c>
      <c r="J2600">
        <v>948.09299999999996</v>
      </c>
      <c r="K2600">
        <f t="shared" si="198"/>
        <v>9.029457142857142</v>
      </c>
      <c r="L2600" t="s">
        <v>43</v>
      </c>
      <c r="M2600" t="s">
        <v>33</v>
      </c>
      <c r="N2600" t="s">
        <v>47</v>
      </c>
    </row>
    <row r="2601" spans="4:14" x14ac:dyDescent="0.3">
      <c r="D2601">
        <v>54</v>
      </c>
      <c r="E2601">
        <v>866</v>
      </c>
      <c r="F2601">
        <v>105.355</v>
      </c>
      <c r="G2601">
        <v>4.1929999999999996</v>
      </c>
      <c r="H2601">
        <v>210.864</v>
      </c>
      <c r="I2601">
        <v>-6.3689999999999998</v>
      </c>
      <c r="J2601">
        <v>865.34199999999998</v>
      </c>
      <c r="K2601">
        <f t="shared" si="198"/>
        <v>8.2413523809523817</v>
      </c>
      <c r="L2601" t="s">
        <v>43</v>
      </c>
      <c r="M2601" t="s">
        <v>33</v>
      </c>
      <c r="N2601" t="s">
        <v>47</v>
      </c>
    </row>
    <row r="2602" spans="4:14" x14ac:dyDescent="0.3">
      <c r="D2602">
        <v>55</v>
      </c>
      <c r="E2602">
        <v>172</v>
      </c>
      <c r="F2602">
        <v>176.262</v>
      </c>
      <c r="G2602">
        <v>161.333</v>
      </c>
      <c r="H2602">
        <v>191</v>
      </c>
      <c r="I2602">
        <v>0</v>
      </c>
      <c r="J2602">
        <v>171</v>
      </c>
      <c r="L2602" t="s">
        <v>43</v>
      </c>
      <c r="M2602" t="s">
        <v>33</v>
      </c>
      <c r="N2602" t="s">
        <v>47</v>
      </c>
    </row>
    <row r="2603" spans="4:14" x14ac:dyDescent="0.3">
      <c r="D2603">
        <v>56</v>
      </c>
      <c r="E2603">
        <v>1117</v>
      </c>
      <c r="F2603">
        <v>184.06299999999999</v>
      </c>
      <c r="G2603">
        <v>39.79</v>
      </c>
      <c r="H2603">
        <v>252.89599999999999</v>
      </c>
      <c r="I2603">
        <v>-1.54</v>
      </c>
      <c r="J2603">
        <v>1116.403</v>
      </c>
      <c r="K2603">
        <f>J2603/171</f>
        <v>6.528672514619883</v>
      </c>
      <c r="L2603" t="s">
        <v>43</v>
      </c>
      <c r="M2603" t="s">
        <v>33</v>
      </c>
      <c r="N2603" t="s">
        <v>47</v>
      </c>
    </row>
    <row r="2604" spans="4:14" x14ac:dyDescent="0.3">
      <c r="D2604">
        <v>57</v>
      </c>
      <c r="E2604">
        <v>1009</v>
      </c>
      <c r="F2604">
        <v>129.232</v>
      </c>
      <c r="G2604">
        <v>26.475999999999999</v>
      </c>
      <c r="H2604">
        <v>252.333</v>
      </c>
      <c r="I2604">
        <v>1.3640000000000001</v>
      </c>
      <c r="J2604">
        <v>1008.2859999999999</v>
      </c>
      <c r="K2604">
        <f t="shared" ref="K2604:K2617" si="199">J2604/171</f>
        <v>5.8964093567251457</v>
      </c>
      <c r="L2604" t="s">
        <v>43</v>
      </c>
      <c r="M2604" t="s">
        <v>33</v>
      </c>
      <c r="N2604" t="s">
        <v>47</v>
      </c>
    </row>
    <row r="2605" spans="4:14" x14ac:dyDescent="0.3">
      <c r="D2605">
        <v>58</v>
      </c>
      <c r="E2605">
        <v>1010</v>
      </c>
      <c r="F2605">
        <v>150.97800000000001</v>
      </c>
      <c r="G2605">
        <v>26.356000000000002</v>
      </c>
      <c r="H2605">
        <v>245.83600000000001</v>
      </c>
      <c r="I2605">
        <v>-2.726</v>
      </c>
      <c r="J2605">
        <v>1009.1420000000001</v>
      </c>
      <c r="K2605">
        <f t="shared" si="199"/>
        <v>5.9014152046783632</v>
      </c>
      <c r="L2605" t="s">
        <v>43</v>
      </c>
      <c r="M2605" t="s">
        <v>33</v>
      </c>
      <c r="N2605" t="s">
        <v>47</v>
      </c>
    </row>
    <row r="2606" spans="4:14" x14ac:dyDescent="0.3">
      <c r="D2606">
        <v>59</v>
      </c>
      <c r="E2606">
        <v>1136</v>
      </c>
      <c r="F2606">
        <v>162.06299999999999</v>
      </c>
      <c r="G2606">
        <v>4.9320000000000004</v>
      </c>
      <c r="H2606">
        <v>251.315</v>
      </c>
      <c r="I2606">
        <v>2.4239999999999999</v>
      </c>
      <c r="J2606">
        <v>1135.0150000000001</v>
      </c>
      <c r="K2606">
        <f t="shared" si="199"/>
        <v>6.6375146198830413</v>
      </c>
      <c r="L2606" t="s">
        <v>43</v>
      </c>
      <c r="M2606" t="s">
        <v>33</v>
      </c>
      <c r="N2606" t="s">
        <v>47</v>
      </c>
    </row>
    <row r="2607" spans="4:14" x14ac:dyDescent="0.3">
      <c r="D2607">
        <v>60</v>
      </c>
      <c r="E2607">
        <v>979</v>
      </c>
      <c r="F2607">
        <v>114.39400000000001</v>
      </c>
      <c r="G2607">
        <v>19.28</v>
      </c>
      <c r="H2607">
        <v>214.333</v>
      </c>
      <c r="I2607">
        <v>-1.4059999999999999</v>
      </c>
      <c r="J2607">
        <v>978.29399999999998</v>
      </c>
      <c r="K2607">
        <f t="shared" si="199"/>
        <v>5.7210175438596487</v>
      </c>
      <c r="L2607" t="s">
        <v>43</v>
      </c>
      <c r="M2607" t="s">
        <v>33</v>
      </c>
      <c r="N2607" t="s">
        <v>47</v>
      </c>
    </row>
    <row r="2608" spans="4:14" x14ac:dyDescent="0.3">
      <c r="D2608">
        <v>61</v>
      </c>
      <c r="E2608">
        <v>1069</v>
      </c>
      <c r="F2608">
        <v>129.505</v>
      </c>
      <c r="G2608">
        <v>26.099</v>
      </c>
      <c r="H2608">
        <v>242.124</v>
      </c>
      <c r="I2608">
        <v>-0.32200000000000001</v>
      </c>
      <c r="J2608">
        <v>1068.0170000000001</v>
      </c>
      <c r="K2608">
        <f t="shared" si="199"/>
        <v>6.2457134502923983</v>
      </c>
      <c r="L2608" t="s">
        <v>43</v>
      </c>
      <c r="M2608" t="s">
        <v>33</v>
      </c>
      <c r="N2608" t="s">
        <v>47</v>
      </c>
    </row>
    <row r="2609" spans="4:14" x14ac:dyDescent="0.3">
      <c r="D2609">
        <v>62</v>
      </c>
      <c r="E2609">
        <v>975</v>
      </c>
      <c r="F2609">
        <v>146.113</v>
      </c>
      <c r="G2609">
        <v>16.202999999999999</v>
      </c>
      <c r="H2609">
        <v>253.12200000000001</v>
      </c>
      <c r="I2609">
        <v>3.8839999999999999</v>
      </c>
      <c r="J2609">
        <v>974.23800000000006</v>
      </c>
      <c r="K2609">
        <f t="shared" si="199"/>
        <v>5.6972982456140357</v>
      </c>
      <c r="L2609" t="s">
        <v>43</v>
      </c>
      <c r="M2609" t="s">
        <v>33</v>
      </c>
      <c r="N2609" t="s">
        <v>47</v>
      </c>
    </row>
    <row r="2610" spans="4:14" x14ac:dyDescent="0.3">
      <c r="D2610">
        <v>63</v>
      </c>
      <c r="E2610">
        <v>998</v>
      </c>
      <c r="F2610">
        <v>109.51</v>
      </c>
      <c r="G2610">
        <v>14.15</v>
      </c>
      <c r="H2610">
        <v>203.297</v>
      </c>
      <c r="I2610">
        <v>-2.415</v>
      </c>
      <c r="J2610">
        <v>996.88499999999999</v>
      </c>
      <c r="K2610">
        <f t="shared" si="199"/>
        <v>5.8297368421052633</v>
      </c>
      <c r="L2610" t="s">
        <v>43</v>
      </c>
      <c r="M2610" t="s">
        <v>33</v>
      </c>
      <c r="N2610" t="s">
        <v>47</v>
      </c>
    </row>
    <row r="2611" spans="4:14" x14ac:dyDescent="0.3">
      <c r="D2611">
        <v>64</v>
      </c>
      <c r="E2611">
        <v>967</v>
      </c>
      <c r="F2611">
        <v>186.76300000000001</v>
      </c>
      <c r="G2611">
        <v>49.682000000000002</v>
      </c>
      <c r="H2611">
        <v>253</v>
      </c>
      <c r="I2611">
        <v>-6.4189999999999996</v>
      </c>
      <c r="J2611">
        <v>966.05600000000004</v>
      </c>
      <c r="K2611">
        <f t="shared" si="199"/>
        <v>5.6494502923976606</v>
      </c>
      <c r="L2611" t="s">
        <v>43</v>
      </c>
      <c r="M2611" t="s">
        <v>33</v>
      </c>
      <c r="N2611" t="s">
        <v>47</v>
      </c>
    </row>
    <row r="2612" spans="4:14" x14ac:dyDescent="0.3">
      <c r="D2612">
        <v>65</v>
      </c>
      <c r="E2612">
        <v>1065</v>
      </c>
      <c r="F2612">
        <v>143.25700000000001</v>
      </c>
      <c r="G2612">
        <v>25.077000000000002</v>
      </c>
      <c r="H2612">
        <v>251.80799999999999</v>
      </c>
      <c r="I2612">
        <v>-9.4090000000000007</v>
      </c>
      <c r="J2612">
        <v>1064.32</v>
      </c>
      <c r="K2612">
        <f t="shared" si="199"/>
        <v>6.2240935672514617</v>
      </c>
      <c r="L2612" t="s">
        <v>43</v>
      </c>
      <c r="M2612" t="s">
        <v>33</v>
      </c>
      <c r="N2612" t="s">
        <v>47</v>
      </c>
    </row>
    <row r="2613" spans="4:14" x14ac:dyDescent="0.3">
      <c r="D2613">
        <v>66</v>
      </c>
      <c r="E2613">
        <v>939</v>
      </c>
      <c r="F2613">
        <v>134.477</v>
      </c>
      <c r="G2613">
        <v>26.298999999999999</v>
      </c>
      <c r="H2613">
        <v>242.91800000000001</v>
      </c>
      <c r="I2613">
        <v>-7.3520000000000003</v>
      </c>
      <c r="J2613">
        <v>937.71</v>
      </c>
      <c r="K2613">
        <f t="shared" si="199"/>
        <v>5.4836842105263157</v>
      </c>
      <c r="L2613" t="s">
        <v>43</v>
      </c>
      <c r="M2613" t="s">
        <v>33</v>
      </c>
      <c r="N2613" t="s">
        <v>47</v>
      </c>
    </row>
    <row r="2614" spans="4:14" x14ac:dyDescent="0.3">
      <c r="D2614">
        <v>67</v>
      </c>
      <c r="E2614">
        <v>1059</v>
      </c>
      <c r="F2614">
        <v>166.06899999999999</v>
      </c>
      <c r="G2614">
        <v>54.78</v>
      </c>
      <c r="H2614">
        <v>251.08099999999999</v>
      </c>
      <c r="I2614">
        <v>3.9</v>
      </c>
      <c r="J2614">
        <v>1058.452</v>
      </c>
      <c r="K2614">
        <f t="shared" si="199"/>
        <v>6.1897777777777776</v>
      </c>
      <c r="L2614" t="s">
        <v>43</v>
      </c>
      <c r="M2614" t="s">
        <v>33</v>
      </c>
      <c r="N2614" t="s">
        <v>47</v>
      </c>
    </row>
    <row r="2615" spans="4:14" x14ac:dyDescent="0.3">
      <c r="D2615">
        <v>68</v>
      </c>
      <c r="E2615">
        <v>980</v>
      </c>
      <c r="F2615">
        <v>132.83500000000001</v>
      </c>
      <c r="G2615">
        <v>25.966000000000001</v>
      </c>
      <c r="H2615">
        <v>240.66900000000001</v>
      </c>
      <c r="I2615">
        <v>2.81</v>
      </c>
      <c r="J2615">
        <v>979.17700000000002</v>
      </c>
      <c r="K2615">
        <f t="shared" si="199"/>
        <v>5.7261812865497079</v>
      </c>
      <c r="L2615" t="s">
        <v>43</v>
      </c>
      <c r="M2615" t="s">
        <v>33</v>
      </c>
      <c r="N2615" t="s">
        <v>47</v>
      </c>
    </row>
    <row r="2616" spans="4:14" x14ac:dyDescent="0.3">
      <c r="D2616">
        <v>69</v>
      </c>
      <c r="E2616">
        <v>1070</v>
      </c>
      <c r="F2616">
        <v>108.688</v>
      </c>
      <c r="G2616">
        <v>11.768000000000001</v>
      </c>
      <c r="H2616">
        <v>245.238</v>
      </c>
      <c r="I2616">
        <v>-1.931</v>
      </c>
      <c r="J2616">
        <v>1068.607</v>
      </c>
      <c r="K2616">
        <f t="shared" si="199"/>
        <v>6.2491637426900581</v>
      </c>
      <c r="L2616" t="s">
        <v>43</v>
      </c>
      <c r="M2616" t="s">
        <v>33</v>
      </c>
      <c r="N2616" t="s">
        <v>47</v>
      </c>
    </row>
    <row r="2617" spans="4:14" x14ac:dyDescent="0.3">
      <c r="D2617">
        <v>70</v>
      </c>
      <c r="E2617">
        <v>1003</v>
      </c>
      <c r="F2617">
        <v>138.98099999999999</v>
      </c>
      <c r="G2617">
        <v>4.7779999999999996</v>
      </c>
      <c r="H2617">
        <v>240.804</v>
      </c>
      <c r="I2617">
        <v>1.3720000000000001</v>
      </c>
      <c r="J2617">
        <v>1002.287</v>
      </c>
      <c r="K2617">
        <f t="shared" si="199"/>
        <v>5.8613274853801167</v>
      </c>
      <c r="L2617" t="s">
        <v>43</v>
      </c>
      <c r="M2617" t="s">
        <v>33</v>
      </c>
      <c r="N2617" t="s">
        <v>47</v>
      </c>
    </row>
    <row r="2618" spans="4:14" x14ac:dyDescent="0.3">
      <c r="D2618">
        <v>71</v>
      </c>
      <c r="E2618">
        <v>93</v>
      </c>
      <c r="F2618">
        <v>84.427000000000007</v>
      </c>
      <c r="G2618">
        <v>64</v>
      </c>
      <c r="H2618">
        <v>166.333</v>
      </c>
      <c r="I2618">
        <v>-90</v>
      </c>
      <c r="J2618">
        <v>92</v>
      </c>
      <c r="L2618" t="s">
        <v>43</v>
      </c>
      <c r="M2618" t="s">
        <v>33</v>
      </c>
      <c r="N2618" t="s">
        <v>47</v>
      </c>
    </row>
    <row r="2619" spans="4:14" x14ac:dyDescent="0.3">
      <c r="D2619">
        <v>72</v>
      </c>
      <c r="E2619">
        <v>785</v>
      </c>
      <c r="F2619">
        <v>178.501</v>
      </c>
      <c r="G2619">
        <v>57.081000000000003</v>
      </c>
      <c r="H2619">
        <v>249.042</v>
      </c>
      <c r="I2619">
        <v>-95.710999999999999</v>
      </c>
      <c r="J2619">
        <v>783.89</v>
      </c>
      <c r="K2619">
        <f>J2619/92</f>
        <v>8.5205434782608691</v>
      </c>
      <c r="L2619" t="s">
        <v>43</v>
      </c>
      <c r="M2619" t="s">
        <v>33</v>
      </c>
      <c r="N2619" t="s">
        <v>47</v>
      </c>
    </row>
    <row r="2620" spans="4:14" x14ac:dyDescent="0.3">
      <c r="D2620">
        <v>73</v>
      </c>
      <c r="E2620">
        <v>821</v>
      </c>
      <c r="F2620">
        <v>179.809</v>
      </c>
      <c r="G2620">
        <v>33.409999999999997</v>
      </c>
      <c r="H2620">
        <v>244.23599999999999</v>
      </c>
      <c r="I2620">
        <v>-98.841999999999999</v>
      </c>
      <c r="J2620">
        <v>819.74099999999999</v>
      </c>
      <c r="K2620">
        <f t="shared" ref="K2620:K2654" si="200">J2620/92</f>
        <v>8.9102282608695642</v>
      </c>
      <c r="L2620" t="s">
        <v>43</v>
      </c>
      <c r="M2620" t="s">
        <v>33</v>
      </c>
      <c r="N2620" t="s">
        <v>47</v>
      </c>
    </row>
    <row r="2621" spans="4:14" x14ac:dyDescent="0.3">
      <c r="D2621">
        <v>74</v>
      </c>
      <c r="E2621">
        <v>787</v>
      </c>
      <c r="F2621">
        <v>150.566</v>
      </c>
      <c r="G2621">
        <v>19</v>
      </c>
      <c r="H2621">
        <v>244.667</v>
      </c>
      <c r="I2621">
        <v>-90</v>
      </c>
      <c r="J2621">
        <v>786</v>
      </c>
      <c r="K2621">
        <f t="shared" si="200"/>
        <v>8.5434782608695645</v>
      </c>
      <c r="L2621" t="s">
        <v>43</v>
      </c>
      <c r="M2621" t="s">
        <v>33</v>
      </c>
      <c r="N2621" t="s">
        <v>47</v>
      </c>
    </row>
    <row r="2622" spans="4:14" x14ac:dyDescent="0.3">
      <c r="D2622">
        <v>75</v>
      </c>
      <c r="E2622">
        <v>745</v>
      </c>
      <c r="F2622">
        <v>162.50800000000001</v>
      </c>
      <c r="G2622">
        <v>50.978000000000002</v>
      </c>
      <c r="H2622">
        <v>243.43</v>
      </c>
      <c r="I2622">
        <v>-88.152000000000001</v>
      </c>
      <c r="J2622">
        <v>744.38699999999994</v>
      </c>
      <c r="K2622">
        <f t="shared" si="200"/>
        <v>8.0911630434782609</v>
      </c>
      <c r="L2622" t="s">
        <v>43</v>
      </c>
      <c r="M2622" t="s">
        <v>33</v>
      </c>
      <c r="N2622" t="s">
        <v>47</v>
      </c>
    </row>
    <row r="2623" spans="4:14" x14ac:dyDescent="0.3">
      <c r="D2623">
        <v>76</v>
      </c>
      <c r="E2623">
        <v>812</v>
      </c>
      <c r="F2623">
        <v>147.733</v>
      </c>
      <c r="G2623">
        <v>26.452999999999999</v>
      </c>
      <c r="H2623">
        <v>229.559</v>
      </c>
      <c r="I2623">
        <v>-87.031999999999996</v>
      </c>
      <c r="J2623">
        <v>811.08799999999997</v>
      </c>
      <c r="K2623">
        <f t="shared" si="200"/>
        <v>8.8161739130434782</v>
      </c>
      <c r="L2623" t="s">
        <v>43</v>
      </c>
      <c r="M2623" t="s">
        <v>33</v>
      </c>
      <c r="N2623" t="s">
        <v>47</v>
      </c>
    </row>
    <row r="2624" spans="4:14" x14ac:dyDescent="0.3">
      <c r="D2624">
        <v>77</v>
      </c>
      <c r="E2624">
        <v>739</v>
      </c>
      <c r="F2624">
        <v>129.31299999999999</v>
      </c>
      <c r="G2624">
        <v>54.332999999999998</v>
      </c>
      <c r="H2624">
        <v>223.667</v>
      </c>
      <c r="I2624">
        <v>-90</v>
      </c>
      <c r="J2624">
        <v>738</v>
      </c>
      <c r="K2624">
        <f t="shared" si="200"/>
        <v>8.0217391304347831</v>
      </c>
      <c r="L2624" t="s">
        <v>43</v>
      </c>
      <c r="M2624" t="s">
        <v>33</v>
      </c>
      <c r="N2624" t="s">
        <v>47</v>
      </c>
    </row>
    <row r="2625" spans="4:14" x14ac:dyDescent="0.3">
      <c r="D2625">
        <v>78</v>
      </c>
      <c r="E2625">
        <v>697</v>
      </c>
      <c r="F2625">
        <v>121.782</v>
      </c>
      <c r="G2625">
        <v>27.062999999999999</v>
      </c>
      <c r="H2625">
        <v>223.989</v>
      </c>
      <c r="I2625">
        <v>-90.988</v>
      </c>
      <c r="J2625">
        <v>696.10299999999995</v>
      </c>
      <c r="K2625">
        <f t="shared" si="200"/>
        <v>7.5663369565217389</v>
      </c>
      <c r="L2625" t="s">
        <v>43</v>
      </c>
      <c r="M2625" t="s">
        <v>33</v>
      </c>
      <c r="N2625" t="s">
        <v>47</v>
      </c>
    </row>
    <row r="2626" spans="4:14" x14ac:dyDescent="0.3">
      <c r="D2626">
        <v>79</v>
      </c>
      <c r="E2626">
        <v>741</v>
      </c>
      <c r="F2626">
        <v>125.059</v>
      </c>
      <c r="G2626">
        <v>37.524999999999999</v>
      </c>
      <c r="H2626">
        <v>210.167</v>
      </c>
      <c r="I2626">
        <v>-86.278999999999996</v>
      </c>
      <c r="J2626">
        <v>739.55899999999997</v>
      </c>
      <c r="K2626">
        <f t="shared" si="200"/>
        <v>8.038684782608696</v>
      </c>
      <c r="L2626" t="s">
        <v>43</v>
      </c>
      <c r="M2626" t="s">
        <v>33</v>
      </c>
      <c r="N2626" t="s">
        <v>47</v>
      </c>
    </row>
    <row r="2627" spans="4:14" x14ac:dyDescent="0.3">
      <c r="D2627">
        <v>80</v>
      </c>
      <c r="E2627">
        <v>729</v>
      </c>
      <c r="F2627">
        <v>127.447</v>
      </c>
      <c r="G2627">
        <v>4.5789999999999997</v>
      </c>
      <c r="H2627">
        <v>221.846</v>
      </c>
      <c r="I2627">
        <v>-85.745999999999995</v>
      </c>
      <c r="J2627">
        <v>728.005</v>
      </c>
      <c r="K2627">
        <f t="shared" si="200"/>
        <v>7.9130978260869567</v>
      </c>
      <c r="L2627" t="s">
        <v>43</v>
      </c>
      <c r="M2627" t="s">
        <v>33</v>
      </c>
      <c r="N2627" t="s">
        <v>47</v>
      </c>
    </row>
    <row r="2628" spans="4:14" x14ac:dyDescent="0.3">
      <c r="D2628">
        <v>81</v>
      </c>
      <c r="E2628">
        <v>740</v>
      </c>
      <c r="F2628">
        <v>136.102</v>
      </c>
      <c r="G2628">
        <v>2.9119999999999999</v>
      </c>
      <c r="H2628">
        <v>234.95099999999999</v>
      </c>
      <c r="I2628">
        <v>-92.793000000000006</v>
      </c>
      <c r="J2628">
        <v>738.87800000000004</v>
      </c>
      <c r="K2628">
        <f t="shared" si="200"/>
        <v>8.031282608695653</v>
      </c>
      <c r="L2628" t="s">
        <v>43</v>
      </c>
      <c r="M2628" t="s">
        <v>33</v>
      </c>
      <c r="N2628" t="s">
        <v>47</v>
      </c>
    </row>
    <row r="2629" spans="4:14" x14ac:dyDescent="0.3">
      <c r="D2629">
        <v>82</v>
      </c>
      <c r="E2629">
        <v>813</v>
      </c>
      <c r="F2629">
        <v>166.79300000000001</v>
      </c>
      <c r="G2629">
        <v>29.184000000000001</v>
      </c>
      <c r="H2629">
        <v>249.315</v>
      </c>
      <c r="I2629">
        <v>-85.763999999999996</v>
      </c>
      <c r="J2629">
        <v>812.21900000000005</v>
      </c>
      <c r="K2629">
        <f t="shared" si="200"/>
        <v>8.8284673913043488</v>
      </c>
      <c r="L2629" t="s">
        <v>43</v>
      </c>
      <c r="M2629" t="s">
        <v>33</v>
      </c>
      <c r="N2629" t="s">
        <v>47</v>
      </c>
    </row>
    <row r="2630" spans="4:14" x14ac:dyDescent="0.3">
      <c r="D2630">
        <v>83</v>
      </c>
      <c r="E2630">
        <v>709</v>
      </c>
      <c r="F2630">
        <v>154.095</v>
      </c>
      <c r="G2630">
        <v>10.429</v>
      </c>
      <c r="H2630">
        <v>244.977</v>
      </c>
      <c r="I2630">
        <v>-89.028999999999996</v>
      </c>
      <c r="J2630">
        <v>708.10199999999998</v>
      </c>
      <c r="K2630">
        <f t="shared" si="200"/>
        <v>7.6967608695652174</v>
      </c>
      <c r="L2630" t="s">
        <v>43</v>
      </c>
      <c r="M2630" t="s">
        <v>33</v>
      </c>
      <c r="N2630" t="s">
        <v>47</v>
      </c>
    </row>
    <row r="2631" spans="4:14" x14ac:dyDescent="0.3">
      <c r="D2631">
        <v>84</v>
      </c>
      <c r="E2631">
        <v>703</v>
      </c>
      <c r="F2631">
        <v>171.13499999999999</v>
      </c>
      <c r="G2631">
        <v>23.427</v>
      </c>
      <c r="H2631">
        <v>248.41</v>
      </c>
      <c r="I2631">
        <v>-88.531000000000006</v>
      </c>
      <c r="J2631">
        <v>702.23099999999999</v>
      </c>
      <c r="K2631">
        <f t="shared" si="200"/>
        <v>7.6329456521739134</v>
      </c>
      <c r="L2631" t="s">
        <v>43</v>
      </c>
      <c r="M2631" t="s">
        <v>33</v>
      </c>
      <c r="N2631" t="s">
        <v>47</v>
      </c>
    </row>
    <row r="2632" spans="4:14" x14ac:dyDescent="0.3">
      <c r="D2632">
        <v>85</v>
      </c>
      <c r="E2632">
        <v>739</v>
      </c>
      <c r="F2632">
        <v>160.05799999999999</v>
      </c>
      <c r="G2632">
        <v>37.569000000000003</v>
      </c>
      <c r="H2632">
        <v>248.393</v>
      </c>
      <c r="I2632">
        <v>-90.465999999999994</v>
      </c>
      <c r="J2632">
        <v>738.024</v>
      </c>
      <c r="K2632">
        <f t="shared" si="200"/>
        <v>8.0220000000000002</v>
      </c>
      <c r="L2632" t="s">
        <v>43</v>
      </c>
      <c r="M2632" t="s">
        <v>33</v>
      </c>
      <c r="N2632" t="s">
        <v>47</v>
      </c>
    </row>
    <row r="2633" spans="4:14" x14ac:dyDescent="0.3">
      <c r="D2633">
        <v>86</v>
      </c>
      <c r="E2633">
        <v>781</v>
      </c>
      <c r="F2633">
        <v>181.101</v>
      </c>
      <c r="G2633">
        <v>24</v>
      </c>
      <c r="H2633">
        <v>251.333</v>
      </c>
      <c r="I2633">
        <v>-90</v>
      </c>
      <c r="J2633">
        <v>780</v>
      </c>
      <c r="K2633">
        <f t="shared" si="200"/>
        <v>8.4782608695652169</v>
      </c>
      <c r="L2633" t="s">
        <v>43</v>
      </c>
      <c r="M2633" t="s">
        <v>33</v>
      </c>
      <c r="N2633" t="s">
        <v>47</v>
      </c>
    </row>
    <row r="2634" spans="4:14" x14ac:dyDescent="0.3">
      <c r="D2634">
        <v>87</v>
      </c>
      <c r="E2634">
        <v>805</v>
      </c>
      <c r="F2634">
        <v>165.74100000000001</v>
      </c>
      <c r="G2634">
        <v>11.51</v>
      </c>
      <c r="H2634">
        <v>245.667</v>
      </c>
      <c r="I2634">
        <v>-91.283000000000001</v>
      </c>
      <c r="J2634">
        <v>804.20100000000002</v>
      </c>
      <c r="K2634">
        <f t="shared" si="200"/>
        <v>8.7413152173913051</v>
      </c>
      <c r="L2634" t="s">
        <v>43</v>
      </c>
      <c r="M2634" t="s">
        <v>33</v>
      </c>
      <c r="N2634" t="s">
        <v>47</v>
      </c>
    </row>
    <row r="2635" spans="4:14" x14ac:dyDescent="0.3">
      <c r="D2635">
        <v>88</v>
      </c>
      <c r="E2635">
        <v>652</v>
      </c>
      <c r="F2635">
        <v>113.452</v>
      </c>
      <c r="G2635">
        <v>22.198</v>
      </c>
      <c r="H2635">
        <v>223.16900000000001</v>
      </c>
      <c r="I2635">
        <v>-84.183999999999997</v>
      </c>
      <c r="J2635">
        <v>651.35199999999998</v>
      </c>
      <c r="K2635">
        <f t="shared" si="200"/>
        <v>7.0799130434782604</v>
      </c>
      <c r="L2635" t="s">
        <v>43</v>
      </c>
      <c r="M2635" t="s">
        <v>33</v>
      </c>
      <c r="N2635" t="s">
        <v>47</v>
      </c>
    </row>
    <row r="2636" spans="4:14" x14ac:dyDescent="0.3">
      <c r="D2636">
        <v>89</v>
      </c>
      <c r="E2636">
        <v>733</v>
      </c>
      <c r="F2636">
        <v>144.59299999999999</v>
      </c>
      <c r="G2636">
        <v>25.245999999999999</v>
      </c>
      <c r="H2636">
        <v>238.464</v>
      </c>
      <c r="I2636">
        <v>-90.938999999999993</v>
      </c>
      <c r="J2636">
        <v>732.09799999999996</v>
      </c>
      <c r="K2636">
        <f t="shared" si="200"/>
        <v>7.9575869565217383</v>
      </c>
      <c r="L2636" t="s">
        <v>43</v>
      </c>
      <c r="M2636" t="s">
        <v>33</v>
      </c>
      <c r="N2636" t="s">
        <v>47</v>
      </c>
    </row>
    <row r="2637" spans="4:14" x14ac:dyDescent="0.3">
      <c r="D2637">
        <v>90</v>
      </c>
      <c r="E2637">
        <v>655</v>
      </c>
      <c r="F2637">
        <v>134.17699999999999</v>
      </c>
      <c r="G2637">
        <v>14.615</v>
      </c>
      <c r="H2637">
        <v>232.12200000000001</v>
      </c>
      <c r="I2637">
        <v>-90.525999999999996</v>
      </c>
      <c r="J2637">
        <v>654.02800000000002</v>
      </c>
      <c r="K2637">
        <f t="shared" si="200"/>
        <v>7.109</v>
      </c>
      <c r="L2637" t="s">
        <v>43</v>
      </c>
      <c r="M2637" t="s">
        <v>33</v>
      </c>
      <c r="N2637" t="s">
        <v>47</v>
      </c>
    </row>
    <row r="2638" spans="4:14" x14ac:dyDescent="0.3">
      <c r="D2638">
        <v>91</v>
      </c>
      <c r="E2638">
        <v>709</v>
      </c>
      <c r="F2638">
        <v>178.90199999999999</v>
      </c>
      <c r="G2638">
        <v>11.667</v>
      </c>
      <c r="H2638">
        <v>250.333</v>
      </c>
      <c r="I2638">
        <v>-90</v>
      </c>
      <c r="J2638">
        <v>708</v>
      </c>
      <c r="K2638">
        <f t="shared" si="200"/>
        <v>7.6956521739130439</v>
      </c>
      <c r="L2638" t="s">
        <v>43</v>
      </c>
      <c r="M2638" t="s">
        <v>33</v>
      </c>
      <c r="N2638" t="s">
        <v>47</v>
      </c>
    </row>
    <row r="2639" spans="4:14" x14ac:dyDescent="0.3">
      <c r="D2639">
        <v>92</v>
      </c>
      <c r="E2639">
        <v>693</v>
      </c>
      <c r="F2639">
        <v>163.66900000000001</v>
      </c>
      <c r="G2639">
        <v>38.908999999999999</v>
      </c>
      <c r="H2639">
        <v>249.51499999999999</v>
      </c>
      <c r="I2639">
        <v>-98.481999999999999</v>
      </c>
      <c r="J2639">
        <v>691.56299999999999</v>
      </c>
      <c r="K2639">
        <f t="shared" si="200"/>
        <v>7.5169891304347827</v>
      </c>
      <c r="L2639" t="s">
        <v>43</v>
      </c>
      <c r="M2639" t="s">
        <v>33</v>
      </c>
      <c r="N2639" t="s">
        <v>47</v>
      </c>
    </row>
    <row r="2640" spans="4:14" x14ac:dyDescent="0.3">
      <c r="D2640">
        <v>93</v>
      </c>
      <c r="E2640">
        <v>677</v>
      </c>
      <c r="F2640">
        <v>187.15299999999999</v>
      </c>
      <c r="G2640">
        <v>37.786000000000001</v>
      </c>
      <c r="H2640">
        <v>252.57599999999999</v>
      </c>
      <c r="I2640">
        <v>-96.116</v>
      </c>
      <c r="J2640">
        <v>675.846</v>
      </c>
      <c r="K2640">
        <f t="shared" si="200"/>
        <v>7.3461521739130431</v>
      </c>
      <c r="L2640" t="s">
        <v>43</v>
      </c>
      <c r="M2640" t="s">
        <v>33</v>
      </c>
      <c r="N2640" t="s">
        <v>47</v>
      </c>
    </row>
    <row r="2641" spans="4:14" x14ac:dyDescent="0.3">
      <c r="D2641">
        <v>94</v>
      </c>
      <c r="E2641">
        <v>671</v>
      </c>
      <c r="F2641">
        <v>172.27699999999999</v>
      </c>
      <c r="G2641">
        <v>32.676000000000002</v>
      </c>
      <c r="H2641">
        <v>249.608</v>
      </c>
      <c r="I2641">
        <v>-96.17</v>
      </c>
      <c r="J2641">
        <v>669.88099999999997</v>
      </c>
      <c r="K2641">
        <f t="shared" si="200"/>
        <v>7.2813152173913043</v>
      </c>
      <c r="L2641" t="s">
        <v>43</v>
      </c>
      <c r="M2641" t="s">
        <v>33</v>
      </c>
      <c r="N2641" t="s">
        <v>47</v>
      </c>
    </row>
    <row r="2642" spans="4:14" x14ac:dyDescent="0.3">
      <c r="D2642">
        <v>95</v>
      </c>
      <c r="E2642">
        <v>661</v>
      </c>
      <c r="F2642">
        <v>129.84800000000001</v>
      </c>
      <c r="G2642">
        <v>5.4850000000000003</v>
      </c>
      <c r="H2642">
        <v>250.964</v>
      </c>
      <c r="I2642">
        <v>-91.042000000000002</v>
      </c>
      <c r="J2642">
        <v>660.10900000000004</v>
      </c>
      <c r="K2642">
        <f t="shared" si="200"/>
        <v>7.1750978260869571</v>
      </c>
      <c r="L2642" t="s">
        <v>43</v>
      </c>
      <c r="M2642" t="s">
        <v>33</v>
      </c>
      <c r="N2642" t="s">
        <v>47</v>
      </c>
    </row>
    <row r="2643" spans="4:14" x14ac:dyDescent="0.3">
      <c r="D2643">
        <v>96</v>
      </c>
      <c r="E2643">
        <v>745</v>
      </c>
      <c r="F2643">
        <v>98.539000000000001</v>
      </c>
      <c r="G2643">
        <v>3.6560000000000001</v>
      </c>
      <c r="H2643">
        <v>222.23699999999999</v>
      </c>
      <c r="I2643">
        <v>-88.152000000000001</v>
      </c>
      <c r="J2643">
        <v>744.38699999999994</v>
      </c>
      <c r="K2643">
        <f t="shared" si="200"/>
        <v>8.0911630434782609</v>
      </c>
      <c r="L2643" t="s">
        <v>43</v>
      </c>
      <c r="M2643" t="s">
        <v>33</v>
      </c>
      <c r="N2643" t="s">
        <v>47</v>
      </c>
    </row>
    <row r="2644" spans="4:14" x14ac:dyDescent="0.3">
      <c r="D2644">
        <v>97</v>
      </c>
      <c r="E2644">
        <v>655</v>
      </c>
      <c r="F2644">
        <v>139.85</v>
      </c>
      <c r="G2644">
        <v>7.8719999999999999</v>
      </c>
      <c r="H2644">
        <v>247.63</v>
      </c>
      <c r="I2644">
        <v>-87.897999999999996</v>
      </c>
      <c r="J2644">
        <v>654.44000000000005</v>
      </c>
      <c r="K2644">
        <f t="shared" si="200"/>
        <v>7.1134782608695657</v>
      </c>
      <c r="L2644" t="s">
        <v>43</v>
      </c>
      <c r="M2644" t="s">
        <v>33</v>
      </c>
      <c r="N2644" t="s">
        <v>47</v>
      </c>
    </row>
    <row r="2645" spans="4:14" x14ac:dyDescent="0.3">
      <c r="D2645">
        <v>98</v>
      </c>
      <c r="E2645">
        <v>722</v>
      </c>
      <c r="F2645">
        <v>144.352</v>
      </c>
      <c r="G2645">
        <v>32.585999999999999</v>
      </c>
      <c r="H2645">
        <v>254</v>
      </c>
      <c r="I2645">
        <v>-86.662000000000006</v>
      </c>
      <c r="J2645">
        <v>721.22400000000005</v>
      </c>
      <c r="K2645">
        <f t="shared" si="200"/>
        <v>7.8393913043478269</v>
      </c>
      <c r="L2645" t="s">
        <v>43</v>
      </c>
      <c r="M2645" t="s">
        <v>33</v>
      </c>
      <c r="N2645" t="s">
        <v>47</v>
      </c>
    </row>
    <row r="2646" spans="4:14" x14ac:dyDescent="0.3">
      <c r="D2646">
        <v>99</v>
      </c>
      <c r="E2646">
        <v>709</v>
      </c>
      <c r="F2646">
        <v>169.55799999999999</v>
      </c>
      <c r="G2646">
        <v>15.547000000000001</v>
      </c>
      <c r="H2646">
        <v>251.46899999999999</v>
      </c>
      <c r="I2646">
        <v>-106.746</v>
      </c>
      <c r="J2646">
        <v>708.02499999999998</v>
      </c>
      <c r="K2646">
        <f t="shared" si="200"/>
        <v>7.6959239130434778</v>
      </c>
      <c r="L2646" t="s">
        <v>43</v>
      </c>
      <c r="M2646" t="s">
        <v>33</v>
      </c>
      <c r="N2646" t="s">
        <v>47</v>
      </c>
    </row>
    <row r="2647" spans="4:14" x14ac:dyDescent="0.3">
      <c r="D2647">
        <v>100</v>
      </c>
      <c r="E2647">
        <v>655</v>
      </c>
      <c r="F2647">
        <v>152.899</v>
      </c>
      <c r="G2647">
        <v>8.1679999999999993</v>
      </c>
      <c r="H2647">
        <v>250.226</v>
      </c>
      <c r="I2647">
        <v>-88.948999999999998</v>
      </c>
      <c r="J2647">
        <v>654.11</v>
      </c>
      <c r="K2647">
        <f t="shared" si="200"/>
        <v>7.1098913043478262</v>
      </c>
      <c r="L2647" t="s">
        <v>43</v>
      </c>
      <c r="M2647" t="s">
        <v>33</v>
      </c>
      <c r="N2647" t="s">
        <v>47</v>
      </c>
    </row>
    <row r="2648" spans="4:14" x14ac:dyDescent="0.3">
      <c r="D2648">
        <v>101</v>
      </c>
      <c r="E2648">
        <v>739</v>
      </c>
      <c r="F2648">
        <v>148.851</v>
      </c>
      <c r="G2648">
        <v>35.569000000000003</v>
      </c>
      <c r="H2648">
        <v>247.935</v>
      </c>
      <c r="I2648">
        <v>-90.465999999999994</v>
      </c>
      <c r="J2648">
        <v>738.024</v>
      </c>
      <c r="K2648">
        <f t="shared" si="200"/>
        <v>8.0220000000000002</v>
      </c>
      <c r="L2648" t="s">
        <v>43</v>
      </c>
      <c r="M2648" t="s">
        <v>33</v>
      </c>
      <c r="N2648" t="s">
        <v>47</v>
      </c>
    </row>
    <row r="2649" spans="4:14" x14ac:dyDescent="0.3">
      <c r="D2649">
        <v>102</v>
      </c>
      <c r="E2649">
        <v>697</v>
      </c>
      <c r="F2649">
        <v>145.98400000000001</v>
      </c>
      <c r="G2649">
        <v>31.861999999999998</v>
      </c>
      <c r="H2649">
        <v>250.33600000000001</v>
      </c>
      <c r="I2649">
        <v>-88.519000000000005</v>
      </c>
      <c r="J2649">
        <v>696.23299999999995</v>
      </c>
      <c r="K2649">
        <f t="shared" si="200"/>
        <v>7.5677499999999993</v>
      </c>
      <c r="L2649" t="s">
        <v>43</v>
      </c>
      <c r="M2649" t="s">
        <v>33</v>
      </c>
      <c r="N2649" t="s">
        <v>47</v>
      </c>
    </row>
    <row r="2650" spans="4:14" x14ac:dyDescent="0.3">
      <c r="D2650">
        <v>103</v>
      </c>
      <c r="E2650">
        <v>700</v>
      </c>
      <c r="F2650">
        <v>128.99799999999999</v>
      </c>
      <c r="G2650">
        <v>15.975</v>
      </c>
      <c r="H2650">
        <v>230.86699999999999</v>
      </c>
      <c r="I2650">
        <v>-95.417000000000002</v>
      </c>
      <c r="J2650">
        <v>699.12199999999996</v>
      </c>
      <c r="K2650">
        <f t="shared" si="200"/>
        <v>7.5991521739130432</v>
      </c>
      <c r="L2650" t="s">
        <v>43</v>
      </c>
      <c r="M2650" t="s">
        <v>33</v>
      </c>
      <c r="N2650" t="s">
        <v>47</v>
      </c>
    </row>
    <row r="2651" spans="4:14" x14ac:dyDescent="0.3">
      <c r="D2651">
        <v>104</v>
      </c>
      <c r="E2651">
        <v>727</v>
      </c>
      <c r="F2651">
        <v>132.67500000000001</v>
      </c>
      <c r="G2651">
        <v>11.832000000000001</v>
      </c>
      <c r="H2651">
        <v>249.876</v>
      </c>
      <c r="I2651">
        <v>-88.58</v>
      </c>
      <c r="J2651">
        <v>726.22299999999996</v>
      </c>
      <c r="K2651">
        <f t="shared" si="200"/>
        <v>7.8937282608695645</v>
      </c>
      <c r="L2651" t="s">
        <v>43</v>
      </c>
      <c r="M2651" t="s">
        <v>33</v>
      </c>
      <c r="N2651" t="s">
        <v>47</v>
      </c>
    </row>
    <row r="2652" spans="4:14" x14ac:dyDescent="0.3">
      <c r="D2652">
        <v>105</v>
      </c>
      <c r="E2652">
        <v>572</v>
      </c>
      <c r="F2652">
        <v>134.18600000000001</v>
      </c>
      <c r="G2652">
        <v>8.3849999999999998</v>
      </c>
      <c r="H2652">
        <v>239.583</v>
      </c>
      <c r="I2652">
        <v>-80.933000000000007</v>
      </c>
      <c r="J2652">
        <v>571.13599999999997</v>
      </c>
      <c r="K2652">
        <f t="shared" si="200"/>
        <v>6.2079999999999993</v>
      </c>
      <c r="L2652" t="s">
        <v>43</v>
      </c>
      <c r="M2652" t="s">
        <v>33</v>
      </c>
      <c r="N2652" t="s">
        <v>47</v>
      </c>
    </row>
    <row r="2653" spans="4:14" x14ac:dyDescent="0.3">
      <c r="D2653">
        <v>106</v>
      </c>
      <c r="E2653">
        <v>711</v>
      </c>
      <c r="F2653">
        <v>145.857</v>
      </c>
      <c r="G2653">
        <v>14.92</v>
      </c>
      <c r="H2653">
        <v>246.291</v>
      </c>
      <c r="I2653">
        <v>-110.273</v>
      </c>
      <c r="J2653">
        <v>709.98</v>
      </c>
      <c r="K2653">
        <f t="shared" si="200"/>
        <v>7.7171739130434789</v>
      </c>
      <c r="L2653" t="s">
        <v>43</v>
      </c>
      <c r="M2653" t="s">
        <v>33</v>
      </c>
      <c r="N2653" t="s">
        <v>47</v>
      </c>
    </row>
    <row r="2654" spans="4:14" x14ac:dyDescent="0.3">
      <c r="D2654">
        <v>107</v>
      </c>
      <c r="E2654">
        <v>633</v>
      </c>
      <c r="F2654">
        <v>155.964</v>
      </c>
      <c r="G2654">
        <v>13.877000000000001</v>
      </c>
      <c r="H2654">
        <v>232.661</v>
      </c>
      <c r="I2654">
        <v>-94.899000000000001</v>
      </c>
      <c r="J2654">
        <v>632.30999999999995</v>
      </c>
      <c r="K2654">
        <f t="shared" si="200"/>
        <v>6.8729347826086951</v>
      </c>
      <c r="L2654" t="s">
        <v>43</v>
      </c>
      <c r="M2654" t="s">
        <v>33</v>
      </c>
      <c r="N2654" t="s">
        <v>47</v>
      </c>
    </row>
    <row r="2655" spans="4:14" x14ac:dyDescent="0.3">
      <c r="D2655">
        <v>108</v>
      </c>
      <c r="E2655">
        <v>413</v>
      </c>
      <c r="F2655">
        <v>147.113</v>
      </c>
      <c r="G2655">
        <v>124</v>
      </c>
      <c r="H2655">
        <v>160</v>
      </c>
      <c r="I2655">
        <v>0</v>
      </c>
      <c r="J2655">
        <v>412</v>
      </c>
      <c r="L2655" t="s">
        <v>43</v>
      </c>
      <c r="M2655" t="s">
        <v>33</v>
      </c>
      <c r="N2655" t="s">
        <v>47</v>
      </c>
    </row>
    <row r="2656" spans="4:14" x14ac:dyDescent="0.3">
      <c r="D2656">
        <v>109</v>
      </c>
      <c r="E2656">
        <v>3516</v>
      </c>
      <c r="F2656">
        <v>123.67700000000001</v>
      </c>
      <c r="G2656">
        <v>8.8520000000000003</v>
      </c>
      <c r="H2656">
        <v>237.715</v>
      </c>
      <c r="I2656">
        <v>2.3479999999999999</v>
      </c>
      <c r="J2656">
        <v>3514.951</v>
      </c>
      <c r="K2656">
        <f>J2656/J2655</f>
        <v>8.5314344660194177</v>
      </c>
      <c r="L2656" t="s">
        <v>43</v>
      </c>
      <c r="M2656" t="s">
        <v>33</v>
      </c>
      <c r="N2656" t="s">
        <v>47</v>
      </c>
    </row>
    <row r="2657" spans="4:14" x14ac:dyDescent="0.3">
      <c r="D2657">
        <v>110</v>
      </c>
      <c r="E2657">
        <v>439</v>
      </c>
      <c r="F2657">
        <v>84.356999999999999</v>
      </c>
      <c r="G2657">
        <v>63.332999999999998</v>
      </c>
      <c r="H2657">
        <v>154</v>
      </c>
      <c r="I2657">
        <v>-90</v>
      </c>
      <c r="J2657">
        <v>438</v>
      </c>
      <c r="L2657" t="s">
        <v>43</v>
      </c>
      <c r="M2657" t="s">
        <v>33</v>
      </c>
      <c r="N2657" t="s">
        <v>47</v>
      </c>
    </row>
    <row r="2658" spans="4:14" x14ac:dyDescent="0.3">
      <c r="D2658">
        <v>111</v>
      </c>
      <c r="E2658">
        <v>3326</v>
      </c>
      <c r="F2658">
        <v>145.773</v>
      </c>
      <c r="G2658">
        <v>38.712000000000003</v>
      </c>
      <c r="H2658">
        <v>231.94900000000001</v>
      </c>
      <c r="I2658">
        <v>-88.656000000000006</v>
      </c>
      <c r="J2658">
        <v>3324.915</v>
      </c>
      <c r="K2658">
        <f t="shared" ref="K2658" si="201">J2658/J2657</f>
        <v>7.5911301369863011</v>
      </c>
      <c r="L2658" t="s">
        <v>43</v>
      </c>
      <c r="M2658" t="s">
        <v>33</v>
      </c>
      <c r="N2658" t="s">
        <v>47</v>
      </c>
    </row>
    <row r="2659" spans="4:14" x14ac:dyDescent="0.3">
      <c r="D2659">
        <v>112</v>
      </c>
      <c r="E2659">
        <v>415</v>
      </c>
      <c r="F2659">
        <v>77.587999999999994</v>
      </c>
      <c r="G2659">
        <v>60.667000000000002</v>
      </c>
      <c r="H2659">
        <v>157.928</v>
      </c>
      <c r="I2659">
        <v>-90.83</v>
      </c>
      <c r="J2659">
        <v>414.04300000000001</v>
      </c>
      <c r="L2659" t="s">
        <v>43</v>
      </c>
      <c r="M2659" t="s">
        <v>33</v>
      </c>
      <c r="N2659" t="s">
        <v>47</v>
      </c>
    </row>
    <row r="2660" spans="4:14" x14ac:dyDescent="0.3">
      <c r="D2660">
        <v>113</v>
      </c>
      <c r="E2660">
        <v>3179</v>
      </c>
      <c r="F2660">
        <v>121.673</v>
      </c>
      <c r="G2660">
        <v>8.3529999999999998</v>
      </c>
      <c r="H2660">
        <v>244.071</v>
      </c>
      <c r="I2660">
        <v>-87.186000000000007</v>
      </c>
      <c r="J2660">
        <v>3177.8310000000001</v>
      </c>
      <c r="K2660">
        <f t="shared" ref="K2660" si="202">J2660/J2659</f>
        <v>7.675123115231993</v>
      </c>
      <c r="L2660" t="s">
        <v>43</v>
      </c>
      <c r="M2660" t="s">
        <v>33</v>
      </c>
      <c r="N2660" t="s">
        <v>47</v>
      </c>
    </row>
    <row r="2661" spans="4:14" x14ac:dyDescent="0.3">
      <c r="D2661">
        <v>114</v>
      </c>
      <c r="E2661">
        <v>417</v>
      </c>
      <c r="F2661">
        <v>66.98</v>
      </c>
      <c r="G2661">
        <v>44.893999999999998</v>
      </c>
      <c r="H2661">
        <v>144.667</v>
      </c>
      <c r="I2661">
        <v>-0.55100000000000005</v>
      </c>
      <c r="J2661">
        <v>416.01900000000001</v>
      </c>
      <c r="L2661" t="s">
        <v>43</v>
      </c>
      <c r="M2661" t="s">
        <v>33</v>
      </c>
      <c r="N2661" t="s">
        <v>47</v>
      </c>
    </row>
    <row r="2662" spans="4:14" x14ac:dyDescent="0.3">
      <c r="D2662">
        <v>115</v>
      </c>
      <c r="E2662">
        <v>3233</v>
      </c>
      <c r="F2662">
        <v>135.01</v>
      </c>
      <c r="G2662">
        <v>12.648999999999999</v>
      </c>
      <c r="H2662">
        <v>227.48</v>
      </c>
      <c r="I2662">
        <v>-0.78</v>
      </c>
      <c r="J2662">
        <v>3232.299</v>
      </c>
      <c r="K2662">
        <f t="shared" ref="K2662" si="203">J2662/J2661</f>
        <v>7.7695946579362962</v>
      </c>
      <c r="L2662" t="s">
        <v>43</v>
      </c>
      <c r="M2662" t="s">
        <v>33</v>
      </c>
      <c r="N2662" t="s">
        <v>47</v>
      </c>
    </row>
    <row r="2663" spans="4:14" x14ac:dyDescent="0.3">
      <c r="D2663">
        <v>116</v>
      </c>
      <c r="E2663">
        <v>107</v>
      </c>
      <c r="F2663">
        <v>148.864</v>
      </c>
      <c r="G2663">
        <v>124.667</v>
      </c>
      <c r="H2663">
        <v>170.74799999999999</v>
      </c>
      <c r="I2663">
        <v>1.081</v>
      </c>
      <c r="J2663">
        <v>106.01900000000001</v>
      </c>
      <c r="L2663" t="s">
        <v>43</v>
      </c>
      <c r="M2663" t="s">
        <v>33</v>
      </c>
      <c r="N2663" t="s">
        <v>47</v>
      </c>
    </row>
    <row r="2664" spans="4:14" x14ac:dyDescent="0.3">
      <c r="D2664">
        <v>117</v>
      </c>
      <c r="E2664">
        <v>709</v>
      </c>
      <c r="F2664">
        <v>127.111</v>
      </c>
      <c r="G2664">
        <v>0.748</v>
      </c>
      <c r="H2664">
        <v>241.97900000000001</v>
      </c>
      <c r="I2664">
        <v>1.2949999999999999</v>
      </c>
      <c r="J2664">
        <v>708.18100000000004</v>
      </c>
      <c r="K2664">
        <f>J2664/106</f>
        <v>6.68095283018868</v>
      </c>
      <c r="L2664" t="s">
        <v>43</v>
      </c>
      <c r="M2664" t="s">
        <v>33</v>
      </c>
      <c r="N2664" t="s">
        <v>47</v>
      </c>
    </row>
    <row r="2665" spans="4:14" x14ac:dyDescent="0.3">
      <c r="D2665">
        <v>118</v>
      </c>
      <c r="E2665">
        <v>727</v>
      </c>
      <c r="F2665">
        <v>147.40799999999999</v>
      </c>
      <c r="G2665">
        <v>5.5010000000000003</v>
      </c>
      <c r="H2665">
        <v>224.81899999999999</v>
      </c>
      <c r="I2665">
        <v>4.7370000000000001</v>
      </c>
      <c r="J2665">
        <v>726.48199999999997</v>
      </c>
      <c r="K2665">
        <f t="shared" ref="K2665:K2702" si="204">J2665/106</f>
        <v>6.8536037735849051</v>
      </c>
      <c r="L2665" t="s">
        <v>43</v>
      </c>
      <c r="M2665" t="s">
        <v>33</v>
      </c>
      <c r="N2665" t="s">
        <v>47</v>
      </c>
    </row>
    <row r="2666" spans="4:14" x14ac:dyDescent="0.3">
      <c r="D2666">
        <v>119</v>
      </c>
      <c r="E2666">
        <v>751</v>
      </c>
      <c r="F2666">
        <v>129.84299999999999</v>
      </c>
      <c r="G2666">
        <v>20.488</v>
      </c>
      <c r="H2666">
        <v>231.667</v>
      </c>
      <c r="I2666">
        <v>3.9769999999999999</v>
      </c>
      <c r="J2666">
        <v>749.80499999999995</v>
      </c>
      <c r="K2666">
        <f t="shared" si="204"/>
        <v>7.0736320754716973</v>
      </c>
      <c r="L2666" t="s">
        <v>43</v>
      </c>
      <c r="M2666" t="s">
        <v>33</v>
      </c>
      <c r="N2666" t="s">
        <v>47</v>
      </c>
    </row>
    <row r="2667" spans="4:14" x14ac:dyDescent="0.3">
      <c r="D2667">
        <v>120</v>
      </c>
      <c r="E2667">
        <v>746</v>
      </c>
      <c r="F2667">
        <v>136.97399999999999</v>
      </c>
      <c r="G2667">
        <v>20.72</v>
      </c>
      <c r="H2667">
        <v>227.72200000000001</v>
      </c>
      <c r="I2667">
        <v>3.077</v>
      </c>
      <c r="J2667">
        <v>745.07399999999996</v>
      </c>
      <c r="K2667">
        <f t="shared" si="204"/>
        <v>7.0289999999999999</v>
      </c>
      <c r="L2667" t="s">
        <v>43</v>
      </c>
      <c r="M2667" t="s">
        <v>33</v>
      </c>
      <c r="N2667" t="s">
        <v>47</v>
      </c>
    </row>
    <row r="2668" spans="4:14" x14ac:dyDescent="0.3">
      <c r="D2668">
        <v>121</v>
      </c>
      <c r="E2668">
        <v>743</v>
      </c>
      <c r="F2668">
        <v>171.749</v>
      </c>
      <c r="G2668">
        <v>28.991</v>
      </c>
      <c r="H2668">
        <v>247.733</v>
      </c>
      <c r="I2668">
        <v>4.0199999999999996</v>
      </c>
      <c r="J2668">
        <v>741.82500000000005</v>
      </c>
      <c r="K2668">
        <f t="shared" si="204"/>
        <v>6.9983490566037743</v>
      </c>
      <c r="L2668" t="s">
        <v>43</v>
      </c>
      <c r="M2668" t="s">
        <v>33</v>
      </c>
      <c r="N2668" t="s">
        <v>47</v>
      </c>
    </row>
    <row r="2669" spans="4:14" x14ac:dyDescent="0.3">
      <c r="D2669">
        <v>122</v>
      </c>
      <c r="E2669">
        <v>733</v>
      </c>
      <c r="F2669">
        <v>123.639</v>
      </c>
      <c r="G2669">
        <v>5.5880000000000001</v>
      </c>
      <c r="H2669">
        <v>231.333</v>
      </c>
      <c r="I2669">
        <v>0.313</v>
      </c>
      <c r="J2669">
        <v>732.01099999999997</v>
      </c>
      <c r="K2669">
        <f t="shared" si="204"/>
        <v>6.905764150943396</v>
      </c>
      <c r="L2669" t="s">
        <v>43</v>
      </c>
      <c r="M2669" t="s">
        <v>33</v>
      </c>
      <c r="N2669" t="s">
        <v>47</v>
      </c>
    </row>
    <row r="2670" spans="4:14" x14ac:dyDescent="0.3">
      <c r="D2670">
        <v>123</v>
      </c>
      <c r="E2670">
        <v>733</v>
      </c>
      <c r="F2670">
        <v>98.3</v>
      </c>
      <c r="G2670">
        <v>2</v>
      </c>
      <c r="H2670">
        <v>211.15799999999999</v>
      </c>
      <c r="I2670">
        <v>-1.5649999999999999</v>
      </c>
      <c r="J2670">
        <v>732.27300000000002</v>
      </c>
      <c r="K2670">
        <f t="shared" si="204"/>
        <v>6.908235849056604</v>
      </c>
      <c r="L2670" t="s">
        <v>43</v>
      </c>
      <c r="M2670" t="s">
        <v>33</v>
      </c>
      <c r="N2670" t="s">
        <v>47</v>
      </c>
    </row>
    <row r="2671" spans="4:14" x14ac:dyDescent="0.3">
      <c r="D2671">
        <v>124</v>
      </c>
      <c r="E2671">
        <v>717</v>
      </c>
      <c r="F2671">
        <v>143.83600000000001</v>
      </c>
      <c r="G2671">
        <v>20.061</v>
      </c>
      <c r="H2671">
        <v>237.542</v>
      </c>
      <c r="I2671">
        <v>1.28</v>
      </c>
      <c r="J2671">
        <v>716.17899999999997</v>
      </c>
      <c r="K2671">
        <f t="shared" si="204"/>
        <v>6.7564056603773581</v>
      </c>
      <c r="L2671" t="s">
        <v>43</v>
      </c>
      <c r="M2671" t="s">
        <v>33</v>
      </c>
      <c r="N2671" t="s">
        <v>47</v>
      </c>
    </row>
    <row r="2672" spans="4:14" x14ac:dyDescent="0.3">
      <c r="D2672">
        <v>125</v>
      </c>
      <c r="E2672">
        <v>700</v>
      </c>
      <c r="F2672">
        <v>190.62299999999999</v>
      </c>
      <c r="G2672">
        <v>62.213999999999999</v>
      </c>
      <c r="H2672">
        <v>253.333</v>
      </c>
      <c r="I2672">
        <v>5.58</v>
      </c>
      <c r="J2672">
        <v>699.31399999999996</v>
      </c>
      <c r="K2672">
        <f t="shared" si="204"/>
        <v>6.5973018867924527</v>
      </c>
      <c r="L2672" t="s">
        <v>43</v>
      </c>
      <c r="M2672" t="s">
        <v>33</v>
      </c>
      <c r="N2672" t="s">
        <v>47</v>
      </c>
    </row>
    <row r="2673" spans="4:14" x14ac:dyDescent="0.3">
      <c r="D2673">
        <v>126</v>
      </c>
      <c r="E2673">
        <v>665</v>
      </c>
      <c r="F2673">
        <v>164.03299999999999</v>
      </c>
      <c r="G2673">
        <v>1.3169999999999999</v>
      </c>
      <c r="H2673">
        <v>252.83099999999999</v>
      </c>
      <c r="I2673">
        <v>6.226</v>
      </c>
      <c r="J2673">
        <v>663.91600000000005</v>
      </c>
      <c r="K2673">
        <f t="shared" si="204"/>
        <v>6.2633584905660387</v>
      </c>
      <c r="L2673" t="s">
        <v>43</v>
      </c>
      <c r="M2673" t="s">
        <v>33</v>
      </c>
      <c r="N2673" t="s">
        <v>47</v>
      </c>
    </row>
    <row r="2674" spans="4:14" x14ac:dyDescent="0.3">
      <c r="D2674">
        <v>127</v>
      </c>
      <c r="E2674">
        <v>641</v>
      </c>
      <c r="F2674">
        <v>111.575</v>
      </c>
      <c r="G2674">
        <v>0.66700000000000004</v>
      </c>
      <c r="H2674">
        <v>225.10400000000001</v>
      </c>
      <c r="I2674">
        <v>1.79</v>
      </c>
      <c r="J2674">
        <v>640.31200000000001</v>
      </c>
      <c r="K2674">
        <f t="shared" si="204"/>
        <v>6.0406792452830187</v>
      </c>
      <c r="L2674" t="s">
        <v>43</v>
      </c>
      <c r="M2674" t="s">
        <v>33</v>
      </c>
      <c r="N2674" t="s">
        <v>47</v>
      </c>
    </row>
    <row r="2675" spans="4:14" x14ac:dyDescent="0.3">
      <c r="D2675">
        <v>128</v>
      </c>
      <c r="E2675">
        <v>686</v>
      </c>
      <c r="F2675">
        <v>143.285</v>
      </c>
      <c r="G2675">
        <v>37.502000000000002</v>
      </c>
      <c r="H2675">
        <v>241.75399999999999</v>
      </c>
      <c r="I2675">
        <v>3.347</v>
      </c>
      <c r="J2675">
        <v>685.16899999999998</v>
      </c>
      <c r="K2675">
        <f t="shared" si="204"/>
        <v>6.4638584905660377</v>
      </c>
      <c r="L2675" t="s">
        <v>43</v>
      </c>
      <c r="M2675" t="s">
        <v>33</v>
      </c>
      <c r="N2675" t="s">
        <v>47</v>
      </c>
    </row>
    <row r="2676" spans="4:14" x14ac:dyDescent="0.3">
      <c r="D2676">
        <v>129</v>
      </c>
      <c r="E2676">
        <v>670</v>
      </c>
      <c r="F2676">
        <v>129.131</v>
      </c>
      <c r="G2676">
        <v>15.56</v>
      </c>
      <c r="H2676">
        <v>249.255</v>
      </c>
      <c r="I2676">
        <v>3.085</v>
      </c>
      <c r="J2676">
        <v>668.96900000000005</v>
      </c>
      <c r="K2676">
        <f t="shared" si="204"/>
        <v>6.3110283018867932</v>
      </c>
      <c r="L2676" t="s">
        <v>43</v>
      </c>
      <c r="M2676" t="s">
        <v>33</v>
      </c>
      <c r="N2676" t="s">
        <v>47</v>
      </c>
    </row>
    <row r="2677" spans="4:14" x14ac:dyDescent="0.3">
      <c r="D2677">
        <v>130</v>
      </c>
      <c r="E2677">
        <v>738</v>
      </c>
      <c r="F2677">
        <v>119.848</v>
      </c>
      <c r="G2677">
        <v>2.427</v>
      </c>
      <c r="H2677">
        <v>249.41300000000001</v>
      </c>
      <c r="I2677">
        <v>2.4900000000000002</v>
      </c>
      <c r="J2677">
        <v>736.69500000000005</v>
      </c>
      <c r="K2677">
        <f t="shared" si="204"/>
        <v>6.9499528301886802</v>
      </c>
      <c r="L2677" t="s">
        <v>43</v>
      </c>
      <c r="M2677" t="s">
        <v>33</v>
      </c>
      <c r="N2677" t="s">
        <v>47</v>
      </c>
    </row>
    <row r="2678" spans="4:14" x14ac:dyDescent="0.3">
      <c r="D2678">
        <v>131</v>
      </c>
      <c r="E2678">
        <v>605</v>
      </c>
      <c r="F2678">
        <v>153.35900000000001</v>
      </c>
      <c r="G2678">
        <v>15.691000000000001</v>
      </c>
      <c r="H2678">
        <v>251</v>
      </c>
      <c r="I2678">
        <v>2.2749999999999999</v>
      </c>
      <c r="J2678">
        <v>604.47699999999998</v>
      </c>
      <c r="K2678">
        <f t="shared" si="204"/>
        <v>5.7026132075471692</v>
      </c>
      <c r="L2678" t="s">
        <v>43</v>
      </c>
      <c r="M2678" t="s">
        <v>33</v>
      </c>
      <c r="N2678" t="s">
        <v>47</v>
      </c>
    </row>
    <row r="2679" spans="4:14" x14ac:dyDescent="0.3">
      <c r="D2679">
        <v>132</v>
      </c>
      <c r="E2679">
        <v>639</v>
      </c>
      <c r="F2679">
        <v>174.548</v>
      </c>
      <c r="G2679">
        <v>27.071999999999999</v>
      </c>
      <c r="H2679">
        <v>253.43199999999999</v>
      </c>
      <c r="I2679">
        <v>-7.5709999999999997</v>
      </c>
      <c r="J2679">
        <v>637.55799999999999</v>
      </c>
      <c r="K2679">
        <f t="shared" si="204"/>
        <v>6.0146981132075474</v>
      </c>
      <c r="L2679" t="s">
        <v>43</v>
      </c>
      <c r="M2679" t="s">
        <v>33</v>
      </c>
      <c r="N2679" t="s">
        <v>47</v>
      </c>
    </row>
    <row r="2680" spans="4:14" x14ac:dyDescent="0.3">
      <c r="D2680">
        <v>133</v>
      </c>
      <c r="E2680">
        <v>633</v>
      </c>
      <c r="F2680">
        <v>150.22800000000001</v>
      </c>
      <c r="G2680">
        <v>6.7320000000000002</v>
      </c>
      <c r="H2680">
        <v>243.565</v>
      </c>
      <c r="I2680">
        <v>1.8129999999999999</v>
      </c>
      <c r="J2680">
        <v>632.31600000000003</v>
      </c>
      <c r="K2680">
        <f t="shared" si="204"/>
        <v>5.9652452830188682</v>
      </c>
      <c r="L2680" t="s">
        <v>43</v>
      </c>
      <c r="M2680" t="s">
        <v>33</v>
      </c>
      <c r="N2680" t="s">
        <v>47</v>
      </c>
    </row>
    <row r="2681" spans="4:14" x14ac:dyDescent="0.3">
      <c r="D2681">
        <v>134</v>
      </c>
      <c r="E2681">
        <v>727</v>
      </c>
      <c r="F2681">
        <v>117.024</v>
      </c>
      <c r="G2681">
        <v>5.8460000000000001</v>
      </c>
      <c r="H2681">
        <v>245.506</v>
      </c>
      <c r="I2681">
        <v>-11.124000000000001</v>
      </c>
      <c r="J2681">
        <v>725.63400000000001</v>
      </c>
      <c r="K2681">
        <f t="shared" si="204"/>
        <v>6.845603773584906</v>
      </c>
      <c r="L2681" t="s">
        <v>43</v>
      </c>
      <c r="M2681" t="s">
        <v>33</v>
      </c>
      <c r="N2681" t="s">
        <v>47</v>
      </c>
    </row>
    <row r="2682" spans="4:14" x14ac:dyDescent="0.3">
      <c r="D2682">
        <v>135</v>
      </c>
      <c r="E2682">
        <v>623</v>
      </c>
      <c r="F2682">
        <v>168.261</v>
      </c>
      <c r="G2682">
        <v>8.8539999999999992</v>
      </c>
      <c r="H2682">
        <v>252.667</v>
      </c>
      <c r="I2682">
        <v>-4.4269999999999996</v>
      </c>
      <c r="J2682">
        <v>621.85500000000002</v>
      </c>
      <c r="K2682">
        <f t="shared" si="204"/>
        <v>5.866556603773585</v>
      </c>
      <c r="L2682" t="s">
        <v>43</v>
      </c>
      <c r="M2682" t="s">
        <v>33</v>
      </c>
      <c r="N2682" t="s">
        <v>47</v>
      </c>
    </row>
    <row r="2683" spans="4:14" x14ac:dyDescent="0.3">
      <c r="D2683">
        <v>136</v>
      </c>
      <c r="E2683">
        <v>633</v>
      </c>
      <c r="F2683">
        <v>154.26499999999999</v>
      </c>
      <c r="G2683">
        <v>20.709</v>
      </c>
      <c r="H2683">
        <v>241.74700000000001</v>
      </c>
      <c r="I2683">
        <v>1.0880000000000001</v>
      </c>
      <c r="J2683">
        <v>632.11400000000003</v>
      </c>
      <c r="K2683">
        <f t="shared" si="204"/>
        <v>5.9633396226415094</v>
      </c>
      <c r="L2683" t="s">
        <v>43</v>
      </c>
      <c r="M2683" t="s">
        <v>33</v>
      </c>
      <c r="N2683" t="s">
        <v>47</v>
      </c>
    </row>
    <row r="2684" spans="4:14" x14ac:dyDescent="0.3">
      <c r="D2684">
        <v>137</v>
      </c>
      <c r="E2684">
        <v>637</v>
      </c>
      <c r="F2684">
        <v>132.79499999999999</v>
      </c>
      <c r="G2684">
        <v>19.686</v>
      </c>
      <c r="H2684">
        <v>248.447</v>
      </c>
      <c r="I2684">
        <v>-0.36</v>
      </c>
      <c r="J2684">
        <v>636.01300000000003</v>
      </c>
      <c r="K2684">
        <f t="shared" si="204"/>
        <v>6.0001226415094342</v>
      </c>
      <c r="L2684" t="s">
        <v>43</v>
      </c>
      <c r="M2684" t="s">
        <v>33</v>
      </c>
      <c r="N2684" t="s">
        <v>47</v>
      </c>
    </row>
    <row r="2685" spans="4:14" x14ac:dyDescent="0.3">
      <c r="D2685">
        <v>138</v>
      </c>
      <c r="E2685">
        <v>661</v>
      </c>
      <c r="F2685">
        <v>160.922</v>
      </c>
      <c r="G2685">
        <v>24.515000000000001</v>
      </c>
      <c r="H2685">
        <v>247.358</v>
      </c>
      <c r="I2685">
        <v>-2.0830000000000002</v>
      </c>
      <c r="J2685">
        <v>660.43600000000004</v>
      </c>
      <c r="K2685">
        <f t="shared" si="204"/>
        <v>6.2305283018867925</v>
      </c>
      <c r="L2685" t="s">
        <v>43</v>
      </c>
      <c r="M2685" t="s">
        <v>33</v>
      </c>
      <c r="N2685" t="s">
        <v>47</v>
      </c>
    </row>
    <row r="2686" spans="4:14" x14ac:dyDescent="0.3">
      <c r="D2686">
        <v>139</v>
      </c>
      <c r="E2686">
        <v>622</v>
      </c>
      <c r="F2686">
        <v>154.72200000000001</v>
      </c>
      <c r="G2686">
        <v>21.372</v>
      </c>
      <c r="H2686">
        <v>251.251</v>
      </c>
      <c r="I2686">
        <v>-2.9550000000000001</v>
      </c>
      <c r="J2686">
        <v>620.82500000000005</v>
      </c>
      <c r="K2686">
        <f t="shared" si="204"/>
        <v>5.8568396226415098</v>
      </c>
      <c r="L2686" t="s">
        <v>43</v>
      </c>
      <c r="M2686" t="s">
        <v>33</v>
      </c>
      <c r="N2686" t="s">
        <v>47</v>
      </c>
    </row>
    <row r="2687" spans="4:14" x14ac:dyDescent="0.3">
      <c r="D2687">
        <v>140</v>
      </c>
      <c r="E2687">
        <v>699</v>
      </c>
      <c r="F2687">
        <v>158.65899999999999</v>
      </c>
      <c r="G2687">
        <v>3.5430000000000001</v>
      </c>
      <c r="H2687">
        <v>252.554</v>
      </c>
      <c r="I2687">
        <v>-4.2729999999999997</v>
      </c>
      <c r="J2687">
        <v>697.94</v>
      </c>
      <c r="K2687">
        <f t="shared" si="204"/>
        <v>6.5843396226415098</v>
      </c>
      <c r="L2687" t="s">
        <v>43</v>
      </c>
      <c r="M2687" t="s">
        <v>33</v>
      </c>
      <c r="N2687" t="s">
        <v>47</v>
      </c>
    </row>
    <row r="2688" spans="4:14" x14ac:dyDescent="0.3">
      <c r="D2688">
        <v>141</v>
      </c>
      <c r="E2688">
        <v>649</v>
      </c>
      <c r="F2688">
        <v>148.232</v>
      </c>
      <c r="G2688">
        <v>40.222000000000001</v>
      </c>
      <c r="H2688">
        <v>231.07400000000001</v>
      </c>
      <c r="I2688">
        <v>-2.121</v>
      </c>
      <c r="J2688">
        <v>648.44399999999996</v>
      </c>
      <c r="K2688">
        <f t="shared" si="204"/>
        <v>6.1173962264150941</v>
      </c>
      <c r="L2688" t="s">
        <v>43</v>
      </c>
      <c r="M2688" t="s">
        <v>33</v>
      </c>
      <c r="N2688" t="s">
        <v>47</v>
      </c>
    </row>
    <row r="2689" spans="4:14" x14ac:dyDescent="0.3">
      <c r="D2689">
        <v>142</v>
      </c>
      <c r="E2689">
        <v>644</v>
      </c>
      <c r="F2689">
        <v>115.053</v>
      </c>
      <c r="G2689">
        <v>19.690000000000001</v>
      </c>
      <c r="H2689">
        <v>237.88800000000001</v>
      </c>
      <c r="I2689">
        <v>5.3559999999999999</v>
      </c>
      <c r="J2689">
        <v>642.80600000000004</v>
      </c>
      <c r="K2689">
        <f t="shared" si="204"/>
        <v>6.0642075471698114</v>
      </c>
      <c r="L2689" t="s">
        <v>43</v>
      </c>
      <c r="M2689" t="s">
        <v>33</v>
      </c>
      <c r="N2689" t="s">
        <v>47</v>
      </c>
    </row>
    <row r="2690" spans="4:14" x14ac:dyDescent="0.3">
      <c r="D2690">
        <v>143</v>
      </c>
      <c r="E2690">
        <v>676</v>
      </c>
      <c r="F2690">
        <v>126.77500000000001</v>
      </c>
      <c r="G2690">
        <v>1.782</v>
      </c>
      <c r="H2690">
        <v>243.339</v>
      </c>
      <c r="I2690">
        <v>8.5139999999999993</v>
      </c>
      <c r="J2690">
        <v>675.44399999999996</v>
      </c>
      <c r="K2690">
        <f t="shared" si="204"/>
        <v>6.3721132075471694</v>
      </c>
      <c r="L2690" t="s">
        <v>43</v>
      </c>
      <c r="M2690" t="s">
        <v>33</v>
      </c>
      <c r="N2690" t="s">
        <v>47</v>
      </c>
    </row>
    <row r="2691" spans="4:14" x14ac:dyDescent="0.3">
      <c r="D2691">
        <v>144</v>
      </c>
      <c r="E2691">
        <v>651</v>
      </c>
      <c r="F2691">
        <v>102.425</v>
      </c>
      <c r="G2691">
        <v>19.963000000000001</v>
      </c>
      <c r="H2691">
        <v>206.25200000000001</v>
      </c>
      <c r="I2691">
        <v>4.2359999999999998</v>
      </c>
      <c r="J2691">
        <v>649.77499999999998</v>
      </c>
      <c r="K2691">
        <f t="shared" si="204"/>
        <v>6.129952830188679</v>
      </c>
      <c r="L2691" t="s">
        <v>43</v>
      </c>
      <c r="M2691" t="s">
        <v>33</v>
      </c>
      <c r="N2691" t="s">
        <v>47</v>
      </c>
    </row>
    <row r="2692" spans="4:14" x14ac:dyDescent="0.3">
      <c r="D2692">
        <v>145</v>
      </c>
      <c r="E2692">
        <v>657</v>
      </c>
      <c r="F2692">
        <v>160.71799999999999</v>
      </c>
      <c r="G2692">
        <v>36.488</v>
      </c>
      <c r="H2692">
        <v>254</v>
      </c>
      <c r="I2692">
        <v>1.048</v>
      </c>
      <c r="J2692">
        <v>656.11</v>
      </c>
      <c r="K2692">
        <f t="shared" si="204"/>
        <v>6.1897169811320758</v>
      </c>
      <c r="L2692" t="s">
        <v>43</v>
      </c>
      <c r="M2692" t="s">
        <v>33</v>
      </c>
      <c r="N2692" t="s">
        <v>47</v>
      </c>
    </row>
    <row r="2693" spans="4:14" x14ac:dyDescent="0.3">
      <c r="D2693">
        <v>146</v>
      </c>
      <c r="E2693">
        <v>685</v>
      </c>
      <c r="F2693">
        <v>117.158</v>
      </c>
      <c r="G2693">
        <v>10.198</v>
      </c>
      <c r="H2693">
        <v>237.87799999999999</v>
      </c>
      <c r="I2693">
        <v>6.0439999999999996</v>
      </c>
      <c r="J2693">
        <v>683.80100000000004</v>
      </c>
      <c r="K2693">
        <f t="shared" si="204"/>
        <v>6.4509528301886796</v>
      </c>
      <c r="L2693" t="s">
        <v>43</v>
      </c>
      <c r="M2693" t="s">
        <v>33</v>
      </c>
      <c r="N2693" t="s">
        <v>47</v>
      </c>
    </row>
    <row r="2694" spans="4:14" x14ac:dyDescent="0.3">
      <c r="D2694">
        <v>147</v>
      </c>
      <c r="E2694">
        <v>663</v>
      </c>
      <c r="F2694">
        <v>100.05200000000001</v>
      </c>
      <c r="G2694">
        <v>1.7270000000000001</v>
      </c>
      <c r="H2694">
        <v>203.935</v>
      </c>
      <c r="I2694">
        <v>10.087999999999999</v>
      </c>
      <c r="J2694">
        <v>662.23900000000003</v>
      </c>
      <c r="K2694">
        <f t="shared" si="204"/>
        <v>6.2475377358490567</v>
      </c>
      <c r="L2694" t="s">
        <v>43</v>
      </c>
      <c r="M2694" t="s">
        <v>33</v>
      </c>
      <c r="N2694" t="s">
        <v>47</v>
      </c>
    </row>
    <row r="2695" spans="4:14" x14ac:dyDescent="0.3">
      <c r="D2695">
        <v>148</v>
      </c>
      <c r="E2695">
        <v>622</v>
      </c>
      <c r="F2695">
        <v>115.639</v>
      </c>
      <c r="G2695">
        <v>22.286000000000001</v>
      </c>
      <c r="H2695">
        <v>233.20400000000001</v>
      </c>
      <c r="I2695">
        <v>2.9550000000000001</v>
      </c>
      <c r="J2695">
        <v>620.82500000000005</v>
      </c>
      <c r="K2695">
        <f t="shared" si="204"/>
        <v>5.8568396226415098</v>
      </c>
      <c r="L2695" t="s">
        <v>43</v>
      </c>
      <c r="M2695" t="s">
        <v>33</v>
      </c>
      <c r="N2695" t="s">
        <v>47</v>
      </c>
    </row>
    <row r="2696" spans="4:14" x14ac:dyDescent="0.3">
      <c r="D2696">
        <v>149</v>
      </c>
      <c r="E2696">
        <v>644</v>
      </c>
      <c r="F2696">
        <v>125.175</v>
      </c>
      <c r="G2696">
        <v>15.058</v>
      </c>
      <c r="H2696">
        <v>236.791</v>
      </c>
      <c r="I2696">
        <v>8.5839999999999996</v>
      </c>
      <c r="J2696">
        <v>643.20399999999995</v>
      </c>
      <c r="K2696">
        <f t="shared" si="204"/>
        <v>6.0679622641509425</v>
      </c>
      <c r="L2696" t="s">
        <v>43</v>
      </c>
      <c r="M2696" t="s">
        <v>33</v>
      </c>
      <c r="N2696" t="s">
        <v>47</v>
      </c>
    </row>
    <row r="2697" spans="4:14" x14ac:dyDescent="0.3">
      <c r="D2697">
        <v>150</v>
      </c>
      <c r="E2697">
        <v>648</v>
      </c>
      <c r="F2697">
        <v>111.663</v>
      </c>
      <c r="G2697">
        <v>19.231000000000002</v>
      </c>
      <c r="H2697">
        <v>234.03299999999999</v>
      </c>
      <c r="I2697">
        <v>8.18</v>
      </c>
      <c r="J2697">
        <v>646.57899999999995</v>
      </c>
      <c r="K2697">
        <f t="shared" si="204"/>
        <v>6.0998018867924522</v>
      </c>
      <c r="L2697" t="s">
        <v>43</v>
      </c>
      <c r="M2697" t="s">
        <v>33</v>
      </c>
      <c r="N2697" t="s">
        <v>47</v>
      </c>
    </row>
    <row r="2698" spans="4:14" x14ac:dyDescent="0.3">
      <c r="D2698">
        <v>151</v>
      </c>
      <c r="E2698">
        <v>646</v>
      </c>
      <c r="F2698">
        <v>112.919</v>
      </c>
      <c r="G2698">
        <v>11.772</v>
      </c>
      <c r="H2698">
        <v>245.304</v>
      </c>
      <c r="I2698">
        <v>7.125</v>
      </c>
      <c r="J2698">
        <v>644.98099999999999</v>
      </c>
      <c r="K2698">
        <f t="shared" si="204"/>
        <v>6.0847264150943392</v>
      </c>
      <c r="L2698" t="s">
        <v>43</v>
      </c>
      <c r="M2698" t="s">
        <v>33</v>
      </c>
      <c r="N2698" t="s">
        <v>47</v>
      </c>
    </row>
    <row r="2699" spans="4:14" x14ac:dyDescent="0.3">
      <c r="D2699">
        <v>152</v>
      </c>
      <c r="E2699">
        <v>611</v>
      </c>
      <c r="F2699">
        <v>132.023</v>
      </c>
      <c r="G2699">
        <v>18.071000000000002</v>
      </c>
      <c r="H2699">
        <v>215.93799999999999</v>
      </c>
      <c r="I2699">
        <v>7.9180000000000001</v>
      </c>
      <c r="J2699">
        <v>609.81299999999999</v>
      </c>
      <c r="K2699">
        <f t="shared" si="204"/>
        <v>5.7529528301886792</v>
      </c>
      <c r="L2699" t="s">
        <v>43</v>
      </c>
      <c r="M2699" t="s">
        <v>33</v>
      </c>
      <c r="N2699" t="s">
        <v>47</v>
      </c>
    </row>
    <row r="2700" spans="4:14" x14ac:dyDescent="0.3">
      <c r="D2700">
        <v>153</v>
      </c>
      <c r="E2700">
        <v>613</v>
      </c>
      <c r="F2700">
        <v>135.19300000000001</v>
      </c>
      <c r="G2700">
        <v>27.960999999999999</v>
      </c>
      <c r="H2700">
        <v>240.791</v>
      </c>
      <c r="I2700">
        <v>0.749</v>
      </c>
      <c r="J2700">
        <v>612.05200000000002</v>
      </c>
      <c r="K2700">
        <f t="shared" si="204"/>
        <v>5.7740754716981133</v>
      </c>
      <c r="L2700" t="s">
        <v>43</v>
      </c>
      <c r="M2700" t="s">
        <v>33</v>
      </c>
      <c r="N2700" t="s">
        <v>47</v>
      </c>
    </row>
    <row r="2701" spans="4:14" x14ac:dyDescent="0.3">
      <c r="D2701">
        <v>154</v>
      </c>
      <c r="E2701">
        <v>625</v>
      </c>
      <c r="F2701">
        <v>163.20500000000001</v>
      </c>
      <c r="G2701">
        <v>31.204999999999998</v>
      </c>
      <c r="H2701">
        <v>246.44900000000001</v>
      </c>
      <c r="I2701">
        <v>1.1020000000000001</v>
      </c>
      <c r="J2701">
        <v>624.11500000000001</v>
      </c>
      <c r="K2701">
        <f t="shared" si="204"/>
        <v>5.8878773584905657</v>
      </c>
      <c r="L2701" t="s">
        <v>43</v>
      </c>
      <c r="M2701" t="s">
        <v>33</v>
      </c>
      <c r="N2701" t="s">
        <v>47</v>
      </c>
    </row>
    <row r="2702" spans="4:14" x14ac:dyDescent="0.3">
      <c r="D2702">
        <v>155</v>
      </c>
      <c r="E2702">
        <v>616</v>
      </c>
      <c r="F2702">
        <v>128.721</v>
      </c>
      <c r="G2702">
        <v>28.420999999999999</v>
      </c>
      <c r="H2702">
        <v>236.49299999999999</v>
      </c>
      <c r="I2702">
        <v>8.6039999999999992</v>
      </c>
      <c r="J2702">
        <v>614.92100000000005</v>
      </c>
      <c r="K2702">
        <f t="shared" si="204"/>
        <v>5.8011415094339629</v>
      </c>
      <c r="L2702" t="s">
        <v>43</v>
      </c>
      <c r="M2702" t="s">
        <v>33</v>
      </c>
      <c r="N2702" t="s">
        <v>47</v>
      </c>
    </row>
    <row r="2703" spans="4:14" x14ac:dyDescent="0.3">
      <c r="D2703">
        <v>156</v>
      </c>
      <c r="E2703">
        <v>103</v>
      </c>
      <c r="F2703">
        <v>124.723</v>
      </c>
      <c r="G2703">
        <v>101.05200000000001</v>
      </c>
      <c r="H2703">
        <v>204.464</v>
      </c>
      <c r="I2703">
        <v>1.123</v>
      </c>
      <c r="J2703">
        <v>102.02</v>
      </c>
      <c r="L2703" t="s">
        <v>43</v>
      </c>
      <c r="M2703" t="s">
        <v>33</v>
      </c>
      <c r="N2703" t="s">
        <v>47</v>
      </c>
    </row>
    <row r="2704" spans="4:14" x14ac:dyDescent="0.3">
      <c r="D2704">
        <v>157</v>
      </c>
      <c r="E2704">
        <v>669</v>
      </c>
      <c r="F2704">
        <v>141.786</v>
      </c>
      <c r="G2704">
        <v>2.351</v>
      </c>
      <c r="H2704">
        <v>245.80600000000001</v>
      </c>
      <c r="I2704">
        <v>1.7150000000000001</v>
      </c>
      <c r="J2704">
        <v>668.29899999999998</v>
      </c>
      <c r="K2704">
        <f>J2704/102</f>
        <v>6.5519509803921565</v>
      </c>
      <c r="L2704" t="s">
        <v>43</v>
      </c>
      <c r="M2704" t="s">
        <v>33</v>
      </c>
      <c r="N2704" t="s">
        <v>47</v>
      </c>
    </row>
    <row r="2705" spans="4:14" x14ac:dyDescent="0.3">
      <c r="D2705">
        <v>158</v>
      </c>
      <c r="E2705">
        <v>622</v>
      </c>
      <c r="F2705">
        <v>142.97800000000001</v>
      </c>
      <c r="G2705">
        <v>24.34</v>
      </c>
      <c r="H2705">
        <v>250.768</v>
      </c>
      <c r="I2705">
        <v>11.888999999999999</v>
      </c>
      <c r="J2705">
        <v>621.32799999999997</v>
      </c>
      <c r="K2705">
        <f t="shared" ref="K2705:K2738" si="205">J2705/102</f>
        <v>6.0914509803921568</v>
      </c>
      <c r="L2705" t="s">
        <v>43</v>
      </c>
      <c r="M2705" t="s">
        <v>33</v>
      </c>
      <c r="N2705" t="s">
        <v>47</v>
      </c>
    </row>
    <row r="2706" spans="4:14" x14ac:dyDescent="0.3">
      <c r="D2706">
        <v>159</v>
      </c>
      <c r="E2706">
        <v>673</v>
      </c>
      <c r="F2706">
        <v>126.61199999999999</v>
      </c>
      <c r="G2706">
        <v>20.195</v>
      </c>
      <c r="H2706">
        <v>252.99199999999999</v>
      </c>
      <c r="I2706">
        <v>8.9019999999999992</v>
      </c>
      <c r="J2706">
        <v>672.09500000000003</v>
      </c>
      <c r="K2706">
        <f t="shared" si="205"/>
        <v>6.5891666666666673</v>
      </c>
      <c r="L2706" t="s">
        <v>43</v>
      </c>
      <c r="M2706" t="s">
        <v>33</v>
      </c>
      <c r="N2706" t="s">
        <v>47</v>
      </c>
    </row>
    <row r="2707" spans="4:14" x14ac:dyDescent="0.3">
      <c r="D2707">
        <v>160</v>
      </c>
      <c r="E2707">
        <v>662</v>
      </c>
      <c r="F2707">
        <v>161.61799999999999</v>
      </c>
      <c r="G2707">
        <v>5.0049999999999999</v>
      </c>
      <c r="H2707">
        <v>250.30600000000001</v>
      </c>
      <c r="I2707">
        <v>3.1219999999999999</v>
      </c>
      <c r="J2707">
        <v>660.98099999999999</v>
      </c>
      <c r="K2707">
        <f t="shared" si="205"/>
        <v>6.4802058823529407</v>
      </c>
      <c r="L2707" t="s">
        <v>43</v>
      </c>
      <c r="M2707" t="s">
        <v>33</v>
      </c>
      <c r="N2707" t="s">
        <v>47</v>
      </c>
    </row>
    <row r="2708" spans="4:14" x14ac:dyDescent="0.3">
      <c r="D2708">
        <v>161</v>
      </c>
      <c r="E2708">
        <v>684</v>
      </c>
      <c r="F2708">
        <v>164.68100000000001</v>
      </c>
      <c r="G2708">
        <v>18.286999999999999</v>
      </c>
      <c r="H2708">
        <v>252.28299999999999</v>
      </c>
      <c r="I2708">
        <v>13.548</v>
      </c>
      <c r="J2708">
        <v>683.005</v>
      </c>
      <c r="K2708">
        <f t="shared" si="205"/>
        <v>6.6961274509803923</v>
      </c>
      <c r="L2708" t="s">
        <v>43</v>
      </c>
      <c r="M2708" t="s">
        <v>33</v>
      </c>
      <c r="N2708" t="s">
        <v>47</v>
      </c>
    </row>
    <row r="2709" spans="4:14" x14ac:dyDescent="0.3">
      <c r="D2709">
        <v>162</v>
      </c>
      <c r="E2709">
        <v>759</v>
      </c>
      <c r="F2709">
        <v>148.392</v>
      </c>
      <c r="G2709">
        <v>5.5030000000000001</v>
      </c>
      <c r="H2709">
        <v>251.87899999999999</v>
      </c>
      <c r="I2709">
        <v>9.4130000000000003</v>
      </c>
      <c r="J2709">
        <v>758.20799999999997</v>
      </c>
      <c r="K2709">
        <f t="shared" si="205"/>
        <v>7.4334117647058822</v>
      </c>
      <c r="L2709" t="s">
        <v>43</v>
      </c>
      <c r="M2709" t="s">
        <v>33</v>
      </c>
      <c r="N2709" t="s">
        <v>47</v>
      </c>
    </row>
    <row r="2710" spans="4:14" x14ac:dyDescent="0.3">
      <c r="D2710">
        <v>163</v>
      </c>
      <c r="E2710">
        <v>576</v>
      </c>
      <c r="F2710">
        <v>167.70400000000001</v>
      </c>
      <c r="G2710">
        <v>36.448</v>
      </c>
      <c r="H2710">
        <v>253.667</v>
      </c>
      <c r="I2710">
        <v>5.5919999999999996</v>
      </c>
      <c r="J2710">
        <v>574.73500000000001</v>
      </c>
      <c r="K2710">
        <f t="shared" si="205"/>
        <v>5.6346568627450981</v>
      </c>
      <c r="L2710" t="s">
        <v>43</v>
      </c>
      <c r="M2710" t="s">
        <v>33</v>
      </c>
      <c r="N2710" t="s">
        <v>47</v>
      </c>
    </row>
    <row r="2711" spans="4:14" x14ac:dyDescent="0.3">
      <c r="D2711">
        <v>164</v>
      </c>
      <c r="E2711">
        <v>669</v>
      </c>
      <c r="F2711">
        <v>134.059</v>
      </c>
      <c r="G2711">
        <v>13.718999999999999</v>
      </c>
      <c r="H2711">
        <v>242.22</v>
      </c>
      <c r="I2711">
        <v>1.3720000000000001</v>
      </c>
      <c r="J2711">
        <v>668.19200000000001</v>
      </c>
      <c r="K2711">
        <f t="shared" si="205"/>
        <v>6.550901960784314</v>
      </c>
      <c r="L2711" t="s">
        <v>43</v>
      </c>
      <c r="M2711" t="s">
        <v>33</v>
      </c>
      <c r="N2711" t="s">
        <v>47</v>
      </c>
    </row>
    <row r="2712" spans="4:14" x14ac:dyDescent="0.3">
      <c r="D2712">
        <v>165</v>
      </c>
      <c r="E2712">
        <v>631</v>
      </c>
      <c r="F2712">
        <v>118.815</v>
      </c>
      <c r="G2712">
        <v>3.1160000000000001</v>
      </c>
      <c r="H2712">
        <v>246.14500000000001</v>
      </c>
      <c r="I2712">
        <v>4.008</v>
      </c>
      <c r="J2712">
        <v>629.54</v>
      </c>
      <c r="K2712">
        <f t="shared" si="205"/>
        <v>6.1719607843137254</v>
      </c>
      <c r="L2712" t="s">
        <v>43</v>
      </c>
      <c r="M2712" t="s">
        <v>33</v>
      </c>
      <c r="N2712" t="s">
        <v>47</v>
      </c>
    </row>
    <row r="2713" spans="4:14" x14ac:dyDescent="0.3">
      <c r="D2713">
        <v>166</v>
      </c>
      <c r="E2713">
        <v>662</v>
      </c>
      <c r="F2713">
        <v>130.16399999999999</v>
      </c>
      <c r="G2713">
        <v>16.405999999999999</v>
      </c>
      <c r="H2713">
        <v>250.26499999999999</v>
      </c>
      <c r="I2713">
        <v>3.1219999999999999</v>
      </c>
      <c r="J2713">
        <v>660.98099999999999</v>
      </c>
      <c r="K2713">
        <f t="shared" si="205"/>
        <v>6.4802058823529407</v>
      </c>
      <c r="L2713" t="s">
        <v>43</v>
      </c>
      <c r="M2713" t="s">
        <v>33</v>
      </c>
      <c r="N2713" t="s">
        <v>47</v>
      </c>
    </row>
    <row r="2714" spans="4:14" x14ac:dyDescent="0.3">
      <c r="D2714">
        <v>167</v>
      </c>
      <c r="E2714">
        <v>628</v>
      </c>
      <c r="F2714">
        <v>150.06200000000001</v>
      </c>
      <c r="G2714">
        <v>6.101</v>
      </c>
      <c r="H2714">
        <v>251.59299999999999</v>
      </c>
      <c r="I2714">
        <v>5.8559999999999999</v>
      </c>
      <c r="J2714">
        <v>627.27300000000002</v>
      </c>
      <c r="K2714">
        <f t="shared" si="205"/>
        <v>6.1497352941176473</v>
      </c>
      <c r="L2714" t="s">
        <v>43</v>
      </c>
      <c r="M2714" t="s">
        <v>33</v>
      </c>
      <c r="N2714" t="s">
        <v>47</v>
      </c>
    </row>
    <row r="2715" spans="4:14" x14ac:dyDescent="0.3">
      <c r="D2715">
        <v>168</v>
      </c>
      <c r="E2715">
        <v>613</v>
      </c>
      <c r="F2715">
        <v>89.537999999999997</v>
      </c>
      <c r="G2715">
        <v>5.5339999999999998</v>
      </c>
      <c r="H2715">
        <v>249.97800000000001</v>
      </c>
      <c r="I2715">
        <v>9.0310000000000006</v>
      </c>
      <c r="J2715">
        <v>611.58199999999999</v>
      </c>
      <c r="K2715">
        <f t="shared" si="205"/>
        <v>5.9959019607843134</v>
      </c>
      <c r="L2715" t="s">
        <v>43</v>
      </c>
      <c r="M2715" t="s">
        <v>33</v>
      </c>
      <c r="N2715" t="s">
        <v>47</v>
      </c>
    </row>
    <row r="2716" spans="4:14" x14ac:dyDescent="0.3">
      <c r="D2716">
        <v>169</v>
      </c>
      <c r="E2716">
        <v>569</v>
      </c>
      <c r="F2716">
        <v>122.31100000000001</v>
      </c>
      <c r="G2716">
        <v>10.375999999999999</v>
      </c>
      <c r="H2716">
        <v>240.51599999999999</v>
      </c>
      <c r="I2716">
        <v>0.80700000000000005</v>
      </c>
      <c r="J2716">
        <v>568.05600000000004</v>
      </c>
      <c r="K2716">
        <f t="shared" si="205"/>
        <v>5.5691764705882356</v>
      </c>
      <c r="L2716" t="s">
        <v>43</v>
      </c>
      <c r="M2716" t="s">
        <v>33</v>
      </c>
      <c r="N2716" t="s">
        <v>47</v>
      </c>
    </row>
    <row r="2717" spans="4:14" x14ac:dyDescent="0.3">
      <c r="D2717">
        <v>170</v>
      </c>
      <c r="E2717">
        <v>599</v>
      </c>
      <c r="F2717">
        <v>92.33</v>
      </c>
      <c r="G2717">
        <v>3.2050000000000001</v>
      </c>
      <c r="H2717">
        <v>208.30500000000001</v>
      </c>
      <c r="I2717">
        <v>-8.0760000000000005</v>
      </c>
      <c r="J2717">
        <v>597.92999999999995</v>
      </c>
      <c r="K2717">
        <f t="shared" si="205"/>
        <v>5.8620588235294111</v>
      </c>
      <c r="L2717" t="s">
        <v>43</v>
      </c>
      <c r="M2717" t="s">
        <v>33</v>
      </c>
      <c r="N2717" t="s">
        <v>47</v>
      </c>
    </row>
    <row r="2718" spans="4:14" x14ac:dyDescent="0.3">
      <c r="D2718">
        <v>171</v>
      </c>
      <c r="E2718">
        <v>610</v>
      </c>
      <c r="F2718">
        <v>121.999</v>
      </c>
      <c r="G2718">
        <v>12.205</v>
      </c>
      <c r="H2718">
        <v>233.018</v>
      </c>
      <c r="I2718">
        <v>-3.0129999999999999</v>
      </c>
      <c r="J2718">
        <v>608.84199999999998</v>
      </c>
      <c r="K2718">
        <f t="shared" si="205"/>
        <v>5.9690392156862746</v>
      </c>
      <c r="L2718" t="s">
        <v>43</v>
      </c>
      <c r="M2718" t="s">
        <v>33</v>
      </c>
      <c r="N2718" t="s">
        <v>47</v>
      </c>
    </row>
    <row r="2719" spans="4:14" x14ac:dyDescent="0.3">
      <c r="D2719">
        <v>172</v>
      </c>
      <c r="E2719">
        <v>644</v>
      </c>
      <c r="F2719">
        <v>105.312</v>
      </c>
      <c r="G2719">
        <v>9.2750000000000004</v>
      </c>
      <c r="H2719">
        <v>196.755</v>
      </c>
      <c r="I2719">
        <v>8.5839999999999996</v>
      </c>
      <c r="J2719">
        <v>643.20399999999995</v>
      </c>
      <c r="K2719">
        <f t="shared" si="205"/>
        <v>6.3059215686274506</v>
      </c>
      <c r="L2719" t="s">
        <v>43</v>
      </c>
      <c r="M2719" t="s">
        <v>33</v>
      </c>
      <c r="N2719" t="s">
        <v>47</v>
      </c>
    </row>
    <row r="2720" spans="4:14" x14ac:dyDescent="0.3">
      <c r="D2720">
        <v>173</v>
      </c>
      <c r="E2720">
        <v>601</v>
      </c>
      <c r="F2720">
        <v>130.32900000000001</v>
      </c>
      <c r="G2720">
        <v>10</v>
      </c>
      <c r="H2720">
        <v>225.667</v>
      </c>
      <c r="I2720">
        <v>0</v>
      </c>
      <c r="J2720">
        <v>600</v>
      </c>
      <c r="K2720">
        <f t="shared" si="205"/>
        <v>5.882352941176471</v>
      </c>
      <c r="L2720" t="s">
        <v>43</v>
      </c>
      <c r="M2720" t="s">
        <v>33</v>
      </c>
      <c r="N2720" t="s">
        <v>47</v>
      </c>
    </row>
    <row r="2721" spans="4:14" x14ac:dyDescent="0.3">
      <c r="D2721">
        <v>174</v>
      </c>
      <c r="E2721">
        <v>598</v>
      </c>
      <c r="F2721">
        <v>128.11600000000001</v>
      </c>
      <c r="G2721">
        <v>6.319</v>
      </c>
      <c r="H2721">
        <v>254.24299999999999</v>
      </c>
      <c r="I2721">
        <v>3.4569999999999999</v>
      </c>
      <c r="J2721">
        <v>597.08600000000001</v>
      </c>
      <c r="K2721">
        <f t="shared" si="205"/>
        <v>5.8537843137254901</v>
      </c>
      <c r="L2721" t="s">
        <v>43</v>
      </c>
      <c r="M2721" t="s">
        <v>33</v>
      </c>
      <c r="N2721" t="s">
        <v>47</v>
      </c>
    </row>
    <row r="2722" spans="4:14" x14ac:dyDescent="0.3">
      <c r="D2722">
        <v>175</v>
      </c>
      <c r="E2722">
        <v>632</v>
      </c>
      <c r="F2722">
        <v>153.89500000000001</v>
      </c>
      <c r="G2722">
        <v>31.326000000000001</v>
      </c>
      <c r="H2722">
        <v>249.93799999999999</v>
      </c>
      <c r="I2722">
        <v>10.597</v>
      </c>
      <c r="J2722">
        <v>630.75800000000004</v>
      </c>
      <c r="K2722">
        <f t="shared" si="205"/>
        <v>6.183901960784314</v>
      </c>
      <c r="L2722" t="s">
        <v>43</v>
      </c>
      <c r="M2722" t="s">
        <v>33</v>
      </c>
      <c r="N2722" t="s">
        <v>47</v>
      </c>
    </row>
    <row r="2723" spans="4:14" x14ac:dyDescent="0.3">
      <c r="D2723">
        <v>176</v>
      </c>
      <c r="E2723">
        <v>678</v>
      </c>
      <c r="F2723">
        <v>136.68700000000001</v>
      </c>
      <c r="G2723">
        <v>4.3899999999999997</v>
      </c>
      <c r="H2723">
        <v>242.12</v>
      </c>
      <c r="I2723">
        <v>2.3719999999999999</v>
      </c>
      <c r="J2723">
        <v>676.58</v>
      </c>
      <c r="K2723">
        <f t="shared" si="205"/>
        <v>6.6331372549019614</v>
      </c>
      <c r="L2723" t="s">
        <v>43</v>
      </c>
      <c r="M2723" t="s">
        <v>33</v>
      </c>
      <c r="N2723" t="s">
        <v>47</v>
      </c>
    </row>
    <row r="2724" spans="4:14" x14ac:dyDescent="0.3">
      <c r="D2724">
        <v>177</v>
      </c>
      <c r="E2724">
        <v>617</v>
      </c>
      <c r="F2724">
        <v>134.39500000000001</v>
      </c>
      <c r="G2724">
        <v>12.494</v>
      </c>
      <c r="H2724">
        <v>251.922</v>
      </c>
      <c r="I2724">
        <v>0.372</v>
      </c>
      <c r="J2724">
        <v>616.01300000000003</v>
      </c>
      <c r="K2724">
        <f t="shared" si="205"/>
        <v>6.0393431372549022</v>
      </c>
      <c r="L2724" t="s">
        <v>43</v>
      </c>
      <c r="M2724" t="s">
        <v>33</v>
      </c>
      <c r="N2724" t="s">
        <v>47</v>
      </c>
    </row>
    <row r="2725" spans="4:14" x14ac:dyDescent="0.3">
      <c r="D2725">
        <v>178</v>
      </c>
      <c r="E2725">
        <v>553</v>
      </c>
      <c r="F2725">
        <v>142.99700000000001</v>
      </c>
      <c r="G2725">
        <v>0.95199999999999996</v>
      </c>
      <c r="H2725">
        <v>250.803</v>
      </c>
      <c r="I2725">
        <v>-13.835000000000001</v>
      </c>
      <c r="J2725">
        <v>552.01400000000001</v>
      </c>
      <c r="K2725">
        <f t="shared" si="205"/>
        <v>5.4119019607843137</v>
      </c>
      <c r="L2725" t="s">
        <v>43</v>
      </c>
      <c r="M2725" t="s">
        <v>33</v>
      </c>
      <c r="N2725" t="s">
        <v>47</v>
      </c>
    </row>
    <row r="2726" spans="4:14" x14ac:dyDescent="0.3">
      <c r="D2726">
        <v>179</v>
      </c>
      <c r="E2726">
        <v>618</v>
      </c>
      <c r="F2726">
        <v>150.06399999999999</v>
      </c>
      <c r="G2726">
        <v>44.93</v>
      </c>
      <c r="H2726">
        <v>252.655</v>
      </c>
      <c r="I2726">
        <v>-7.0789999999999997</v>
      </c>
      <c r="J2726">
        <v>616.70100000000002</v>
      </c>
      <c r="K2726">
        <f t="shared" si="205"/>
        <v>6.0460882352941177</v>
      </c>
      <c r="L2726" t="s">
        <v>43</v>
      </c>
      <c r="M2726" t="s">
        <v>33</v>
      </c>
      <c r="N2726" t="s">
        <v>47</v>
      </c>
    </row>
    <row r="2727" spans="4:14" x14ac:dyDescent="0.3">
      <c r="D2727">
        <v>180</v>
      </c>
      <c r="E2727">
        <v>617</v>
      </c>
      <c r="F2727">
        <v>96.915000000000006</v>
      </c>
      <c r="G2727">
        <v>5.3419999999999996</v>
      </c>
      <c r="H2727">
        <v>202.459</v>
      </c>
      <c r="I2727">
        <v>2.2309999999999999</v>
      </c>
      <c r="J2727">
        <v>616.46699999999998</v>
      </c>
      <c r="K2727">
        <f t="shared" si="205"/>
        <v>6.0437941176470584</v>
      </c>
      <c r="L2727" t="s">
        <v>43</v>
      </c>
      <c r="M2727" t="s">
        <v>33</v>
      </c>
      <c r="N2727" t="s">
        <v>47</v>
      </c>
    </row>
    <row r="2728" spans="4:14" x14ac:dyDescent="0.3">
      <c r="D2728">
        <v>181</v>
      </c>
      <c r="E2728">
        <v>632</v>
      </c>
      <c r="F2728">
        <v>159.62799999999999</v>
      </c>
      <c r="G2728">
        <v>15.750999999999999</v>
      </c>
      <c r="H2728">
        <v>253</v>
      </c>
      <c r="I2728">
        <v>13.948</v>
      </c>
      <c r="J2728">
        <v>630.59299999999996</v>
      </c>
      <c r="K2728">
        <f t="shared" si="205"/>
        <v>6.1822843137254901</v>
      </c>
      <c r="L2728" t="s">
        <v>43</v>
      </c>
      <c r="M2728" t="s">
        <v>33</v>
      </c>
      <c r="N2728" t="s">
        <v>47</v>
      </c>
    </row>
    <row r="2729" spans="4:14" x14ac:dyDescent="0.3">
      <c r="D2729">
        <v>182</v>
      </c>
      <c r="E2729">
        <v>629</v>
      </c>
      <c r="F2729">
        <v>86.771000000000001</v>
      </c>
      <c r="G2729">
        <v>15.541</v>
      </c>
      <c r="H2729">
        <v>219.24199999999999</v>
      </c>
      <c r="I2729">
        <v>1.4590000000000001</v>
      </c>
      <c r="J2729">
        <v>628.20399999999995</v>
      </c>
      <c r="K2729">
        <f t="shared" si="205"/>
        <v>6.1588627450980384</v>
      </c>
      <c r="L2729" t="s">
        <v>43</v>
      </c>
      <c r="M2729" t="s">
        <v>33</v>
      </c>
      <c r="N2729" t="s">
        <v>47</v>
      </c>
    </row>
    <row r="2730" spans="4:14" x14ac:dyDescent="0.3">
      <c r="D2730">
        <v>183</v>
      </c>
      <c r="E2730">
        <v>590</v>
      </c>
      <c r="F2730">
        <v>152.709</v>
      </c>
      <c r="G2730">
        <v>24.263000000000002</v>
      </c>
      <c r="H2730">
        <v>247.99</v>
      </c>
      <c r="I2730">
        <v>3.1150000000000002</v>
      </c>
      <c r="J2730">
        <v>588.87</v>
      </c>
      <c r="K2730">
        <f t="shared" si="205"/>
        <v>5.7732352941176472</v>
      </c>
      <c r="L2730" t="s">
        <v>43</v>
      </c>
      <c r="M2730" t="s">
        <v>33</v>
      </c>
      <c r="N2730" t="s">
        <v>47</v>
      </c>
    </row>
    <row r="2731" spans="4:14" x14ac:dyDescent="0.3">
      <c r="D2731">
        <v>184</v>
      </c>
      <c r="E2731">
        <v>609</v>
      </c>
      <c r="F2731">
        <v>85.084999999999994</v>
      </c>
      <c r="G2731">
        <v>1.667</v>
      </c>
      <c r="H2731">
        <v>223.58799999999999</v>
      </c>
      <c r="I2731">
        <v>-2.2610000000000001</v>
      </c>
      <c r="J2731">
        <v>608.47299999999996</v>
      </c>
      <c r="K2731">
        <f t="shared" si="205"/>
        <v>5.965421568627451</v>
      </c>
      <c r="L2731" t="s">
        <v>43</v>
      </c>
      <c r="M2731" t="s">
        <v>33</v>
      </c>
      <c r="N2731" t="s">
        <v>47</v>
      </c>
    </row>
    <row r="2732" spans="4:14" x14ac:dyDescent="0.3">
      <c r="D2732">
        <v>185</v>
      </c>
      <c r="E2732">
        <v>600</v>
      </c>
      <c r="F2732">
        <v>151.63999999999999</v>
      </c>
      <c r="G2732">
        <v>23.533000000000001</v>
      </c>
      <c r="H2732">
        <v>251.673</v>
      </c>
      <c r="I2732">
        <v>-10.784000000000001</v>
      </c>
      <c r="J2732">
        <v>598.572</v>
      </c>
      <c r="K2732">
        <f t="shared" si="205"/>
        <v>5.8683529411764708</v>
      </c>
      <c r="L2732" t="s">
        <v>43</v>
      </c>
      <c r="M2732" t="s">
        <v>33</v>
      </c>
      <c r="N2732" t="s">
        <v>47</v>
      </c>
    </row>
    <row r="2733" spans="4:14" x14ac:dyDescent="0.3">
      <c r="D2733">
        <v>186</v>
      </c>
      <c r="E2733">
        <v>568</v>
      </c>
      <c r="F2733">
        <v>131.179</v>
      </c>
      <c r="G2733">
        <v>27.597999999999999</v>
      </c>
      <c r="H2733">
        <v>240.37200000000001</v>
      </c>
      <c r="I2733">
        <v>5.67</v>
      </c>
      <c r="J2733">
        <v>566.77300000000002</v>
      </c>
      <c r="K2733">
        <f t="shared" si="205"/>
        <v>5.5565980392156868</v>
      </c>
      <c r="L2733" t="s">
        <v>43</v>
      </c>
      <c r="M2733" t="s">
        <v>33</v>
      </c>
      <c r="N2733" t="s">
        <v>47</v>
      </c>
    </row>
    <row r="2734" spans="4:14" x14ac:dyDescent="0.3">
      <c r="D2734">
        <v>187</v>
      </c>
      <c r="E2734">
        <v>557</v>
      </c>
      <c r="F2734">
        <v>114.557</v>
      </c>
      <c r="G2734">
        <v>3.331</v>
      </c>
      <c r="H2734">
        <v>222.012</v>
      </c>
      <c r="I2734">
        <v>0.82399999999999995</v>
      </c>
      <c r="J2734">
        <v>556.05799999999999</v>
      </c>
      <c r="K2734">
        <f t="shared" si="205"/>
        <v>5.4515490196078433</v>
      </c>
      <c r="L2734" t="s">
        <v>43</v>
      </c>
      <c r="M2734" t="s">
        <v>33</v>
      </c>
      <c r="N2734" t="s">
        <v>47</v>
      </c>
    </row>
    <row r="2735" spans="4:14" x14ac:dyDescent="0.3">
      <c r="D2735">
        <v>188</v>
      </c>
      <c r="E2735">
        <v>605</v>
      </c>
      <c r="F2735">
        <v>114.747</v>
      </c>
      <c r="G2735">
        <v>17.434999999999999</v>
      </c>
      <c r="H2735">
        <v>225.29300000000001</v>
      </c>
      <c r="I2735">
        <v>11.459</v>
      </c>
      <c r="J2735">
        <v>604.04</v>
      </c>
      <c r="K2735">
        <f t="shared" si="205"/>
        <v>5.9219607843137254</v>
      </c>
      <c r="L2735" t="s">
        <v>43</v>
      </c>
      <c r="M2735" t="s">
        <v>33</v>
      </c>
      <c r="N2735" t="s">
        <v>47</v>
      </c>
    </row>
    <row r="2736" spans="4:14" x14ac:dyDescent="0.3">
      <c r="D2736">
        <v>189</v>
      </c>
      <c r="E2736">
        <v>605</v>
      </c>
      <c r="F2736">
        <v>113.81</v>
      </c>
      <c r="G2736">
        <v>22.257999999999999</v>
      </c>
      <c r="H2736">
        <v>250.11699999999999</v>
      </c>
      <c r="I2736">
        <v>1.897</v>
      </c>
      <c r="J2736">
        <v>604.33100000000002</v>
      </c>
      <c r="K2736">
        <f t="shared" si="205"/>
        <v>5.9248137254901962</v>
      </c>
      <c r="L2736" t="s">
        <v>43</v>
      </c>
      <c r="M2736" t="s">
        <v>33</v>
      </c>
      <c r="N2736" t="s">
        <v>47</v>
      </c>
    </row>
    <row r="2737" spans="4:14" x14ac:dyDescent="0.3">
      <c r="D2737">
        <v>190</v>
      </c>
      <c r="E2737">
        <v>658</v>
      </c>
      <c r="F2737">
        <v>132.59899999999999</v>
      </c>
      <c r="G2737">
        <v>30.513999999999999</v>
      </c>
      <c r="H2737">
        <v>225.90899999999999</v>
      </c>
      <c r="I2737">
        <v>-3.4889999999999999</v>
      </c>
      <c r="J2737">
        <v>657.21799999999996</v>
      </c>
      <c r="K2737">
        <f t="shared" si="205"/>
        <v>6.4433137254901958</v>
      </c>
      <c r="L2737" t="s">
        <v>43</v>
      </c>
      <c r="M2737" t="s">
        <v>33</v>
      </c>
      <c r="N2737" t="s">
        <v>47</v>
      </c>
    </row>
    <row r="2738" spans="4:14" x14ac:dyDescent="0.3">
      <c r="D2738">
        <v>191</v>
      </c>
      <c r="E2738">
        <v>581</v>
      </c>
      <c r="F2738">
        <v>159.673</v>
      </c>
      <c r="G2738">
        <v>31.782</v>
      </c>
      <c r="H2738">
        <v>251.28700000000001</v>
      </c>
      <c r="I2738">
        <v>0.39500000000000002</v>
      </c>
      <c r="J2738">
        <v>580.01400000000001</v>
      </c>
      <c r="K2738">
        <f t="shared" si="205"/>
        <v>5.6864117647058823</v>
      </c>
      <c r="L2738" t="s">
        <v>43</v>
      </c>
      <c r="M2738" t="s">
        <v>33</v>
      </c>
      <c r="N2738" t="s">
        <v>47</v>
      </c>
    </row>
    <row r="2739" spans="4:14" x14ac:dyDescent="0.3">
      <c r="D2739">
        <v>192</v>
      </c>
      <c r="E2739">
        <v>175</v>
      </c>
      <c r="F2739">
        <v>87.320999999999998</v>
      </c>
      <c r="G2739">
        <v>73.161000000000001</v>
      </c>
      <c r="H2739">
        <v>159.91999999999999</v>
      </c>
      <c r="I2739">
        <v>-1.9750000000000001</v>
      </c>
      <c r="J2739">
        <v>174.10300000000001</v>
      </c>
      <c r="M2739" t="s">
        <v>33</v>
      </c>
      <c r="N2739" t="s">
        <v>47</v>
      </c>
    </row>
    <row r="2740" spans="4:14" x14ac:dyDescent="0.3">
      <c r="D2740">
        <v>193</v>
      </c>
      <c r="E2740">
        <v>1013</v>
      </c>
      <c r="F2740">
        <v>137.89699999999999</v>
      </c>
      <c r="G2740">
        <v>45.753999999999998</v>
      </c>
      <c r="H2740">
        <v>251.375</v>
      </c>
      <c r="I2740">
        <v>0.45300000000000001</v>
      </c>
      <c r="J2740">
        <v>1012.032</v>
      </c>
      <c r="K2740">
        <f>J2740/174</f>
        <v>5.8162758620689656</v>
      </c>
      <c r="L2740" t="s">
        <v>42</v>
      </c>
      <c r="M2740" t="s">
        <v>33</v>
      </c>
      <c r="N2740" t="s">
        <v>47</v>
      </c>
    </row>
    <row r="2741" spans="4:14" x14ac:dyDescent="0.3">
      <c r="D2741">
        <v>194</v>
      </c>
      <c r="E2741">
        <v>1258</v>
      </c>
      <c r="F2741">
        <v>156.779</v>
      </c>
      <c r="G2741">
        <v>3.3420000000000001</v>
      </c>
      <c r="H2741">
        <v>241.874</v>
      </c>
      <c r="I2741">
        <v>-1.8240000000000001</v>
      </c>
      <c r="J2741">
        <v>1256.6369999999999</v>
      </c>
      <c r="K2741">
        <f t="shared" ref="K2741:K2746" si="206">J2741/174</f>
        <v>7.2220517241379305</v>
      </c>
      <c r="L2741" t="s">
        <v>42</v>
      </c>
      <c r="M2741" t="s">
        <v>33</v>
      </c>
      <c r="N2741" t="s">
        <v>47</v>
      </c>
    </row>
    <row r="2742" spans="4:14" x14ac:dyDescent="0.3">
      <c r="D2742">
        <v>195</v>
      </c>
      <c r="E2742">
        <v>1434</v>
      </c>
      <c r="F2742">
        <v>110.425</v>
      </c>
      <c r="G2742">
        <v>2.9359999999999999</v>
      </c>
      <c r="H2742">
        <v>211.03800000000001</v>
      </c>
      <c r="I2742">
        <v>-2.2389999999999999</v>
      </c>
      <c r="J2742">
        <v>1433.095</v>
      </c>
      <c r="K2742">
        <f t="shared" si="206"/>
        <v>8.2361781609195397</v>
      </c>
      <c r="L2742" t="s">
        <v>42</v>
      </c>
      <c r="M2742" t="s">
        <v>33</v>
      </c>
      <c r="N2742" t="s">
        <v>47</v>
      </c>
    </row>
    <row r="2743" spans="4:14" x14ac:dyDescent="0.3">
      <c r="D2743">
        <v>196</v>
      </c>
      <c r="E2743">
        <v>1273</v>
      </c>
      <c r="F2743">
        <v>188.20099999999999</v>
      </c>
      <c r="G2743">
        <v>13.804</v>
      </c>
      <c r="H2743">
        <v>252.99799999999999</v>
      </c>
      <c r="I2743">
        <v>4.6890000000000001</v>
      </c>
      <c r="J2743">
        <v>1272.258</v>
      </c>
      <c r="K2743">
        <f t="shared" si="206"/>
        <v>7.3118275862068964</v>
      </c>
      <c r="L2743" t="s">
        <v>42</v>
      </c>
      <c r="M2743" t="s">
        <v>33</v>
      </c>
      <c r="N2743" t="s">
        <v>47</v>
      </c>
    </row>
    <row r="2744" spans="4:14" x14ac:dyDescent="0.3">
      <c r="D2744">
        <v>197</v>
      </c>
      <c r="E2744">
        <v>976</v>
      </c>
      <c r="F2744">
        <v>191.04599999999999</v>
      </c>
      <c r="G2744">
        <v>58.773000000000003</v>
      </c>
      <c r="H2744">
        <v>254</v>
      </c>
      <c r="I2744">
        <v>-8.4960000000000004</v>
      </c>
      <c r="J2744">
        <v>974.69600000000003</v>
      </c>
      <c r="K2744">
        <f t="shared" si="206"/>
        <v>5.6017011494252875</v>
      </c>
      <c r="L2744" t="s">
        <v>42</v>
      </c>
      <c r="M2744" t="s">
        <v>33</v>
      </c>
      <c r="N2744" t="s">
        <v>47</v>
      </c>
    </row>
    <row r="2745" spans="4:14" x14ac:dyDescent="0.3">
      <c r="D2745">
        <v>198</v>
      </c>
      <c r="E2745">
        <v>1079</v>
      </c>
      <c r="F2745">
        <v>131.88499999999999</v>
      </c>
      <c r="G2745">
        <v>0.502</v>
      </c>
      <c r="H2745">
        <v>254.333</v>
      </c>
      <c r="I2745">
        <v>3.1920000000000002</v>
      </c>
      <c r="J2745">
        <v>1077.672</v>
      </c>
      <c r="K2745">
        <f t="shared" si="206"/>
        <v>6.1935172413793103</v>
      </c>
      <c r="L2745" t="s">
        <v>42</v>
      </c>
      <c r="M2745" t="s">
        <v>33</v>
      </c>
      <c r="N2745" t="s">
        <v>47</v>
      </c>
    </row>
    <row r="2746" spans="4:14" x14ac:dyDescent="0.3">
      <c r="D2746">
        <v>199</v>
      </c>
      <c r="E2746">
        <v>1130</v>
      </c>
      <c r="F2746">
        <v>136.07</v>
      </c>
      <c r="G2746">
        <v>2.4470000000000001</v>
      </c>
      <c r="H2746">
        <v>242.91399999999999</v>
      </c>
      <c r="I2746">
        <v>-7.125</v>
      </c>
      <c r="J2746">
        <v>1128.7159999999999</v>
      </c>
      <c r="K2746">
        <f t="shared" si="206"/>
        <v>6.4868735632183903</v>
      </c>
      <c r="L2746" t="s">
        <v>42</v>
      </c>
      <c r="M2746" t="s">
        <v>33</v>
      </c>
      <c r="N2746" t="s">
        <v>47</v>
      </c>
    </row>
    <row r="2747" spans="4:14" x14ac:dyDescent="0.3">
      <c r="G2747">
        <v>1</v>
      </c>
      <c r="J2747">
        <v>149</v>
      </c>
      <c r="N274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62CF-8837-4DDF-B98A-6A60572AF8FC}">
  <dimension ref="A1:AD918"/>
  <sheetViews>
    <sheetView zoomScale="85" zoomScaleNormal="85" workbookViewId="0">
      <selection activeCell="AA2" sqref="AA2:AB918"/>
    </sheetView>
  </sheetViews>
  <sheetFormatPr defaultRowHeight="14.4" x14ac:dyDescent="0.3"/>
  <cols>
    <col min="1" max="1" width="10.5546875" bestFit="1" customWidth="1"/>
    <col min="30" max="30" width="10.5546875" bestFit="1" customWidth="1"/>
  </cols>
  <sheetData>
    <row r="1" spans="1:30" x14ac:dyDescent="0.3">
      <c r="A1" s="8" t="s">
        <v>0</v>
      </c>
      <c r="B1" s="6" t="s">
        <v>30</v>
      </c>
      <c r="C1" s="1" t="s">
        <v>1</v>
      </c>
      <c r="D1" s="1" t="s">
        <v>2</v>
      </c>
      <c r="E1" s="1" t="s">
        <v>20</v>
      </c>
      <c r="F1" s="1" t="s">
        <v>34</v>
      </c>
      <c r="G1" s="1" t="s">
        <v>41</v>
      </c>
      <c r="H1" s="17" t="s">
        <v>70</v>
      </c>
      <c r="I1" s="18" t="s">
        <v>68</v>
      </c>
      <c r="X1" s="6" t="s">
        <v>30</v>
      </c>
      <c r="Y1" s="1" t="s">
        <v>1</v>
      </c>
      <c r="Z1" s="1" t="s">
        <v>2</v>
      </c>
      <c r="AA1" s="1" t="s">
        <v>20</v>
      </c>
      <c r="AB1" s="1" t="s">
        <v>41</v>
      </c>
      <c r="AD1" s="8" t="s">
        <v>0</v>
      </c>
    </row>
    <row r="2" spans="1:30" x14ac:dyDescent="0.3">
      <c r="A2" s="10">
        <v>44985</v>
      </c>
      <c r="B2" s="5" t="s">
        <v>75</v>
      </c>
      <c r="C2" t="s">
        <v>15</v>
      </c>
      <c r="D2" t="s">
        <v>77</v>
      </c>
      <c r="E2">
        <v>22.6</v>
      </c>
      <c r="G2" t="s">
        <v>42</v>
      </c>
      <c r="H2" s="16"/>
      <c r="I2" s="18"/>
      <c r="X2" s="5" t="s">
        <v>75</v>
      </c>
      <c r="Y2" t="s">
        <v>15</v>
      </c>
      <c r="Z2" t="s">
        <v>77</v>
      </c>
      <c r="AA2">
        <v>22.6</v>
      </c>
      <c r="AB2" t="s">
        <v>42</v>
      </c>
      <c r="AD2" s="10">
        <v>44985</v>
      </c>
    </row>
    <row r="3" spans="1:30" x14ac:dyDescent="0.3">
      <c r="A3" s="10">
        <v>44985</v>
      </c>
      <c r="B3" s="5" t="s">
        <v>75</v>
      </c>
      <c r="C3" t="s">
        <v>15</v>
      </c>
      <c r="D3" t="s">
        <v>77</v>
      </c>
      <c r="E3">
        <v>20.858000000000001</v>
      </c>
      <c r="G3" t="s">
        <v>42</v>
      </c>
      <c r="H3" s="16"/>
      <c r="I3" s="18"/>
      <c r="O3">
        <v>2</v>
      </c>
      <c r="P3">
        <v>0.16500000000000001</v>
      </c>
      <c r="Q3">
        <v>73.513000000000005</v>
      </c>
      <c r="R3">
        <v>13.223000000000001</v>
      </c>
      <c r="S3">
        <v>236.67400000000001</v>
      </c>
      <c r="T3">
        <v>-89.222999999999999</v>
      </c>
      <c r="U3">
        <v>22.6</v>
      </c>
      <c r="V3" t="s">
        <v>42</v>
      </c>
      <c r="W3" t="s">
        <v>77</v>
      </c>
      <c r="X3" s="5" t="s">
        <v>75</v>
      </c>
      <c r="Y3" t="s">
        <v>15</v>
      </c>
      <c r="Z3" t="s">
        <v>77</v>
      </c>
      <c r="AA3">
        <v>20.858000000000001</v>
      </c>
      <c r="AB3" t="s">
        <v>42</v>
      </c>
      <c r="AD3" s="10">
        <v>44985</v>
      </c>
    </row>
    <row r="4" spans="1:30" x14ac:dyDescent="0.3">
      <c r="A4" s="10">
        <v>44985</v>
      </c>
      <c r="B4" s="5" t="s">
        <v>75</v>
      </c>
      <c r="C4" t="s">
        <v>15</v>
      </c>
      <c r="D4" t="s">
        <v>77</v>
      </c>
      <c r="E4">
        <v>19.93</v>
      </c>
      <c r="G4" t="s">
        <v>42</v>
      </c>
      <c r="O4">
        <v>3</v>
      </c>
      <c r="P4">
        <v>0.152</v>
      </c>
      <c r="Q4">
        <v>75.253</v>
      </c>
      <c r="R4">
        <v>0.54600000000000004</v>
      </c>
      <c r="S4">
        <v>246.71299999999999</v>
      </c>
      <c r="T4">
        <v>-88.075000000000003</v>
      </c>
      <c r="U4">
        <v>20.858000000000001</v>
      </c>
      <c r="V4" t="s">
        <v>42</v>
      </c>
      <c r="W4" t="s">
        <v>77</v>
      </c>
      <c r="X4" s="5" t="s">
        <v>75</v>
      </c>
      <c r="Y4" t="s">
        <v>15</v>
      </c>
      <c r="Z4" t="s">
        <v>77</v>
      </c>
      <c r="AA4">
        <v>19.93</v>
      </c>
      <c r="AB4" t="s">
        <v>42</v>
      </c>
      <c r="AD4" s="10">
        <v>44985</v>
      </c>
    </row>
    <row r="5" spans="1:30" x14ac:dyDescent="0.3">
      <c r="A5" s="10">
        <v>44985</v>
      </c>
      <c r="B5" s="5" t="s">
        <v>75</v>
      </c>
      <c r="C5" t="s">
        <v>15</v>
      </c>
      <c r="D5" t="s">
        <v>77</v>
      </c>
      <c r="E5">
        <v>21.972999999999999</v>
      </c>
      <c r="G5" t="s">
        <v>42</v>
      </c>
      <c r="O5">
        <v>4</v>
      </c>
      <c r="P5">
        <v>0.14599999999999999</v>
      </c>
      <c r="Q5">
        <v>73.298000000000002</v>
      </c>
      <c r="R5">
        <v>6.6109999999999998</v>
      </c>
      <c r="S5">
        <v>213.886</v>
      </c>
      <c r="T5">
        <v>-88.867000000000004</v>
      </c>
      <c r="U5">
        <v>19.93</v>
      </c>
      <c r="V5" t="s">
        <v>42</v>
      </c>
      <c r="W5" t="s">
        <v>77</v>
      </c>
      <c r="X5" s="5" t="s">
        <v>75</v>
      </c>
      <c r="Y5" t="s">
        <v>15</v>
      </c>
      <c r="Z5" t="s">
        <v>77</v>
      </c>
      <c r="AA5">
        <v>21.972999999999999</v>
      </c>
      <c r="AB5" t="s">
        <v>42</v>
      </c>
      <c r="AD5" s="10">
        <v>44985</v>
      </c>
    </row>
    <row r="6" spans="1:30" x14ac:dyDescent="0.3">
      <c r="A6" s="10">
        <v>44985</v>
      </c>
      <c r="B6" s="5" t="s">
        <v>75</v>
      </c>
      <c r="C6" t="s">
        <v>15</v>
      </c>
      <c r="D6" t="s">
        <v>77</v>
      </c>
      <c r="E6">
        <v>22.920999999999999</v>
      </c>
      <c r="G6" t="s">
        <v>42</v>
      </c>
      <c r="O6">
        <v>5</v>
      </c>
      <c r="P6">
        <v>0.16</v>
      </c>
      <c r="Q6">
        <v>75.974000000000004</v>
      </c>
      <c r="R6">
        <v>3.077</v>
      </c>
      <c r="S6">
        <v>213.809</v>
      </c>
      <c r="T6">
        <v>-86.915000000000006</v>
      </c>
      <c r="U6">
        <v>21.972999999999999</v>
      </c>
      <c r="V6" t="s">
        <v>42</v>
      </c>
      <c r="W6" t="s">
        <v>77</v>
      </c>
      <c r="X6" s="5" t="s">
        <v>75</v>
      </c>
      <c r="Y6" t="s">
        <v>15</v>
      </c>
      <c r="Z6" t="s">
        <v>77</v>
      </c>
      <c r="AA6">
        <v>22.920999999999999</v>
      </c>
      <c r="AB6" t="s">
        <v>42</v>
      </c>
      <c r="AD6" s="10">
        <v>44985</v>
      </c>
    </row>
    <row r="7" spans="1:30" x14ac:dyDescent="0.3">
      <c r="A7" s="10">
        <v>44985</v>
      </c>
      <c r="B7" s="5" t="s">
        <v>75</v>
      </c>
      <c r="C7" t="s">
        <v>15</v>
      </c>
      <c r="D7" t="s">
        <v>77</v>
      </c>
      <c r="E7">
        <v>17.538</v>
      </c>
      <c r="G7" t="s">
        <v>42</v>
      </c>
      <c r="H7" t="s">
        <v>30</v>
      </c>
      <c r="I7" t="s">
        <v>1</v>
      </c>
      <c r="J7" t="s">
        <v>2</v>
      </c>
      <c r="K7" t="s">
        <v>20</v>
      </c>
      <c r="L7" t="s">
        <v>34</v>
      </c>
      <c r="M7" t="s">
        <v>41</v>
      </c>
      <c r="N7" t="s">
        <v>70</v>
      </c>
      <c r="O7" t="s">
        <v>68</v>
      </c>
      <c r="P7">
        <v>0.16700000000000001</v>
      </c>
      <c r="Q7">
        <v>73.828000000000003</v>
      </c>
      <c r="R7">
        <v>10.983000000000001</v>
      </c>
      <c r="S7">
        <v>238.988</v>
      </c>
      <c r="T7">
        <v>-87.81</v>
      </c>
      <c r="U7">
        <v>22.920999999999999</v>
      </c>
      <c r="V7" t="s">
        <v>42</v>
      </c>
      <c r="W7" t="s">
        <v>77</v>
      </c>
      <c r="X7" s="5" t="s">
        <v>75</v>
      </c>
      <c r="Y7" t="s">
        <v>15</v>
      </c>
      <c r="Z7" t="s">
        <v>77</v>
      </c>
      <c r="AA7">
        <v>17.538</v>
      </c>
      <c r="AB7" t="s">
        <v>42</v>
      </c>
      <c r="AD7" s="10">
        <v>44985</v>
      </c>
    </row>
    <row r="8" spans="1:30" x14ac:dyDescent="0.3">
      <c r="A8" s="10">
        <v>44985</v>
      </c>
      <c r="B8" s="5" t="s">
        <v>75</v>
      </c>
      <c r="C8" t="s">
        <v>15</v>
      </c>
      <c r="D8" t="s">
        <v>77</v>
      </c>
      <c r="E8">
        <v>19.818000000000001</v>
      </c>
      <c r="G8" t="s">
        <v>42</v>
      </c>
      <c r="O8">
        <v>7</v>
      </c>
      <c r="P8">
        <v>0.124</v>
      </c>
      <c r="Q8">
        <v>96.789000000000001</v>
      </c>
      <c r="R8">
        <v>1.5449999999999999</v>
      </c>
      <c r="S8">
        <v>239.17599999999999</v>
      </c>
      <c r="T8">
        <v>-88.054000000000002</v>
      </c>
      <c r="U8">
        <v>17.538</v>
      </c>
      <c r="V8" t="s">
        <v>42</v>
      </c>
      <c r="W8" t="s">
        <v>77</v>
      </c>
      <c r="X8" s="5" t="s">
        <v>75</v>
      </c>
      <c r="Y8" t="s">
        <v>15</v>
      </c>
      <c r="Z8" t="s">
        <v>77</v>
      </c>
      <c r="AA8">
        <v>19.818000000000001</v>
      </c>
      <c r="AB8" t="s">
        <v>42</v>
      </c>
      <c r="AD8" s="10">
        <v>44985</v>
      </c>
    </row>
    <row r="9" spans="1:30" x14ac:dyDescent="0.3">
      <c r="A9" s="10">
        <v>44985</v>
      </c>
      <c r="B9" s="5" t="s">
        <v>75</v>
      </c>
      <c r="C9" t="s">
        <v>15</v>
      </c>
      <c r="D9" t="s">
        <v>77</v>
      </c>
      <c r="E9">
        <v>17.968</v>
      </c>
      <c r="G9" t="s">
        <v>42</v>
      </c>
      <c r="O9">
        <v>8</v>
      </c>
      <c r="P9">
        <v>0.14099999999999999</v>
      </c>
      <c r="Q9">
        <v>88.153999999999996</v>
      </c>
      <c r="R9">
        <v>11.558999999999999</v>
      </c>
      <c r="S9">
        <v>242.43100000000001</v>
      </c>
      <c r="T9">
        <v>-87.375</v>
      </c>
      <c r="U9">
        <v>19.818000000000001</v>
      </c>
      <c r="V9" t="s">
        <v>42</v>
      </c>
      <c r="W9" t="s">
        <v>77</v>
      </c>
      <c r="X9" s="5" t="s">
        <v>75</v>
      </c>
      <c r="Y9" t="s">
        <v>15</v>
      </c>
      <c r="Z9" t="s">
        <v>77</v>
      </c>
      <c r="AA9">
        <v>17.968</v>
      </c>
      <c r="AB9" t="s">
        <v>42</v>
      </c>
      <c r="AD9" s="10">
        <v>44985</v>
      </c>
    </row>
    <row r="10" spans="1:30" x14ac:dyDescent="0.3">
      <c r="A10" s="10">
        <v>44985</v>
      </c>
      <c r="B10" s="5" t="s">
        <v>75</v>
      </c>
      <c r="C10" t="s">
        <v>15</v>
      </c>
      <c r="D10" t="s">
        <v>76</v>
      </c>
      <c r="E10">
        <v>24.893000000000001</v>
      </c>
      <c r="G10" t="s">
        <v>42</v>
      </c>
      <c r="O10">
        <v>9</v>
      </c>
      <c r="P10">
        <v>0.127</v>
      </c>
      <c r="Q10">
        <v>73.638999999999996</v>
      </c>
      <c r="R10">
        <v>4.1360000000000001</v>
      </c>
      <c r="S10">
        <v>181.34299999999999</v>
      </c>
      <c r="T10">
        <v>-86.016999999999996</v>
      </c>
      <c r="U10">
        <v>17.968</v>
      </c>
      <c r="V10" t="s">
        <v>42</v>
      </c>
      <c r="W10" t="s">
        <v>77</v>
      </c>
      <c r="X10" s="5" t="s">
        <v>75</v>
      </c>
      <c r="Y10" t="s">
        <v>15</v>
      </c>
      <c r="Z10" t="s">
        <v>76</v>
      </c>
      <c r="AA10">
        <v>24.893000000000001</v>
      </c>
      <c r="AB10" t="s">
        <v>42</v>
      </c>
      <c r="AD10" s="10">
        <v>44985</v>
      </c>
    </row>
    <row r="11" spans="1:30" x14ac:dyDescent="0.3">
      <c r="A11" s="10">
        <v>44985</v>
      </c>
      <c r="B11" s="5" t="s">
        <v>75</v>
      </c>
      <c r="C11" t="s">
        <v>15</v>
      </c>
      <c r="D11" t="s">
        <v>77</v>
      </c>
      <c r="E11">
        <v>6.6379999999999999</v>
      </c>
      <c r="G11" t="s">
        <v>42</v>
      </c>
      <c r="O11">
        <v>10</v>
      </c>
      <c r="P11">
        <v>0.17699999999999999</v>
      </c>
      <c r="Q11">
        <v>114.371</v>
      </c>
      <c r="R11">
        <v>15.497999999999999</v>
      </c>
      <c r="S11">
        <v>254.60300000000001</v>
      </c>
      <c r="T11">
        <v>-86.472999999999999</v>
      </c>
      <c r="U11">
        <v>24.893000000000001</v>
      </c>
      <c r="V11" t="s">
        <v>42</v>
      </c>
      <c r="W11" t="s">
        <v>76</v>
      </c>
      <c r="X11" s="5" t="s">
        <v>75</v>
      </c>
      <c r="Y11" t="s">
        <v>15</v>
      </c>
      <c r="Z11" t="s">
        <v>77</v>
      </c>
      <c r="AA11">
        <v>6.6379999999999999</v>
      </c>
      <c r="AB11" t="s">
        <v>42</v>
      </c>
      <c r="AD11" s="10">
        <v>44985</v>
      </c>
    </row>
    <row r="12" spans="1:30" x14ac:dyDescent="0.3">
      <c r="A12" s="10">
        <v>44985</v>
      </c>
      <c r="B12" s="5" t="s">
        <v>75</v>
      </c>
      <c r="C12" t="s">
        <v>15</v>
      </c>
      <c r="D12" t="s">
        <v>77</v>
      </c>
      <c r="E12">
        <v>6.5179999999999998</v>
      </c>
      <c r="G12" t="s">
        <v>42</v>
      </c>
      <c r="O12">
        <v>11</v>
      </c>
      <c r="P12">
        <v>0.14399999999999999</v>
      </c>
      <c r="Q12">
        <v>198.40100000000001</v>
      </c>
      <c r="R12">
        <v>51.813000000000002</v>
      </c>
      <c r="S12">
        <v>254.97</v>
      </c>
      <c r="T12">
        <v>-82.665999999999997</v>
      </c>
      <c r="U12">
        <v>6.6379999999999999</v>
      </c>
      <c r="V12" t="s">
        <v>42</v>
      </c>
      <c r="W12" t="s">
        <v>77</v>
      </c>
      <c r="X12" s="5" t="s">
        <v>75</v>
      </c>
      <c r="Y12" t="s">
        <v>15</v>
      </c>
      <c r="Z12" t="s">
        <v>77</v>
      </c>
      <c r="AA12">
        <v>6.5179999999999998</v>
      </c>
      <c r="AB12" t="s">
        <v>42</v>
      </c>
      <c r="AD12" s="10">
        <v>44985</v>
      </c>
    </row>
    <row r="13" spans="1:30" x14ac:dyDescent="0.3">
      <c r="A13" s="10">
        <v>44985</v>
      </c>
      <c r="B13" s="5" t="s">
        <v>75</v>
      </c>
      <c r="C13" t="s">
        <v>15</v>
      </c>
      <c r="D13" t="s">
        <v>77</v>
      </c>
      <c r="E13">
        <v>6.7290000000000001</v>
      </c>
      <c r="G13" t="s">
        <v>42</v>
      </c>
      <c r="O13">
        <v>12</v>
      </c>
      <c r="P13">
        <v>0.14199999999999999</v>
      </c>
      <c r="Q13">
        <v>109.82299999999999</v>
      </c>
      <c r="R13">
        <v>20.667000000000002</v>
      </c>
      <c r="S13">
        <v>244</v>
      </c>
      <c r="T13">
        <v>-36.869999999999997</v>
      </c>
      <c r="U13">
        <v>6.5179999999999998</v>
      </c>
      <c r="V13" t="s">
        <v>42</v>
      </c>
      <c r="W13" t="s">
        <v>77</v>
      </c>
      <c r="X13" s="5" t="s">
        <v>75</v>
      </c>
      <c r="Y13" t="s">
        <v>15</v>
      </c>
      <c r="Z13" t="s">
        <v>77</v>
      </c>
      <c r="AA13">
        <v>6.7290000000000001</v>
      </c>
      <c r="AB13" t="s">
        <v>42</v>
      </c>
      <c r="AD13" s="10">
        <v>44985</v>
      </c>
    </row>
    <row r="14" spans="1:30" x14ac:dyDescent="0.3">
      <c r="A14" s="10">
        <v>44985</v>
      </c>
      <c r="B14" s="5" t="s">
        <v>75</v>
      </c>
      <c r="C14" t="s">
        <v>15</v>
      </c>
      <c r="D14" t="s">
        <v>77</v>
      </c>
      <c r="E14">
        <v>5.085</v>
      </c>
      <c r="G14" t="s">
        <v>42</v>
      </c>
      <c r="O14">
        <v>13</v>
      </c>
      <c r="P14">
        <v>0.14699999999999999</v>
      </c>
      <c r="Q14">
        <v>105.143</v>
      </c>
      <c r="R14">
        <v>7.0979999999999999</v>
      </c>
      <c r="S14">
        <v>226.482</v>
      </c>
      <c r="T14">
        <v>-45</v>
      </c>
      <c r="U14">
        <v>6.7290000000000001</v>
      </c>
      <c r="V14" t="s">
        <v>42</v>
      </c>
      <c r="W14" t="s">
        <v>77</v>
      </c>
      <c r="X14" s="5" t="s">
        <v>75</v>
      </c>
      <c r="Y14" t="s">
        <v>15</v>
      </c>
      <c r="Z14" t="s">
        <v>77</v>
      </c>
      <c r="AA14">
        <v>5.085</v>
      </c>
      <c r="AB14" t="s">
        <v>42</v>
      </c>
      <c r="AD14" s="10">
        <v>44985</v>
      </c>
    </row>
    <row r="15" spans="1:30" x14ac:dyDescent="0.3">
      <c r="A15" s="10">
        <v>44985</v>
      </c>
      <c r="B15" s="5" t="s">
        <v>75</v>
      </c>
      <c r="C15" t="s">
        <v>15</v>
      </c>
      <c r="D15" t="s">
        <v>77</v>
      </c>
      <c r="E15">
        <v>5.4710000000000001</v>
      </c>
      <c r="G15" t="s">
        <v>42</v>
      </c>
      <c r="O15">
        <v>14</v>
      </c>
      <c r="P15">
        <v>0.111</v>
      </c>
      <c r="Q15">
        <v>182.74199999999999</v>
      </c>
      <c r="R15">
        <v>10.206</v>
      </c>
      <c r="S15">
        <v>253.178</v>
      </c>
      <c r="T15">
        <v>-126.13500000000001</v>
      </c>
      <c r="U15">
        <v>5.085</v>
      </c>
      <c r="V15" t="s">
        <v>42</v>
      </c>
      <c r="W15" t="s">
        <v>77</v>
      </c>
      <c r="X15" s="5" t="s">
        <v>75</v>
      </c>
      <c r="Y15" t="s">
        <v>15</v>
      </c>
      <c r="Z15" t="s">
        <v>77</v>
      </c>
      <c r="AA15">
        <v>5.4710000000000001</v>
      </c>
      <c r="AB15" t="s">
        <v>42</v>
      </c>
      <c r="AD15" s="10">
        <v>44985</v>
      </c>
    </row>
    <row r="16" spans="1:30" x14ac:dyDescent="0.3">
      <c r="A16" s="10">
        <v>44985</v>
      </c>
      <c r="B16" s="5" t="s">
        <v>75</v>
      </c>
      <c r="C16" t="s">
        <v>15</v>
      </c>
      <c r="D16" t="s">
        <v>77</v>
      </c>
      <c r="E16">
        <v>7.1459999999999999</v>
      </c>
      <c r="G16" t="s">
        <v>42</v>
      </c>
      <c r="O16">
        <v>15</v>
      </c>
      <c r="P16">
        <v>0.11899999999999999</v>
      </c>
      <c r="Q16">
        <v>155.93600000000001</v>
      </c>
      <c r="R16">
        <v>12.948</v>
      </c>
      <c r="S16">
        <v>238.27199999999999</v>
      </c>
      <c r="T16">
        <v>111.675</v>
      </c>
      <c r="U16">
        <v>5.4710000000000001</v>
      </c>
      <c r="V16" t="s">
        <v>42</v>
      </c>
      <c r="W16" t="s">
        <v>77</v>
      </c>
      <c r="X16" s="5" t="s">
        <v>75</v>
      </c>
      <c r="Y16" t="s">
        <v>15</v>
      </c>
      <c r="Z16" t="s">
        <v>77</v>
      </c>
      <c r="AA16">
        <v>7.1459999999999999</v>
      </c>
      <c r="AB16" t="s">
        <v>42</v>
      </c>
      <c r="AD16" s="10">
        <v>44985</v>
      </c>
    </row>
    <row r="17" spans="1:30" x14ac:dyDescent="0.3">
      <c r="A17" s="10">
        <v>44985</v>
      </c>
      <c r="B17" s="5" t="s">
        <v>75</v>
      </c>
      <c r="C17" t="s">
        <v>15</v>
      </c>
      <c r="D17" t="s">
        <v>77</v>
      </c>
      <c r="E17">
        <v>5.8010000000000002</v>
      </c>
      <c r="G17" t="s">
        <v>42</v>
      </c>
      <c r="O17">
        <v>16</v>
      </c>
      <c r="P17">
        <v>0.156</v>
      </c>
      <c r="Q17">
        <v>147.238</v>
      </c>
      <c r="R17">
        <v>28.667000000000002</v>
      </c>
      <c r="S17">
        <v>240.626</v>
      </c>
      <c r="T17">
        <v>51.667000000000002</v>
      </c>
      <c r="U17">
        <v>7.1459999999999999</v>
      </c>
      <c r="V17" t="s">
        <v>42</v>
      </c>
      <c r="W17" t="s">
        <v>77</v>
      </c>
      <c r="X17" s="5" t="s">
        <v>75</v>
      </c>
      <c r="Y17" t="s">
        <v>15</v>
      </c>
      <c r="Z17" t="s">
        <v>77</v>
      </c>
      <c r="AA17">
        <v>5.8010000000000002</v>
      </c>
      <c r="AB17" t="s">
        <v>42</v>
      </c>
      <c r="AD17" s="10">
        <v>44985</v>
      </c>
    </row>
    <row r="18" spans="1:30" x14ac:dyDescent="0.3">
      <c r="A18" s="10">
        <v>44985</v>
      </c>
      <c r="B18" s="5" t="s">
        <v>75</v>
      </c>
      <c r="C18" t="s">
        <v>15</v>
      </c>
      <c r="D18" t="s">
        <v>77</v>
      </c>
      <c r="E18">
        <v>6.3609999999999998</v>
      </c>
      <c r="G18" t="s">
        <v>42</v>
      </c>
      <c r="O18">
        <v>17</v>
      </c>
      <c r="P18">
        <v>0.127</v>
      </c>
      <c r="Q18">
        <v>147.155</v>
      </c>
      <c r="R18">
        <v>17</v>
      </c>
      <c r="S18">
        <v>231.667</v>
      </c>
      <c r="T18">
        <v>-90</v>
      </c>
      <c r="U18">
        <v>5.8010000000000002</v>
      </c>
      <c r="V18" t="s">
        <v>42</v>
      </c>
      <c r="W18" t="s">
        <v>77</v>
      </c>
      <c r="X18" s="5" t="s">
        <v>75</v>
      </c>
      <c r="Y18" t="s">
        <v>15</v>
      </c>
      <c r="Z18" t="s">
        <v>77</v>
      </c>
      <c r="AA18">
        <v>6.3609999999999998</v>
      </c>
      <c r="AB18" t="s">
        <v>42</v>
      </c>
      <c r="AD18" s="10">
        <v>44985</v>
      </c>
    </row>
    <row r="19" spans="1:30" x14ac:dyDescent="0.3">
      <c r="A19" s="10">
        <v>44985</v>
      </c>
      <c r="B19" s="5" t="s">
        <v>75</v>
      </c>
      <c r="C19" t="s">
        <v>15</v>
      </c>
      <c r="D19" t="s">
        <v>77</v>
      </c>
      <c r="E19">
        <v>7.5940000000000003</v>
      </c>
      <c r="G19" t="s">
        <v>42</v>
      </c>
      <c r="O19">
        <v>18</v>
      </c>
      <c r="P19">
        <v>0.13900000000000001</v>
      </c>
      <c r="Q19">
        <v>184.286</v>
      </c>
      <c r="R19">
        <v>26.33</v>
      </c>
      <c r="S19">
        <v>254.54499999999999</v>
      </c>
      <c r="T19">
        <v>-45</v>
      </c>
      <c r="U19">
        <v>6.3609999999999998</v>
      </c>
      <c r="V19" t="s">
        <v>42</v>
      </c>
      <c r="W19" t="s">
        <v>77</v>
      </c>
      <c r="X19" s="5" t="s">
        <v>75</v>
      </c>
      <c r="Y19" t="s">
        <v>15</v>
      </c>
      <c r="Z19" t="s">
        <v>77</v>
      </c>
      <c r="AA19">
        <v>7.5940000000000003</v>
      </c>
      <c r="AB19" t="s">
        <v>42</v>
      </c>
      <c r="AD19" s="10">
        <v>44985</v>
      </c>
    </row>
    <row r="20" spans="1:30" x14ac:dyDescent="0.3">
      <c r="A20" s="10">
        <v>44985</v>
      </c>
      <c r="B20" s="5" t="s">
        <v>75</v>
      </c>
      <c r="C20" t="s">
        <v>15</v>
      </c>
      <c r="D20" t="s">
        <v>77</v>
      </c>
      <c r="E20">
        <v>5.9029999999999996</v>
      </c>
      <c r="G20" t="s">
        <v>42</v>
      </c>
      <c r="O20">
        <v>19</v>
      </c>
      <c r="P20">
        <v>0.16500000000000001</v>
      </c>
      <c r="Q20">
        <v>112.354</v>
      </c>
      <c r="R20">
        <v>34.168999999999997</v>
      </c>
      <c r="S20">
        <v>225.12799999999999</v>
      </c>
      <c r="T20">
        <v>-55.491</v>
      </c>
      <c r="U20">
        <v>7.5940000000000003</v>
      </c>
      <c r="V20" t="s">
        <v>42</v>
      </c>
      <c r="W20" t="s">
        <v>77</v>
      </c>
      <c r="X20" s="5" t="s">
        <v>75</v>
      </c>
      <c r="Y20" t="s">
        <v>15</v>
      </c>
      <c r="Z20" t="s">
        <v>77</v>
      </c>
      <c r="AA20">
        <v>5.9029999999999996</v>
      </c>
      <c r="AB20" t="s">
        <v>42</v>
      </c>
      <c r="AD20" s="10">
        <v>44985</v>
      </c>
    </row>
    <row r="21" spans="1:30" x14ac:dyDescent="0.3">
      <c r="A21" s="10">
        <v>44985</v>
      </c>
      <c r="B21" s="5" t="s">
        <v>75</v>
      </c>
      <c r="C21" t="s">
        <v>15</v>
      </c>
      <c r="D21" t="s">
        <v>77</v>
      </c>
      <c r="E21">
        <v>5.7430000000000003</v>
      </c>
      <c r="G21" t="s">
        <v>42</v>
      </c>
      <c r="O21">
        <v>20</v>
      </c>
      <c r="P21">
        <v>0.129</v>
      </c>
      <c r="Q21">
        <v>109.009</v>
      </c>
      <c r="R21">
        <v>21.271000000000001</v>
      </c>
      <c r="S21">
        <v>238.221</v>
      </c>
      <c r="T21">
        <v>-30.53</v>
      </c>
      <c r="U21">
        <v>5.9029999999999996</v>
      </c>
      <c r="V21" t="s">
        <v>42</v>
      </c>
      <c r="W21" t="s">
        <v>77</v>
      </c>
      <c r="X21" s="5" t="s">
        <v>75</v>
      </c>
      <c r="Y21" t="s">
        <v>15</v>
      </c>
      <c r="Z21" t="s">
        <v>77</v>
      </c>
      <c r="AA21">
        <v>5.7430000000000003</v>
      </c>
      <c r="AB21" t="s">
        <v>42</v>
      </c>
      <c r="AD21" s="10">
        <v>44985</v>
      </c>
    </row>
    <row r="22" spans="1:30" x14ac:dyDescent="0.3">
      <c r="A22" s="10">
        <v>44985</v>
      </c>
      <c r="B22" s="5" t="s">
        <v>75</v>
      </c>
      <c r="C22" t="s">
        <v>15</v>
      </c>
      <c r="D22" t="s">
        <v>77</v>
      </c>
      <c r="E22">
        <v>7.4219999999999997</v>
      </c>
      <c r="G22" t="s">
        <v>42</v>
      </c>
      <c r="O22">
        <v>21</v>
      </c>
      <c r="P22">
        <v>0.125</v>
      </c>
      <c r="Q22">
        <v>176.37299999999999</v>
      </c>
      <c r="R22">
        <v>16.925000000000001</v>
      </c>
      <c r="S22">
        <v>253.947</v>
      </c>
      <c r="T22">
        <v>153.726</v>
      </c>
      <c r="U22">
        <v>5.7430000000000003</v>
      </c>
      <c r="V22" t="s">
        <v>42</v>
      </c>
      <c r="W22" t="s">
        <v>77</v>
      </c>
      <c r="X22" s="5" t="s">
        <v>75</v>
      </c>
      <c r="Y22" t="s">
        <v>15</v>
      </c>
      <c r="Z22" t="s">
        <v>77</v>
      </c>
      <c r="AA22">
        <v>7.4219999999999997</v>
      </c>
      <c r="AB22" t="s">
        <v>42</v>
      </c>
      <c r="AD22" s="10">
        <v>44985</v>
      </c>
    </row>
    <row r="23" spans="1:30" x14ac:dyDescent="0.3">
      <c r="A23" s="10">
        <v>44985</v>
      </c>
      <c r="B23" s="5" t="s">
        <v>75</v>
      </c>
      <c r="C23" t="s">
        <v>15</v>
      </c>
      <c r="D23" t="s">
        <v>77</v>
      </c>
      <c r="E23">
        <v>5.4260000000000002</v>
      </c>
      <c r="G23" t="s">
        <v>42</v>
      </c>
      <c r="O23">
        <v>22</v>
      </c>
      <c r="P23">
        <v>0.16200000000000001</v>
      </c>
      <c r="Q23">
        <v>173.88800000000001</v>
      </c>
      <c r="R23">
        <v>31.51</v>
      </c>
      <c r="S23">
        <v>255</v>
      </c>
      <c r="T23">
        <v>-97.063000000000002</v>
      </c>
      <c r="U23">
        <v>7.4219999999999997</v>
      </c>
      <c r="V23" t="s">
        <v>42</v>
      </c>
      <c r="W23" t="s">
        <v>77</v>
      </c>
      <c r="X23" s="5" t="s">
        <v>75</v>
      </c>
      <c r="Y23" t="s">
        <v>15</v>
      </c>
      <c r="Z23" t="s">
        <v>77</v>
      </c>
      <c r="AA23">
        <v>5.4260000000000002</v>
      </c>
      <c r="AB23" t="s">
        <v>42</v>
      </c>
      <c r="AD23" s="10">
        <v>44985</v>
      </c>
    </row>
    <row r="24" spans="1:30" x14ac:dyDescent="0.3">
      <c r="A24" s="10">
        <v>44985</v>
      </c>
      <c r="B24" s="5" t="s">
        <v>75</v>
      </c>
      <c r="C24" t="s">
        <v>15</v>
      </c>
      <c r="D24" t="s">
        <v>77</v>
      </c>
      <c r="E24">
        <v>6.734</v>
      </c>
      <c r="G24" t="s">
        <v>42</v>
      </c>
      <c r="O24">
        <v>23</v>
      </c>
      <c r="P24">
        <v>0.11799999999999999</v>
      </c>
      <c r="Q24">
        <v>185.75899999999999</v>
      </c>
      <c r="R24">
        <v>47</v>
      </c>
      <c r="S24">
        <v>246.58600000000001</v>
      </c>
      <c r="T24">
        <v>16.04</v>
      </c>
      <c r="U24">
        <v>5.4260000000000002</v>
      </c>
      <c r="V24" t="s">
        <v>42</v>
      </c>
      <c r="W24" t="s">
        <v>77</v>
      </c>
      <c r="X24" s="5" t="s">
        <v>75</v>
      </c>
      <c r="Y24" t="s">
        <v>15</v>
      </c>
      <c r="Z24" t="s">
        <v>77</v>
      </c>
      <c r="AA24">
        <v>6.734</v>
      </c>
      <c r="AB24" t="s">
        <v>42</v>
      </c>
      <c r="AD24" s="10">
        <v>44985</v>
      </c>
    </row>
    <row r="25" spans="1:30" x14ac:dyDescent="0.3">
      <c r="A25" s="10">
        <v>44985</v>
      </c>
      <c r="B25" s="5" t="s">
        <v>75</v>
      </c>
      <c r="C25" t="s">
        <v>15</v>
      </c>
      <c r="D25" t="s">
        <v>77</v>
      </c>
      <c r="E25">
        <v>5.4939999999999998</v>
      </c>
      <c r="G25" t="s">
        <v>42</v>
      </c>
      <c r="O25">
        <v>24</v>
      </c>
      <c r="P25">
        <v>0.14699999999999999</v>
      </c>
      <c r="Q25">
        <v>106.26600000000001</v>
      </c>
      <c r="R25">
        <v>2.1240000000000001</v>
      </c>
      <c r="S25">
        <v>250.40299999999999</v>
      </c>
      <c r="T25">
        <v>-154.179</v>
      </c>
      <c r="U25">
        <v>6.734</v>
      </c>
      <c r="V25" t="s">
        <v>42</v>
      </c>
      <c r="W25" t="s">
        <v>77</v>
      </c>
      <c r="X25" s="5" t="s">
        <v>75</v>
      </c>
      <c r="Y25" t="s">
        <v>15</v>
      </c>
      <c r="Z25" t="s">
        <v>77</v>
      </c>
      <c r="AA25">
        <v>5.4939999999999998</v>
      </c>
      <c r="AB25" t="s">
        <v>42</v>
      </c>
      <c r="AD25" s="10">
        <v>44985</v>
      </c>
    </row>
    <row r="26" spans="1:30" x14ac:dyDescent="0.3">
      <c r="A26" s="10">
        <v>44985</v>
      </c>
      <c r="B26" s="5" t="s">
        <v>75</v>
      </c>
      <c r="C26" t="s">
        <v>15</v>
      </c>
      <c r="D26" t="s">
        <v>77</v>
      </c>
      <c r="E26">
        <v>6.4029999999999996</v>
      </c>
      <c r="G26" t="s">
        <v>42</v>
      </c>
      <c r="O26">
        <v>25</v>
      </c>
      <c r="P26">
        <v>0.12</v>
      </c>
      <c r="Q26">
        <v>132.381</v>
      </c>
      <c r="R26">
        <v>1.2629999999999999</v>
      </c>
      <c r="S26">
        <v>249.315</v>
      </c>
      <c r="T26">
        <v>-48.366</v>
      </c>
      <c r="U26">
        <v>5.4939999999999998</v>
      </c>
      <c r="V26" t="s">
        <v>42</v>
      </c>
      <c r="W26" t="s">
        <v>77</v>
      </c>
      <c r="X26" s="5" t="s">
        <v>75</v>
      </c>
      <c r="Y26" t="s">
        <v>15</v>
      </c>
      <c r="Z26" t="s">
        <v>77</v>
      </c>
      <c r="AA26">
        <v>6.4029999999999996</v>
      </c>
      <c r="AB26" t="s">
        <v>42</v>
      </c>
      <c r="AD26" s="10">
        <v>44985</v>
      </c>
    </row>
    <row r="27" spans="1:30" x14ac:dyDescent="0.3">
      <c r="A27" s="10">
        <v>44985</v>
      </c>
      <c r="B27" s="5" t="s">
        <v>75</v>
      </c>
      <c r="C27" t="s">
        <v>15</v>
      </c>
      <c r="D27" t="s">
        <v>77</v>
      </c>
      <c r="E27">
        <v>7.2880000000000003</v>
      </c>
      <c r="G27" t="s">
        <v>42</v>
      </c>
      <c r="O27">
        <v>26</v>
      </c>
      <c r="P27">
        <v>0.14000000000000001</v>
      </c>
      <c r="Q27">
        <v>70.406000000000006</v>
      </c>
      <c r="R27">
        <v>4.0190000000000001</v>
      </c>
      <c r="S27">
        <v>214.82599999999999</v>
      </c>
      <c r="T27">
        <v>-128.387</v>
      </c>
      <c r="U27">
        <v>6.4029999999999996</v>
      </c>
      <c r="V27" t="s">
        <v>42</v>
      </c>
      <c r="W27" t="s">
        <v>77</v>
      </c>
      <c r="X27" s="5" t="s">
        <v>75</v>
      </c>
      <c r="Y27" t="s">
        <v>15</v>
      </c>
      <c r="Z27" t="s">
        <v>77</v>
      </c>
      <c r="AA27">
        <v>7.2880000000000003</v>
      </c>
      <c r="AB27" t="s">
        <v>42</v>
      </c>
      <c r="AD27" s="10">
        <v>44985</v>
      </c>
    </row>
    <row r="28" spans="1:30" x14ac:dyDescent="0.3">
      <c r="A28" s="10">
        <v>44985</v>
      </c>
      <c r="B28" s="5" t="s">
        <v>75</v>
      </c>
      <c r="C28" t="s">
        <v>15</v>
      </c>
      <c r="D28" t="s">
        <v>77</v>
      </c>
      <c r="E28">
        <v>6.1120000000000001</v>
      </c>
      <c r="G28" t="s">
        <v>42</v>
      </c>
      <c r="O28">
        <v>27</v>
      </c>
      <c r="P28">
        <v>0.159</v>
      </c>
      <c r="Q28">
        <v>136.595</v>
      </c>
      <c r="R28">
        <v>17.696000000000002</v>
      </c>
      <c r="S28">
        <v>252.24299999999999</v>
      </c>
      <c r="T28">
        <v>47.174999999999997</v>
      </c>
      <c r="U28">
        <v>7.2880000000000003</v>
      </c>
      <c r="V28" t="s">
        <v>42</v>
      </c>
      <c r="W28" t="s">
        <v>77</v>
      </c>
      <c r="X28" s="5" t="s">
        <v>75</v>
      </c>
      <c r="Y28" t="s">
        <v>15</v>
      </c>
      <c r="Z28" t="s">
        <v>77</v>
      </c>
      <c r="AA28">
        <v>6.1120000000000001</v>
      </c>
      <c r="AB28" t="s">
        <v>42</v>
      </c>
      <c r="AD28" s="10">
        <v>44985</v>
      </c>
    </row>
    <row r="29" spans="1:30" x14ac:dyDescent="0.3">
      <c r="A29" s="10">
        <v>44985</v>
      </c>
      <c r="B29" s="5" t="s">
        <v>75</v>
      </c>
      <c r="C29" t="s">
        <v>15</v>
      </c>
      <c r="D29" t="s">
        <v>77</v>
      </c>
      <c r="E29">
        <v>6.63</v>
      </c>
      <c r="G29" t="s">
        <v>42</v>
      </c>
      <c r="O29">
        <v>28</v>
      </c>
      <c r="P29">
        <v>0.13300000000000001</v>
      </c>
      <c r="Q29">
        <v>167.89699999999999</v>
      </c>
      <c r="R29">
        <v>9.0559999999999992</v>
      </c>
      <c r="S29">
        <v>253.81100000000001</v>
      </c>
      <c r="T29">
        <v>7.3520000000000003</v>
      </c>
      <c r="U29">
        <v>6.1120000000000001</v>
      </c>
      <c r="V29" t="s">
        <v>42</v>
      </c>
      <c r="W29" t="s">
        <v>77</v>
      </c>
      <c r="X29" s="5" t="s">
        <v>75</v>
      </c>
      <c r="Y29" t="s">
        <v>15</v>
      </c>
      <c r="Z29" t="s">
        <v>77</v>
      </c>
      <c r="AA29">
        <v>6.63</v>
      </c>
      <c r="AB29" t="s">
        <v>42</v>
      </c>
      <c r="AD29" s="10">
        <v>44985</v>
      </c>
    </row>
    <row r="30" spans="1:30" x14ac:dyDescent="0.3">
      <c r="A30" s="10">
        <v>44985</v>
      </c>
      <c r="B30" s="5" t="s">
        <v>75</v>
      </c>
      <c r="C30" t="s">
        <v>15</v>
      </c>
      <c r="D30" t="s">
        <v>77</v>
      </c>
      <c r="E30">
        <v>5.3890000000000002</v>
      </c>
      <c r="G30" t="s">
        <v>42</v>
      </c>
      <c r="O30">
        <v>29</v>
      </c>
      <c r="P30">
        <v>0.14399999999999999</v>
      </c>
      <c r="Q30">
        <v>37.966999999999999</v>
      </c>
      <c r="R30">
        <v>1.4330000000000001</v>
      </c>
      <c r="S30">
        <v>103.97499999999999</v>
      </c>
      <c r="T30">
        <v>-173.22399999999999</v>
      </c>
      <c r="U30">
        <v>6.63</v>
      </c>
      <c r="V30" t="s">
        <v>42</v>
      </c>
      <c r="W30" t="s">
        <v>77</v>
      </c>
      <c r="X30" s="5" t="s">
        <v>75</v>
      </c>
      <c r="Y30" t="s">
        <v>15</v>
      </c>
      <c r="Z30" t="s">
        <v>77</v>
      </c>
      <c r="AA30">
        <v>5.3890000000000002</v>
      </c>
      <c r="AB30" t="s">
        <v>42</v>
      </c>
      <c r="AD30" s="10">
        <v>44985</v>
      </c>
    </row>
    <row r="31" spans="1:30" x14ac:dyDescent="0.3">
      <c r="A31" s="10">
        <v>44985</v>
      </c>
      <c r="B31" s="5" t="s">
        <v>75</v>
      </c>
      <c r="C31" t="s">
        <v>15</v>
      </c>
      <c r="D31" t="s">
        <v>77</v>
      </c>
      <c r="E31">
        <v>7.3959999999999999</v>
      </c>
      <c r="G31" t="s">
        <v>42</v>
      </c>
      <c r="O31">
        <v>30</v>
      </c>
      <c r="P31">
        <v>0.11799999999999999</v>
      </c>
      <c r="Q31">
        <v>75.126000000000005</v>
      </c>
      <c r="R31">
        <v>1.333</v>
      </c>
      <c r="S31">
        <v>175.91300000000001</v>
      </c>
      <c r="T31">
        <v>-147.84800000000001</v>
      </c>
      <c r="U31">
        <v>5.3890000000000002</v>
      </c>
      <c r="V31" t="s">
        <v>42</v>
      </c>
      <c r="W31" t="s">
        <v>77</v>
      </c>
      <c r="X31" s="5" t="s">
        <v>75</v>
      </c>
      <c r="Y31" t="s">
        <v>15</v>
      </c>
      <c r="Z31" t="s">
        <v>77</v>
      </c>
      <c r="AA31">
        <v>7.3959999999999999</v>
      </c>
      <c r="AB31" t="s">
        <v>42</v>
      </c>
      <c r="AD31" s="10">
        <v>44985</v>
      </c>
    </row>
    <row r="32" spans="1:30" x14ac:dyDescent="0.3">
      <c r="A32" s="10">
        <v>44985</v>
      </c>
      <c r="B32" s="5" t="s">
        <v>75</v>
      </c>
      <c r="C32" t="s">
        <v>15</v>
      </c>
      <c r="D32" t="s">
        <v>77</v>
      </c>
      <c r="E32">
        <v>6.4560000000000004</v>
      </c>
      <c r="G32" t="s">
        <v>42</v>
      </c>
      <c r="O32">
        <v>31</v>
      </c>
      <c r="P32">
        <v>0.161</v>
      </c>
      <c r="Q32">
        <v>90.578999999999994</v>
      </c>
      <c r="R32">
        <v>19.77</v>
      </c>
      <c r="S32">
        <v>214.19</v>
      </c>
      <c r="T32">
        <v>-124.95099999999999</v>
      </c>
      <c r="U32">
        <v>7.3959999999999999</v>
      </c>
      <c r="V32" t="s">
        <v>42</v>
      </c>
      <c r="W32" t="s">
        <v>77</v>
      </c>
      <c r="X32" s="5" t="s">
        <v>75</v>
      </c>
      <c r="Y32" t="s">
        <v>15</v>
      </c>
      <c r="Z32" t="s">
        <v>77</v>
      </c>
      <c r="AA32">
        <v>6.4560000000000004</v>
      </c>
      <c r="AB32" t="s">
        <v>42</v>
      </c>
      <c r="AD32" s="10">
        <v>44985</v>
      </c>
    </row>
    <row r="33" spans="1:30" x14ac:dyDescent="0.3">
      <c r="A33" s="10">
        <v>44985</v>
      </c>
      <c r="B33" s="5" t="s">
        <v>75</v>
      </c>
      <c r="C33" t="s">
        <v>15</v>
      </c>
      <c r="D33" t="s">
        <v>77</v>
      </c>
      <c r="E33">
        <v>5.6289999999999996</v>
      </c>
      <c r="G33" t="s">
        <v>42</v>
      </c>
      <c r="O33">
        <v>32</v>
      </c>
      <c r="P33">
        <v>0.14099999999999999</v>
      </c>
      <c r="Q33">
        <v>127.511</v>
      </c>
      <c r="R33">
        <v>6.1239999999999997</v>
      </c>
      <c r="S33">
        <v>249.75800000000001</v>
      </c>
      <c r="T33">
        <v>35.134</v>
      </c>
      <c r="U33">
        <v>6.4560000000000004</v>
      </c>
      <c r="V33" t="s">
        <v>42</v>
      </c>
      <c r="W33" t="s">
        <v>77</v>
      </c>
      <c r="X33" s="5" t="s">
        <v>75</v>
      </c>
      <c r="Y33" t="s">
        <v>15</v>
      </c>
      <c r="Z33" t="s">
        <v>77</v>
      </c>
      <c r="AA33">
        <v>5.6289999999999996</v>
      </c>
      <c r="AB33" t="s">
        <v>42</v>
      </c>
      <c r="AD33" s="10">
        <v>44985</v>
      </c>
    </row>
    <row r="34" spans="1:30" x14ac:dyDescent="0.3">
      <c r="A34" s="10">
        <v>44985</v>
      </c>
      <c r="B34" s="5" t="s">
        <v>75</v>
      </c>
      <c r="C34" t="s">
        <v>15</v>
      </c>
      <c r="D34" t="s">
        <v>77</v>
      </c>
      <c r="E34">
        <v>6.3929999999999998</v>
      </c>
      <c r="G34" t="s">
        <v>42</v>
      </c>
      <c r="O34">
        <v>33</v>
      </c>
      <c r="P34">
        <v>0.123</v>
      </c>
      <c r="Q34">
        <v>87.677999999999997</v>
      </c>
      <c r="R34">
        <v>0</v>
      </c>
      <c r="S34">
        <v>249.19399999999999</v>
      </c>
      <c r="T34">
        <v>28.346</v>
      </c>
      <c r="U34">
        <v>5.6289999999999996</v>
      </c>
      <c r="V34" t="s">
        <v>42</v>
      </c>
      <c r="W34" t="s">
        <v>77</v>
      </c>
      <c r="X34" s="5" t="s">
        <v>75</v>
      </c>
      <c r="Y34" t="s">
        <v>15</v>
      </c>
      <c r="Z34" t="s">
        <v>77</v>
      </c>
      <c r="AA34">
        <v>6.3929999999999998</v>
      </c>
      <c r="AB34" t="s">
        <v>42</v>
      </c>
      <c r="AD34" s="10">
        <v>44985</v>
      </c>
    </row>
    <row r="35" spans="1:30" x14ac:dyDescent="0.3">
      <c r="A35" s="10">
        <v>44985</v>
      </c>
      <c r="B35" s="5" t="s">
        <v>75</v>
      </c>
      <c r="C35" t="s">
        <v>15</v>
      </c>
      <c r="D35" t="s">
        <v>77</v>
      </c>
      <c r="E35">
        <v>5.7850000000000001</v>
      </c>
      <c r="G35" t="s">
        <v>42</v>
      </c>
      <c r="O35">
        <v>34</v>
      </c>
      <c r="P35">
        <v>0.13900000000000001</v>
      </c>
      <c r="Q35">
        <v>82.040999999999997</v>
      </c>
      <c r="R35">
        <v>13.98</v>
      </c>
      <c r="S35">
        <v>230</v>
      </c>
      <c r="T35">
        <v>2.3370000000000002</v>
      </c>
      <c r="U35">
        <v>6.3929999999999998</v>
      </c>
      <c r="V35" t="s">
        <v>42</v>
      </c>
      <c r="W35" t="s">
        <v>77</v>
      </c>
      <c r="X35" s="5" t="s">
        <v>75</v>
      </c>
      <c r="Y35" t="s">
        <v>15</v>
      </c>
      <c r="Z35" t="s">
        <v>77</v>
      </c>
      <c r="AA35">
        <v>5.7850000000000001</v>
      </c>
      <c r="AB35" t="s">
        <v>42</v>
      </c>
      <c r="AD35" s="10">
        <v>44985</v>
      </c>
    </row>
    <row r="36" spans="1:30" x14ac:dyDescent="0.3">
      <c r="A36" s="10">
        <v>44985</v>
      </c>
      <c r="B36" s="5" t="s">
        <v>75</v>
      </c>
      <c r="C36" t="s">
        <v>15</v>
      </c>
      <c r="D36" t="s">
        <v>77</v>
      </c>
      <c r="E36">
        <v>7.4720000000000004</v>
      </c>
      <c r="G36" t="s">
        <v>42</v>
      </c>
      <c r="O36">
        <v>35</v>
      </c>
      <c r="P36">
        <v>0.126</v>
      </c>
      <c r="Q36">
        <v>145.97499999999999</v>
      </c>
      <c r="R36">
        <v>30.640999999999998</v>
      </c>
      <c r="S36">
        <v>251.648</v>
      </c>
      <c r="T36">
        <v>146.489</v>
      </c>
      <c r="U36">
        <v>5.7850000000000001</v>
      </c>
      <c r="V36" t="s">
        <v>42</v>
      </c>
      <c r="W36" t="s">
        <v>77</v>
      </c>
      <c r="X36" s="5" t="s">
        <v>75</v>
      </c>
      <c r="Y36" t="s">
        <v>15</v>
      </c>
      <c r="Z36" t="s">
        <v>77</v>
      </c>
      <c r="AA36">
        <v>7.4720000000000004</v>
      </c>
      <c r="AB36" t="s">
        <v>42</v>
      </c>
      <c r="AD36" s="10">
        <v>44985</v>
      </c>
    </row>
    <row r="37" spans="1:30" x14ac:dyDescent="0.3">
      <c r="A37" s="10">
        <v>44985</v>
      </c>
      <c r="B37" s="5" t="s">
        <v>75</v>
      </c>
      <c r="C37" t="s">
        <v>15</v>
      </c>
      <c r="D37" t="s">
        <v>77</v>
      </c>
      <c r="E37">
        <v>5.5510000000000002</v>
      </c>
      <c r="G37" t="s">
        <v>42</v>
      </c>
      <c r="O37">
        <v>36</v>
      </c>
      <c r="P37">
        <v>0.16300000000000001</v>
      </c>
      <c r="Q37">
        <v>199.48</v>
      </c>
      <c r="R37">
        <v>19.908999999999999</v>
      </c>
      <c r="S37">
        <v>254.119</v>
      </c>
      <c r="T37">
        <v>47.121000000000002</v>
      </c>
      <c r="U37">
        <v>7.4720000000000004</v>
      </c>
      <c r="V37" t="s">
        <v>42</v>
      </c>
      <c r="W37" t="s">
        <v>77</v>
      </c>
      <c r="X37" s="5" t="s">
        <v>75</v>
      </c>
      <c r="Y37" t="s">
        <v>15</v>
      </c>
      <c r="Z37" t="s">
        <v>77</v>
      </c>
      <c r="AA37">
        <v>5.5510000000000002</v>
      </c>
      <c r="AB37" t="s">
        <v>42</v>
      </c>
      <c r="AD37" s="10">
        <v>44985</v>
      </c>
    </row>
    <row r="38" spans="1:30" x14ac:dyDescent="0.3">
      <c r="A38" s="10">
        <v>44985</v>
      </c>
      <c r="B38" s="5" t="s">
        <v>75</v>
      </c>
      <c r="C38" t="s">
        <v>15</v>
      </c>
      <c r="D38" t="s">
        <v>77</v>
      </c>
      <c r="E38">
        <v>7.3049999999999997</v>
      </c>
      <c r="G38" t="s">
        <v>42</v>
      </c>
      <c r="O38">
        <v>37</v>
      </c>
      <c r="P38">
        <v>0.121</v>
      </c>
      <c r="Q38">
        <v>82.188000000000002</v>
      </c>
      <c r="R38">
        <v>1.599</v>
      </c>
      <c r="S38">
        <v>235.25399999999999</v>
      </c>
      <c r="T38">
        <v>80.537999999999997</v>
      </c>
      <c r="U38">
        <v>5.5510000000000002</v>
      </c>
      <c r="V38" t="s">
        <v>42</v>
      </c>
      <c r="W38" t="s">
        <v>77</v>
      </c>
      <c r="X38" s="5" t="s">
        <v>75</v>
      </c>
      <c r="Y38" t="s">
        <v>15</v>
      </c>
      <c r="Z38" t="s">
        <v>77</v>
      </c>
      <c r="AA38">
        <v>7.3049999999999997</v>
      </c>
      <c r="AB38" t="s">
        <v>42</v>
      </c>
      <c r="AD38" s="10">
        <v>44985</v>
      </c>
    </row>
    <row r="39" spans="1:30" x14ac:dyDescent="0.3">
      <c r="A39" s="10">
        <v>44985</v>
      </c>
      <c r="B39" s="5" t="s">
        <v>75</v>
      </c>
      <c r="C39" t="s">
        <v>15</v>
      </c>
      <c r="D39" t="s">
        <v>77</v>
      </c>
      <c r="E39">
        <v>6.3920000000000003</v>
      </c>
      <c r="G39" t="s">
        <v>42</v>
      </c>
      <c r="O39">
        <v>38</v>
      </c>
      <c r="P39">
        <v>0.159</v>
      </c>
      <c r="Q39">
        <v>151.41900000000001</v>
      </c>
      <c r="R39">
        <v>22.786999999999999</v>
      </c>
      <c r="S39">
        <v>253.87799999999999</v>
      </c>
      <c r="T39">
        <v>-55.176000000000002</v>
      </c>
      <c r="U39">
        <v>7.3049999999999997</v>
      </c>
      <c r="V39" t="s">
        <v>42</v>
      </c>
      <c r="W39" t="s">
        <v>77</v>
      </c>
      <c r="X39" s="5" t="s">
        <v>75</v>
      </c>
      <c r="Y39" t="s">
        <v>15</v>
      </c>
      <c r="Z39" t="s">
        <v>77</v>
      </c>
      <c r="AA39">
        <v>6.3920000000000003</v>
      </c>
      <c r="AB39" t="s">
        <v>42</v>
      </c>
      <c r="AD39" s="10">
        <v>44985</v>
      </c>
    </row>
    <row r="40" spans="1:30" x14ac:dyDescent="0.3">
      <c r="A40" s="10">
        <v>44985</v>
      </c>
      <c r="B40" s="5" t="s">
        <v>75</v>
      </c>
      <c r="C40" t="s">
        <v>15</v>
      </c>
      <c r="D40" t="s">
        <v>77</v>
      </c>
      <c r="E40">
        <v>5.181</v>
      </c>
      <c r="G40" t="s">
        <v>42</v>
      </c>
      <c r="O40">
        <v>39</v>
      </c>
      <c r="P40">
        <v>0.13900000000000001</v>
      </c>
      <c r="Q40">
        <v>159.477</v>
      </c>
      <c r="R40">
        <v>28.952000000000002</v>
      </c>
      <c r="S40">
        <v>253.661</v>
      </c>
      <c r="T40">
        <v>-101.768</v>
      </c>
      <c r="U40">
        <v>6.3920000000000003</v>
      </c>
      <c r="V40" t="s">
        <v>42</v>
      </c>
      <c r="W40" t="s">
        <v>77</v>
      </c>
      <c r="X40" s="5" t="s">
        <v>75</v>
      </c>
      <c r="Y40" t="s">
        <v>15</v>
      </c>
      <c r="Z40" t="s">
        <v>77</v>
      </c>
      <c r="AA40">
        <v>5.181</v>
      </c>
      <c r="AB40" t="s">
        <v>42</v>
      </c>
      <c r="AD40" s="10">
        <v>44985</v>
      </c>
    </row>
    <row r="41" spans="1:30" x14ac:dyDescent="0.3">
      <c r="A41" s="10">
        <v>44985</v>
      </c>
      <c r="B41" s="5" t="s">
        <v>75</v>
      </c>
      <c r="C41" t="s">
        <v>15</v>
      </c>
      <c r="D41" t="s">
        <v>77</v>
      </c>
      <c r="E41">
        <v>6.431</v>
      </c>
      <c r="G41" t="s">
        <v>42</v>
      </c>
      <c r="O41">
        <v>40</v>
      </c>
      <c r="P41">
        <v>0.113</v>
      </c>
      <c r="Q41">
        <v>105.572</v>
      </c>
      <c r="R41">
        <v>6.2779999999999996</v>
      </c>
      <c r="S41">
        <v>193.74600000000001</v>
      </c>
      <c r="T41">
        <v>-67.305999999999997</v>
      </c>
      <c r="U41">
        <v>5.181</v>
      </c>
      <c r="V41" t="s">
        <v>42</v>
      </c>
      <c r="W41" t="s">
        <v>77</v>
      </c>
      <c r="X41" s="5" t="s">
        <v>75</v>
      </c>
      <c r="Y41" t="s">
        <v>15</v>
      </c>
      <c r="Z41" t="s">
        <v>77</v>
      </c>
      <c r="AA41">
        <v>6.431</v>
      </c>
      <c r="AB41" t="s">
        <v>42</v>
      </c>
      <c r="AD41" s="10">
        <v>44985</v>
      </c>
    </row>
    <row r="42" spans="1:30" x14ac:dyDescent="0.3">
      <c r="A42" s="10">
        <v>44985</v>
      </c>
      <c r="B42" s="5" t="s">
        <v>75</v>
      </c>
      <c r="C42" t="s">
        <v>15</v>
      </c>
      <c r="D42" t="s">
        <v>77</v>
      </c>
      <c r="E42">
        <v>5.5359999999999996</v>
      </c>
      <c r="G42" t="s">
        <v>42</v>
      </c>
      <c r="O42">
        <v>41</v>
      </c>
      <c r="P42">
        <v>0.14000000000000001</v>
      </c>
      <c r="Q42">
        <v>195.53800000000001</v>
      </c>
      <c r="R42">
        <v>6.3330000000000002</v>
      </c>
      <c r="S42">
        <v>254.333</v>
      </c>
      <c r="T42">
        <v>0</v>
      </c>
      <c r="U42">
        <v>6.431</v>
      </c>
      <c r="V42" t="s">
        <v>42</v>
      </c>
      <c r="W42" t="s">
        <v>77</v>
      </c>
      <c r="X42" s="5" t="s">
        <v>75</v>
      </c>
      <c r="Y42" t="s">
        <v>15</v>
      </c>
      <c r="Z42" t="s">
        <v>77</v>
      </c>
      <c r="AA42">
        <v>5.5359999999999996</v>
      </c>
      <c r="AB42" t="s">
        <v>42</v>
      </c>
      <c r="AD42" s="10">
        <v>44985</v>
      </c>
    </row>
    <row r="43" spans="1:30" x14ac:dyDescent="0.3">
      <c r="A43" s="10">
        <v>44985</v>
      </c>
      <c r="B43" s="5" t="s">
        <v>75</v>
      </c>
      <c r="C43" t="s">
        <v>15</v>
      </c>
      <c r="D43" t="s">
        <v>77</v>
      </c>
      <c r="E43">
        <v>5.7160000000000002</v>
      </c>
      <c r="G43" t="s">
        <v>42</v>
      </c>
      <c r="O43">
        <v>42</v>
      </c>
      <c r="P43">
        <v>0.121</v>
      </c>
      <c r="Q43">
        <v>111.956</v>
      </c>
      <c r="R43">
        <v>3.4990000000000001</v>
      </c>
      <c r="S43">
        <v>217.48099999999999</v>
      </c>
      <c r="T43">
        <v>-132.45500000000001</v>
      </c>
      <c r="U43">
        <v>5.5359999999999996</v>
      </c>
      <c r="V43" t="s">
        <v>42</v>
      </c>
      <c r="W43" t="s">
        <v>77</v>
      </c>
      <c r="X43" s="5" t="s">
        <v>75</v>
      </c>
      <c r="Y43" t="s">
        <v>15</v>
      </c>
      <c r="Z43" t="s">
        <v>77</v>
      </c>
      <c r="AA43">
        <v>5.7160000000000002</v>
      </c>
      <c r="AB43" t="s">
        <v>42</v>
      </c>
      <c r="AD43" s="10">
        <v>44985</v>
      </c>
    </row>
    <row r="44" spans="1:30" x14ac:dyDescent="0.3">
      <c r="A44" s="10">
        <v>44985</v>
      </c>
      <c r="B44" s="5" t="s">
        <v>75</v>
      </c>
      <c r="C44" t="s">
        <v>15</v>
      </c>
      <c r="D44" t="s">
        <v>77</v>
      </c>
      <c r="E44">
        <v>6.2610000000000001</v>
      </c>
      <c r="G44" t="s">
        <v>42</v>
      </c>
      <c r="O44">
        <v>43</v>
      </c>
      <c r="P44">
        <v>0.125</v>
      </c>
      <c r="Q44">
        <v>187.34399999999999</v>
      </c>
      <c r="R44">
        <v>10.805</v>
      </c>
      <c r="S44">
        <v>252.61</v>
      </c>
      <c r="T44">
        <v>-171.25399999999999</v>
      </c>
      <c r="U44">
        <v>5.7160000000000002</v>
      </c>
      <c r="V44" t="s">
        <v>42</v>
      </c>
      <c r="W44" t="s">
        <v>77</v>
      </c>
      <c r="X44" s="5" t="s">
        <v>75</v>
      </c>
      <c r="Y44" t="s">
        <v>15</v>
      </c>
      <c r="Z44" t="s">
        <v>77</v>
      </c>
      <c r="AA44">
        <v>6.2610000000000001</v>
      </c>
      <c r="AB44" t="s">
        <v>42</v>
      </c>
      <c r="AD44" s="10">
        <v>44985</v>
      </c>
    </row>
    <row r="45" spans="1:30" x14ac:dyDescent="0.3">
      <c r="A45" s="10">
        <v>44985</v>
      </c>
      <c r="B45" s="5" t="s">
        <v>75</v>
      </c>
      <c r="C45" t="s">
        <v>15</v>
      </c>
      <c r="D45" t="s">
        <v>77</v>
      </c>
      <c r="E45">
        <v>5.3529999999999998</v>
      </c>
      <c r="G45" t="s">
        <v>42</v>
      </c>
      <c r="O45">
        <v>44</v>
      </c>
      <c r="P45">
        <v>0.13600000000000001</v>
      </c>
      <c r="Q45">
        <v>162.07</v>
      </c>
      <c r="R45">
        <v>43</v>
      </c>
      <c r="S45">
        <v>248.82499999999999</v>
      </c>
      <c r="T45">
        <v>-103.65</v>
      </c>
      <c r="U45">
        <v>6.2610000000000001</v>
      </c>
      <c r="V45" t="s">
        <v>42</v>
      </c>
      <c r="W45" t="s">
        <v>77</v>
      </c>
      <c r="X45" s="5" t="s">
        <v>75</v>
      </c>
      <c r="Y45" t="s">
        <v>15</v>
      </c>
      <c r="Z45" t="s">
        <v>77</v>
      </c>
      <c r="AA45">
        <v>5.3529999999999998</v>
      </c>
      <c r="AB45" t="s">
        <v>42</v>
      </c>
      <c r="AD45" s="10">
        <v>44985</v>
      </c>
    </row>
    <row r="46" spans="1:30" x14ac:dyDescent="0.3">
      <c r="A46" s="10">
        <v>44985</v>
      </c>
      <c r="B46" s="5" t="s">
        <v>75</v>
      </c>
      <c r="C46" t="s">
        <v>15</v>
      </c>
      <c r="D46" t="s">
        <v>77</v>
      </c>
      <c r="E46">
        <v>6.0540000000000003</v>
      </c>
      <c r="G46" t="s">
        <v>42</v>
      </c>
      <c r="O46">
        <v>45</v>
      </c>
      <c r="P46">
        <v>0.11700000000000001</v>
      </c>
      <c r="Q46">
        <v>87.534000000000006</v>
      </c>
      <c r="R46">
        <v>3.6669999999999998</v>
      </c>
      <c r="S46">
        <v>205.57599999999999</v>
      </c>
      <c r="T46">
        <v>-57.6</v>
      </c>
      <c r="U46">
        <v>5.3529999999999998</v>
      </c>
      <c r="V46" t="s">
        <v>42</v>
      </c>
      <c r="W46" t="s">
        <v>77</v>
      </c>
      <c r="X46" s="5" t="s">
        <v>75</v>
      </c>
      <c r="Y46" t="s">
        <v>15</v>
      </c>
      <c r="Z46" t="s">
        <v>77</v>
      </c>
      <c r="AA46">
        <v>6.0540000000000003</v>
      </c>
      <c r="AB46" t="s">
        <v>42</v>
      </c>
      <c r="AD46" s="10">
        <v>44985</v>
      </c>
    </row>
    <row r="47" spans="1:30" x14ac:dyDescent="0.3">
      <c r="A47" s="10">
        <v>44985</v>
      </c>
      <c r="B47" s="5" t="s">
        <v>75</v>
      </c>
      <c r="C47" t="s">
        <v>15</v>
      </c>
      <c r="D47" t="s">
        <v>77</v>
      </c>
      <c r="E47">
        <v>7.6189999999999998</v>
      </c>
      <c r="G47" t="s">
        <v>42</v>
      </c>
      <c r="O47">
        <v>46</v>
      </c>
      <c r="P47">
        <v>0.13200000000000001</v>
      </c>
      <c r="Q47">
        <v>141.91300000000001</v>
      </c>
      <c r="R47">
        <v>12.134</v>
      </c>
      <c r="S47">
        <v>254.553</v>
      </c>
      <c r="T47">
        <v>-140.82599999999999</v>
      </c>
      <c r="U47">
        <v>6.0540000000000003</v>
      </c>
      <c r="V47" t="s">
        <v>42</v>
      </c>
      <c r="W47" t="s">
        <v>77</v>
      </c>
      <c r="X47" s="5" t="s">
        <v>75</v>
      </c>
      <c r="Y47" t="s">
        <v>15</v>
      </c>
      <c r="Z47" t="s">
        <v>77</v>
      </c>
      <c r="AA47">
        <v>7.6189999999999998</v>
      </c>
      <c r="AB47" t="s">
        <v>42</v>
      </c>
      <c r="AD47" s="10">
        <v>44985</v>
      </c>
    </row>
    <row r="48" spans="1:30" x14ac:dyDescent="0.3">
      <c r="A48" s="10">
        <v>44985</v>
      </c>
      <c r="B48" s="5" t="s">
        <v>75</v>
      </c>
      <c r="C48" t="s">
        <v>15</v>
      </c>
      <c r="D48" t="s">
        <v>77</v>
      </c>
      <c r="E48">
        <v>4.8579999999999997</v>
      </c>
      <c r="G48" t="s">
        <v>42</v>
      </c>
      <c r="O48">
        <v>47</v>
      </c>
      <c r="P48">
        <v>0.16600000000000001</v>
      </c>
      <c r="Q48">
        <v>134.74</v>
      </c>
      <c r="R48">
        <v>4.3869999999999996</v>
      </c>
      <c r="S48">
        <v>244.42699999999999</v>
      </c>
      <c r="T48">
        <v>-115.688</v>
      </c>
      <c r="U48">
        <v>7.6189999999999998</v>
      </c>
      <c r="V48" t="s">
        <v>42</v>
      </c>
      <c r="W48" t="s">
        <v>77</v>
      </c>
      <c r="X48" s="5" t="s">
        <v>75</v>
      </c>
      <c r="Y48" t="s">
        <v>15</v>
      </c>
      <c r="Z48" t="s">
        <v>77</v>
      </c>
      <c r="AA48">
        <v>4.8579999999999997</v>
      </c>
      <c r="AB48" t="s">
        <v>42</v>
      </c>
      <c r="AD48" s="10">
        <v>44985</v>
      </c>
    </row>
    <row r="49" spans="1:30" x14ac:dyDescent="0.3">
      <c r="A49" s="10">
        <v>44985</v>
      </c>
      <c r="B49" s="5" t="s">
        <v>75</v>
      </c>
      <c r="C49" t="s">
        <v>15</v>
      </c>
      <c r="D49" t="s">
        <v>77</v>
      </c>
      <c r="E49">
        <v>7.0620000000000003</v>
      </c>
      <c r="G49" t="s">
        <v>42</v>
      </c>
      <c r="O49">
        <v>48</v>
      </c>
      <c r="P49">
        <v>0.106</v>
      </c>
      <c r="Q49">
        <v>131.614</v>
      </c>
      <c r="R49">
        <v>22.582999999999998</v>
      </c>
      <c r="S49">
        <v>237.892</v>
      </c>
      <c r="T49">
        <v>-100.30500000000001</v>
      </c>
      <c r="U49">
        <v>4.8579999999999997</v>
      </c>
      <c r="V49" t="s">
        <v>42</v>
      </c>
      <c r="W49" t="s">
        <v>77</v>
      </c>
      <c r="X49" s="5" t="s">
        <v>75</v>
      </c>
      <c r="Y49" t="s">
        <v>15</v>
      </c>
      <c r="Z49" t="s">
        <v>77</v>
      </c>
      <c r="AA49">
        <v>7.0620000000000003</v>
      </c>
      <c r="AB49" t="s">
        <v>42</v>
      </c>
      <c r="AD49" s="10">
        <v>44985</v>
      </c>
    </row>
    <row r="50" spans="1:30" x14ac:dyDescent="0.3">
      <c r="A50" s="10">
        <v>44985</v>
      </c>
      <c r="B50" s="5" t="s">
        <v>75</v>
      </c>
      <c r="C50" t="s">
        <v>15</v>
      </c>
      <c r="D50" t="s">
        <v>77</v>
      </c>
      <c r="E50">
        <v>6.2069999999999999</v>
      </c>
      <c r="G50" t="s">
        <v>42</v>
      </c>
      <c r="O50">
        <v>49</v>
      </c>
      <c r="P50">
        <v>0.154</v>
      </c>
      <c r="Q50">
        <v>89.850999999999999</v>
      </c>
      <c r="R50">
        <v>1.008</v>
      </c>
      <c r="S50">
        <v>204.12899999999999</v>
      </c>
      <c r="T50">
        <v>-76.477000000000004</v>
      </c>
      <c r="U50">
        <v>7.0620000000000003</v>
      </c>
      <c r="V50" t="s">
        <v>42</v>
      </c>
      <c r="W50" t="s">
        <v>77</v>
      </c>
      <c r="X50" s="5" t="s">
        <v>75</v>
      </c>
      <c r="Y50" t="s">
        <v>15</v>
      </c>
      <c r="Z50" t="s">
        <v>77</v>
      </c>
      <c r="AA50">
        <v>6.2069999999999999</v>
      </c>
      <c r="AB50" t="s">
        <v>42</v>
      </c>
      <c r="AD50" s="10">
        <v>44985</v>
      </c>
    </row>
    <row r="51" spans="1:30" x14ac:dyDescent="0.3">
      <c r="A51" s="10">
        <v>44985</v>
      </c>
      <c r="B51" s="5" t="s">
        <v>75</v>
      </c>
      <c r="C51" t="s">
        <v>15</v>
      </c>
      <c r="D51" t="s">
        <v>77</v>
      </c>
      <c r="E51">
        <v>6.0839999999999996</v>
      </c>
      <c r="G51" t="s">
        <v>42</v>
      </c>
      <c r="O51">
        <v>50</v>
      </c>
      <c r="P51">
        <v>0.13500000000000001</v>
      </c>
      <c r="Q51">
        <v>156.89500000000001</v>
      </c>
      <c r="R51">
        <v>35.671999999999997</v>
      </c>
      <c r="S51">
        <v>254.16200000000001</v>
      </c>
      <c r="T51">
        <v>-45.567</v>
      </c>
      <c r="U51">
        <v>6.2069999999999999</v>
      </c>
      <c r="V51" t="s">
        <v>42</v>
      </c>
      <c r="W51" t="s">
        <v>77</v>
      </c>
      <c r="X51" s="5" t="s">
        <v>75</v>
      </c>
      <c r="Y51" t="s">
        <v>15</v>
      </c>
      <c r="Z51" t="s">
        <v>77</v>
      </c>
      <c r="AA51">
        <v>6.0839999999999996</v>
      </c>
      <c r="AB51" t="s">
        <v>42</v>
      </c>
      <c r="AD51" s="10">
        <v>44985</v>
      </c>
    </row>
    <row r="52" spans="1:30" x14ac:dyDescent="0.3">
      <c r="A52" s="10">
        <v>44985</v>
      </c>
      <c r="B52" s="5" t="s">
        <v>75</v>
      </c>
      <c r="C52" t="s">
        <v>15</v>
      </c>
      <c r="D52" t="s">
        <v>77</v>
      </c>
      <c r="E52">
        <v>6.64</v>
      </c>
      <c r="G52" t="s">
        <v>42</v>
      </c>
      <c r="O52">
        <v>51</v>
      </c>
      <c r="P52">
        <v>0.13300000000000001</v>
      </c>
      <c r="Q52">
        <v>131.25</v>
      </c>
      <c r="R52">
        <v>21.347000000000001</v>
      </c>
      <c r="S52">
        <v>253.02699999999999</v>
      </c>
      <c r="T52">
        <v>-53.13</v>
      </c>
      <c r="U52">
        <v>6.0839999999999996</v>
      </c>
      <c r="V52" t="s">
        <v>42</v>
      </c>
      <c r="W52" t="s">
        <v>77</v>
      </c>
      <c r="X52" s="5" t="s">
        <v>75</v>
      </c>
      <c r="Y52" t="s">
        <v>15</v>
      </c>
      <c r="Z52" t="s">
        <v>77</v>
      </c>
      <c r="AA52">
        <v>6.64</v>
      </c>
      <c r="AB52" t="s">
        <v>42</v>
      </c>
      <c r="AD52" s="10">
        <v>44985</v>
      </c>
    </row>
    <row r="53" spans="1:30" x14ac:dyDescent="0.3">
      <c r="A53" s="10">
        <v>44985</v>
      </c>
      <c r="B53" s="5" t="s">
        <v>75</v>
      </c>
      <c r="C53" t="s">
        <v>15</v>
      </c>
      <c r="D53" t="s">
        <v>77</v>
      </c>
      <c r="E53">
        <v>7.9450000000000003</v>
      </c>
      <c r="G53" t="s">
        <v>42</v>
      </c>
      <c r="O53">
        <v>52</v>
      </c>
      <c r="P53">
        <v>0.14499999999999999</v>
      </c>
      <c r="Q53">
        <v>149.524</v>
      </c>
      <c r="R53">
        <v>41.594000000000001</v>
      </c>
      <c r="S53">
        <v>233.809</v>
      </c>
      <c r="T53">
        <v>14.4</v>
      </c>
      <c r="U53">
        <v>6.64</v>
      </c>
      <c r="V53" t="s">
        <v>42</v>
      </c>
      <c r="W53" t="s">
        <v>77</v>
      </c>
      <c r="X53" s="5" t="s">
        <v>75</v>
      </c>
      <c r="Y53" t="s">
        <v>15</v>
      </c>
      <c r="Z53" t="s">
        <v>77</v>
      </c>
      <c r="AA53">
        <v>7.9450000000000003</v>
      </c>
      <c r="AB53" t="s">
        <v>42</v>
      </c>
      <c r="AD53" s="10">
        <v>44985</v>
      </c>
    </row>
    <row r="54" spans="1:30" x14ac:dyDescent="0.3">
      <c r="A54" s="10">
        <v>44985</v>
      </c>
      <c r="B54" s="5" t="s">
        <v>75</v>
      </c>
      <c r="C54" t="s">
        <v>15</v>
      </c>
      <c r="D54" t="s">
        <v>77</v>
      </c>
      <c r="E54">
        <v>4.6130000000000004</v>
      </c>
      <c r="G54" t="s">
        <v>42</v>
      </c>
      <c r="O54">
        <v>53</v>
      </c>
      <c r="P54">
        <v>0.17299999999999999</v>
      </c>
      <c r="Q54">
        <v>100.72</v>
      </c>
      <c r="R54">
        <v>27.956</v>
      </c>
      <c r="S54">
        <v>229.149</v>
      </c>
      <c r="T54">
        <v>10.081</v>
      </c>
      <c r="U54">
        <v>7.9450000000000003</v>
      </c>
      <c r="V54" t="s">
        <v>42</v>
      </c>
      <c r="W54" t="s">
        <v>77</v>
      </c>
      <c r="X54" s="5" t="s">
        <v>75</v>
      </c>
      <c r="Y54" t="s">
        <v>15</v>
      </c>
      <c r="Z54" t="s">
        <v>77</v>
      </c>
      <c r="AA54">
        <v>4.6130000000000004</v>
      </c>
      <c r="AB54" t="s">
        <v>42</v>
      </c>
      <c r="AD54" s="10">
        <v>44985</v>
      </c>
    </row>
    <row r="55" spans="1:30" x14ac:dyDescent="0.3">
      <c r="A55" s="10">
        <v>44985</v>
      </c>
      <c r="B55" s="5" t="s">
        <v>75</v>
      </c>
      <c r="C55" t="s">
        <v>15</v>
      </c>
      <c r="D55" t="s">
        <v>77</v>
      </c>
      <c r="E55">
        <v>7.391</v>
      </c>
      <c r="G55" t="s">
        <v>42</v>
      </c>
      <c r="O55">
        <v>54</v>
      </c>
      <c r="P55">
        <v>0.10100000000000001</v>
      </c>
      <c r="Q55">
        <v>168.61799999999999</v>
      </c>
      <c r="R55">
        <v>35.299999999999997</v>
      </c>
      <c r="S55">
        <v>253.25200000000001</v>
      </c>
      <c r="T55">
        <v>-42.709000000000003</v>
      </c>
      <c r="U55">
        <v>4.6130000000000004</v>
      </c>
      <c r="V55" t="s">
        <v>42</v>
      </c>
      <c r="W55" t="s">
        <v>77</v>
      </c>
      <c r="X55" s="5" t="s">
        <v>75</v>
      </c>
      <c r="Y55" t="s">
        <v>15</v>
      </c>
      <c r="Z55" t="s">
        <v>77</v>
      </c>
      <c r="AA55">
        <v>7.391</v>
      </c>
      <c r="AB55" t="s">
        <v>42</v>
      </c>
      <c r="AD55" s="10">
        <v>44985</v>
      </c>
    </row>
    <row r="56" spans="1:30" x14ac:dyDescent="0.3">
      <c r="A56" s="10">
        <v>44985</v>
      </c>
      <c r="B56" s="5" t="s">
        <v>75</v>
      </c>
      <c r="C56" t="s">
        <v>15</v>
      </c>
      <c r="D56" t="s">
        <v>77</v>
      </c>
      <c r="E56">
        <v>6.1509999999999998</v>
      </c>
      <c r="G56" t="s">
        <v>42</v>
      </c>
      <c r="O56">
        <v>55</v>
      </c>
      <c r="P56">
        <v>0.161</v>
      </c>
      <c r="Q56">
        <v>99.653000000000006</v>
      </c>
      <c r="R56">
        <v>15.989000000000001</v>
      </c>
      <c r="S56">
        <v>215.68600000000001</v>
      </c>
      <c r="T56">
        <v>-48.814</v>
      </c>
      <c r="U56">
        <v>7.391</v>
      </c>
      <c r="V56" t="s">
        <v>42</v>
      </c>
      <c r="W56" t="s">
        <v>77</v>
      </c>
      <c r="X56" s="5" t="s">
        <v>75</v>
      </c>
      <c r="Y56" t="s">
        <v>15</v>
      </c>
      <c r="Z56" t="s">
        <v>77</v>
      </c>
      <c r="AA56">
        <v>6.1509999999999998</v>
      </c>
      <c r="AB56" t="s">
        <v>42</v>
      </c>
      <c r="AD56" s="10">
        <v>44985</v>
      </c>
    </row>
    <row r="57" spans="1:30" x14ac:dyDescent="0.3">
      <c r="A57" s="10">
        <v>44985</v>
      </c>
      <c r="B57" s="5" t="s">
        <v>75</v>
      </c>
      <c r="C57" t="s">
        <v>15</v>
      </c>
      <c r="D57" t="s">
        <v>77</v>
      </c>
      <c r="E57">
        <v>5.3550000000000004</v>
      </c>
      <c r="G57" t="s">
        <v>42</v>
      </c>
      <c r="O57">
        <v>56</v>
      </c>
      <c r="P57">
        <v>0.13400000000000001</v>
      </c>
      <c r="Q57">
        <v>114.54600000000001</v>
      </c>
      <c r="R57">
        <v>0.66400000000000003</v>
      </c>
      <c r="S57">
        <v>253.5</v>
      </c>
      <c r="T57">
        <v>23.305</v>
      </c>
      <c r="U57">
        <v>6.1509999999999998</v>
      </c>
      <c r="V57" t="s">
        <v>42</v>
      </c>
      <c r="W57" t="s">
        <v>77</v>
      </c>
      <c r="X57" s="5" t="s">
        <v>75</v>
      </c>
      <c r="Y57" t="s">
        <v>15</v>
      </c>
      <c r="Z57" t="s">
        <v>77</v>
      </c>
      <c r="AA57">
        <v>5.3550000000000004</v>
      </c>
      <c r="AB57" t="s">
        <v>42</v>
      </c>
      <c r="AD57" s="10">
        <v>44985</v>
      </c>
    </row>
    <row r="58" spans="1:30" x14ac:dyDescent="0.3">
      <c r="A58" s="10">
        <v>44985</v>
      </c>
      <c r="B58" s="5" t="s">
        <v>75</v>
      </c>
      <c r="C58" t="s">
        <v>15</v>
      </c>
      <c r="D58" t="s">
        <v>77</v>
      </c>
      <c r="E58">
        <v>5.5739999999999998</v>
      </c>
      <c r="G58" t="s">
        <v>42</v>
      </c>
      <c r="O58">
        <v>57</v>
      </c>
      <c r="P58">
        <v>0.11700000000000001</v>
      </c>
      <c r="Q58">
        <v>119.634</v>
      </c>
      <c r="R58">
        <v>7.726</v>
      </c>
      <c r="S58">
        <v>253.19499999999999</v>
      </c>
      <c r="T58">
        <v>-48.289000000000001</v>
      </c>
      <c r="U58">
        <v>5.3550000000000004</v>
      </c>
      <c r="V58" t="s">
        <v>42</v>
      </c>
      <c r="W58" t="s">
        <v>77</v>
      </c>
      <c r="X58" s="5" t="s">
        <v>75</v>
      </c>
      <c r="Y58" t="s">
        <v>15</v>
      </c>
      <c r="Z58" t="s">
        <v>77</v>
      </c>
      <c r="AA58">
        <v>5.5739999999999998</v>
      </c>
      <c r="AB58" t="s">
        <v>42</v>
      </c>
      <c r="AD58" s="10">
        <v>44985</v>
      </c>
    </row>
    <row r="59" spans="1:30" x14ac:dyDescent="0.3">
      <c r="A59" s="10">
        <v>44985</v>
      </c>
      <c r="B59" s="5" t="s">
        <v>75</v>
      </c>
      <c r="C59" t="s">
        <v>15</v>
      </c>
      <c r="D59" t="s">
        <v>77</v>
      </c>
      <c r="E59">
        <v>4.8929999999999998</v>
      </c>
      <c r="G59" t="s">
        <v>42</v>
      </c>
      <c r="O59">
        <v>58</v>
      </c>
      <c r="P59">
        <v>0.122</v>
      </c>
      <c r="Q59">
        <v>128.32300000000001</v>
      </c>
      <c r="R59">
        <v>22.529</v>
      </c>
      <c r="S59">
        <v>215.18799999999999</v>
      </c>
      <c r="T59">
        <v>-10.784000000000001</v>
      </c>
      <c r="U59">
        <v>5.5739999999999998</v>
      </c>
      <c r="V59" t="s">
        <v>42</v>
      </c>
      <c r="W59" t="s">
        <v>77</v>
      </c>
      <c r="X59" s="5" t="s">
        <v>75</v>
      </c>
      <c r="Y59" t="s">
        <v>15</v>
      </c>
      <c r="Z59" t="s">
        <v>77</v>
      </c>
      <c r="AA59">
        <v>4.8929999999999998</v>
      </c>
      <c r="AB59" t="s">
        <v>42</v>
      </c>
      <c r="AD59" s="10">
        <v>44985</v>
      </c>
    </row>
    <row r="60" spans="1:30" x14ac:dyDescent="0.3">
      <c r="A60" s="10">
        <v>44985</v>
      </c>
      <c r="B60" s="5" t="s">
        <v>75</v>
      </c>
      <c r="C60" t="s">
        <v>15</v>
      </c>
      <c r="D60" t="s">
        <v>77</v>
      </c>
      <c r="E60">
        <v>6.1980000000000004</v>
      </c>
      <c r="G60" t="s">
        <v>42</v>
      </c>
      <c r="O60">
        <v>59</v>
      </c>
      <c r="P60">
        <v>0.107</v>
      </c>
      <c r="Q60">
        <v>90.320999999999998</v>
      </c>
      <c r="R60">
        <v>3.3039999999999998</v>
      </c>
      <c r="S60">
        <v>250.773</v>
      </c>
      <c r="T60">
        <v>-33.408000000000001</v>
      </c>
      <c r="U60">
        <v>4.8929999999999998</v>
      </c>
      <c r="V60" t="s">
        <v>42</v>
      </c>
      <c r="W60" t="s">
        <v>77</v>
      </c>
      <c r="X60" s="5" t="s">
        <v>75</v>
      </c>
      <c r="Y60" t="s">
        <v>15</v>
      </c>
      <c r="Z60" t="s">
        <v>77</v>
      </c>
      <c r="AA60">
        <v>6.1980000000000004</v>
      </c>
      <c r="AB60" t="s">
        <v>42</v>
      </c>
      <c r="AD60" s="10">
        <v>44985</v>
      </c>
    </row>
    <row r="61" spans="1:30" x14ac:dyDescent="0.3">
      <c r="A61" s="10">
        <v>44985</v>
      </c>
      <c r="B61" s="5" t="s">
        <v>75</v>
      </c>
      <c r="C61" t="s">
        <v>15</v>
      </c>
      <c r="D61" t="s">
        <v>77</v>
      </c>
      <c r="E61">
        <v>9.1419999999999995</v>
      </c>
      <c r="G61" t="s">
        <v>42</v>
      </c>
      <c r="O61">
        <v>60</v>
      </c>
      <c r="P61">
        <v>0.13500000000000001</v>
      </c>
      <c r="Q61">
        <v>108.318</v>
      </c>
      <c r="R61">
        <v>16.649000000000001</v>
      </c>
      <c r="S61">
        <v>250.84899999999999</v>
      </c>
      <c r="T61">
        <v>-67.751000000000005</v>
      </c>
      <c r="U61">
        <v>6.1980000000000004</v>
      </c>
      <c r="V61" t="s">
        <v>42</v>
      </c>
      <c r="W61" t="s">
        <v>77</v>
      </c>
      <c r="X61" s="5" t="s">
        <v>75</v>
      </c>
      <c r="Y61" t="s">
        <v>15</v>
      </c>
      <c r="Z61" t="s">
        <v>77</v>
      </c>
      <c r="AA61">
        <v>9.1419999999999995</v>
      </c>
      <c r="AB61" t="s">
        <v>42</v>
      </c>
      <c r="AD61" s="10">
        <v>44985</v>
      </c>
    </row>
    <row r="62" spans="1:30" x14ac:dyDescent="0.3">
      <c r="A62" s="10">
        <v>44985</v>
      </c>
      <c r="B62" s="5" t="s">
        <v>75</v>
      </c>
      <c r="C62" t="s">
        <v>15</v>
      </c>
      <c r="D62" t="s">
        <v>77</v>
      </c>
      <c r="E62">
        <v>8.7070000000000007</v>
      </c>
      <c r="G62" t="s">
        <v>42</v>
      </c>
      <c r="O62">
        <v>61</v>
      </c>
      <c r="P62">
        <v>5.7000000000000002E-2</v>
      </c>
      <c r="Q62">
        <v>66.406999999999996</v>
      </c>
      <c r="R62">
        <v>0</v>
      </c>
      <c r="S62">
        <v>223.89500000000001</v>
      </c>
      <c r="T62">
        <v>-3.4489999999999998</v>
      </c>
      <c r="U62">
        <v>9.1419999999999995</v>
      </c>
      <c r="V62" t="s">
        <v>42</v>
      </c>
      <c r="W62" t="s">
        <v>77</v>
      </c>
      <c r="X62" s="5" t="s">
        <v>75</v>
      </c>
      <c r="Y62" t="s">
        <v>15</v>
      </c>
      <c r="Z62" t="s">
        <v>77</v>
      </c>
      <c r="AA62">
        <v>8.7070000000000007</v>
      </c>
      <c r="AB62" t="s">
        <v>42</v>
      </c>
      <c r="AD62" s="10">
        <v>44985</v>
      </c>
    </row>
    <row r="63" spans="1:30" x14ac:dyDescent="0.3">
      <c r="A63" s="10">
        <v>44985</v>
      </c>
      <c r="B63" s="5" t="s">
        <v>75</v>
      </c>
      <c r="C63" t="s">
        <v>15</v>
      </c>
      <c r="D63" t="s">
        <v>77</v>
      </c>
      <c r="E63">
        <v>10.714</v>
      </c>
      <c r="G63" t="s">
        <v>42</v>
      </c>
      <c r="O63">
        <v>62</v>
      </c>
      <c r="P63">
        <v>5.3999999999999999E-2</v>
      </c>
      <c r="Q63">
        <v>112.937</v>
      </c>
      <c r="R63">
        <v>2.532</v>
      </c>
      <c r="S63">
        <v>246.35300000000001</v>
      </c>
      <c r="T63">
        <v>4.9409999999999998</v>
      </c>
      <c r="U63">
        <v>8.7070000000000007</v>
      </c>
      <c r="V63" t="s">
        <v>42</v>
      </c>
      <c r="W63" t="s">
        <v>77</v>
      </c>
      <c r="X63" s="5" t="s">
        <v>75</v>
      </c>
      <c r="Y63" t="s">
        <v>15</v>
      </c>
      <c r="Z63" t="s">
        <v>77</v>
      </c>
      <c r="AA63">
        <v>10.714</v>
      </c>
      <c r="AB63" t="s">
        <v>42</v>
      </c>
      <c r="AD63" s="10">
        <v>44985</v>
      </c>
    </row>
    <row r="64" spans="1:30" x14ac:dyDescent="0.3">
      <c r="A64" s="10">
        <v>44985</v>
      </c>
      <c r="B64" s="5" t="s">
        <v>75</v>
      </c>
      <c r="C64" t="s">
        <v>15</v>
      </c>
      <c r="D64" t="s">
        <v>77</v>
      </c>
      <c r="E64">
        <v>10.369</v>
      </c>
      <c r="G64" t="s">
        <v>42</v>
      </c>
      <c r="O64">
        <v>63</v>
      </c>
      <c r="P64">
        <v>0.19500000000000001</v>
      </c>
      <c r="Q64">
        <v>128.35900000000001</v>
      </c>
      <c r="R64">
        <v>21.58</v>
      </c>
      <c r="S64">
        <v>245.333</v>
      </c>
      <c r="T64">
        <v>-80.921000000000006</v>
      </c>
      <c r="U64">
        <v>10.714</v>
      </c>
      <c r="V64" t="s">
        <v>42</v>
      </c>
      <c r="W64" t="s">
        <v>77</v>
      </c>
      <c r="X64" s="5" t="s">
        <v>75</v>
      </c>
      <c r="Y64" t="s">
        <v>15</v>
      </c>
      <c r="Z64" t="s">
        <v>77</v>
      </c>
      <c r="AA64">
        <v>10.369</v>
      </c>
      <c r="AB64" t="s">
        <v>42</v>
      </c>
      <c r="AD64" s="10">
        <v>44985</v>
      </c>
    </row>
    <row r="65" spans="1:30" x14ac:dyDescent="0.3">
      <c r="A65" s="10">
        <v>44985</v>
      </c>
      <c r="B65" s="5" t="s">
        <v>75</v>
      </c>
      <c r="C65" t="s">
        <v>15</v>
      </c>
      <c r="D65" t="s">
        <v>77</v>
      </c>
      <c r="E65">
        <v>9.1999999999999993</v>
      </c>
      <c r="G65" t="s">
        <v>42</v>
      </c>
      <c r="O65">
        <v>64</v>
      </c>
      <c r="P65">
        <v>0.189</v>
      </c>
      <c r="Q65">
        <v>161.62899999999999</v>
      </c>
      <c r="R65">
        <v>29.568000000000001</v>
      </c>
      <c r="S65">
        <v>253.333</v>
      </c>
      <c r="T65">
        <v>-87.89</v>
      </c>
      <c r="U65">
        <v>10.369</v>
      </c>
      <c r="V65" t="s">
        <v>42</v>
      </c>
      <c r="W65" t="s">
        <v>77</v>
      </c>
      <c r="X65" s="5" t="s">
        <v>75</v>
      </c>
      <c r="Y65" t="s">
        <v>15</v>
      </c>
      <c r="Z65" t="s">
        <v>77</v>
      </c>
      <c r="AA65">
        <v>9.1999999999999993</v>
      </c>
      <c r="AB65" t="s">
        <v>42</v>
      </c>
      <c r="AD65" s="10">
        <v>44985</v>
      </c>
    </row>
    <row r="66" spans="1:30" x14ac:dyDescent="0.3">
      <c r="A66" s="10">
        <v>44985</v>
      </c>
      <c r="B66" s="5" t="s">
        <v>75</v>
      </c>
      <c r="C66" t="s">
        <v>15</v>
      </c>
      <c r="D66" t="s">
        <v>77</v>
      </c>
      <c r="E66">
        <v>9.2189999999999994</v>
      </c>
      <c r="G66" t="s">
        <v>42</v>
      </c>
      <c r="O66">
        <v>65</v>
      </c>
      <c r="P66">
        <v>0.16800000000000001</v>
      </c>
      <c r="Q66">
        <v>141.93700000000001</v>
      </c>
      <c r="R66">
        <v>0.89200000000000002</v>
      </c>
      <c r="S66">
        <v>253.93299999999999</v>
      </c>
      <c r="T66">
        <v>-79.756</v>
      </c>
      <c r="U66">
        <v>9.1999999999999993</v>
      </c>
      <c r="V66" t="s">
        <v>42</v>
      </c>
      <c r="W66" t="s">
        <v>77</v>
      </c>
      <c r="X66" s="5" t="s">
        <v>75</v>
      </c>
      <c r="Y66" t="s">
        <v>15</v>
      </c>
      <c r="Z66" t="s">
        <v>77</v>
      </c>
      <c r="AA66">
        <v>9.2189999999999994</v>
      </c>
      <c r="AB66" t="s">
        <v>42</v>
      </c>
      <c r="AD66" s="10">
        <v>44985</v>
      </c>
    </row>
    <row r="67" spans="1:30" x14ac:dyDescent="0.3">
      <c r="A67" s="10">
        <v>44985</v>
      </c>
      <c r="B67" s="5" t="s">
        <v>75</v>
      </c>
      <c r="C67" t="s">
        <v>15</v>
      </c>
      <c r="D67" t="s">
        <v>77</v>
      </c>
      <c r="E67">
        <v>9.4909999999999997</v>
      </c>
      <c r="G67" t="s">
        <v>42</v>
      </c>
      <c r="O67">
        <v>66</v>
      </c>
      <c r="P67">
        <v>0.16800000000000001</v>
      </c>
      <c r="Q67">
        <v>119.15600000000001</v>
      </c>
      <c r="R67">
        <v>25.995999999999999</v>
      </c>
      <c r="S67">
        <v>245.619</v>
      </c>
      <c r="T67">
        <v>-91.355999999999995</v>
      </c>
      <c r="U67">
        <v>9.2189999999999994</v>
      </c>
      <c r="V67" t="s">
        <v>42</v>
      </c>
      <c r="W67" t="s">
        <v>77</v>
      </c>
      <c r="X67" s="5" t="s">
        <v>75</v>
      </c>
      <c r="Y67" t="s">
        <v>15</v>
      </c>
      <c r="Z67" t="s">
        <v>77</v>
      </c>
      <c r="AA67">
        <v>9.4909999999999997</v>
      </c>
      <c r="AB67" t="s">
        <v>42</v>
      </c>
      <c r="AD67" s="10">
        <v>44985</v>
      </c>
    </row>
    <row r="68" spans="1:30" x14ac:dyDescent="0.3">
      <c r="A68" s="10">
        <v>44985</v>
      </c>
      <c r="B68" s="5" t="s">
        <v>75</v>
      </c>
      <c r="C68" t="s">
        <v>15</v>
      </c>
      <c r="D68" t="s">
        <v>77</v>
      </c>
      <c r="E68">
        <v>9.1660000000000004</v>
      </c>
      <c r="G68" t="s">
        <v>42</v>
      </c>
      <c r="O68">
        <v>67</v>
      </c>
      <c r="P68">
        <v>0.17299999999999999</v>
      </c>
      <c r="Q68">
        <v>148.58799999999999</v>
      </c>
      <c r="R68">
        <v>15.552</v>
      </c>
      <c r="S68">
        <v>246.60900000000001</v>
      </c>
      <c r="T68">
        <v>-89.012</v>
      </c>
      <c r="U68">
        <v>9.4909999999999997</v>
      </c>
      <c r="V68" t="s">
        <v>42</v>
      </c>
      <c r="W68" t="s">
        <v>77</v>
      </c>
      <c r="X68" s="5" t="s">
        <v>75</v>
      </c>
      <c r="Y68" t="s">
        <v>15</v>
      </c>
      <c r="Z68" t="s">
        <v>77</v>
      </c>
      <c r="AA68">
        <v>9.1660000000000004</v>
      </c>
      <c r="AB68" t="s">
        <v>42</v>
      </c>
      <c r="AD68" s="10">
        <v>44985</v>
      </c>
    </row>
    <row r="69" spans="1:30" x14ac:dyDescent="0.3">
      <c r="A69" s="10">
        <v>44985</v>
      </c>
      <c r="B69" s="5" t="s">
        <v>75</v>
      </c>
      <c r="C69" t="s">
        <v>15</v>
      </c>
      <c r="D69" t="s">
        <v>77</v>
      </c>
      <c r="E69">
        <v>2.9020000000000001</v>
      </c>
      <c r="G69" t="s">
        <v>42</v>
      </c>
      <c r="O69">
        <v>68</v>
      </c>
      <c r="P69">
        <v>0.16700000000000001</v>
      </c>
      <c r="Q69">
        <v>130.887</v>
      </c>
      <c r="R69">
        <v>19.225999999999999</v>
      </c>
      <c r="S69">
        <v>240.767</v>
      </c>
      <c r="T69">
        <v>-83.509</v>
      </c>
      <c r="U69">
        <v>9.1660000000000004</v>
      </c>
      <c r="V69" t="s">
        <v>42</v>
      </c>
      <c r="W69" t="s">
        <v>77</v>
      </c>
      <c r="X69" s="5" t="s">
        <v>75</v>
      </c>
      <c r="Y69" t="s">
        <v>15</v>
      </c>
      <c r="Z69" t="s">
        <v>77</v>
      </c>
      <c r="AA69">
        <v>2.9020000000000001</v>
      </c>
      <c r="AB69" t="s">
        <v>42</v>
      </c>
      <c r="AD69" s="10">
        <v>44985</v>
      </c>
    </row>
    <row r="70" spans="1:30" x14ac:dyDescent="0.3">
      <c r="A70" s="10">
        <v>44985</v>
      </c>
      <c r="B70" s="5" t="s">
        <v>75</v>
      </c>
      <c r="C70" t="s">
        <v>15</v>
      </c>
      <c r="D70" t="s">
        <v>77</v>
      </c>
      <c r="E70">
        <v>7.66</v>
      </c>
      <c r="G70" t="s">
        <v>43</v>
      </c>
      <c r="O70">
        <v>69</v>
      </c>
      <c r="P70">
        <v>1.2E-2</v>
      </c>
      <c r="Q70">
        <v>45.963000000000001</v>
      </c>
      <c r="R70">
        <v>0</v>
      </c>
      <c r="S70">
        <v>200.46</v>
      </c>
      <c r="T70">
        <v>-88.025000000000006</v>
      </c>
      <c r="U70">
        <v>2.9020000000000001</v>
      </c>
      <c r="V70" t="s">
        <v>42</v>
      </c>
      <c r="W70" t="s">
        <v>77</v>
      </c>
      <c r="X70" s="5" t="s">
        <v>75</v>
      </c>
      <c r="Y70" t="s">
        <v>15</v>
      </c>
      <c r="Z70" t="s">
        <v>77</v>
      </c>
      <c r="AA70">
        <v>7.66</v>
      </c>
      <c r="AB70" t="s">
        <v>43</v>
      </c>
      <c r="AD70" s="10">
        <v>44985</v>
      </c>
    </row>
    <row r="71" spans="1:30" x14ac:dyDescent="0.3">
      <c r="A71" s="10">
        <v>44985</v>
      </c>
      <c r="B71" s="5" t="s">
        <v>75</v>
      </c>
      <c r="C71" t="s">
        <v>15</v>
      </c>
      <c r="D71" t="s">
        <v>77</v>
      </c>
      <c r="E71">
        <v>7.806</v>
      </c>
      <c r="G71" t="s">
        <v>43</v>
      </c>
      <c r="O71">
        <v>70</v>
      </c>
      <c r="P71">
        <v>3.2000000000000001E-2</v>
      </c>
      <c r="Q71">
        <v>79.346999999999994</v>
      </c>
      <c r="R71">
        <v>1</v>
      </c>
      <c r="S71">
        <v>248.369</v>
      </c>
      <c r="T71">
        <v>-87.007000000000005</v>
      </c>
      <c r="U71">
        <v>7.66</v>
      </c>
      <c r="V71" t="s">
        <v>43</v>
      </c>
      <c r="W71" t="s">
        <v>77</v>
      </c>
      <c r="X71" s="5" t="s">
        <v>75</v>
      </c>
      <c r="Y71" t="s">
        <v>15</v>
      </c>
      <c r="Z71" t="s">
        <v>77</v>
      </c>
      <c r="AA71">
        <v>7.806</v>
      </c>
      <c r="AB71" t="s">
        <v>43</v>
      </c>
      <c r="AD71" s="10">
        <v>44985</v>
      </c>
    </row>
    <row r="72" spans="1:30" x14ac:dyDescent="0.3">
      <c r="A72" s="10">
        <v>44985</v>
      </c>
      <c r="B72" s="5" t="s">
        <v>75</v>
      </c>
      <c r="C72" t="s">
        <v>15</v>
      </c>
      <c r="D72" t="s">
        <v>77</v>
      </c>
      <c r="E72">
        <v>7.7309999999999999</v>
      </c>
      <c r="G72" t="s">
        <v>43</v>
      </c>
      <c r="O72">
        <v>71</v>
      </c>
      <c r="P72">
        <v>3.5999999999999997E-2</v>
      </c>
      <c r="Q72">
        <v>83.066000000000003</v>
      </c>
      <c r="R72">
        <v>7.3680000000000003</v>
      </c>
      <c r="S72">
        <v>222.06200000000001</v>
      </c>
      <c r="T72">
        <v>-90.408000000000001</v>
      </c>
      <c r="U72">
        <v>7.806</v>
      </c>
      <c r="V72" t="s">
        <v>43</v>
      </c>
      <c r="W72" t="s">
        <v>77</v>
      </c>
      <c r="X72" s="5" t="s">
        <v>75</v>
      </c>
      <c r="Y72" t="s">
        <v>15</v>
      </c>
      <c r="Z72" t="s">
        <v>77</v>
      </c>
      <c r="AA72">
        <v>7.7309999999999999</v>
      </c>
      <c r="AB72" t="s">
        <v>43</v>
      </c>
      <c r="AD72" s="10">
        <v>44985</v>
      </c>
    </row>
    <row r="73" spans="1:30" x14ac:dyDescent="0.3">
      <c r="A73" s="10">
        <v>44985</v>
      </c>
      <c r="B73" s="5" t="s">
        <v>75</v>
      </c>
      <c r="C73" t="s">
        <v>15</v>
      </c>
      <c r="D73" t="s">
        <v>77</v>
      </c>
      <c r="E73">
        <v>8.1669999999999998</v>
      </c>
      <c r="G73" t="s">
        <v>43</v>
      </c>
      <c r="O73">
        <v>72</v>
      </c>
      <c r="P73">
        <v>3.5999999999999997E-2</v>
      </c>
      <c r="Q73">
        <v>59.459000000000003</v>
      </c>
      <c r="R73">
        <v>0.01</v>
      </c>
      <c r="S73">
        <v>168.667</v>
      </c>
      <c r="T73">
        <v>-87.322999999999993</v>
      </c>
      <c r="U73">
        <v>7.7309999999999999</v>
      </c>
      <c r="V73" t="s">
        <v>43</v>
      </c>
      <c r="W73" t="s">
        <v>77</v>
      </c>
      <c r="X73" s="5" t="s">
        <v>75</v>
      </c>
      <c r="Y73" t="s">
        <v>15</v>
      </c>
      <c r="Z73" t="s">
        <v>77</v>
      </c>
      <c r="AA73">
        <v>8.1669999999999998</v>
      </c>
      <c r="AB73" t="s">
        <v>43</v>
      </c>
      <c r="AD73" s="10">
        <v>44985</v>
      </c>
    </row>
    <row r="74" spans="1:30" x14ac:dyDescent="0.3">
      <c r="A74" s="10">
        <v>44985</v>
      </c>
      <c r="B74" s="5" t="s">
        <v>75</v>
      </c>
      <c r="C74" t="s">
        <v>15</v>
      </c>
      <c r="D74" t="s">
        <v>77</v>
      </c>
      <c r="E74">
        <v>8.016</v>
      </c>
      <c r="G74" t="s">
        <v>43</v>
      </c>
      <c r="O74">
        <v>73</v>
      </c>
      <c r="P74">
        <v>3.7999999999999999E-2</v>
      </c>
      <c r="Q74">
        <v>87.823999999999998</v>
      </c>
      <c r="R74">
        <v>0.372</v>
      </c>
      <c r="S74">
        <v>226.905</v>
      </c>
      <c r="T74">
        <v>-89.805000000000007</v>
      </c>
      <c r="U74">
        <v>8.1669999999999998</v>
      </c>
      <c r="V74" t="s">
        <v>43</v>
      </c>
      <c r="W74" t="s">
        <v>77</v>
      </c>
      <c r="X74" s="5" t="s">
        <v>75</v>
      </c>
      <c r="Y74" t="s">
        <v>15</v>
      </c>
      <c r="Z74" t="s">
        <v>77</v>
      </c>
      <c r="AA74">
        <v>8.016</v>
      </c>
      <c r="AB74" t="s">
        <v>43</v>
      </c>
      <c r="AD74" s="10">
        <v>44985</v>
      </c>
    </row>
    <row r="75" spans="1:30" x14ac:dyDescent="0.3">
      <c r="A75" s="10">
        <v>44985</v>
      </c>
      <c r="B75" s="5" t="s">
        <v>75</v>
      </c>
      <c r="C75" t="s">
        <v>15</v>
      </c>
      <c r="D75" t="s">
        <v>77</v>
      </c>
      <c r="E75">
        <v>8.1969999999999992</v>
      </c>
      <c r="G75" t="s">
        <v>43</v>
      </c>
      <c r="O75">
        <v>74</v>
      </c>
      <c r="P75">
        <v>3.6999999999999998E-2</v>
      </c>
      <c r="Q75">
        <v>52.268999999999998</v>
      </c>
      <c r="R75">
        <v>0.77800000000000002</v>
      </c>
      <c r="S75">
        <v>199.333</v>
      </c>
      <c r="T75">
        <v>-84.033000000000001</v>
      </c>
      <c r="U75">
        <v>8.016</v>
      </c>
      <c r="V75" t="s">
        <v>43</v>
      </c>
      <c r="W75" t="s">
        <v>77</v>
      </c>
      <c r="X75" s="5" t="s">
        <v>75</v>
      </c>
      <c r="Y75" t="s">
        <v>15</v>
      </c>
      <c r="Z75" t="s">
        <v>77</v>
      </c>
      <c r="AA75">
        <v>8.1969999999999992</v>
      </c>
      <c r="AB75" t="s">
        <v>43</v>
      </c>
      <c r="AD75" s="10">
        <v>44985</v>
      </c>
    </row>
    <row r="76" spans="1:30" x14ac:dyDescent="0.3">
      <c r="A76" s="10">
        <v>44985</v>
      </c>
      <c r="B76" s="5" t="s">
        <v>75</v>
      </c>
      <c r="C76" t="s">
        <v>15</v>
      </c>
      <c r="D76" t="s">
        <v>77</v>
      </c>
      <c r="E76">
        <v>9.6530000000000005</v>
      </c>
      <c r="G76" t="s">
        <v>43</v>
      </c>
      <c r="O76">
        <v>75</v>
      </c>
      <c r="P76">
        <v>6.5000000000000002E-2</v>
      </c>
      <c r="Q76">
        <v>65.706999999999994</v>
      </c>
      <c r="R76">
        <v>0.97399999999999998</v>
      </c>
      <c r="S76">
        <v>202.54300000000001</v>
      </c>
      <c r="T76">
        <v>-87.668999999999997</v>
      </c>
      <c r="U76">
        <v>8.1969999999999992</v>
      </c>
      <c r="V76" t="s">
        <v>43</v>
      </c>
      <c r="W76" t="s">
        <v>77</v>
      </c>
      <c r="X76" s="5" t="s">
        <v>75</v>
      </c>
      <c r="Y76" t="s">
        <v>15</v>
      </c>
      <c r="Z76" t="s">
        <v>77</v>
      </c>
      <c r="AA76">
        <v>9.6530000000000005</v>
      </c>
      <c r="AB76" t="s">
        <v>43</v>
      </c>
      <c r="AD76" s="10">
        <v>44985</v>
      </c>
    </row>
    <row r="77" spans="1:30" x14ac:dyDescent="0.3">
      <c r="A77" s="10">
        <v>44985</v>
      </c>
      <c r="B77" s="5" t="s">
        <v>75</v>
      </c>
      <c r="C77" t="s">
        <v>15</v>
      </c>
      <c r="D77" t="s">
        <v>77</v>
      </c>
      <c r="E77">
        <v>9.2449999999999992</v>
      </c>
      <c r="G77" t="s">
        <v>43</v>
      </c>
      <c r="O77">
        <v>76</v>
      </c>
      <c r="P77">
        <v>7.6999999999999999E-2</v>
      </c>
      <c r="Q77">
        <v>85.427000000000007</v>
      </c>
      <c r="R77">
        <v>0</v>
      </c>
      <c r="S77">
        <v>187.333</v>
      </c>
      <c r="T77">
        <v>-85.188999999999993</v>
      </c>
      <c r="U77">
        <v>9.6530000000000005</v>
      </c>
      <c r="V77" t="s">
        <v>43</v>
      </c>
      <c r="W77" t="s">
        <v>77</v>
      </c>
      <c r="X77" s="5" t="s">
        <v>75</v>
      </c>
      <c r="Y77" t="s">
        <v>15</v>
      </c>
      <c r="Z77" t="s">
        <v>77</v>
      </c>
      <c r="AA77">
        <v>9.2449999999999992</v>
      </c>
      <c r="AB77" t="s">
        <v>43</v>
      </c>
      <c r="AD77" s="10">
        <v>44985</v>
      </c>
    </row>
    <row r="78" spans="1:30" x14ac:dyDescent="0.3">
      <c r="A78" s="10">
        <v>44985</v>
      </c>
      <c r="B78" s="5" t="s">
        <v>75</v>
      </c>
      <c r="C78" t="s">
        <v>15</v>
      </c>
      <c r="D78" t="s">
        <v>77</v>
      </c>
      <c r="E78">
        <v>9.2899999999999991</v>
      </c>
      <c r="G78" t="s">
        <v>43</v>
      </c>
      <c r="O78">
        <v>77</v>
      </c>
      <c r="P78">
        <v>7.2999999999999995E-2</v>
      </c>
      <c r="Q78">
        <v>63.63</v>
      </c>
      <c r="R78">
        <v>0</v>
      </c>
      <c r="S78">
        <v>198.40600000000001</v>
      </c>
      <c r="T78">
        <v>-83.79</v>
      </c>
      <c r="U78">
        <v>9.2449999999999992</v>
      </c>
      <c r="V78" t="s">
        <v>43</v>
      </c>
      <c r="W78" t="s">
        <v>77</v>
      </c>
      <c r="X78" s="5" t="s">
        <v>75</v>
      </c>
      <c r="Y78" t="s">
        <v>15</v>
      </c>
      <c r="Z78" t="s">
        <v>77</v>
      </c>
      <c r="AA78">
        <v>9.2899999999999991</v>
      </c>
      <c r="AB78" t="s">
        <v>43</v>
      </c>
      <c r="AD78" s="10">
        <v>44985</v>
      </c>
    </row>
    <row r="79" spans="1:30" x14ac:dyDescent="0.3">
      <c r="A79" s="10">
        <v>44985</v>
      </c>
      <c r="B79" s="5" t="s">
        <v>75</v>
      </c>
      <c r="C79" t="s">
        <v>15</v>
      </c>
      <c r="D79" t="s">
        <v>77</v>
      </c>
      <c r="E79">
        <v>4.9420000000000002</v>
      </c>
      <c r="G79" t="s">
        <v>43</v>
      </c>
      <c r="O79">
        <v>78</v>
      </c>
      <c r="P79">
        <v>7.3999999999999996E-2</v>
      </c>
      <c r="Q79">
        <v>60.715000000000003</v>
      </c>
      <c r="R79">
        <v>0</v>
      </c>
      <c r="S79">
        <v>206.428</v>
      </c>
      <c r="T79">
        <v>-91.762</v>
      </c>
      <c r="U79">
        <v>9.2899999999999991</v>
      </c>
      <c r="V79" t="s">
        <v>43</v>
      </c>
      <c r="W79" t="s">
        <v>77</v>
      </c>
      <c r="X79" s="5" t="s">
        <v>75</v>
      </c>
      <c r="Y79" t="s">
        <v>15</v>
      </c>
      <c r="Z79" t="s">
        <v>77</v>
      </c>
      <c r="AA79">
        <v>4.9420000000000002</v>
      </c>
      <c r="AB79" t="s">
        <v>43</v>
      </c>
      <c r="AD79" s="10">
        <v>44985</v>
      </c>
    </row>
    <row r="80" spans="1:30" x14ac:dyDescent="0.3">
      <c r="A80" s="10">
        <v>44985</v>
      </c>
      <c r="B80" s="5" t="s">
        <v>75</v>
      </c>
      <c r="C80" t="s">
        <v>15</v>
      </c>
      <c r="D80" t="s">
        <v>77</v>
      </c>
      <c r="E80">
        <v>6.6239999999999997</v>
      </c>
      <c r="G80" t="s">
        <v>43</v>
      </c>
      <c r="O80">
        <v>79</v>
      </c>
      <c r="P80">
        <v>4.3999999999999997E-2</v>
      </c>
      <c r="Q80">
        <v>93.525999999999996</v>
      </c>
      <c r="R80">
        <v>3.113</v>
      </c>
      <c r="S80">
        <v>206.65199999999999</v>
      </c>
      <c r="T80">
        <v>-84.656999999999996</v>
      </c>
      <c r="U80">
        <v>4.9420000000000002</v>
      </c>
      <c r="V80" t="s">
        <v>43</v>
      </c>
      <c r="W80" t="s">
        <v>77</v>
      </c>
      <c r="X80" s="5" t="s">
        <v>75</v>
      </c>
      <c r="Y80" t="s">
        <v>15</v>
      </c>
      <c r="Z80" t="s">
        <v>77</v>
      </c>
      <c r="AA80">
        <v>6.6239999999999997</v>
      </c>
      <c r="AB80" t="s">
        <v>43</v>
      </c>
      <c r="AD80" s="10">
        <v>44985</v>
      </c>
    </row>
    <row r="81" spans="1:30" x14ac:dyDescent="0.3">
      <c r="A81" s="10">
        <v>44985</v>
      </c>
      <c r="B81" s="5" t="s">
        <v>75</v>
      </c>
      <c r="C81" t="s">
        <v>15</v>
      </c>
      <c r="D81" t="s">
        <v>77</v>
      </c>
      <c r="E81">
        <v>6.5519999999999996</v>
      </c>
      <c r="G81" t="s">
        <v>43</v>
      </c>
      <c r="O81">
        <v>80</v>
      </c>
      <c r="P81">
        <v>5.8999999999999997E-2</v>
      </c>
      <c r="Q81">
        <v>55.656999999999996</v>
      </c>
      <c r="R81">
        <v>0</v>
      </c>
      <c r="S81">
        <v>228.65299999999999</v>
      </c>
      <c r="T81">
        <v>-87.855999999999995</v>
      </c>
      <c r="U81">
        <v>6.6239999999999997</v>
      </c>
      <c r="V81" t="s">
        <v>43</v>
      </c>
      <c r="W81" t="s">
        <v>77</v>
      </c>
      <c r="X81" s="5" t="s">
        <v>75</v>
      </c>
      <c r="Y81" t="s">
        <v>15</v>
      </c>
      <c r="Z81" t="s">
        <v>77</v>
      </c>
      <c r="AA81">
        <v>6.5519999999999996</v>
      </c>
      <c r="AB81" t="s">
        <v>43</v>
      </c>
      <c r="AD81" s="10">
        <v>44985</v>
      </c>
    </row>
    <row r="82" spans="1:30" x14ac:dyDescent="0.3">
      <c r="A82" s="10">
        <v>44985</v>
      </c>
      <c r="B82" s="5" t="s">
        <v>75</v>
      </c>
      <c r="C82" t="s">
        <v>15</v>
      </c>
      <c r="D82" t="s">
        <v>77</v>
      </c>
      <c r="E82">
        <v>6.16</v>
      </c>
      <c r="G82" t="s">
        <v>43</v>
      </c>
      <c r="O82">
        <v>81</v>
      </c>
      <c r="P82">
        <v>5.8000000000000003E-2</v>
      </c>
      <c r="Q82">
        <v>67.283000000000001</v>
      </c>
      <c r="R82">
        <v>3.3959999999999999</v>
      </c>
      <c r="S82">
        <v>224</v>
      </c>
      <c r="T82">
        <v>-88.141999999999996</v>
      </c>
      <c r="U82">
        <v>6.5519999999999996</v>
      </c>
      <c r="V82" t="s">
        <v>43</v>
      </c>
      <c r="W82" t="s">
        <v>77</v>
      </c>
      <c r="X82" s="5" t="s">
        <v>75</v>
      </c>
      <c r="Y82" t="s">
        <v>15</v>
      </c>
      <c r="Z82" t="s">
        <v>77</v>
      </c>
      <c r="AA82">
        <v>6.16</v>
      </c>
      <c r="AB82" t="s">
        <v>43</v>
      </c>
      <c r="AD82" s="10">
        <v>44985</v>
      </c>
    </row>
    <row r="83" spans="1:30" x14ac:dyDescent="0.3">
      <c r="A83" s="10">
        <v>44985</v>
      </c>
      <c r="B83" s="5" t="s">
        <v>75</v>
      </c>
      <c r="C83" t="s">
        <v>15</v>
      </c>
      <c r="D83" t="s">
        <v>77</v>
      </c>
      <c r="E83">
        <v>6.1319999999999997</v>
      </c>
      <c r="G83" t="s">
        <v>43</v>
      </c>
      <c r="O83">
        <v>82</v>
      </c>
      <c r="P83">
        <v>5.5E-2</v>
      </c>
      <c r="Q83">
        <v>53.415999999999997</v>
      </c>
      <c r="R83">
        <v>0</v>
      </c>
      <c r="S83">
        <v>203</v>
      </c>
      <c r="T83">
        <v>-90.988</v>
      </c>
      <c r="U83">
        <v>6.16</v>
      </c>
      <c r="V83" t="s">
        <v>43</v>
      </c>
      <c r="W83" t="s">
        <v>77</v>
      </c>
      <c r="X83" s="5" t="s">
        <v>75</v>
      </c>
      <c r="Y83" t="s">
        <v>15</v>
      </c>
      <c r="Z83" t="s">
        <v>77</v>
      </c>
      <c r="AA83">
        <v>6.1319999999999997</v>
      </c>
      <c r="AB83" t="s">
        <v>43</v>
      </c>
      <c r="AD83" s="10">
        <v>44985</v>
      </c>
    </row>
    <row r="84" spans="1:30" x14ac:dyDescent="0.3">
      <c r="A84" s="10">
        <v>44985</v>
      </c>
      <c r="B84" s="5" t="s">
        <v>75</v>
      </c>
      <c r="C84" t="s">
        <v>15</v>
      </c>
      <c r="D84" t="s">
        <v>77</v>
      </c>
      <c r="E84">
        <v>5.75</v>
      </c>
      <c r="G84" t="s">
        <v>43</v>
      </c>
      <c r="O84">
        <v>83</v>
      </c>
      <c r="P84">
        <v>5.3999999999999999E-2</v>
      </c>
      <c r="Q84">
        <v>78.022999999999996</v>
      </c>
      <c r="R84">
        <v>0</v>
      </c>
      <c r="S84">
        <v>228.51499999999999</v>
      </c>
      <c r="T84">
        <v>-87.022000000000006</v>
      </c>
      <c r="U84">
        <v>6.1319999999999997</v>
      </c>
      <c r="V84" t="s">
        <v>43</v>
      </c>
      <c r="W84" t="s">
        <v>77</v>
      </c>
      <c r="X84" s="5" t="s">
        <v>75</v>
      </c>
      <c r="Y84" t="s">
        <v>15</v>
      </c>
      <c r="Z84" t="s">
        <v>77</v>
      </c>
      <c r="AA84">
        <v>5.75</v>
      </c>
      <c r="AB84" t="s">
        <v>43</v>
      </c>
      <c r="AD84" s="10">
        <v>44985</v>
      </c>
    </row>
    <row r="85" spans="1:30" x14ac:dyDescent="0.3">
      <c r="A85" s="10">
        <v>44985</v>
      </c>
      <c r="B85" s="5" t="s">
        <v>75</v>
      </c>
      <c r="C85" t="s">
        <v>15</v>
      </c>
      <c r="D85" t="s">
        <v>77</v>
      </c>
      <c r="E85">
        <v>5.9420000000000002</v>
      </c>
      <c r="G85" t="s">
        <v>43</v>
      </c>
      <c r="O85">
        <v>84</v>
      </c>
      <c r="P85">
        <v>5.0999999999999997E-2</v>
      </c>
      <c r="Q85">
        <v>84.131</v>
      </c>
      <c r="R85">
        <v>2.2930000000000001</v>
      </c>
      <c r="S85">
        <v>227.44800000000001</v>
      </c>
      <c r="T85">
        <v>-94.236000000000004</v>
      </c>
      <c r="U85">
        <v>5.75</v>
      </c>
      <c r="V85" t="s">
        <v>43</v>
      </c>
      <c r="W85" t="s">
        <v>77</v>
      </c>
      <c r="X85" s="5" t="s">
        <v>75</v>
      </c>
      <c r="Y85" t="s">
        <v>15</v>
      </c>
      <c r="Z85" t="s">
        <v>77</v>
      </c>
      <c r="AA85">
        <v>5.9420000000000002</v>
      </c>
      <c r="AB85" t="s">
        <v>43</v>
      </c>
      <c r="AD85" s="10">
        <v>44985</v>
      </c>
    </row>
    <row r="86" spans="1:30" x14ac:dyDescent="0.3">
      <c r="A86" s="10">
        <v>44985</v>
      </c>
      <c r="B86" s="5" t="s">
        <v>75</v>
      </c>
      <c r="C86" t="s">
        <v>15</v>
      </c>
      <c r="D86" t="s">
        <v>77</v>
      </c>
      <c r="E86">
        <v>5.8760000000000003</v>
      </c>
      <c r="G86" t="s">
        <v>43</v>
      </c>
      <c r="O86">
        <v>85</v>
      </c>
      <c r="P86">
        <v>5.2999999999999999E-2</v>
      </c>
      <c r="Q86">
        <v>61.069000000000003</v>
      </c>
      <c r="R86">
        <v>0.33300000000000002</v>
      </c>
      <c r="S86">
        <v>221.839</v>
      </c>
      <c r="T86">
        <v>-84.188000000000002</v>
      </c>
      <c r="U86">
        <v>5.9420000000000002</v>
      </c>
      <c r="V86" t="s">
        <v>43</v>
      </c>
      <c r="W86" t="s">
        <v>77</v>
      </c>
      <c r="X86" s="5" t="s">
        <v>75</v>
      </c>
      <c r="Y86" t="s">
        <v>15</v>
      </c>
      <c r="Z86" t="s">
        <v>77</v>
      </c>
      <c r="AA86">
        <v>5.8760000000000003</v>
      </c>
      <c r="AB86" t="s">
        <v>43</v>
      </c>
      <c r="AD86" s="10">
        <v>44985</v>
      </c>
    </row>
    <row r="87" spans="1:30" x14ac:dyDescent="0.3">
      <c r="A87" s="10">
        <v>44985</v>
      </c>
      <c r="B87" s="5" t="s">
        <v>75</v>
      </c>
      <c r="C87" t="s">
        <v>15</v>
      </c>
      <c r="D87" t="s">
        <v>77</v>
      </c>
      <c r="E87">
        <v>5.4160000000000004</v>
      </c>
      <c r="G87" t="s">
        <v>43</v>
      </c>
      <c r="O87">
        <v>86</v>
      </c>
      <c r="P87">
        <v>5.1999999999999998E-2</v>
      </c>
      <c r="Q87">
        <v>62.966999999999999</v>
      </c>
      <c r="R87">
        <v>0.33300000000000002</v>
      </c>
      <c r="S87">
        <v>220.84299999999999</v>
      </c>
      <c r="T87">
        <v>-89.31</v>
      </c>
      <c r="U87">
        <v>5.8760000000000003</v>
      </c>
      <c r="V87" t="s">
        <v>43</v>
      </c>
      <c r="W87" t="s">
        <v>77</v>
      </c>
      <c r="X87" s="5" t="s">
        <v>75</v>
      </c>
      <c r="Y87" t="s">
        <v>15</v>
      </c>
      <c r="Z87" t="s">
        <v>77</v>
      </c>
      <c r="AA87">
        <v>5.4160000000000004</v>
      </c>
      <c r="AB87" t="s">
        <v>43</v>
      </c>
      <c r="AD87" s="10">
        <v>44985</v>
      </c>
    </row>
    <row r="88" spans="1:30" x14ac:dyDescent="0.3">
      <c r="A88" s="10">
        <v>44985</v>
      </c>
      <c r="B88" s="5" t="s">
        <v>75</v>
      </c>
      <c r="C88" t="s">
        <v>15</v>
      </c>
      <c r="D88" t="s">
        <v>77</v>
      </c>
      <c r="E88">
        <v>6.1070000000000002</v>
      </c>
      <c r="G88" t="s">
        <v>43</v>
      </c>
      <c r="O88">
        <v>87</v>
      </c>
      <c r="P88">
        <v>4.8000000000000001E-2</v>
      </c>
      <c r="Q88">
        <v>52.616999999999997</v>
      </c>
      <c r="R88">
        <v>0</v>
      </c>
      <c r="S88">
        <v>239</v>
      </c>
      <c r="T88">
        <v>-90</v>
      </c>
      <c r="U88">
        <v>5.4160000000000004</v>
      </c>
      <c r="V88" t="s">
        <v>43</v>
      </c>
      <c r="W88" t="s">
        <v>77</v>
      </c>
      <c r="X88" s="5" t="s">
        <v>75</v>
      </c>
      <c r="Y88" t="s">
        <v>15</v>
      </c>
      <c r="Z88" t="s">
        <v>77</v>
      </c>
      <c r="AA88">
        <v>6.1070000000000002</v>
      </c>
      <c r="AB88" t="s">
        <v>43</v>
      </c>
      <c r="AD88" s="10">
        <v>44985</v>
      </c>
    </row>
    <row r="89" spans="1:30" x14ac:dyDescent="0.3">
      <c r="A89" s="10">
        <v>44985</v>
      </c>
      <c r="B89" s="5" t="s">
        <v>75</v>
      </c>
      <c r="C89" t="s">
        <v>15</v>
      </c>
      <c r="D89" t="s">
        <v>77</v>
      </c>
      <c r="E89">
        <v>5.8490000000000002</v>
      </c>
      <c r="G89" t="s">
        <v>43</v>
      </c>
      <c r="O89">
        <v>88</v>
      </c>
      <c r="P89">
        <v>5.3999999999999999E-2</v>
      </c>
      <c r="Q89">
        <v>65.930999999999997</v>
      </c>
      <c r="R89">
        <v>0</v>
      </c>
      <c r="S89">
        <v>251.22</v>
      </c>
      <c r="T89">
        <v>-89.004000000000005</v>
      </c>
      <c r="U89">
        <v>6.1070000000000002</v>
      </c>
      <c r="V89" t="s">
        <v>43</v>
      </c>
      <c r="W89" t="s">
        <v>77</v>
      </c>
      <c r="X89" s="5" t="s">
        <v>75</v>
      </c>
      <c r="Y89" t="s">
        <v>15</v>
      </c>
      <c r="Z89" t="s">
        <v>77</v>
      </c>
      <c r="AA89">
        <v>5.8490000000000002</v>
      </c>
      <c r="AB89" t="s">
        <v>43</v>
      </c>
      <c r="AD89" s="10">
        <v>44985</v>
      </c>
    </row>
    <row r="90" spans="1:30" x14ac:dyDescent="0.3">
      <c r="A90" s="10">
        <v>44985</v>
      </c>
      <c r="B90" s="5" t="s">
        <v>75</v>
      </c>
      <c r="C90" t="s">
        <v>15</v>
      </c>
      <c r="D90" t="s">
        <v>77</v>
      </c>
      <c r="E90">
        <v>6.1139999999999999</v>
      </c>
      <c r="G90" t="s">
        <v>43</v>
      </c>
      <c r="O90">
        <v>89</v>
      </c>
      <c r="P90">
        <v>5.1999999999999998E-2</v>
      </c>
      <c r="Q90">
        <v>71.295000000000002</v>
      </c>
      <c r="R90">
        <v>7.093</v>
      </c>
      <c r="S90">
        <v>214.363</v>
      </c>
      <c r="T90">
        <v>-81.649000000000001</v>
      </c>
      <c r="U90">
        <v>5.8490000000000002</v>
      </c>
      <c r="V90" t="s">
        <v>43</v>
      </c>
      <c r="W90" t="s">
        <v>77</v>
      </c>
      <c r="X90" s="5" t="s">
        <v>75</v>
      </c>
      <c r="Y90" t="s">
        <v>15</v>
      </c>
      <c r="Z90" t="s">
        <v>77</v>
      </c>
      <c r="AA90">
        <v>6.1139999999999999</v>
      </c>
      <c r="AB90" t="s">
        <v>43</v>
      </c>
      <c r="AD90" s="10">
        <v>44985</v>
      </c>
    </row>
    <row r="91" spans="1:30" x14ac:dyDescent="0.3">
      <c r="A91" s="10">
        <v>44985</v>
      </c>
      <c r="B91" s="5" t="s">
        <v>75</v>
      </c>
      <c r="C91" t="s">
        <v>15</v>
      </c>
      <c r="D91" t="s">
        <v>77</v>
      </c>
      <c r="E91">
        <v>6.0279999999999996</v>
      </c>
      <c r="G91" t="s">
        <v>43</v>
      </c>
      <c r="O91">
        <v>90</v>
      </c>
      <c r="P91">
        <v>5.3999999999999999E-2</v>
      </c>
      <c r="Q91">
        <v>45.551000000000002</v>
      </c>
      <c r="R91">
        <v>0</v>
      </c>
      <c r="S91">
        <v>217.505</v>
      </c>
      <c r="T91">
        <v>-92.986999999999995</v>
      </c>
      <c r="U91">
        <v>6.1139999999999999</v>
      </c>
      <c r="V91" t="s">
        <v>43</v>
      </c>
      <c r="W91" t="s">
        <v>77</v>
      </c>
      <c r="X91" s="5" t="s">
        <v>75</v>
      </c>
      <c r="Y91" t="s">
        <v>15</v>
      </c>
      <c r="Z91" t="s">
        <v>77</v>
      </c>
      <c r="AA91">
        <v>6.0279999999999996</v>
      </c>
      <c r="AB91" t="s">
        <v>43</v>
      </c>
      <c r="AD91" s="10">
        <v>44985</v>
      </c>
    </row>
    <row r="92" spans="1:30" x14ac:dyDescent="0.3">
      <c r="A92" s="10">
        <v>44985</v>
      </c>
      <c r="B92" s="5" t="s">
        <v>75</v>
      </c>
      <c r="C92" t="s">
        <v>15</v>
      </c>
      <c r="D92" t="s">
        <v>77</v>
      </c>
      <c r="E92">
        <v>6.5179999999999998</v>
      </c>
      <c r="G92" t="s">
        <v>43</v>
      </c>
      <c r="O92">
        <v>91</v>
      </c>
      <c r="P92">
        <v>5.2999999999999999E-2</v>
      </c>
      <c r="Q92">
        <v>59.837000000000003</v>
      </c>
      <c r="R92">
        <v>2.1779999999999999</v>
      </c>
      <c r="S92">
        <v>220.07</v>
      </c>
      <c r="T92">
        <v>-84.44</v>
      </c>
      <c r="U92">
        <v>6.0279999999999996</v>
      </c>
      <c r="V92" t="s">
        <v>43</v>
      </c>
      <c r="W92" t="s">
        <v>77</v>
      </c>
      <c r="X92" s="5" t="s">
        <v>75</v>
      </c>
      <c r="Y92" t="s">
        <v>15</v>
      </c>
      <c r="Z92" t="s">
        <v>77</v>
      </c>
      <c r="AA92">
        <v>6.5179999999999998</v>
      </c>
      <c r="AB92" t="s">
        <v>43</v>
      </c>
      <c r="AD92" s="10">
        <v>44985</v>
      </c>
    </row>
    <row r="93" spans="1:30" x14ac:dyDescent="0.3">
      <c r="A93" s="10">
        <v>44985</v>
      </c>
      <c r="B93" s="5" t="s">
        <v>75</v>
      </c>
      <c r="C93" t="s">
        <v>15</v>
      </c>
      <c r="D93" t="s">
        <v>77</v>
      </c>
      <c r="E93">
        <v>6.5890000000000004</v>
      </c>
      <c r="G93" t="s">
        <v>43</v>
      </c>
      <c r="O93">
        <v>92</v>
      </c>
      <c r="P93">
        <v>5.0999999999999997E-2</v>
      </c>
      <c r="Q93">
        <v>61.212000000000003</v>
      </c>
      <c r="R93">
        <v>0</v>
      </c>
      <c r="S93">
        <v>189.285</v>
      </c>
      <c r="T93">
        <v>-88.352000000000004</v>
      </c>
      <c r="U93">
        <v>6.5179999999999998</v>
      </c>
      <c r="V93" t="s">
        <v>43</v>
      </c>
      <c r="W93" t="s">
        <v>77</v>
      </c>
      <c r="X93" s="5" t="s">
        <v>75</v>
      </c>
      <c r="Y93" t="s">
        <v>15</v>
      </c>
      <c r="Z93" t="s">
        <v>77</v>
      </c>
      <c r="AA93">
        <v>6.5890000000000004</v>
      </c>
      <c r="AB93" t="s">
        <v>43</v>
      </c>
      <c r="AD93" s="10">
        <v>44985</v>
      </c>
    </row>
    <row r="94" spans="1:30" x14ac:dyDescent="0.3">
      <c r="A94" s="10">
        <v>44985</v>
      </c>
      <c r="B94" s="5" t="s">
        <v>75</v>
      </c>
      <c r="C94" t="s">
        <v>15</v>
      </c>
      <c r="D94" t="s">
        <v>77</v>
      </c>
      <c r="E94">
        <v>6.4219999999999997</v>
      </c>
      <c r="G94" t="s">
        <v>43</v>
      </c>
      <c r="O94">
        <v>93</v>
      </c>
      <c r="P94">
        <v>5.1999999999999998E-2</v>
      </c>
      <c r="Q94">
        <v>73.909000000000006</v>
      </c>
      <c r="R94">
        <v>0</v>
      </c>
      <c r="S94">
        <v>225.827</v>
      </c>
      <c r="T94">
        <v>-81.409000000000006</v>
      </c>
      <c r="U94">
        <v>6.5890000000000004</v>
      </c>
      <c r="V94" t="s">
        <v>43</v>
      </c>
      <c r="W94" t="s">
        <v>77</v>
      </c>
      <c r="X94" s="5" t="s">
        <v>75</v>
      </c>
      <c r="Y94" t="s">
        <v>15</v>
      </c>
      <c r="Z94" t="s">
        <v>77</v>
      </c>
      <c r="AA94">
        <v>6.4219999999999997</v>
      </c>
      <c r="AB94" t="s">
        <v>43</v>
      </c>
      <c r="AD94" s="10">
        <v>44985</v>
      </c>
    </row>
    <row r="95" spans="1:30" x14ac:dyDescent="0.3">
      <c r="A95" s="10">
        <v>44985</v>
      </c>
      <c r="B95" s="5" t="s">
        <v>75</v>
      </c>
      <c r="C95" t="s">
        <v>15</v>
      </c>
      <c r="D95" t="s">
        <v>77</v>
      </c>
      <c r="E95">
        <v>6.907</v>
      </c>
      <c r="G95" t="s">
        <v>43</v>
      </c>
      <c r="O95">
        <v>94</v>
      </c>
      <c r="P95">
        <v>0.05</v>
      </c>
      <c r="Q95">
        <v>41.744999999999997</v>
      </c>
      <c r="R95">
        <v>0</v>
      </c>
      <c r="S95">
        <v>182.333</v>
      </c>
      <c r="T95">
        <v>-90</v>
      </c>
      <c r="U95">
        <v>6.4219999999999997</v>
      </c>
      <c r="V95" t="s">
        <v>43</v>
      </c>
      <c r="W95" t="s">
        <v>77</v>
      </c>
      <c r="X95" s="5" t="s">
        <v>75</v>
      </c>
      <c r="Y95" t="s">
        <v>15</v>
      </c>
      <c r="Z95" t="s">
        <v>77</v>
      </c>
      <c r="AA95">
        <v>6.907</v>
      </c>
      <c r="AB95" t="s">
        <v>43</v>
      </c>
      <c r="AD95" s="10">
        <v>44985</v>
      </c>
    </row>
    <row r="96" spans="1:30" x14ac:dyDescent="0.3">
      <c r="A96" s="10">
        <v>44985</v>
      </c>
      <c r="B96" s="5" t="s">
        <v>75</v>
      </c>
      <c r="C96" t="s">
        <v>15</v>
      </c>
      <c r="D96" t="s">
        <v>77</v>
      </c>
      <c r="E96">
        <v>6.8949999999999996</v>
      </c>
      <c r="G96" t="s">
        <v>43</v>
      </c>
      <c r="O96">
        <v>95</v>
      </c>
      <c r="P96">
        <v>5.3999999999999999E-2</v>
      </c>
      <c r="Q96">
        <v>79.498000000000005</v>
      </c>
      <c r="R96">
        <v>14.785</v>
      </c>
      <c r="S96">
        <v>245.78700000000001</v>
      </c>
      <c r="T96">
        <v>-82.2</v>
      </c>
      <c r="U96">
        <v>6.907</v>
      </c>
      <c r="V96" t="s">
        <v>43</v>
      </c>
      <c r="W96" t="s">
        <v>77</v>
      </c>
      <c r="X96" s="5" t="s">
        <v>75</v>
      </c>
      <c r="Y96" t="s">
        <v>15</v>
      </c>
      <c r="Z96" t="s">
        <v>77</v>
      </c>
      <c r="AA96">
        <v>6.8949999999999996</v>
      </c>
      <c r="AB96" t="s">
        <v>43</v>
      </c>
      <c r="AD96" s="10">
        <v>44985</v>
      </c>
    </row>
    <row r="97" spans="1:30" x14ac:dyDescent="0.3">
      <c r="A97" s="10">
        <v>44985</v>
      </c>
      <c r="B97" s="5" t="s">
        <v>75</v>
      </c>
      <c r="C97" t="s">
        <v>15</v>
      </c>
      <c r="D97" t="s">
        <v>77</v>
      </c>
      <c r="E97">
        <v>6.5529999999999999</v>
      </c>
      <c r="G97" t="s">
        <v>43</v>
      </c>
      <c r="O97">
        <v>96</v>
      </c>
      <c r="P97">
        <v>5.3999999999999999E-2</v>
      </c>
      <c r="Q97">
        <v>62.768000000000001</v>
      </c>
      <c r="R97">
        <v>0.33300000000000002</v>
      </c>
      <c r="S97">
        <v>227.863</v>
      </c>
      <c r="T97">
        <v>-82.971999999999994</v>
      </c>
      <c r="U97">
        <v>6.8949999999999996</v>
      </c>
      <c r="V97" t="s">
        <v>43</v>
      </c>
      <c r="W97" t="s">
        <v>77</v>
      </c>
      <c r="X97" s="5" t="s">
        <v>75</v>
      </c>
      <c r="Y97" t="s">
        <v>15</v>
      </c>
      <c r="Z97" t="s">
        <v>77</v>
      </c>
      <c r="AA97">
        <v>6.5529999999999999</v>
      </c>
      <c r="AB97" t="s">
        <v>43</v>
      </c>
      <c r="AD97" s="10">
        <v>44985</v>
      </c>
    </row>
    <row r="98" spans="1:30" x14ac:dyDescent="0.3">
      <c r="A98" s="10">
        <v>44985</v>
      </c>
      <c r="B98" s="5" t="s">
        <v>75</v>
      </c>
      <c r="C98" t="s">
        <v>15</v>
      </c>
      <c r="D98" t="s">
        <v>77</v>
      </c>
      <c r="E98">
        <v>5.7460000000000004</v>
      </c>
      <c r="G98" t="s">
        <v>43</v>
      </c>
      <c r="O98">
        <v>97</v>
      </c>
      <c r="P98">
        <v>5.0999999999999997E-2</v>
      </c>
      <c r="Q98">
        <v>50.204000000000001</v>
      </c>
      <c r="R98">
        <v>0</v>
      </c>
      <c r="S98">
        <v>230.01</v>
      </c>
      <c r="T98">
        <v>-83.840999999999994</v>
      </c>
      <c r="U98">
        <v>6.5529999999999999</v>
      </c>
      <c r="V98" t="s">
        <v>43</v>
      </c>
      <c r="W98" t="s">
        <v>77</v>
      </c>
      <c r="X98" s="5" t="s">
        <v>75</v>
      </c>
      <c r="Y98" t="s">
        <v>15</v>
      </c>
      <c r="Z98" t="s">
        <v>77</v>
      </c>
      <c r="AA98">
        <v>5.7460000000000004</v>
      </c>
      <c r="AB98" t="s">
        <v>43</v>
      </c>
      <c r="AD98" s="10">
        <v>44985</v>
      </c>
    </row>
    <row r="99" spans="1:30" x14ac:dyDescent="0.3">
      <c r="A99" s="10">
        <v>44985</v>
      </c>
      <c r="B99" s="5" t="s">
        <v>75</v>
      </c>
      <c r="C99" t="s">
        <v>15</v>
      </c>
      <c r="D99" t="s">
        <v>77</v>
      </c>
      <c r="E99">
        <v>6.1050000000000004</v>
      </c>
      <c r="G99" t="s">
        <v>43</v>
      </c>
      <c r="O99">
        <v>98</v>
      </c>
      <c r="P99">
        <v>4.4999999999999998E-2</v>
      </c>
      <c r="Q99">
        <v>73.944000000000003</v>
      </c>
      <c r="R99">
        <v>0</v>
      </c>
      <c r="S99">
        <v>249.93899999999999</v>
      </c>
      <c r="T99">
        <v>-84.382000000000005</v>
      </c>
      <c r="U99">
        <v>5.7460000000000004</v>
      </c>
      <c r="V99" t="s">
        <v>43</v>
      </c>
      <c r="W99" t="s">
        <v>77</v>
      </c>
      <c r="X99" s="5" t="s">
        <v>75</v>
      </c>
      <c r="Y99" t="s">
        <v>15</v>
      </c>
      <c r="Z99" t="s">
        <v>77</v>
      </c>
      <c r="AA99">
        <v>6.1050000000000004</v>
      </c>
      <c r="AB99" t="s">
        <v>43</v>
      </c>
      <c r="AD99" s="10">
        <v>44985</v>
      </c>
    </row>
    <row r="100" spans="1:30" x14ac:dyDescent="0.3">
      <c r="A100" s="10">
        <v>44985</v>
      </c>
      <c r="B100" s="5" t="s">
        <v>75</v>
      </c>
      <c r="C100" t="s">
        <v>15</v>
      </c>
      <c r="D100" t="s">
        <v>77</v>
      </c>
      <c r="E100">
        <v>6.52</v>
      </c>
      <c r="G100" t="s">
        <v>43</v>
      </c>
      <c r="O100">
        <v>99</v>
      </c>
      <c r="P100">
        <v>4.8000000000000001E-2</v>
      </c>
      <c r="Q100">
        <v>33.444000000000003</v>
      </c>
      <c r="R100">
        <v>0</v>
      </c>
      <c r="S100">
        <v>198.46199999999999</v>
      </c>
      <c r="T100">
        <v>-86.478999999999999</v>
      </c>
      <c r="U100">
        <v>6.1050000000000004</v>
      </c>
      <c r="V100" t="s">
        <v>43</v>
      </c>
      <c r="W100" t="s">
        <v>77</v>
      </c>
      <c r="X100" s="5" t="s">
        <v>75</v>
      </c>
      <c r="Y100" t="s">
        <v>15</v>
      </c>
      <c r="Z100" t="s">
        <v>77</v>
      </c>
      <c r="AA100">
        <v>6.52</v>
      </c>
      <c r="AB100" t="s">
        <v>43</v>
      </c>
      <c r="AD100" s="10">
        <v>44985</v>
      </c>
    </row>
    <row r="101" spans="1:30" x14ac:dyDescent="0.3">
      <c r="A101" s="10">
        <v>44985</v>
      </c>
      <c r="B101" s="5" t="s">
        <v>75</v>
      </c>
      <c r="C101" t="s">
        <v>15</v>
      </c>
      <c r="D101" t="s">
        <v>77</v>
      </c>
      <c r="E101">
        <v>6.194</v>
      </c>
      <c r="G101" t="s">
        <v>43</v>
      </c>
      <c r="O101">
        <v>100</v>
      </c>
      <c r="P101">
        <v>5.0999999999999997E-2</v>
      </c>
      <c r="Q101">
        <v>75.524000000000001</v>
      </c>
      <c r="R101">
        <v>0</v>
      </c>
      <c r="S101">
        <v>249.017</v>
      </c>
      <c r="T101">
        <v>-87.94</v>
      </c>
      <c r="U101">
        <v>6.52</v>
      </c>
      <c r="V101" t="s">
        <v>43</v>
      </c>
      <c r="W101" t="s">
        <v>77</v>
      </c>
      <c r="X101" s="5" t="s">
        <v>75</v>
      </c>
      <c r="Y101" t="s">
        <v>15</v>
      </c>
      <c r="Z101" t="s">
        <v>77</v>
      </c>
      <c r="AA101">
        <v>6.194</v>
      </c>
      <c r="AB101" t="s">
        <v>43</v>
      </c>
      <c r="AD101" s="10">
        <v>44985</v>
      </c>
    </row>
    <row r="102" spans="1:30" x14ac:dyDescent="0.3">
      <c r="A102" s="10">
        <v>44981</v>
      </c>
      <c r="B102" s="5" t="s">
        <v>75</v>
      </c>
      <c r="C102" t="s">
        <v>33</v>
      </c>
      <c r="D102" t="s">
        <v>77</v>
      </c>
      <c r="E102">
        <v>5.6369999999999996</v>
      </c>
      <c r="G102" t="s">
        <v>43</v>
      </c>
      <c r="O102">
        <v>101</v>
      </c>
      <c r="P102">
        <v>4.8000000000000001E-2</v>
      </c>
      <c r="Q102">
        <v>61.634</v>
      </c>
      <c r="R102">
        <v>0</v>
      </c>
      <c r="S102">
        <v>227.85300000000001</v>
      </c>
      <c r="T102">
        <v>-87.397000000000006</v>
      </c>
      <c r="U102">
        <v>6.194</v>
      </c>
      <c r="V102" t="s">
        <v>43</v>
      </c>
      <c r="W102" t="s">
        <v>77</v>
      </c>
      <c r="X102" s="5" t="s">
        <v>75</v>
      </c>
      <c r="Y102" t="s">
        <v>33</v>
      </c>
      <c r="Z102" t="s">
        <v>77</v>
      </c>
      <c r="AA102">
        <v>5.6369999999999996</v>
      </c>
      <c r="AB102" t="s">
        <v>43</v>
      </c>
      <c r="AD102" s="10">
        <v>44981</v>
      </c>
    </row>
    <row r="103" spans="1:30" x14ac:dyDescent="0.3">
      <c r="A103" s="10">
        <v>44981</v>
      </c>
      <c r="B103" s="5" t="s">
        <v>75</v>
      </c>
      <c r="C103" t="s">
        <v>33</v>
      </c>
      <c r="D103" t="s">
        <v>77</v>
      </c>
      <c r="E103">
        <v>5.9749999999999996</v>
      </c>
      <c r="G103" t="s">
        <v>43</v>
      </c>
      <c r="X103" s="5" t="s">
        <v>75</v>
      </c>
      <c r="Y103" t="s">
        <v>33</v>
      </c>
      <c r="Z103" t="s">
        <v>77</v>
      </c>
      <c r="AA103">
        <v>5.9749999999999996</v>
      </c>
      <c r="AB103" t="s">
        <v>43</v>
      </c>
      <c r="AD103" s="10">
        <v>44981</v>
      </c>
    </row>
    <row r="104" spans="1:30" x14ac:dyDescent="0.3">
      <c r="A104" s="10">
        <v>44981</v>
      </c>
      <c r="B104" s="5" t="s">
        <v>75</v>
      </c>
      <c r="C104" t="s">
        <v>33</v>
      </c>
      <c r="D104" t="s">
        <v>77</v>
      </c>
      <c r="E104">
        <v>6.4329999999999998</v>
      </c>
      <c r="G104" t="s">
        <v>43</v>
      </c>
      <c r="O104">
        <v>1</v>
      </c>
      <c r="P104">
        <v>2.3E-2</v>
      </c>
      <c r="Q104">
        <v>94.340999999999994</v>
      </c>
      <c r="R104">
        <v>0</v>
      </c>
      <c r="S104">
        <v>243.50899999999999</v>
      </c>
      <c r="T104">
        <v>-89.507999999999996</v>
      </c>
      <c r="U104">
        <v>5.6369999999999996</v>
      </c>
      <c r="V104" t="s">
        <v>43</v>
      </c>
      <c r="W104" t="s">
        <v>77</v>
      </c>
      <c r="X104" s="5" t="s">
        <v>75</v>
      </c>
      <c r="Y104" t="s">
        <v>33</v>
      </c>
      <c r="Z104" t="s">
        <v>77</v>
      </c>
      <c r="AA104">
        <v>6.4329999999999998</v>
      </c>
      <c r="AB104" t="s">
        <v>43</v>
      </c>
      <c r="AD104" s="10">
        <v>44981</v>
      </c>
    </row>
    <row r="105" spans="1:30" x14ac:dyDescent="0.3">
      <c r="A105" s="10">
        <v>44981</v>
      </c>
      <c r="B105" s="5" t="s">
        <v>75</v>
      </c>
      <c r="C105" t="s">
        <v>33</v>
      </c>
      <c r="D105" t="s">
        <v>77</v>
      </c>
      <c r="E105">
        <v>6.734</v>
      </c>
      <c r="G105" t="s">
        <v>43</v>
      </c>
      <c r="O105">
        <v>2</v>
      </c>
      <c r="P105">
        <v>2.4E-2</v>
      </c>
      <c r="Q105">
        <v>82.078999999999994</v>
      </c>
      <c r="R105">
        <v>0</v>
      </c>
      <c r="S105">
        <v>251.45</v>
      </c>
      <c r="T105">
        <v>-84.89</v>
      </c>
      <c r="U105">
        <v>5.9749999999999996</v>
      </c>
      <c r="V105" t="s">
        <v>43</v>
      </c>
      <c r="W105" t="s">
        <v>77</v>
      </c>
      <c r="X105" s="5" t="s">
        <v>75</v>
      </c>
      <c r="Y105" t="s">
        <v>33</v>
      </c>
      <c r="Z105" t="s">
        <v>77</v>
      </c>
      <c r="AA105">
        <v>6.734</v>
      </c>
      <c r="AB105" t="s">
        <v>43</v>
      </c>
      <c r="AD105" s="10">
        <v>44981</v>
      </c>
    </row>
    <row r="106" spans="1:30" x14ac:dyDescent="0.3">
      <c r="A106" s="10">
        <v>44981</v>
      </c>
      <c r="B106" s="5" t="s">
        <v>75</v>
      </c>
      <c r="C106" t="s">
        <v>33</v>
      </c>
      <c r="D106" t="s">
        <v>77</v>
      </c>
      <c r="E106">
        <v>6.3680000000000003</v>
      </c>
      <c r="G106" t="s">
        <v>43</v>
      </c>
      <c r="O106">
        <v>3</v>
      </c>
      <c r="P106">
        <v>2.5999999999999999E-2</v>
      </c>
      <c r="Q106">
        <v>83.033000000000001</v>
      </c>
      <c r="R106">
        <v>0.33300000000000002</v>
      </c>
      <c r="S106">
        <v>251.26900000000001</v>
      </c>
      <c r="T106">
        <v>-85.254000000000005</v>
      </c>
      <c r="U106">
        <v>6.4329999999999998</v>
      </c>
      <c r="V106" t="s">
        <v>43</v>
      </c>
      <c r="W106" t="s">
        <v>77</v>
      </c>
      <c r="X106" s="5" t="s">
        <v>75</v>
      </c>
      <c r="Y106" t="s">
        <v>33</v>
      </c>
      <c r="Z106" t="s">
        <v>77</v>
      </c>
      <c r="AA106">
        <v>6.3680000000000003</v>
      </c>
      <c r="AB106" t="s">
        <v>43</v>
      </c>
      <c r="AD106" s="10">
        <v>44981</v>
      </c>
    </row>
    <row r="107" spans="1:30" x14ac:dyDescent="0.3">
      <c r="A107" s="10">
        <v>44981</v>
      </c>
      <c r="B107" s="5" t="s">
        <v>75</v>
      </c>
      <c r="C107" t="s">
        <v>33</v>
      </c>
      <c r="D107" t="s">
        <v>78</v>
      </c>
      <c r="E107">
        <v>39.203000000000003</v>
      </c>
      <c r="G107" t="s">
        <v>42</v>
      </c>
      <c r="O107">
        <v>4</v>
      </c>
      <c r="P107">
        <v>2.7E-2</v>
      </c>
      <c r="Q107">
        <v>99.323999999999998</v>
      </c>
      <c r="R107">
        <v>1</v>
      </c>
      <c r="S107">
        <v>254.667</v>
      </c>
      <c r="T107">
        <v>-82.569000000000003</v>
      </c>
      <c r="U107">
        <v>6.734</v>
      </c>
      <c r="V107" t="s">
        <v>43</v>
      </c>
      <c r="W107" t="s">
        <v>77</v>
      </c>
      <c r="X107" s="5" t="s">
        <v>75</v>
      </c>
      <c r="Y107" t="s">
        <v>33</v>
      </c>
      <c r="Z107" t="s">
        <v>78</v>
      </c>
      <c r="AA107">
        <v>39.203000000000003</v>
      </c>
      <c r="AB107" t="s">
        <v>42</v>
      </c>
      <c r="AD107" s="10">
        <v>44981</v>
      </c>
    </row>
    <row r="108" spans="1:30" x14ac:dyDescent="0.3">
      <c r="A108" s="10">
        <v>44981</v>
      </c>
      <c r="B108" s="5" t="s">
        <v>75</v>
      </c>
      <c r="C108" t="s">
        <v>33</v>
      </c>
      <c r="D108" t="s">
        <v>79</v>
      </c>
      <c r="E108">
        <v>3.198</v>
      </c>
      <c r="G108" t="s">
        <v>42</v>
      </c>
      <c r="O108">
        <v>5</v>
      </c>
      <c r="P108">
        <v>2.5999999999999999E-2</v>
      </c>
      <c r="Q108">
        <v>68.966999999999999</v>
      </c>
      <c r="R108">
        <v>0</v>
      </c>
      <c r="S108">
        <v>234.03800000000001</v>
      </c>
      <c r="T108">
        <v>-92.177000000000007</v>
      </c>
      <c r="U108">
        <v>6.3680000000000003</v>
      </c>
      <c r="V108" t="s">
        <v>43</v>
      </c>
      <c r="W108" t="s">
        <v>77</v>
      </c>
      <c r="X108" s="5" t="s">
        <v>75</v>
      </c>
      <c r="Y108" t="s">
        <v>33</v>
      </c>
      <c r="Z108" t="s">
        <v>79</v>
      </c>
      <c r="AA108">
        <v>3.198</v>
      </c>
      <c r="AB108" t="s">
        <v>42</v>
      </c>
      <c r="AD108" s="10">
        <v>44981</v>
      </c>
    </row>
    <row r="109" spans="1:30" x14ac:dyDescent="0.3">
      <c r="A109" s="10">
        <v>44981</v>
      </c>
      <c r="B109" s="5" t="s">
        <v>75</v>
      </c>
      <c r="C109" t="s">
        <v>33</v>
      </c>
      <c r="D109" t="s">
        <v>79</v>
      </c>
      <c r="E109">
        <v>3.109</v>
      </c>
      <c r="G109" t="s">
        <v>42</v>
      </c>
      <c r="O109">
        <v>6</v>
      </c>
      <c r="P109">
        <v>0.39900000000000002</v>
      </c>
      <c r="Q109">
        <v>115.51</v>
      </c>
      <c r="R109">
        <v>2.5790000000000002</v>
      </c>
      <c r="S109">
        <v>253.43299999999999</v>
      </c>
      <c r="T109">
        <v>-84.004999999999995</v>
      </c>
      <c r="U109">
        <v>39.203000000000003</v>
      </c>
      <c r="V109" t="s">
        <v>42</v>
      </c>
      <c r="W109" t="s">
        <v>78</v>
      </c>
      <c r="X109" s="5" t="s">
        <v>75</v>
      </c>
      <c r="Y109" t="s">
        <v>33</v>
      </c>
      <c r="Z109" t="s">
        <v>79</v>
      </c>
      <c r="AA109">
        <v>3.109</v>
      </c>
      <c r="AB109" t="s">
        <v>42</v>
      </c>
      <c r="AD109" s="10">
        <v>44981</v>
      </c>
    </row>
    <row r="110" spans="1:30" x14ac:dyDescent="0.3">
      <c r="A110" s="10">
        <v>44981</v>
      </c>
      <c r="B110" s="5" t="s">
        <v>75</v>
      </c>
      <c r="C110" t="s">
        <v>33</v>
      </c>
      <c r="D110" t="s">
        <v>79</v>
      </c>
      <c r="E110">
        <v>3.6</v>
      </c>
      <c r="G110" t="s">
        <v>42</v>
      </c>
      <c r="O110">
        <v>7</v>
      </c>
      <c r="P110">
        <v>2.3E-2</v>
      </c>
      <c r="Q110">
        <v>87.253</v>
      </c>
      <c r="R110">
        <v>0.97299999999999998</v>
      </c>
      <c r="S110">
        <v>183.292</v>
      </c>
      <c r="T110">
        <v>-1.569</v>
      </c>
      <c r="U110">
        <v>3.198</v>
      </c>
      <c r="V110" t="s">
        <v>42</v>
      </c>
      <c r="W110" t="s">
        <v>79</v>
      </c>
      <c r="X110" s="5" t="s">
        <v>75</v>
      </c>
      <c r="Y110" t="s">
        <v>33</v>
      </c>
      <c r="Z110" t="s">
        <v>79</v>
      </c>
      <c r="AA110">
        <v>3.6</v>
      </c>
      <c r="AB110" t="s">
        <v>42</v>
      </c>
      <c r="AD110" s="10">
        <v>44981</v>
      </c>
    </row>
    <row r="111" spans="1:30" x14ac:dyDescent="0.3">
      <c r="A111" s="10">
        <v>44981</v>
      </c>
      <c r="B111" s="5" t="s">
        <v>75</v>
      </c>
      <c r="C111" t="s">
        <v>33</v>
      </c>
      <c r="D111" t="s">
        <v>79</v>
      </c>
      <c r="E111">
        <v>3.4289999999999998</v>
      </c>
      <c r="G111" t="s">
        <v>42</v>
      </c>
      <c r="O111">
        <v>8</v>
      </c>
      <c r="P111">
        <v>2.3E-2</v>
      </c>
      <c r="Q111">
        <v>199.732</v>
      </c>
      <c r="R111">
        <v>97.713999999999999</v>
      </c>
      <c r="S111">
        <v>254.005</v>
      </c>
      <c r="T111">
        <v>-0.80700000000000005</v>
      </c>
      <c r="U111">
        <v>3.109</v>
      </c>
      <c r="V111" t="s">
        <v>42</v>
      </c>
      <c r="W111" t="s">
        <v>79</v>
      </c>
      <c r="X111" s="5" t="s">
        <v>75</v>
      </c>
      <c r="Y111" t="s">
        <v>33</v>
      </c>
      <c r="Z111" t="s">
        <v>79</v>
      </c>
      <c r="AA111">
        <v>3.4289999999999998</v>
      </c>
      <c r="AB111" t="s">
        <v>42</v>
      </c>
      <c r="AD111" s="10">
        <v>44981</v>
      </c>
    </row>
    <row r="112" spans="1:30" x14ac:dyDescent="0.3">
      <c r="A112" s="10">
        <v>44981</v>
      </c>
      <c r="B112" s="5" t="s">
        <v>75</v>
      </c>
      <c r="C112" t="s">
        <v>33</v>
      </c>
      <c r="D112" t="s">
        <v>79</v>
      </c>
      <c r="E112">
        <v>4.4930000000000003</v>
      </c>
      <c r="G112" t="s">
        <v>42</v>
      </c>
      <c r="O112">
        <v>9</v>
      </c>
      <c r="P112">
        <v>2.5999999999999999E-2</v>
      </c>
      <c r="Q112">
        <v>150.315</v>
      </c>
      <c r="R112">
        <v>1.2150000000000001</v>
      </c>
      <c r="S112">
        <v>252.458</v>
      </c>
      <c r="T112">
        <v>-9.8059999999999992</v>
      </c>
      <c r="U112">
        <v>3.6</v>
      </c>
      <c r="V112" t="s">
        <v>42</v>
      </c>
      <c r="W112" t="s">
        <v>79</v>
      </c>
      <c r="X112" s="5" t="s">
        <v>75</v>
      </c>
      <c r="Y112" t="s">
        <v>33</v>
      </c>
      <c r="Z112" t="s">
        <v>79</v>
      </c>
      <c r="AA112">
        <v>4.4930000000000003</v>
      </c>
      <c r="AB112" t="s">
        <v>42</v>
      </c>
      <c r="AD112" s="10">
        <v>44981</v>
      </c>
    </row>
    <row r="113" spans="1:30" x14ac:dyDescent="0.3">
      <c r="A113" s="10">
        <v>44981</v>
      </c>
      <c r="B113" s="5" t="s">
        <v>75</v>
      </c>
      <c r="C113" t="s">
        <v>33</v>
      </c>
      <c r="D113" t="s">
        <v>79</v>
      </c>
      <c r="E113">
        <v>3.3149999999999999</v>
      </c>
      <c r="G113" t="s">
        <v>42</v>
      </c>
      <c r="O113">
        <v>10</v>
      </c>
      <c r="P113">
        <v>2.5000000000000001E-2</v>
      </c>
      <c r="Q113">
        <v>152.285</v>
      </c>
      <c r="R113">
        <v>1.748</v>
      </c>
      <c r="S113">
        <v>255</v>
      </c>
      <c r="T113">
        <v>-5.1280000000000001</v>
      </c>
      <c r="U113">
        <v>3.4289999999999998</v>
      </c>
      <c r="V113" t="s">
        <v>42</v>
      </c>
      <c r="W113" t="s">
        <v>79</v>
      </c>
      <c r="X113" s="5" t="s">
        <v>75</v>
      </c>
      <c r="Y113" t="s">
        <v>33</v>
      </c>
      <c r="Z113" t="s">
        <v>79</v>
      </c>
      <c r="AA113">
        <v>3.3149999999999999</v>
      </c>
      <c r="AB113" t="s">
        <v>42</v>
      </c>
      <c r="AD113" s="10">
        <v>44981</v>
      </c>
    </row>
    <row r="114" spans="1:30" x14ac:dyDescent="0.3">
      <c r="A114" s="10">
        <v>44981</v>
      </c>
      <c r="B114" s="5" t="s">
        <v>75</v>
      </c>
      <c r="C114" t="s">
        <v>33</v>
      </c>
      <c r="D114" t="s">
        <v>79</v>
      </c>
      <c r="E114">
        <v>4.1829999999999998</v>
      </c>
      <c r="G114" t="s">
        <v>42</v>
      </c>
      <c r="O114">
        <v>11</v>
      </c>
      <c r="P114">
        <v>3.3000000000000002E-2</v>
      </c>
      <c r="Q114">
        <v>128.76400000000001</v>
      </c>
      <c r="R114">
        <v>39.061</v>
      </c>
      <c r="S114">
        <v>253.97200000000001</v>
      </c>
      <c r="T114">
        <v>-6.1550000000000002</v>
      </c>
      <c r="U114">
        <v>4.4930000000000003</v>
      </c>
      <c r="V114" t="s">
        <v>42</v>
      </c>
      <c r="W114" t="s">
        <v>79</v>
      </c>
      <c r="X114" s="5" t="s">
        <v>75</v>
      </c>
      <c r="Y114" t="s">
        <v>33</v>
      </c>
      <c r="Z114" t="s">
        <v>79</v>
      </c>
      <c r="AA114">
        <v>4.1829999999999998</v>
      </c>
      <c r="AB114" t="s">
        <v>42</v>
      </c>
      <c r="AD114" s="10">
        <v>44981</v>
      </c>
    </row>
    <row r="115" spans="1:30" x14ac:dyDescent="0.3">
      <c r="A115" s="10">
        <v>44981</v>
      </c>
      <c r="B115" s="5" t="s">
        <v>75</v>
      </c>
      <c r="C115" t="s">
        <v>33</v>
      </c>
      <c r="D115" t="s">
        <v>79</v>
      </c>
      <c r="E115">
        <v>4.2190000000000003</v>
      </c>
      <c r="G115" t="s">
        <v>42</v>
      </c>
      <c r="O115">
        <v>12</v>
      </c>
      <c r="P115">
        <v>2.4E-2</v>
      </c>
      <c r="Q115">
        <v>163.58500000000001</v>
      </c>
      <c r="R115">
        <v>1.1439999999999999</v>
      </c>
      <c r="S115">
        <v>254.44900000000001</v>
      </c>
      <c r="T115">
        <v>-15.321999999999999</v>
      </c>
      <c r="U115">
        <v>3.3149999999999999</v>
      </c>
      <c r="V115" t="s">
        <v>42</v>
      </c>
      <c r="W115" t="s">
        <v>79</v>
      </c>
      <c r="X115" s="5" t="s">
        <v>75</v>
      </c>
      <c r="Y115" t="s">
        <v>33</v>
      </c>
      <c r="Z115" t="s">
        <v>79</v>
      </c>
      <c r="AA115">
        <v>4.2190000000000003</v>
      </c>
      <c r="AB115" t="s">
        <v>42</v>
      </c>
      <c r="AD115" s="10">
        <v>44981</v>
      </c>
    </row>
    <row r="116" spans="1:30" x14ac:dyDescent="0.3">
      <c r="A116" s="10">
        <v>44981</v>
      </c>
      <c r="B116" s="5" t="s">
        <v>75</v>
      </c>
      <c r="C116" t="s">
        <v>33</v>
      </c>
      <c r="D116" t="s">
        <v>79</v>
      </c>
      <c r="E116">
        <v>3.6869999999999998</v>
      </c>
      <c r="G116" t="s">
        <v>42</v>
      </c>
      <c r="O116">
        <v>13</v>
      </c>
      <c r="P116">
        <v>3.1E-2</v>
      </c>
      <c r="Q116">
        <v>64.489999999999995</v>
      </c>
      <c r="R116">
        <v>4.7E-2</v>
      </c>
      <c r="S116">
        <v>193.40600000000001</v>
      </c>
      <c r="T116">
        <v>169.749</v>
      </c>
      <c r="U116">
        <v>4.1829999999999998</v>
      </c>
      <c r="V116" t="s">
        <v>42</v>
      </c>
      <c r="W116" t="s">
        <v>79</v>
      </c>
      <c r="X116" s="5" t="s">
        <v>75</v>
      </c>
      <c r="Y116" t="s">
        <v>33</v>
      </c>
      <c r="Z116" t="s">
        <v>79</v>
      </c>
      <c r="AA116">
        <v>3.6869999999999998</v>
      </c>
      <c r="AB116" t="s">
        <v>42</v>
      </c>
      <c r="AD116" s="10">
        <v>44981</v>
      </c>
    </row>
    <row r="117" spans="1:30" x14ac:dyDescent="0.3">
      <c r="A117" s="10">
        <v>44981</v>
      </c>
      <c r="B117" s="5" t="s">
        <v>75</v>
      </c>
      <c r="C117" t="s">
        <v>33</v>
      </c>
      <c r="D117" t="s">
        <v>79</v>
      </c>
      <c r="E117">
        <v>3.569</v>
      </c>
      <c r="G117" t="s">
        <v>42</v>
      </c>
      <c r="O117">
        <v>14</v>
      </c>
      <c r="P117">
        <v>3.1E-2</v>
      </c>
      <c r="Q117">
        <v>168.26499999999999</v>
      </c>
      <c r="R117">
        <v>2.5099999999999998</v>
      </c>
      <c r="S117">
        <v>255</v>
      </c>
      <c r="T117">
        <v>170.44</v>
      </c>
      <c r="U117">
        <v>4.2190000000000003</v>
      </c>
      <c r="V117" t="s">
        <v>42</v>
      </c>
      <c r="W117" t="s">
        <v>79</v>
      </c>
      <c r="X117" s="5" t="s">
        <v>75</v>
      </c>
      <c r="Y117" t="s">
        <v>33</v>
      </c>
      <c r="Z117" t="s">
        <v>79</v>
      </c>
      <c r="AA117">
        <v>3.569</v>
      </c>
      <c r="AB117" t="s">
        <v>42</v>
      </c>
      <c r="AD117" s="10">
        <v>44981</v>
      </c>
    </row>
    <row r="118" spans="1:30" x14ac:dyDescent="0.3">
      <c r="A118" s="10">
        <v>44981</v>
      </c>
      <c r="B118" s="5" t="s">
        <v>75</v>
      </c>
      <c r="C118" t="s">
        <v>33</v>
      </c>
      <c r="D118" t="s">
        <v>79</v>
      </c>
      <c r="E118">
        <v>3.5070000000000001</v>
      </c>
      <c r="G118" t="s">
        <v>42</v>
      </c>
      <c r="O118">
        <v>15</v>
      </c>
      <c r="P118">
        <v>2.7E-2</v>
      </c>
      <c r="Q118">
        <v>148.65199999999999</v>
      </c>
      <c r="R118">
        <v>0.72399999999999998</v>
      </c>
      <c r="S118">
        <v>254.874</v>
      </c>
      <c r="T118">
        <v>164.148</v>
      </c>
      <c r="U118">
        <v>3.6869999999999998</v>
      </c>
      <c r="V118" t="s">
        <v>42</v>
      </c>
      <c r="W118" t="s">
        <v>79</v>
      </c>
      <c r="X118" s="5" t="s">
        <v>75</v>
      </c>
      <c r="Y118" t="s">
        <v>33</v>
      </c>
      <c r="Z118" t="s">
        <v>79</v>
      </c>
      <c r="AA118">
        <v>3.5070000000000001</v>
      </c>
      <c r="AB118" t="s">
        <v>42</v>
      </c>
      <c r="AD118" s="10">
        <v>44981</v>
      </c>
    </row>
    <row r="119" spans="1:30" x14ac:dyDescent="0.3">
      <c r="A119" s="10">
        <v>44981</v>
      </c>
      <c r="B119" s="5" t="s">
        <v>75</v>
      </c>
      <c r="C119" t="s">
        <v>33</v>
      </c>
      <c r="D119" t="s">
        <v>79</v>
      </c>
      <c r="E119">
        <v>5.2990000000000004</v>
      </c>
      <c r="G119" t="s">
        <v>42</v>
      </c>
      <c r="O119">
        <v>16</v>
      </c>
      <c r="P119">
        <v>2.5999999999999999E-2</v>
      </c>
      <c r="Q119">
        <v>109.124</v>
      </c>
      <c r="R119">
        <v>0</v>
      </c>
      <c r="S119">
        <v>235.58</v>
      </c>
      <c r="T119">
        <v>165.79300000000001</v>
      </c>
      <c r="U119">
        <v>3.569</v>
      </c>
      <c r="V119" t="s">
        <v>42</v>
      </c>
      <c r="W119" t="s">
        <v>79</v>
      </c>
      <c r="X119" s="5" t="s">
        <v>75</v>
      </c>
      <c r="Y119" t="s">
        <v>33</v>
      </c>
      <c r="Z119" t="s">
        <v>79</v>
      </c>
      <c r="AA119">
        <v>5.2990000000000004</v>
      </c>
      <c r="AB119" t="s">
        <v>42</v>
      </c>
      <c r="AD119" s="10">
        <v>44981</v>
      </c>
    </row>
    <row r="120" spans="1:30" x14ac:dyDescent="0.3">
      <c r="A120" s="10">
        <v>44981</v>
      </c>
      <c r="B120" s="5" t="s">
        <v>75</v>
      </c>
      <c r="C120" t="s">
        <v>33</v>
      </c>
      <c r="D120" t="s">
        <v>79</v>
      </c>
      <c r="E120">
        <v>3.548</v>
      </c>
      <c r="G120" t="s">
        <v>42</v>
      </c>
      <c r="O120">
        <v>17</v>
      </c>
      <c r="P120">
        <v>2.5999999999999999E-2</v>
      </c>
      <c r="Q120">
        <v>120.485</v>
      </c>
      <c r="R120">
        <v>1.2629999999999999</v>
      </c>
      <c r="S120">
        <v>254.77500000000001</v>
      </c>
      <c r="T120">
        <v>164.05500000000001</v>
      </c>
      <c r="U120">
        <v>3.5070000000000001</v>
      </c>
      <c r="V120" t="s">
        <v>42</v>
      </c>
      <c r="W120" t="s">
        <v>79</v>
      </c>
      <c r="X120" s="5" t="s">
        <v>75</v>
      </c>
      <c r="Y120" t="s">
        <v>33</v>
      </c>
      <c r="Z120" t="s">
        <v>79</v>
      </c>
      <c r="AA120">
        <v>3.548</v>
      </c>
      <c r="AB120" t="s">
        <v>42</v>
      </c>
      <c r="AD120" s="10">
        <v>44981</v>
      </c>
    </row>
    <row r="121" spans="1:30" x14ac:dyDescent="0.3">
      <c r="A121" s="10">
        <v>44981</v>
      </c>
      <c r="B121" s="5" t="s">
        <v>75</v>
      </c>
      <c r="C121" t="s">
        <v>33</v>
      </c>
      <c r="D121" t="s">
        <v>79</v>
      </c>
      <c r="E121">
        <v>3.9</v>
      </c>
      <c r="G121" t="s">
        <v>42</v>
      </c>
      <c r="O121">
        <v>18</v>
      </c>
      <c r="P121">
        <v>3.9E-2</v>
      </c>
      <c r="Q121">
        <v>160.31200000000001</v>
      </c>
      <c r="R121">
        <v>9.8260000000000005</v>
      </c>
      <c r="S121">
        <v>254.667</v>
      </c>
      <c r="T121">
        <v>179.053</v>
      </c>
      <c r="U121">
        <v>5.2990000000000004</v>
      </c>
      <c r="V121" t="s">
        <v>42</v>
      </c>
      <c r="W121" t="s">
        <v>79</v>
      </c>
      <c r="X121" s="5" t="s">
        <v>75</v>
      </c>
      <c r="Y121" t="s">
        <v>33</v>
      </c>
      <c r="Z121" t="s">
        <v>79</v>
      </c>
      <c r="AA121">
        <v>3.9</v>
      </c>
      <c r="AB121" t="s">
        <v>42</v>
      </c>
      <c r="AD121" s="10">
        <v>44981</v>
      </c>
    </row>
    <row r="122" spans="1:30" x14ac:dyDescent="0.3">
      <c r="A122" s="10">
        <v>44981</v>
      </c>
      <c r="B122" s="5" t="s">
        <v>75</v>
      </c>
      <c r="C122" t="s">
        <v>33</v>
      </c>
      <c r="D122" t="s">
        <v>79</v>
      </c>
      <c r="E122">
        <v>3.9710000000000001</v>
      </c>
      <c r="G122" t="s">
        <v>42</v>
      </c>
      <c r="O122">
        <v>19</v>
      </c>
      <c r="P122">
        <v>2.5999999999999999E-2</v>
      </c>
      <c r="Q122">
        <v>108.542</v>
      </c>
      <c r="R122">
        <v>4.992</v>
      </c>
      <c r="S122">
        <v>253.333</v>
      </c>
      <c r="T122">
        <v>178.58600000000001</v>
      </c>
      <c r="U122">
        <v>3.548</v>
      </c>
      <c r="V122" t="s">
        <v>42</v>
      </c>
      <c r="W122" t="s">
        <v>79</v>
      </c>
      <c r="X122" s="5" t="s">
        <v>75</v>
      </c>
      <c r="Y122" t="s">
        <v>33</v>
      </c>
      <c r="Z122" t="s">
        <v>79</v>
      </c>
      <c r="AA122">
        <v>3.9710000000000001</v>
      </c>
      <c r="AB122" t="s">
        <v>42</v>
      </c>
      <c r="AD122" s="10">
        <v>44981</v>
      </c>
    </row>
    <row r="123" spans="1:30" x14ac:dyDescent="0.3">
      <c r="A123" s="10">
        <v>44981</v>
      </c>
      <c r="B123" s="5" t="s">
        <v>75</v>
      </c>
      <c r="C123" t="s">
        <v>33</v>
      </c>
      <c r="D123" t="s">
        <v>79</v>
      </c>
      <c r="E123">
        <v>4.1180000000000003</v>
      </c>
      <c r="G123" t="s">
        <v>42</v>
      </c>
      <c r="O123">
        <v>20</v>
      </c>
      <c r="P123">
        <v>2.8000000000000001E-2</v>
      </c>
      <c r="Q123">
        <v>194.49100000000001</v>
      </c>
      <c r="R123">
        <v>1</v>
      </c>
      <c r="S123">
        <v>255</v>
      </c>
      <c r="T123">
        <v>-178.06899999999999</v>
      </c>
      <c r="U123">
        <v>3.9</v>
      </c>
      <c r="V123" t="s">
        <v>42</v>
      </c>
      <c r="W123" t="s">
        <v>79</v>
      </c>
      <c r="X123" s="5" t="s">
        <v>75</v>
      </c>
      <c r="Y123" t="s">
        <v>33</v>
      </c>
      <c r="Z123" t="s">
        <v>79</v>
      </c>
      <c r="AA123">
        <v>4.1180000000000003</v>
      </c>
      <c r="AB123" t="s">
        <v>42</v>
      </c>
      <c r="AD123" s="10">
        <v>44981</v>
      </c>
    </row>
    <row r="124" spans="1:30" x14ac:dyDescent="0.3">
      <c r="A124" s="10">
        <v>44981</v>
      </c>
      <c r="B124" s="5" t="s">
        <v>75</v>
      </c>
      <c r="C124" t="s">
        <v>33</v>
      </c>
      <c r="D124" t="s">
        <v>79</v>
      </c>
      <c r="E124">
        <v>3.7480000000000002</v>
      </c>
      <c r="G124" t="s">
        <v>42</v>
      </c>
      <c r="O124">
        <v>21</v>
      </c>
      <c r="P124">
        <v>2.9000000000000001E-2</v>
      </c>
      <c r="Q124">
        <v>136.27000000000001</v>
      </c>
      <c r="R124">
        <v>2.798</v>
      </c>
      <c r="S124">
        <v>252.43199999999999</v>
      </c>
      <c r="T124">
        <v>173.03200000000001</v>
      </c>
      <c r="U124">
        <v>3.9710000000000001</v>
      </c>
      <c r="V124" t="s">
        <v>42</v>
      </c>
      <c r="W124" t="s">
        <v>79</v>
      </c>
      <c r="X124" s="5" t="s">
        <v>75</v>
      </c>
      <c r="Y124" t="s">
        <v>33</v>
      </c>
      <c r="Z124" t="s">
        <v>79</v>
      </c>
      <c r="AA124">
        <v>3.7480000000000002</v>
      </c>
      <c r="AB124" t="s">
        <v>42</v>
      </c>
      <c r="AD124" s="10">
        <v>44981</v>
      </c>
    </row>
    <row r="125" spans="1:30" x14ac:dyDescent="0.3">
      <c r="A125" s="10">
        <v>44981</v>
      </c>
      <c r="B125" s="5" t="s">
        <v>75</v>
      </c>
      <c r="C125" t="s">
        <v>33</v>
      </c>
      <c r="D125" t="s">
        <v>79</v>
      </c>
      <c r="E125">
        <v>3.9</v>
      </c>
      <c r="G125" t="s">
        <v>42</v>
      </c>
      <c r="O125">
        <v>22</v>
      </c>
      <c r="P125">
        <v>0.03</v>
      </c>
      <c r="Q125">
        <v>78.228999999999999</v>
      </c>
      <c r="R125">
        <v>2.3330000000000002</v>
      </c>
      <c r="S125">
        <v>216.91499999999999</v>
      </c>
      <c r="T125">
        <v>178.172</v>
      </c>
      <c r="U125">
        <v>4.1180000000000003</v>
      </c>
      <c r="V125" t="s">
        <v>42</v>
      </c>
      <c r="W125" t="s">
        <v>79</v>
      </c>
      <c r="X125" s="5" t="s">
        <v>75</v>
      </c>
      <c r="Y125" t="s">
        <v>33</v>
      </c>
      <c r="Z125" t="s">
        <v>79</v>
      </c>
      <c r="AA125">
        <v>3.9</v>
      </c>
      <c r="AB125" t="s">
        <v>42</v>
      </c>
      <c r="AD125" s="10">
        <v>44981</v>
      </c>
    </row>
    <row r="126" spans="1:30" x14ac:dyDescent="0.3">
      <c r="A126" s="10">
        <v>44981</v>
      </c>
      <c r="B126" s="5" t="s">
        <v>75</v>
      </c>
      <c r="C126" t="s">
        <v>33</v>
      </c>
      <c r="D126" t="s">
        <v>79</v>
      </c>
      <c r="E126">
        <v>3.5920000000000001</v>
      </c>
      <c r="G126" t="s">
        <v>42</v>
      </c>
      <c r="O126">
        <v>23</v>
      </c>
      <c r="P126">
        <v>2.7E-2</v>
      </c>
      <c r="Q126">
        <v>72.397999999999996</v>
      </c>
      <c r="R126">
        <v>1.1439999999999999</v>
      </c>
      <c r="S126">
        <v>247.86500000000001</v>
      </c>
      <c r="T126">
        <v>173.29</v>
      </c>
      <c r="U126">
        <v>3.7480000000000002</v>
      </c>
      <c r="V126" t="s">
        <v>42</v>
      </c>
      <c r="W126" t="s">
        <v>79</v>
      </c>
      <c r="X126" s="5" t="s">
        <v>75</v>
      </c>
      <c r="Y126" t="s">
        <v>33</v>
      </c>
      <c r="Z126" t="s">
        <v>79</v>
      </c>
      <c r="AA126">
        <v>3.5920000000000001</v>
      </c>
      <c r="AB126" t="s">
        <v>42</v>
      </c>
      <c r="AD126" s="10">
        <v>44981</v>
      </c>
    </row>
    <row r="127" spans="1:30" x14ac:dyDescent="0.3">
      <c r="A127" s="10">
        <v>44981</v>
      </c>
      <c r="B127" s="5" t="s">
        <v>75</v>
      </c>
      <c r="C127" t="s">
        <v>33</v>
      </c>
      <c r="D127" t="s">
        <v>79</v>
      </c>
      <c r="E127">
        <v>3.6349999999999998</v>
      </c>
      <c r="G127" t="s">
        <v>42</v>
      </c>
      <c r="O127">
        <v>24</v>
      </c>
      <c r="P127">
        <v>2.8000000000000001E-2</v>
      </c>
      <c r="Q127">
        <v>136.62700000000001</v>
      </c>
      <c r="R127">
        <v>0.33300000000000002</v>
      </c>
      <c r="S127">
        <v>254.333</v>
      </c>
      <c r="T127">
        <v>178.06899999999999</v>
      </c>
      <c r="U127">
        <v>3.9</v>
      </c>
      <c r="V127" t="s">
        <v>42</v>
      </c>
      <c r="W127" t="s">
        <v>79</v>
      </c>
      <c r="X127" s="5" t="s">
        <v>75</v>
      </c>
      <c r="Y127" t="s">
        <v>33</v>
      </c>
      <c r="Z127" t="s">
        <v>79</v>
      </c>
      <c r="AA127">
        <v>3.6349999999999998</v>
      </c>
      <c r="AB127" t="s">
        <v>42</v>
      </c>
      <c r="AD127" s="10">
        <v>44981</v>
      </c>
    </row>
    <row r="128" spans="1:30" x14ac:dyDescent="0.3">
      <c r="A128" s="10">
        <v>44981</v>
      </c>
      <c r="B128" s="5" t="s">
        <v>75</v>
      </c>
      <c r="C128" t="s">
        <v>33</v>
      </c>
      <c r="D128" t="s">
        <v>79</v>
      </c>
      <c r="E128">
        <v>1.9179999999999999</v>
      </c>
      <c r="G128" t="s">
        <v>42</v>
      </c>
      <c r="O128">
        <v>25</v>
      </c>
      <c r="P128">
        <v>2.5999999999999999E-2</v>
      </c>
      <c r="Q128">
        <v>93.736000000000004</v>
      </c>
      <c r="R128">
        <v>2.9820000000000002</v>
      </c>
      <c r="S128">
        <v>251.114</v>
      </c>
      <c r="T128">
        <v>170.88200000000001</v>
      </c>
      <c r="U128">
        <v>3.5920000000000001</v>
      </c>
      <c r="V128" t="s">
        <v>42</v>
      </c>
      <c r="W128" t="s">
        <v>79</v>
      </c>
      <c r="X128" s="5" t="s">
        <v>75</v>
      </c>
      <c r="Y128" t="s">
        <v>33</v>
      </c>
      <c r="Z128" t="s">
        <v>79</v>
      </c>
      <c r="AA128">
        <v>1.9179999999999999</v>
      </c>
      <c r="AB128" t="s">
        <v>42</v>
      </c>
      <c r="AD128" s="10">
        <v>44981</v>
      </c>
    </row>
    <row r="129" spans="1:30" x14ac:dyDescent="0.3">
      <c r="A129" s="10">
        <v>44981</v>
      </c>
      <c r="B129" s="5" t="s">
        <v>75</v>
      </c>
      <c r="C129" t="s">
        <v>33</v>
      </c>
      <c r="D129" t="s">
        <v>79</v>
      </c>
      <c r="E129">
        <v>5.2329999999999997</v>
      </c>
      <c r="G129" t="s">
        <v>42</v>
      </c>
      <c r="O129">
        <v>26</v>
      </c>
      <c r="P129">
        <v>2.7E-2</v>
      </c>
      <c r="Q129">
        <v>122.61199999999999</v>
      </c>
      <c r="R129">
        <v>0.33300000000000002</v>
      </c>
      <c r="S129">
        <v>253.333</v>
      </c>
      <c r="T129">
        <v>180</v>
      </c>
      <c r="U129">
        <v>3.6349999999999998</v>
      </c>
      <c r="V129" t="s">
        <v>42</v>
      </c>
      <c r="W129" t="s">
        <v>79</v>
      </c>
      <c r="X129" s="5" t="s">
        <v>75</v>
      </c>
      <c r="Y129" t="s">
        <v>33</v>
      </c>
      <c r="Z129" t="s">
        <v>79</v>
      </c>
      <c r="AA129">
        <v>5.2329999999999997</v>
      </c>
      <c r="AB129" t="s">
        <v>42</v>
      </c>
      <c r="AD129" s="10">
        <v>44981</v>
      </c>
    </row>
    <row r="130" spans="1:30" x14ac:dyDescent="0.3">
      <c r="A130" s="10">
        <v>44981</v>
      </c>
      <c r="B130" s="5" t="s">
        <v>75</v>
      </c>
      <c r="C130" t="s">
        <v>33</v>
      </c>
      <c r="D130" t="s">
        <v>79</v>
      </c>
      <c r="E130">
        <v>3.2589999999999999</v>
      </c>
      <c r="G130" t="s">
        <v>42</v>
      </c>
      <c r="O130">
        <v>27</v>
      </c>
      <c r="P130">
        <v>1.4E-2</v>
      </c>
      <c r="Q130">
        <v>93.521000000000001</v>
      </c>
      <c r="R130">
        <v>6.75</v>
      </c>
      <c r="S130">
        <v>184.52600000000001</v>
      </c>
      <c r="T130">
        <v>149.971</v>
      </c>
      <c r="U130">
        <v>1.9179999999999999</v>
      </c>
      <c r="V130" t="s">
        <v>42</v>
      </c>
      <c r="W130" t="s">
        <v>79</v>
      </c>
      <c r="X130" s="5" t="s">
        <v>75</v>
      </c>
      <c r="Y130" t="s">
        <v>33</v>
      </c>
      <c r="Z130" t="s">
        <v>79</v>
      </c>
      <c r="AA130">
        <v>3.2589999999999999</v>
      </c>
      <c r="AB130" t="s">
        <v>42</v>
      </c>
      <c r="AD130" s="10">
        <v>44981</v>
      </c>
    </row>
    <row r="131" spans="1:30" x14ac:dyDescent="0.3">
      <c r="A131" s="10">
        <v>44981</v>
      </c>
      <c r="B131" s="5" t="s">
        <v>75</v>
      </c>
      <c r="C131" t="s">
        <v>33</v>
      </c>
      <c r="D131" t="s">
        <v>79</v>
      </c>
      <c r="E131">
        <v>3.5910000000000002</v>
      </c>
      <c r="G131" t="s">
        <v>42</v>
      </c>
      <c r="O131">
        <v>28</v>
      </c>
      <c r="P131">
        <v>3.7999999999999999E-2</v>
      </c>
      <c r="Q131">
        <v>139.512</v>
      </c>
      <c r="R131">
        <v>1.4690000000000001</v>
      </c>
      <c r="S131">
        <v>247.73599999999999</v>
      </c>
      <c r="T131">
        <v>27.315999999999999</v>
      </c>
      <c r="U131">
        <v>5.2329999999999997</v>
      </c>
      <c r="V131" t="s">
        <v>42</v>
      </c>
      <c r="W131" t="s">
        <v>79</v>
      </c>
      <c r="X131" s="5" t="s">
        <v>75</v>
      </c>
      <c r="Y131" t="s">
        <v>33</v>
      </c>
      <c r="Z131" t="s">
        <v>79</v>
      </c>
      <c r="AA131">
        <v>3.5910000000000002</v>
      </c>
      <c r="AB131" t="s">
        <v>42</v>
      </c>
      <c r="AD131" s="10">
        <v>44981</v>
      </c>
    </row>
    <row r="132" spans="1:30" x14ac:dyDescent="0.3">
      <c r="A132" s="10">
        <v>44981</v>
      </c>
      <c r="B132" s="5" t="s">
        <v>75</v>
      </c>
      <c r="C132" t="s">
        <v>33</v>
      </c>
      <c r="D132" t="s">
        <v>79</v>
      </c>
      <c r="E132">
        <v>3.71</v>
      </c>
      <c r="G132" t="s">
        <v>42</v>
      </c>
      <c r="O132">
        <v>29</v>
      </c>
      <c r="P132">
        <v>2.4E-2</v>
      </c>
      <c r="Q132">
        <v>91.286000000000001</v>
      </c>
      <c r="R132">
        <v>0.62</v>
      </c>
      <c r="S132">
        <v>248.755</v>
      </c>
      <c r="T132">
        <v>-6.17</v>
      </c>
      <c r="U132">
        <v>3.2589999999999999</v>
      </c>
      <c r="V132" t="s">
        <v>42</v>
      </c>
      <c r="W132" t="s">
        <v>79</v>
      </c>
      <c r="X132" s="5" t="s">
        <v>75</v>
      </c>
      <c r="Y132" t="s">
        <v>33</v>
      </c>
      <c r="Z132" t="s">
        <v>79</v>
      </c>
      <c r="AA132">
        <v>3.71</v>
      </c>
      <c r="AB132" t="s">
        <v>42</v>
      </c>
      <c r="AD132" s="10">
        <v>44981</v>
      </c>
    </row>
    <row r="133" spans="1:30" x14ac:dyDescent="0.3">
      <c r="A133" s="10">
        <v>44981</v>
      </c>
      <c r="B133" s="5" t="s">
        <v>75</v>
      </c>
      <c r="C133" t="s">
        <v>33</v>
      </c>
      <c r="D133" t="s">
        <v>79</v>
      </c>
      <c r="E133">
        <v>3.6560000000000001</v>
      </c>
      <c r="G133" t="s">
        <v>42</v>
      </c>
      <c r="O133">
        <v>30</v>
      </c>
      <c r="P133">
        <v>2.5999999999999999E-2</v>
      </c>
      <c r="Q133">
        <v>67.352999999999994</v>
      </c>
      <c r="R133">
        <v>0.33300000000000002</v>
      </c>
      <c r="S133">
        <v>197.333</v>
      </c>
      <c r="T133">
        <v>0</v>
      </c>
      <c r="U133">
        <v>3.5910000000000002</v>
      </c>
      <c r="V133" t="s">
        <v>42</v>
      </c>
      <c r="W133" t="s">
        <v>79</v>
      </c>
      <c r="X133" s="5" t="s">
        <v>75</v>
      </c>
      <c r="Y133" t="s">
        <v>33</v>
      </c>
      <c r="Z133" t="s">
        <v>79</v>
      </c>
      <c r="AA133">
        <v>3.6560000000000001</v>
      </c>
      <c r="AB133" t="s">
        <v>42</v>
      </c>
      <c r="AD133" s="10">
        <v>44981</v>
      </c>
    </row>
    <row r="134" spans="1:30" x14ac:dyDescent="0.3">
      <c r="A134" s="10">
        <v>44981</v>
      </c>
      <c r="B134" s="5" t="s">
        <v>75</v>
      </c>
      <c r="C134" t="s">
        <v>33</v>
      </c>
      <c r="D134" t="s">
        <v>79</v>
      </c>
      <c r="E134">
        <v>3.8540000000000001</v>
      </c>
      <c r="G134" t="s">
        <v>42</v>
      </c>
      <c r="O134">
        <v>31</v>
      </c>
      <c r="P134">
        <v>2.7E-2</v>
      </c>
      <c r="Q134">
        <v>98.41</v>
      </c>
      <c r="R134">
        <v>1.026</v>
      </c>
      <c r="S134">
        <v>244.571</v>
      </c>
      <c r="T134">
        <v>-11.574999999999999</v>
      </c>
      <c r="U134">
        <v>3.71</v>
      </c>
      <c r="V134" t="s">
        <v>42</v>
      </c>
      <c r="W134" t="s">
        <v>79</v>
      </c>
      <c r="X134" s="5" t="s">
        <v>75</v>
      </c>
      <c r="Y134" t="s">
        <v>33</v>
      </c>
      <c r="Z134" t="s">
        <v>79</v>
      </c>
      <c r="AA134">
        <v>3.8540000000000001</v>
      </c>
      <c r="AB134" t="s">
        <v>42</v>
      </c>
      <c r="AD134" s="10">
        <v>44981</v>
      </c>
    </row>
    <row r="135" spans="1:30" x14ac:dyDescent="0.3">
      <c r="A135" s="10">
        <v>44981</v>
      </c>
      <c r="B135" s="5" t="s">
        <v>75</v>
      </c>
      <c r="C135" t="s">
        <v>33</v>
      </c>
      <c r="D135" t="s">
        <v>79</v>
      </c>
      <c r="E135">
        <v>3.4380000000000002</v>
      </c>
      <c r="G135" t="s">
        <v>42</v>
      </c>
      <c r="O135">
        <v>32</v>
      </c>
      <c r="P135">
        <v>2.7E-2</v>
      </c>
      <c r="Q135">
        <v>116.928</v>
      </c>
      <c r="R135">
        <v>1.2889999999999999</v>
      </c>
      <c r="S135">
        <v>242.89099999999999</v>
      </c>
      <c r="T135">
        <v>173.81100000000001</v>
      </c>
      <c r="U135">
        <v>3.6560000000000001</v>
      </c>
      <c r="V135" t="s">
        <v>42</v>
      </c>
      <c r="W135" t="s">
        <v>79</v>
      </c>
      <c r="X135" s="5" t="s">
        <v>75</v>
      </c>
      <c r="Y135" t="s">
        <v>33</v>
      </c>
      <c r="Z135" t="s">
        <v>79</v>
      </c>
      <c r="AA135">
        <v>3.4380000000000002</v>
      </c>
      <c r="AB135" t="s">
        <v>42</v>
      </c>
      <c r="AD135" s="10">
        <v>44981</v>
      </c>
    </row>
    <row r="136" spans="1:30" x14ac:dyDescent="0.3">
      <c r="A136" s="10">
        <v>44981</v>
      </c>
      <c r="B136" s="5" t="s">
        <v>75</v>
      </c>
      <c r="C136" t="s">
        <v>33</v>
      </c>
      <c r="D136" t="s">
        <v>79</v>
      </c>
      <c r="E136">
        <v>4.1680000000000001</v>
      </c>
      <c r="G136" t="s">
        <v>42</v>
      </c>
      <c r="O136">
        <v>33</v>
      </c>
      <c r="P136">
        <v>2.8000000000000001E-2</v>
      </c>
      <c r="Q136">
        <v>138.733</v>
      </c>
      <c r="R136">
        <v>0.33300000000000002</v>
      </c>
      <c r="S136">
        <v>246.51499999999999</v>
      </c>
      <c r="T136">
        <v>-179.34899999999999</v>
      </c>
      <c r="U136">
        <v>3.8540000000000001</v>
      </c>
      <c r="V136" t="s">
        <v>42</v>
      </c>
      <c r="W136" t="s">
        <v>79</v>
      </c>
      <c r="X136" s="5" t="s">
        <v>75</v>
      </c>
      <c r="Y136" t="s">
        <v>33</v>
      </c>
      <c r="Z136" t="s">
        <v>79</v>
      </c>
      <c r="AA136">
        <v>4.1680000000000001</v>
      </c>
      <c r="AB136" t="s">
        <v>42</v>
      </c>
      <c r="AD136" s="10">
        <v>44981</v>
      </c>
    </row>
    <row r="137" spans="1:30" x14ac:dyDescent="0.3">
      <c r="A137" s="10">
        <v>44981</v>
      </c>
      <c r="B137" s="5" t="s">
        <v>75</v>
      </c>
      <c r="C137" t="s">
        <v>33</v>
      </c>
      <c r="D137" t="s">
        <v>79</v>
      </c>
      <c r="E137">
        <v>3.4049999999999998</v>
      </c>
      <c r="G137" t="s">
        <v>42</v>
      </c>
      <c r="O137">
        <v>34</v>
      </c>
      <c r="P137">
        <v>2.5000000000000001E-2</v>
      </c>
      <c r="Q137">
        <v>99.143000000000001</v>
      </c>
      <c r="R137">
        <v>0.53300000000000003</v>
      </c>
      <c r="S137">
        <v>239.20599999999999</v>
      </c>
      <c r="T137">
        <v>-173.41800000000001</v>
      </c>
      <c r="U137">
        <v>3.4380000000000002</v>
      </c>
      <c r="V137" t="s">
        <v>42</v>
      </c>
      <c r="W137" t="s">
        <v>79</v>
      </c>
      <c r="X137" s="5" t="s">
        <v>75</v>
      </c>
      <c r="Y137" t="s">
        <v>33</v>
      </c>
      <c r="Z137" t="s">
        <v>79</v>
      </c>
      <c r="AA137">
        <v>3.4049999999999998</v>
      </c>
      <c r="AB137" t="s">
        <v>42</v>
      </c>
      <c r="AD137" s="10">
        <v>44981</v>
      </c>
    </row>
    <row r="138" spans="1:30" x14ac:dyDescent="0.3">
      <c r="A138" s="10">
        <v>44981</v>
      </c>
      <c r="B138" s="5" t="s">
        <v>75</v>
      </c>
      <c r="C138" t="s">
        <v>33</v>
      </c>
      <c r="D138" t="s">
        <v>79</v>
      </c>
      <c r="E138">
        <v>3.3180000000000001</v>
      </c>
      <c r="G138" t="s">
        <v>42</v>
      </c>
      <c r="O138">
        <v>35</v>
      </c>
      <c r="P138">
        <v>0.03</v>
      </c>
      <c r="Q138">
        <v>95.665000000000006</v>
      </c>
      <c r="R138">
        <v>12.186</v>
      </c>
      <c r="S138">
        <v>252.69800000000001</v>
      </c>
      <c r="T138">
        <v>176.386</v>
      </c>
      <c r="U138">
        <v>4.1680000000000001</v>
      </c>
      <c r="V138" t="s">
        <v>42</v>
      </c>
      <c r="W138" t="s">
        <v>79</v>
      </c>
      <c r="X138" s="5" t="s">
        <v>75</v>
      </c>
      <c r="Y138" t="s">
        <v>33</v>
      </c>
      <c r="Z138" t="s">
        <v>79</v>
      </c>
      <c r="AA138">
        <v>3.3180000000000001</v>
      </c>
      <c r="AB138" t="s">
        <v>42</v>
      </c>
      <c r="AD138" s="10">
        <v>44981</v>
      </c>
    </row>
    <row r="139" spans="1:30" x14ac:dyDescent="0.3">
      <c r="A139" s="10">
        <v>44981</v>
      </c>
      <c r="B139" s="5" t="s">
        <v>75</v>
      </c>
      <c r="C139" t="s">
        <v>33</v>
      </c>
      <c r="D139" t="s">
        <v>79</v>
      </c>
      <c r="E139">
        <v>3.5009999999999999</v>
      </c>
      <c r="G139" t="s">
        <v>42</v>
      </c>
      <c r="O139">
        <v>36</v>
      </c>
      <c r="P139">
        <v>1.7999999999999999E-2</v>
      </c>
      <c r="Q139">
        <v>147.494</v>
      </c>
      <c r="R139">
        <v>32.743000000000002</v>
      </c>
      <c r="S139">
        <v>246.67</v>
      </c>
      <c r="T139">
        <v>-91.051000000000002</v>
      </c>
      <c r="U139">
        <v>3.4049999999999998</v>
      </c>
      <c r="V139" t="s">
        <v>42</v>
      </c>
      <c r="W139" t="s">
        <v>79</v>
      </c>
      <c r="X139" s="5" t="s">
        <v>75</v>
      </c>
      <c r="Y139" t="s">
        <v>33</v>
      </c>
      <c r="Z139" t="s">
        <v>79</v>
      </c>
      <c r="AA139">
        <v>3.5009999999999999</v>
      </c>
      <c r="AB139" t="s">
        <v>42</v>
      </c>
      <c r="AD139" s="10">
        <v>44981</v>
      </c>
    </row>
    <row r="140" spans="1:30" x14ac:dyDescent="0.3">
      <c r="A140" s="10">
        <v>44981</v>
      </c>
      <c r="B140" s="5" t="s">
        <v>75</v>
      </c>
      <c r="C140" t="s">
        <v>33</v>
      </c>
      <c r="D140" t="s">
        <v>79</v>
      </c>
      <c r="E140">
        <v>4.03</v>
      </c>
      <c r="G140" t="s">
        <v>42</v>
      </c>
      <c r="O140">
        <v>37</v>
      </c>
      <c r="P140">
        <v>1.7000000000000001E-2</v>
      </c>
      <c r="Q140">
        <v>100.048</v>
      </c>
      <c r="R140">
        <v>24.504999999999999</v>
      </c>
      <c r="S140">
        <v>229.12200000000001</v>
      </c>
      <c r="T140">
        <v>-81.335999999999999</v>
      </c>
      <c r="U140">
        <v>3.3180000000000001</v>
      </c>
      <c r="V140" t="s">
        <v>42</v>
      </c>
      <c r="W140" t="s">
        <v>79</v>
      </c>
      <c r="X140" s="5" t="s">
        <v>75</v>
      </c>
      <c r="Y140" t="s">
        <v>33</v>
      </c>
      <c r="Z140" t="s">
        <v>79</v>
      </c>
      <c r="AA140">
        <v>4.03</v>
      </c>
      <c r="AB140" t="s">
        <v>42</v>
      </c>
      <c r="AD140" s="10">
        <v>44981</v>
      </c>
    </row>
    <row r="141" spans="1:30" x14ac:dyDescent="0.3">
      <c r="A141" s="10">
        <v>44981</v>
      </c>
      <c r="B141" s="5" t="s">
        <v>75</v>
      </c>
      <c r="C141" t="s">
        <v>33</v>
      </c>
      <c r="D141" t="s">
        <v>79</v>
      </c>
      <c r="E141">
        <v>6.13</v>
      </c>
      <c r="G141" t="s">
        <v>42</v>
      </c>
      <c r="O141">
        <v>38</v>
      </c>
      <c r="P141">
        <v>1.7999999999999999E-2</v>
      </c>
      <c r="Q141">
        <v>167.76499999999999</v>
      </c>
      <c r="R141">
        <v>50.832999999999998</v>
      </c>
      <c r="S141">
        <v>248</v>
      </c>
      <c r="T141">
        <v>-87.954999999999998</v>
      </c>
      <c r="U141">
        <v>3.5009999999999999</v>
      </c>
      <c r="V141" t="s">
        <v>42</v>
      </c>
      <c r="W141" t="s">
        <v>79</v>
      </c>
      <c r="X141" s="5" t="s">
        <v>75</v>
      </c>
      <c r="Y141" t="s">
        <v>33</v>
      </c>
      <c r="Z141" t="s">
        <v>79</v>
      </c>
      <c r="AA141">
        <v>6.13</v>
      </c>
      <c r="AB141" t="s">
        <v>42</v>
      </c>
      <c r="AD141" s="10">
        <v>44981</v>
      </c>
    </row>
    <row r="142" spans="1:30" x14ac:dyDescent="0.3">
      <c r="A142" s="10">
        <v>44981</v>
      </c>
      <c r="B142" s="5" t="s">
        <v>75</v>
      </c>
      <c r="C142" t="s">
        <v>33</v>
      </c>
      <c r="D142" t="s">
        <v>78</v>
      </c>
      <c r="E142">
        <v>13.218</v>
      </c>
      <c r="G142" t="s">
        <v>43</v>
      </c>
      <c r="O142">
        <v>39</v>
      </c>
      <c r="P142">
        <v>2.1000000000000001E-2</v>
      </c>
      <c r="Q142">
        <v>159.59200000000001</v>
      </c>
      <c r="R142">
        <v>0.33300000000000002</v>
      </c>
      <c r="S142">
        <v>243.667</v>
      </c>
      <c r="T142">
        <v>-91.331999999999994</v>
      </c>
      <c r="U142">
        <v>4.03</v>
      </c>
      <c r="V142" t="s">
        <v>42</v>
      </c>
      <c r="W142" t="s">
        <v>79</v>
      </c>
      <c r="X142" s="5" t="s">
        <v>75</v>
      </c>
      <c r="Y142" t="s">
        <v>33</v>
      </c>
      <c r="Z142" t="s">
        <v>78</v>
      </c>
      <c r="AA142">
        <v>13.218</v>
      </c>
      <c r="AB142" t="s">
        <v>43</v>
      </c>
      <c r="AD142" s="10">
        <v>44981</v>
      </c>
    </row>
    <row r="143" spans="1:30" x14ac:dyDescent="0.3">
      <c r="A143" s="10">
        <v>44981</v>
      </c>
      <c r="B143" s="5" t="s">
        <v>75</v>
      </c>
      <c r="C143" t="s">
        <v>33</v>
      </c>
      <c r="D143" t="s">
        <v>77</v>
      </c>
      <c r="E143">
        <v>6.8339999999999996</v>
      </c>
      <c r="G143" t="s">
        <v>43</v>
      </c>
      <c r="O143">
        <v>40</v>
      </c>
      <c r="P143">
        <v>3.2000000000000001E-2</v>
      </c>
      <c r="Q143">
        <v>122.746</v>
      </c>
      <c r="R143">
        <v>0.33300000000000002</v>
      </c>
      <c r="S143">
        <v>231.297</v>
      </c>
      <c r="T143">
        <v>-92.921000000000006</v>
      </c>
      <c r="U143">
        <v>6.13</v>
      </c>
      <c r="V143" t="s">
        <v>42</v>
      </c>
      <c r="W143" t="s">
        <v>79</v>
      </c>
      <c r="X143" s="5" t="s">
        <v>75</v>
      </c>
      <c r="Y143" t="s">
        <v>33</v>
      </c>
      <c r="Z143" t="s">
        <v>77</v>
      </c>
      <c r="AA143">
        <v>6.8339999999999996</v>
      </c>
      <c r="AB143" t="s">
        <v>43</v>
      </c>
      <c r="AD143" s="10">
        <v>44981</v>
      </c>
    </row>
    <row r="144" spans="1:30" x14ac:dyDescent="0.3">
      <c r="A144" s="10">
        <v>44981</v>
      </c>
      <c r="B144" s="5" t="s">
        <v>75</v>
      </c>
      <c r="C144" t="s">
        <v>33</v>
      </c>
      <c r="D144" t="s">
        <v>77</v>
      </c>
      <c r="E144">
        <v>3.774</v>
      </c>
      <c r="G144" t="s">
        <v>43</v>
      </c>
      <c r="O144">
        <v>41</v>
      </c>
      <c r="P144">
        <v>6.9000000000000006E-2</v>
      </c>
      <c r="Q144">
        <v>105.036</v>
      </c>
      <c r="R144">
        <v>0</v>
      </c>
      <c r="S144">
        <v>245.67599999999999</v>
      </c>
      <c r="T144">
        <v>-91.625</v>
      </c>
      <c r="U144">
        <v>13.218</v>
      </c>
      <c r="V144" t="s">
        <v>43</v>
      </c>
      <c r="W144" t="s">
        <v>78</v>
      </c>
      <c r="X144" s="5" t="s">
        <v>75</v>
      </c>
      <c r="Y144" t="s">
        <v>33</v>
      </c>
      <c r="Z144" t="s">
        <v>77</v>
      </c>
      <c r="AA144">
        <v>3.774</v>
      </c>
      <c r="AB144" t="s">
        <v>43</v>
      </c>
      <c r="AD144" s="10">
        <v>44981</v>
      </c>
    </row>
    <row r="145" spans="1:30" x14ac:dyDescent="0.3">
      <c r="A145" s="10">
        <v>44981</v>
      </c>
      <c r="B145" s="5" t="s">
        <v>75</v>
      </c>
      <c r="C145" t="s">
        <v>33</v>
      </c>
      <c r="D145" t="s">
        <v>77</v>
      </c>
      <c r="E145">
        <v>3.51</v>
      </c>
      <c r="G145" t="s">
        <v>43</v>
      </c>
      <c r="O145">
        <v>42</v>
      </c>
      <c r="P145">
        <v>3.5999999999999997E-2</v>
      </c>
      <c r="Q145">
        <v>53.14</v>
      </c>
      <c r="R145">
        <v>0</v>
      </c>
      <c r="S145">
        <v>244.00899999999999</v>
      </c>
      <c r="T145">
        <v>-97.352000000000004</v>
      </c>
      <c r="U145">
        <v>6.8339999999999996</v>
      </c>
      <c r="V145" t="s">
        <v>43</v>
      </c>
      <c r="W145" t="s">
        <v>77</v>
      </c>
      <c r="X145" s="5" t="s">
        <v>75</v>
      </c>
      <c r="Y145" t="s">
        <v>33</v>
      </c>
      <c r="Z145" t="s">
        <v>77</v>
      </c>
      <c r="AA145">
        <v>3.51</v>
      </c>
      <c r="AB145" t="s">
        <v>43</v>
      </c>
      <c r="AD145" s="10">
        <v>44981</v>
      </c>
    </row>
    <row r="146" spans="1:30" x14ac:dyDescent="0.3">
      <c r="A146" s="10">
        <v>44981</v>
      </c>
      <c r="B146" s="5" t="s">
        <v>75</v>
      </c>
      <c r="C146" t="s">
        <v>33</v>
      </c>
      <c r="D146" t="s">
        <v>77</v>
      </c>
      <c r="E146">
        <v>3.1080000000000001</v>
      </c>
      <c r="G146" t="s">
        <v>43</v>
      </c>
      <c r="O146">
        <v>43</v>
      </c>
      <c r="P146">
        <v>0.02</v>
      </c>
      <c r="Q146">
        <v>144.215</v>
      </c>
      <c r="R146">
        <v>34.765999999999998</v>
      </c>
      <c r="S146">
        <v>243.06399999999999</v>
      </c>
      <c r="T146">
        <v>-77.573999999999998</v>
      </c>
      <c r="U146">
        <v>3.774</v>
      </c>
      <c r="V146" t="s">
        <v>43</v>
      </c>
      <c r="W146" t="s">
        <v>77</v>
      </c>
      <c r="X146" s="5" t="s">
        <v>75</v>
      </c>
      <c r="Y146" t="s">
        <v>33</v>
      </c>
      <c r="Z146" t="s">
        <v>77</v>
      </c>
      <c r="AA146">
        <v>3.1080000000000001</v>
      </c>
      <c r="AB146" t="s">
        <v>43</v>
      </c>
      <c r="AD146" s="10">
        <v>44981</v>
      </c>
    </row>
    <row r="147" spans="1:30" x14ac:dyDescent="0.3">
      <c r="A147" s="10">
        <v>44981</v>
      </c>
      <c r="B147" s="5" t="s">
        <v>75</v>
      </c>
      <c r="C147" t="s">
        <v>33</v>
      </c>
      <c r="D147" t="s">
        <v>77</v>
      </c>
      <c r="E147">
        <v>4.0060000000000002</v>
      </c>
      <c r="G147" t="s">
        <v>43</v>
      </c>
      <c r="O147">
        <v>44</v>
      </c>
      <c r="P147">
        <v>1.7999999999999999E-2</v>
      </c>
      <c r="Q147">
        <v>100.032</v>
      </c>
      <c r="R147">
        <v>27.625</v>
      </c>
      <c r="S147">
        <v>248.43100000000001</v>
      </c>
      <c r="T147">
        <v>-73.984999999999999</v>
      </c>
      <c r="U147">
        <v>3.51</v>
      </c>
      <c r="V147" t="s">
        <v>43</v>
      </c>
      <c r="W147" t="s">
        <v>77</v>
      </c>
      <c r="X147" s="5" t="s">
        <v>75</v>
      </c>
      <c r="Y147" t="s">
        <v>33</v>
      </c>
      <c r="Z147" t="s">
        <v>77</v>
      </c>
      <c r="AA147">
        <v>4.0060000000000002</v>
      </c>
      <c r="AB147" t="s">
        <v>43</v>
      </c>
      <c r="AD147" s="10">
        <v>44981</v>
      </c>
    </row>
    <row r="148" spans="1:30" x14ac:dyDescent="0.3">
      <c r="A148" s="10">
        <v>44981</v>
      </c>
      <c r="B148" s="5" t="s">
        <v>75</v>
      </c>
      <c r="C148" t="s">
        <v>33</v>
      </c>
      <c r="D148" t="s">
        <v>77</v>
      </c>
      <c r="E148">
        <v>3.5609999999999999</v>
      </c>
      <c r="G148" t="s">
        <v>43</v>
      </c>
      <c r="O148">
        <v>45</v>
      </c>
      <c r="P148">
        <v>1.6E-2</v>
      </c>
      <c r="Q148">
        <v>157.91300000000001</v>
      </c>
      <c r="R148">
        <v>18.45</v>
      </c>
      <c r="S148">
        <v>247.45599999999999</v>
      </c>
      <c r="T148">
        <v>-84.231999999999999</v>
      </c>
      <c r="U148">
        <v>3.1080000000000001</v>
      </c>
      <c r="V148" t="s">
        <v>43</v>
      </c>
      <c r="W148" t="s">
        <v>77</v>
      </c>
      <c r="X148" s="5" t="s">
        <v>75</v>
      </c>
      <c r="Y148" t="s">
        <v>33</v>
      </c>
      <c r="Z148" t="s">
        <v>77</v>
      </c>
      <c r="AA148">
        <v>3.5609999999999999</v>
      </c>
      <c r="AB148" t="s">
        <v>43</v>
      </c>
      <c r="AD148" s="10">
        <v>44981</v>
      </c>
    </row>
    <row r="149" spans="1:30" x14ac:dyDescent="0.3">
      <c r="A149" s="10">
        <v>44981</v>
      </c>
      <c r="B149" s="5" t="s">
        <v>75</v>
      </c>
      <c r="C149" t="s">
        <v>33</v>
      </c>
      <c r="D149" t="s">
        <v>77</v>
      </c>
      <c r="E149">
        <v>3.7149999999999999</v>
      </c>
      <c r="G149" t="s">
        <v>43</v>
      </c>
      <c r="O149">
        <v>46</v>
      </c>
      <c r="P149">
        <v>2.1000000000000001E-2</v>
      </c>
      <c r="Q149">
        <v>97.64</v>
      </c>
      <c r="R149">
        <v>2.734</v>
      </c>
      <c r="S149">
        <v>228.61699999999999</v>
      </c>
      <c r="T149">
        <v>-86.424000000000007</v>
      </c>
      <c r="U149">
        <v>4.0060000000000002</v>
      </c>
      <c r="V149" t="s">
        <v>43</v>
      </c>
      <c r="W149" t="s">
        <v>77</v>
      </c>
      <c r="X149" s="5" t="s">
        <v>75</v>
      </c>
      <c r="Y149" t="s">
        <v>33</v>
      </c>
      <c r="Z149" t="s">
        <v>77</v>
      </c>
      <c r="AA149">
        <v>3.7149999999999999</v>
      </c>
      <c r="AB149" t="s">
        <v>43</v>
      </c>
      <c r="AD149" s="10">
        <v>44981</v>
      </c>
    </row>
    <row r="150" spans="1:30" x14ac:dyDescent="0.3">
      <c r="A150" s="10">
        <v>44981</v>
      </c>
      <c r="B150" s="5" t="s">
        <v>75</v>
      </c>
      <c r="C150" t="s">
        <v>33</v>
      </c>
      <c r="D150" t="s">
        <v>77</v>
      </c>
      <c r="E150">
        <v>3.609</v>
      </c>
      <c r="G150" t="s">
        <v>43</v>
      </c>
      <c r="O150">
        <v>47</v>
      </c>
      <c r="P150">
        <v>1.9E-2</v>
      </c>
      <c r="Q150">
        <v>116.928</v>
      </c>
      <c r="R150">
        <v>1</v>
      </c>
      <c r="S150">
        <v>211.63200000000001</v>
      </c>
      <c r="T150">
        <v>-90.503</v>
      </c>
      <c r="U150">
        <v>3.5609999999999999</v>
      </c>
      <c r="V150" t="s">
        <v>43</v>
      </c>
      <c r="W150" t="s">
        <v>77</v>
      </c>
      <c r="X150" s="5" t="s">
        <v>75</v>
      </c>
      <c r="Y150" t="s">
        <v>33</v>
      </c>
      <c r="Z150" t="s">
        <v>77</v>
      </c>
      <c r="AA150">
        <v>3.609</v>
      </c>
      <c r="AB150" t="s">
        <v>43</v>
      </c>
      <c r="AD150" s="10">
        <v>44981</v>
      </c>
    </row>
    <row r="151" spans="1:30" x14ac:dyDescent="0.3">
      <c r="A151" s="10">
        <v>44981</v>
      </c>
      <c r="B151" s="5" t="s">
        <v>75</v>
      </c>
      <c r="C151" t="s">
        <v>33</v>
      </c>
      <c r="D151" t="s">
        <v>77</v>
      </c>
      <c r="E151">
        <v>3.6110000000000002</v>
      </c>
      <c r="G151" t="s">
        <v>43</v>
      </c>
      <c r="O151">
        <v>48</v>
      </c>
      <c r="P151">
        <v>1.9E-2</v>
      </c>
      <c r="Q151">
        <v>145.166</v>
      </c>
      <c r="R151">
        <v>33.530999999999999</v>
      </c>
      <c r="S151">
        <v>248.505</v>
      </c>
      <c r="T151">
        <v>-82.754999999999995</v>
      </c>
      <c r="U151">
        <v>3.7149999999999999</v>
      </c>
      <c r="V151" t="s">
        <v>43</v>
      </c>
      <c r="W151" t="s">
        <v>77</v>
      </c>
      <c r="X151" s="5" t="s">
        <v>75</v>
      </c>
      <c r="Y151" t="s">
        <v>33</v>
      </c>
      <c r="Z151" t="s">
        <v>77</v>
      </c>
      <c r="AA151">
        <v>3.6110000000000002</v>
      </c>
      <c r="AB151" t="s">
        <v>43</v>
      </c>
      <c r="AD151" s="10">
        <v>44981</v>
      </c>
    </row>
    <row r="152" spans="1:30" x14ac:dyDescent="0.3">
      <c r="A152" s="10">
        <v>44981</v>
      </c>
      <c r="B152" s="5" t="s">
        <v>75</v>
      </c>
      <c r="C152" t="s">
        <v>33</v>
      </c>
      <c r="D152" t="s">
        <v>77</v>
      </c>
      <c r="E152">
        <v>6.1820000000000004</v>
      </c>
      <c r="G152" t="s">
        <v>43</v>
      </c>
      <c r="O152">
        <v>49</v>
      </c>
      <c r="P152">
        <v>1.9E-2</v>
      </c>
      <c r="Q152">
        <v>110.54600000000001</v>
      </c>
      <c r="R152">
        <v>0.32400000000000001</v>
      </c>
      <c r="S152">
        <v>250.85</v>
      </c>
      <c r="T152">
        <v>-66.540999999999997</v>
      </c>
      <c r="U152">
        <v>3.609</v>
      </c>
      <c r="V152" t="s">
        <v>43</v>
      </c>
      <c r="W152" t="s">
        <v>77</v>
      </c>
      <c r="X152" s="5" t="s">
        <v>75</v>
      </c>
      <c r="Y152" t="s">
        <v>33</v>
      </c>
      <c r="Z152" t="s">
        <v>77</v>
      </c>
      <c r="AA152">
        <v>6.1820000000000004</v>
      </c>
      <c r="AB152" t="s">
        <v>43</v>
      </c>
      <c r="AD152" s="10">
        <v>44981</v>
      </c>
    </row>
    <row r="153" spans="1:30" x14ac:dyDescent="0.3">
      <c r="A153" s="10">
        <v>44981</v>
      </c>
      <c r="B153" s="5" t="s">
        <v>75</v>
      </c>
      <c r="C153" t="s">
        <v>33</v>
      </c>
      <c r="D153" t="s">
        <v>77</v>
      </c>
      <c r="E153">
        <v>6.1020000000000003</v>
      </c>
      <c r="G153" t="s">
        <v>43</v>
      </c>
      <c r="O153">
        <v>50</v>
      </c>
      <c r="P153">
        <v>1.9E-2</v>
      </c>
      <c r="Q153">
        <v>120.155</v>
      </c>
      <c r="R153">
        <v>0.33300000000000002</v>
      </c>
      <c r="S153">
        <v>240.21299999999999</v>
      </c>
      <c r="T153">
        <v>-84.043000000000006</v>
      </c>
      <c r="U153">
        <v>3.6110000000000002</v>
      </c>
      <c r="V153" t="s">
        <v>43</v>
      </c>
      <c r="W153" t="s">
        <v>77</v>
      </c>
      <c r="X153" s="5" t="s">
        <v>75</v>
      </c>
      <c r="Y153" t="s">
        <v>33</v>
      </c>
      <c r="Z153" t="s">
        <v>77</v>
      </c>
      <c r="AA153">
        <v>6.1020000000000003</v>
      </c>
      <c r="AB153" t="s">
        <v>43</v>
      </c>
      <c r="AD153" s="10">
        <v>44981</v>
      </c>
    </row>
    <row r="154" spans="1:30" x14ac:dyDescent="0.3">
      <c r="A154" s="10">
        <v>44981</v>
      </c>
      <c r="B154" s="5" t="s">
        <v>75</v>
      </c>
      <c r="C154" t="s">
        <v>33</v>
      </c>
      <c r="D154" t="s">
        <v>77</v>
      </c>
      <c r="E154">
        <v>6.98</v>
      </c>
      <c r="G154" t="s">
        <v>43</v>
      </c>
      <c r="O154">
        <v>51</v>
      </c>
      <c r="P154">
        <v>2.5000000000000001E-2</v>
      </c>
      <c r="Q154">
        <v>126.23099999999999</v>
      </c>
      <c r="R154">
        <v>1.7190000000000001</v>
      </c>
      <c r="S154">
        <v>246.191</v>
      </c>
      <c r="T154">
        <v>-6.34</v>
      </c>
      <c r="U154">
        <v>6.1820000000000004</v>
      </c>
      <c r="V154" t="s">
        <v>43</v>
      </c>
      <c r="W154" t="s">
        <v>77</v>
      </c>
      <c r="X154" s="5" t="s">
        <v>75</v>
      </c>
      <c r="Y154" t="s">
        <v>33</v>
      </c>
      <c r="Z154" t="s">
        <v>77</v>
      </c>
      <c r="AA154">
        <v>6.98</v>
      </c>
      <c r="AB154" t="s">
        <v>43</v>
      </c>
      <c r="AD154" s="10">
        <v>44981</v>
      </c>
    </row>
    <row r="155" spans="1:30" x14ac:dyDescent="0.3">
      <c r="A155" s="10">
        <v>44981</v>
      </c>
      <c r="B155" s="5" t="s">
        <v>75</v>
      </c>
      <c r="C155" t="s">
        <v>33</v>
      </c>
      <c r="D155" t="s">
        <v>77</v>
      </c>
      <c r="E155">
        <v>6.2140000000000004</v>
      </c>
      <c r="G155" t="s">
        <v>43</v>
      </c>
      <c r="O155">
        <v>52</v>
      </c>
      <c r="P155">
        <v>2.5000000000000001E-2</v>
      </c>
      <c r="Q155">
        <v>101.104</v>
      </c>
      <c r="R155">
        <v>0</v>
      </c>
      <c r="S155">
        <v>249.21</v>
      </c>
      <c r="T155">
        <v>-169.40799999999999</v>
      </c>
      <c r="U155">
        <v>6.1020000000000003</v>
      </c>
      <c r="V155" t="s">
        <v>43</v>
      </c>
      <c r="W155" t="s">
        <v>77</v>
      </c>
      <c r="X155" s="5" t="s">
        <v>75</v>
      </c>
      <c r="Y155" t="s">
        <v>33</v>
      </c>
      <c r="Z155" t="s">
        <v>77</v>
      </c>
      <c r="AA155">
        <v>6.2140000000000004</v>
      </c>
      <c r="AB155" t="s">
        <v>43</v>
      </c>
      <c r="AD155" s="10">
        <v>44981</v>
      </c>
    </row>
    <row r="156" spans="1:30" x14ac:dyDescent="0.3">
      <c r="A156" s="10">
        <v>44981</v>
      </c>
      <c r="B156" s="5" t="s">
        <v>75</v>
      </c>
      <c r="C156" t="s">
        <v>33</v>
      </c>
      <c r="D156" t="s">
        <v>77</v>
      </c>
      <c r="E156">
        <v>3.839</v>
      </c>
      <c r="G156" t="s">
        <v>43</v>
      </c>
      <c r="O156">
        <v>53</v>
      </c>
      <c r="P156">
        <v>2.8000000000000001E-2</v>
      </c>
      <c r="Q156">
        <v>120.09699999999999</v>
      </c>
      <c r="R156">
        <v>28.155999999999999</v>
      </c>
      <c r="S156">
        <v>242.916</v>
      </c>
      <c r="T156">
        <v>-177.59700000000001</v>
      </c>
      <c r="U156">
        <v>6.98</v>
      </c>
      <c r="V156" t="s">
        <v>43</v>
      </c>
      <c r="W156" t="s">
        <v>77</v>
      </c>
      <c r="X156" s="5" t="s">
        <v>75</v>
      </c>
      <c r="Y156" t="s">
        <v>33</v>
      </c>
      <c r="Z156" t="s">
        <v>77</v>
      </c>
      <c r="AA156">
        <v>3.839</v>
      </c>
      <c r="AB156" t="s">
        <v>43</v>
      </c>
      <c r="AD156" s="10">
        <v>44981</v>
      </c>
    </row>
    <row r="157" spans="1:30" x14ac:dyDescent="0.3">
      <c r="A157" s="10">
        <v>44981</v>
      </c>
      <c r="B157" s="5" t="s">
        <v>75</v>
      </c>
      <c r="C157" t="s">
        <v>33</v>
      </c>
      <c r="D157" t="s">
        <v>77</v>
      </c>
      <c r="E157">
        <v>6.8280000000000003</v>
      </c>
      <c r="G157" t="s">
        <v>43</v>
      </c>
      <c r="O157">
        <v>54</v>
      </c>
      <c r="P157">
        <v>2.5000000000000001E-2</v>
      </c>
      <c r="Q157">
        <v>150.14099999999999</v>
      </c>
      <c r="R157">
        <v>0</v>
      </c>
      <c r="S157">
        <v>251.96600000000001</v>
      </c>
      <c r="T157">
        <v>2.0990000000000002</v>
      </c>
      <c r="U157">
        <v>6.2140000000000004</v>
      </c>
      <c r="V157" t="s">
        <v>43</v>
      </c>
      <c r="W157" t="s">
        <v>77</v>
      </c>
      <c r="X157" s="5" t="s">
        <v>75</v>
      </c>
      <c r="Y157" t="s">
        <v>33</v>
      </c>
      <c r="Z157" t="s">
        <v>77</v>
      </c>
      <c r="AA157">
        <v>6.8280000000000003</v>
      </c>
      <c r="AB157" t="s">
        <v>43</v>
      </c>
      <c r="AD157" s="10">
        <v>44981</v>
      </c>
    </row>
    <row r="158" spans="1:30" x14ac:dyDescent="0.3">
      <c r="A158" s="10">
        <v>44981</v>
      </c>
      <c r="B158" s="5" t="s">
        <v>75</v>
      </c>
      <c r="C158" t="s">
        <v>33</v>
      </c>
      <c r="D158" t="s">
        <v>78</v>
      </c>
      <c r="E158">
        <v>15.521000000000001</v>
      </c>
      <c r="G158" t="s">
        <v>43</v>
      </c>
      <c r="O158">
        <v>55</v>
      </c>
      <c r="P158">
        <v>1.6E-2</v>
      </c>
      <c r="Q158">
        <v>150.51499999999999</v>
      </c>
      <c r="R158">
        <v>0</v>
      </c>
      <c r="S158">
        <v>243.084</v>
      </c>
      <c r="T158">
        <v>7.7869999999999999</v>
      </c>
      <c r="U158">
        <v>3.839</v>
      </c>
      <c r="V158" t="s">
        <v>43</v>
      </c>
      <c r="W158" t="s">
        <v>77</v>
      </c>
      <c r="X158" s="5" t="s">
        <v>75</v>
      </c>
      <c r="Y158" t="s">
        <v>33</v>
      </c>
      <c r="Z158" t="s">
        <v>78</v>
      </c>
      <c r="AA158">
        <v>15.521000000000001</v>
      </c>
      <c r="AB158" t="s">
        <v>43</v>
      </c>
      <c r="AD158" s="10">
        <v>44981</v>
      </c>
    </row>
    <row r="159" spans="1:30" x14ac:dyDescent="0.3">
      <c r="A159" s="10">
        <v>44981</v>
      </c>
      <c r="B159" s="5" t="s">
        <v>75</v>
      </c>
      <c r="C159" t="s">
        <v>33</v>
      </c>
      <c r="D159" t="s">
        <v>78</v>
      </c>
      <c r="E159">
        <v>13.227</v>
      </c>
      <c r="G159" t="s">
        <v>43</v>
      </c>
      <c r="O159">
        <v>56</v>
      </c>
      <c r="P159">
        <v>2.8000000000000001E-2</v>
      </c>
      <c r="Q159">
        <v>116.556</v>
      </c>
      <c r="R159">
        <v>38.332999999999998</v>
      </c>
      <c r="S159">
        <v>233.15199999999999</v>
      </c>
      <c r="T159">
        <v>-179.45400000000001</v>
      </c>
      <c r="U159">
        <v>6.8280000000000003</v>
      </c>
      <c r="V159" t="s">
        <v>43</v>
      </c>
      <c r="W159" t="s">
        <v>77</v>
      </c>
      <c r="X159" s="5" t="s">
        <v>75</v>
      </c>
      <c r="Y159" t="s">
        <v>33</v>
      </c>
      <c r="Z159" t="s">
        <v>78</v>
      </c>
      <c r="AA159">
        <v>13.227</v>
      </c>
      <c r="AB159" t="s">
        <v>43</v>
      </c>
      <c r="AD159" s="10">
        <v>44981</v>
      </c>
    </row>
    <row r="160" spans="1:30" x14ac:dyDescent="0.3">
      <c r="A160" s="10">
        <v>44981</v>
      </c>
      <c r="B160" s="5" t="s">
        <v>75</v>
      </c>
      <c r="C160" t="s">
        <v>33</v>
      </c>
      <c r="D160" t="s">
        <v>77</v>
      </c>
      <c r="E160">
        <v>5.9950000000000001</v>
      </c>
      <c r="G160" t="s">
        <v>43</v>
      </c>
      <c r="O160">
        <v>57</v>
      </c>
      <c r="P160">
        <v>6.3E-2</v>
      </c>
      <c r="Q160">
        <v>141.44999999999999</v>
      </c>
      <c r="R160">
        <v>13.340999999999999</v>
      </c>
      <c r="S160">
        <v>249.667</v>
      </c>
      <c r="T160">
        <v>-87.599000000000004</v>
      </c>
      <c r="U160">
        <v>15.521000000000001</v>
      </c>
      <c r="V160" t="s">
        <v>43</v>
      </c>
      <c r="W160" t="s">
        <v>78</v>
      </c>
      <c r="X160" s="5" t="s">
        <v>75</v>
      </c>
      <c r="Y160" t="s">
        <v>33</v>
      </c>
      <c r="Z160" t="s">
        <v>77</v>
      </c>
      <c r="AA160">
        <v>5.9950000000000001</v>
      </c>
      <c r="AB160" t="s">
        <v>43</v>
      </c>
      <c r="AD160" s="10">
        <v>44981</v>
      </c>
    </row>
    <row r="161" spans="1:30" x14ac:dyDescent="0.3">
      <c r="A161" s="10">
        <v>44981</v>
      </c>
      <c r="B161" s="5" t="s">
        <v>75</v>
      </c>
      <c r="C161" t="s">
        <v>33</v>
      </c>
      <c r="D161" t="s">
        <v>77</v>
      </c>
      <c r="E161">
        <v>6.1310000000000002</v>
      </c>
      <c r="G161" t="s">
        <v>43</v>
      </c>
      <c r="O161">
        <v>58</v>
      </c>
      <c r="P161">
        <v>5.3999999999999999E-2</v>
      </c>
      <c r="Q161">
        <v>156.715</v>
      </c>
      <c r="R161">
        <v>1.867</v>
      </c>
      <c r="S161">
        <v>254</v>
      </c>
      <c r="T161">
        <v>24.234000000000002</v>
      </c>
      <c r="U161">
        <v>13.227</v>
      </c>
      <c r="V161" t="s">
        <v>43</v>
      </c>
      <c r="W161" t="s">
        <v>78</v>
      </c>
      <c r="X161" s="5" t="s">
        <v>75</v>
      </c>
      <c r="Y161" t="s">
        <v>33</v>
      </c>
      <c r="Z161" t="s">
        <v>77</v>
      </c>
      <c r="AA161">
        <v>6.1310000000000002</v>
      </c>
      <c r="AB161" t="s">
        <v>43</v>
      </c>
      <c r="AD161" s="10">
        <v>44981</v>
      </c>
    </row>
    <row r="162" spans="1:30" x14ac:dyDescent="0.3">
      <c r="A162" s="10">
        <v>44981</v>
      </c>
      <c r="B162" s="5" t="s">
        <v>75</v>
      </c>
      <c r="C162" t="s">
        <v>33</v>
      </c>
      <c r="D162" t="s">
        <v>77</v>
      </c>
      <c r="E162">
        <v>5.9189999999999996</v>
      </c>
      <c r="G162" t="s">
        <v>43</v>
      </c>
      <c r="O162">
        <v>59</v>
      </c>
      <c r="P162">
        <v>2.4E-2</v>
      </c>
      <c r="Q162">
        <v>99.162999999999997</v>
      </c>
      <c r="R162">
        <v>3.8650000000000002</v>
      </c>
      <c r="S162">
        <v>244.30099999999999</v>
      </c>
      <c r="T162">
        <v>-3.7309999999999999</v>
      </c>
      <c r="U162">
        <v>5.9950000000000001</v>
      </c>
      <c r="V162" t="s">
        <v>43</v>
      </c>
      <c r="W162" t="s">
        <v>77</v>
      </c>
      <c r="X162" s="5" t="s">
        <v>75</v>
      </c>
      <c r="Y162" t="s">
        <v>33</v>
      </c>
      <c r="Z162" t="s">
        <v>77</v>
      </c>
      <c r="AA162">
        <v>5.9189999999999996</v>
      </c>
      <c r="AB162" t="s">
        <v>43</v>
      </c>
      <c r="AD162" s="10">
        <v>44981</v>
      </c>
    </row>
    <row r="163" spans="1:30" x14ac:dyDescent="0.3">
      <c r="A163" s="10">
        <v>44981</v>
      </c>
      <c r="B163" s="5" t="s">
        <v>75</v>
      </c>
      <c r="C163" t="s">
        <v>33</v>
      </c>
      <c r="D163" t="s">
        <v>77</v>
      </c>
      <c r="E163">
        <v>6.7619999999999996</v>
      </c>
      <c r="G163" t="s">
        <v>43</v>
      </c>
      <c r="O163">
        <v>60</v>
      </c>
      <c r="P163">
        <v>2.5000000000000001E-2</v>
      </c>
      <c r="Q163">
        <v>168.334</v>
      </c>
      <c r="R163">
        <v>20.094000000000001</v>
      </c>
      <c r="S163">
        <v>254.95599999999999</v>
      </c>
      <c r="T163">
        <v>4.5620000000000003</v>
      </c>
      <c r="U163">
        <v>6.1310000000000002</v>
      </c>
      <c r="V163" t="s">
        <v>43</v>
      </c>
      <c r="W163" t="s">
        <v>77</v>
      </c>
      <c r="X163" s="5" t="s">
        <v>75</v>
      </c>
      <c r="Y163" t="s">
        <v>33</v>
      </c>
      <c r="Z163" t="s">
        <v>77</v>
      </c>
      <c r="AA163">
        <v>6.7619999999999996</v>
      </c>
      <c r="AB163" t="s">
        <v>43</v>
      </c>
      <c r="AD163" s="10">
        <v>44981</v>
      </c>
    </row>
    <row r="164" spans="1:30" x14ac:dyDescent="0.3">
      <c r="A164" s="10">
        <v>44981</v>
      </c>
      <c r="B164" s="5" t="s">
        <v>75</v>
      </c>
      <c r="C164" t="s">
        <v>33</v>
      </c>
      <c r="D164" t="s">
        <v>77</v>
      </c>
      <c r="E164">
        <v>6.4560000000000004</v>
      </c>
      <c r="G164" t="s">
        <v>43</v>
      </c>
      <c r="O164">
        <v>61</v>
      </c>
      <c r="P164">
        <v>2.4E-2</v>
      </c>
      <c r="Q164">
        <v>72.543999999999997</v>
      </c>
      <c r="R164">
        <v>0</v>
      </c>
      <c r="S164">
        <v>234.94</v>
      </c>
      <c r="T164">
        <v>178.42599999999999</v>
      </c>
      <c r="U164">
        <v>5.9189999999999996</v>
      </c>
      <c r="V164" t="s">
        <v>43</v>
      </c>
      <c r="W164" t="s">
        <v>77</v>
      </c>
      <c r="X164" s="5" t="s">
        <v>75</v>
      </c>
      <c r="Y164" t="s">
        <v>33</v>
      </c>
      <c r="Z164" t="s">
        <v>77</v>
      </c>
      <c r="AA164">
        <v>6.4560000000000004</v>
      </c>
      <c r="AB164" t="s">
        <v>43</v>
      </c>
      <c r="AD164" s="10">
        <v>44981</v>
      </c>
    </row>
    <row r="165" spans="1:30" x14ac:dyDescent="0.3">
      <c r="A165" s="10">
        <v>44981</v>
      </c>
      <c r="B165" s="5" t="s">
        <v>75</v>
      </c>
      <c r="C165" t="s">
        <v>33</v>
      </c>
      <c r="D165" t="s">
        <v>77</v>
      </c>
      <c r="E165">
        <v>8.91</v>
      </c>
      <c r="G165" t="s">
        <v>43</v>
      </c>
      <c r="O165">
        <v>62</v>
      </c>
      <c r="P165">
        <v>2.7E-2</v>
      </c>
      <c r="Q165">
        <v>87.861999999999995</v>
      </c>
      <c r="R165">
        <v>0</v>
      </c>
      <c r="S165">
        <v>237.39699999999999</v>
      </c>
      <c r="T165">
        <v>-179.72499999999999</v>
      </c>
      <c r="U165">
        <v>6.7619999999999996</v>
      </c>
      <c r="V165" t="s">
        <v>43</v>
      </c>
      <c r="W165" t="s">
        <v>77</v>
      </c>
      <c r="X165" s="5" t="s">
        <v>75</v>
      </c>
      <c r="Y165" t="s">
        <v>33</v>
      </c>
      <c r="Z165" t="s">
        <v>77</v>
      </c>
      <c r="AA165">
        <v>8.91</v>
      </c>
      <c r="AB165" t="s">
        <v>43</v>
      </c>
      <c r="AD165" s="10">
        <v>44981</v>
      </c>
    </row>
    <row r="166" spans="1:30" x14ac:dyDescent="0.3">
      <c r="A166" s="10">
        <v>44981</v>
      </c>
      <c r="B166" s="5" t="s">
        <v>75</v>
      </c>
      <c r="C166" t="s">
        <v>33</v>
      </c>
      <c r="D166" t="s">
        <v>77</v>
      </c>
      <c r="E166">
        <v>6.09</v>
      </c>
      <c r="G166" t="s">
        <v>43</v>
      </c>
      <c r="O166">
        <v>63</v>
      </c>
      <c r="P166">
        <v>2.5999999999999999E-2</v>
      </c>
      <c r="Q166">
        <v>166.18600000000001</v>
      </c>
      <c r="R166">
        <v>28.818000000000001</v>
      </c>
      <c r="S166">
        <v>254.149</v>
      </c>
      <c r="T166">
        <v>-172.768</v>
      </c>
      <c r="U166">
        <v>6.4560000000000004</v>
      </c>
      <c r="V166" t="s">
        <v>43</v>
      </c>
      <c r="W166" t="s">
        <v>77</v>
      </c>
      <c r="X166" s="5" t="s">
        <v>75</v>
      </c>
      <c r="Y166" t="s">
        <v>33</v>
      </c>
      <c r="Z166" t="s">
        <v>77</v>
      </c>
      <c r="AA166">
        <v>6.09</v>
      </c>
      <c r="AB166" t="s">
        <v>43</v>
      </c>
      <c r="AD166" s="10">
        <v>44981</v>
      </c>
    </row>
    <row r="167" spans="1:30" x14ac:dyDescent="0.3">
      <c r="A167" s="10">
        <v>44981</v>
      </c>
      <c r="B167" s="5" t="s">
        <v>75</v>
      </c>
      <c r="C167" t="s">
        <v>33</v>
      </c>
      <c r="D167" t="s">
        <v>77</v>
      </c>
      <c r="E167">
        <v>8.2560000000000002</v>
      </c>
      <c r="G167" t="s">
        <v>43</v>
      </c>
      <c r="O167">
        <v>64</v>
      </c>
      <c r="P167">
        <v>3.5999999999999997E-2</v>
      </c>
      <c r="Q167">
        <v>86.950999999999993</v>
      </c>
      <c r="R167">
        <v>0</v>
      </c>
      <c r="S167">
        <v>233.12700000000001</v>
      </c>
      <c r="T167">
        <v>-178.74600000000001</v>
      </c>
      <c r="U167">
        <v>8.91</v>
      </c>
      <c r="V167" t="s">
        <v>43</v>
      </c>
      <c r="W167" t="s">
        <v>77</v>
      </c>
      <c r="X167" s="5" t="s">
        <v>75</v>
      </c>
      <c r="Y167" t="s">
        <v>33</v>
      </c>
      <c r="Z167" t="s">
        <v>77</v>
      </c>
      <c r="AA167">
        <v>8.2560000000000002</v>
      </c>
      <c r="AB167" t="s">
        <v>43</v>
      </c>
      <c r="AD167" s="10">
        <v>44981</v>
      </c>
    </row>
    <row r="168" spans="1:30" x14ac:dyDescent="0.3">
      <c r="A168" s="10">
        <v>44981</v>
      </c>
      <c r="B168" s="5" t="s">
        <v>75</v>
      </c>
      <c r="C168" t="s">
        <v>33</v>
      </c>
      <c r="D168" t="s">
        <v>77</v>
      </c>
      <c r="E168">
        <v>5.5620000000000003</v>
      </c>
      <c r="G168" t="s">
        <v>43</v>
      </c>
      <c r="O168">
        <v>65</v>
      </c>
      <c r="P168">
        <v>2.5000000000000001E-2</v>
      </c>
      <c r="Q168">
        <v>120.36799999999999</v>
      </c>
      <c r="R168">
        <v>11.192</v>
      </c>
      <c r="S168">
        <v>233.48099999999999</v>
      </c>
      <c r="T168">
        <v>176.63399999999999</v>
      </c>
      <c r="U168">
        <v>6.09</v>
      </c>
      <c r="V168" t="s">
        <v>43</v>
      </c>
      <c r="W168" t="s">
        <v>77</v>
      </c>
      <c r="X168" s="5" t="s">
        <v>75</v>
      </c>
      <c r="Y168" t="s">
        <v>33</v>
      </c>
      <c r="Z168" t="s">
        <v>77</v>
      </c>
      <c r="AA168">
        <v>5.5620000000000003</v>
      </c>
      <c r="AB168" t="s">
        <v>43</v>
      </c>
      <c r="AD168" s="10">
        <v>44981</v>
      </c>
    </row>
    <row r="169" spans="1:30" x14ac:dyDescent="0.3">
      <c r="A169" s="10">
        <v>44981</v>
      </c>
      <c r="B169" s="5" t="s">
        <v>75</v>
      </c>
      <c r="C169" t="s">
        <v>33</v>
      </c>
      <c r="D169" t="s">
        <v>77</v>
      </c>
      <c r="E169">
        <v>5.5880000000000001</v>
      </c>
      <c r="G169" t="s">
        <v>43</v>
      </c>
      <c r="O169">
        <v>66</v>
      </c>
      <c r="P169">
        <v>3.4000000000000002E-2</v>
      </c>
      <c r="Q169">
        <v>86.846999999999994</v>
      </c>
      <c r="R169">
        <v>0.33300000000000002</v>
      </c>
      <c r="S169">
        <v>253.83500000000001</v>
      </c>
      <c r="T169">
        <v>-84.406999999999996</v>
      </c>
      <c r="U169">
        <v>8.2560000000000002</v>
      </c>
      <c r="V169" t="s">
        <v>43</v>
      </c>
      <c r="W169" t="s">
        <v>77</v>
      </c>
      <c r="X169" s="5" t="s">
        <v>75</v>
      </c>
      <c r="Y169" t="s">
        <v>33</v>
      </c>
      <c r="Z169" t="s">
        <v>77</v>
      </c>
      <c r="AA169">
        <v>5.5880000000000001</v>
      </c>
      <c r="AB169" t="s">
        <v>43</v>
      </c>
      <c r="AD169" s="10">
        <v>44981</v>
      </c>
    </row>
    <row r="170" spans="1:30" x14ac:dyDescent="0.3">
      <c r="A170" s="10">
        <v>44981</v>
      </c>
      <c r="B170" s="5" t="s">
        <v>75</v>
      </c>
      <c r="C170" t="s">
        <v>33</v>
      </c>
      <c r="D170" t="s">
        <v>77</v>
      </c>
      <c r="E170">
        <v>5.5490000000000004</v>
      </c>
      <c r="G170" t="s">
        <v>43</v>
      </c>
      <c r="O170">
        <v>67</v>
      </c>
      <c r="P170">
        <v>2.3E-2</v>
      </c>
      <c r="Q170">
        <v>83.506</v>
      </c>
      <c r="R170">
        <v>0</v>
      </c>
      <c r="S170">
        <v>238.37100000000001</v>
      </c>
      <c r="T170">
        <v>-88.241</v>
      </c>
      <c r="U170">
        <v>5.5620000000000003</v>
      </c>
      <c r="V170" t="s">
        <v>43</v>
      </c>
      <c r="W170" t="s">
        <v>77</v>
      </c>
      <c r="X170" s="5" t="s">
        <v>75</v>
      </c>
      <c r="Y170" t="s">
        <v>33</v>
      </c>
      <c r="Z170" t="s">
        <v>77</v>
      </c>
      <c r="AA170">
        <v>5.5490000000000004</v>
      </c>
      <c r="AB170" t="s">
        <v>43</v>
      </c>
      <c r="AD170" s="10">
        <v>44981</v>
      </c>
    </row>
    <row r="171" spans="1:30" x14ac:dyDescent="0.3">
      <c r="A171" s="10">
        <v>44981</v>
      </c>
      <c r="B171" s="5" t="s">
        <v>75</v>
      </c>
      <c r="C171" t="s">
        <v>33</v>
      </c>
      <c r="D171" t="s">
        <v>77</v>
      </c>
      <c r="E171">
        <v>5.633</v>
      </c>
      <c r="G171" t="s">
        <v>43</v>
      </c>
      <c r="O171">
        <v>68</v>
      </c>
      <c r="P171">
        <v>2.3E-2</v>
      </c>
      <c r="Q171">
        <v>140.107</v>
      </c>
      <c r="R171">
        <v>0.66600000000000004</v>
      </c>
      <c r="S171">
        <v>251.547</v>
      </c>
      <c r="T171">
        <v>-87.748999999999995</v>
      </c>
      <c r="U171">
        <v>5.5880000000000001</v>
      </c>
      <c r="V171" t="s">
        <v>43</v>
      </c>
      <c r="W171" t="s">
        <v>77</v>
      </c>
      <c r="X171" s="5" t="s">
        <v>75</v>
      </c>
      <c r="Y171" t="s">
        <v>33</v>
      </c>
      <c r="Z171" t="s">
        <v>77</v>
      </c>
      <c r="AA171">
        <v>5.633</v>
      </c>
      <c r="AB171" t="s">
        <v>43</v>
      </c>
      <c r="AD171" s="10">
        <v>44981</v>
      </c>
    </row>
    <row r="172" spans="1:30" x14ac:dyDescent="0.3">
      <c r="A172" s="10">
        <v>44981</v>
      </c>
      <c r="B172" s="5" t="s">
        <v>75</v>
      </c>
      <c r="C172" t="s">
        <v>33</v>
      </c>
      <c r="D172" t="s">
        <v>77</v>
      </c>
      <c r="E172">
        <v>5.1689999999999996</v>
      </c>
      <c r="G172" t="s">
        <v>43</v>
      </c>
      <c r="O172">
        <v>69</v>
      </c>
      <c r="P172">
        <v>2.3E-2</v>
      </c>
      <c r="Q172">
        <v>88.191999999999993</v>
      </c>
      <c r="R172">
        <v>0</v>
      </c>
      <c r="S172">
        <v>230.84200000000001</v>
      </c>
      <c r="T172">
        <v>-85.968000000000004</v>
      </c>
      <c r="U172">
        <v>5.5490000000000004</v>
      </c>
      <c r="V172" t="s">
        <v>43</v>
      </c>
      <c r="W172" t="s">
        <v>77</v>
      </c>
      <c r="X172" s="5" t="s">
        <v>75</v>
      </c>
      <c r="Y172" t="s">
        <v>33</v>
      </c>
      <c r="Z172" t="s">
        <v>77</v>
      </c>
      <c r="AA172">
        <v>5.1689999999999996</v>
      </c>
      <c r="AB172" t="s">
        <v>43</v>
      </c>
      <c r="AD172" s="10">
        <v>44981</v>
      </c>
    </row>
    <row r="173" spans="1:30" x14ac:dyDescent="0.3">
      <c r="A173" s="10">
        <v>44981</v>
      </c>
      <c r="B173" s="5" t="s">
        <v>75</v>
      </c>
      <c r="C173" t="s">
        <v>33</v>
      </c>
      <c r="D173" t="s">
        <v>77</v>
      </c>
      <c r="E173">
        <v>10.641999999999999</v>
      </c>
      <c r="G173" t="s">
        <v>43</v>
      </c>
      <c r="O173">
        <v>70</v>
      </c>
      <c r="P173">
        <v>2.3E-2</v>
      </c>
      <c r="Q173">
        <v>136.31100000000001</v>
      </c>
      <c r="R173">
        <v>0</v>
      </c>
      <c r="S173">
        <v>253.667</v>
      </c>
      <c r="T173">
        <v>-89.504000000000005</v>
      </c>
      <c r="U173">
        <v>5.633</v>
      </c>
      <c r="V173" t="s">
        <v>43</v>
      </c>
      <c r="W173" t="s">
        <v>77</v>
      </c>
      <c r="X173" s="5" t="s">
        <v>75</v>
      </c>
      <c r="Y173" t="s">
        <v>33</v>
      </c>
      <c r="Z173" t="s">
        <v>77</v>
      </c>
      <c r="AA173">
        <v>10.641999999999999</v>
      </c>
      <c r="AB173" t="s">
        <v>43</v>
      </c>
      <c r="AD173" s="10">
        <v>44981</v>
      </c>
    </row>
    <row r="174" spans="1:30" x14ac:dyDescent="0.3">
      <c r="A174" s="10">
        <v>44981</v>
      </c>
      <c r="B174" s="5" t="s">
        <v>75</v>
      </c>
      <c r="C174" t="s">
        <v>33</v>
      </c>
      <c r="D174" t="s">
        <v>78</v>
      </c>
      <c r="E174">
        <v>13.388</v>
      </c>
      <c r="G174" t="s">
        <v>43</v>
      </c>
      <c r="O174">
        <v>71</v>
      </c>
      <c r="P174">
        <v>2.1000000000000001E-2</v>
      </c>
      <c r="Q174">
        <v>187.41499999999999</v>
      </c>
      <c r="R174">
        <v>19.332999999999998</v>
      </c>
      <c r="S174">
        <v>255</v>
      </c>
      <c r="T174">
        <v>-90</v>
      </c>
      <c r="U174">
        <v>5.1689999999999996</v>
      </c>
      <c r="V174" t="s">
        <v>43</v>
      </c>
      <c r="W174" t="s">
        <v>77</v>
      </c>
      <c r="X174" s="5" t="s">
        <v>75</v>
      </c>
      <c r="Y174" t="s">
        <v>33</v>
      </c>
      <c r="Z174" t="s">
        <v>78</v>
      </c>
      <c r="AA174">
        <v>13.388</v>
      </c>
      <c r="AB174" t="s">
        <v>43</v>
      </c>
      <c r="AD174" s="10">
        <v>44981</v>
      </c>
    </row>
    <row r="175" spans="1:30" x14ac:dyDescent="0.3">
      <c r="A175" s="10">
        <v>44981</v>
      </c>
      <c r="B175" s="5" t="s">
        <v>75</v>
      </c>
      <c r="C175" t="s">
        <v>33</v>
      </c>
      <c r="D175" t="s">
        <v>77</v>
      </c>
      <c r="E175">
        <v>8.9</v>
      </c>
      <c r="G175" t="s">
        <v>43</v>
      </c>
      <c r="O175">
        <v>72</v>
      </c>
      <c r="P175">
        <v>4.2999999999999997E-2</v>
      </c>
      <c r="Q175">
        <v>78.158000000000001</v>
      </c>
      <c r="R175">
        <v>11.795</v>
      </c>
      <c r="S175">
        <v>246.036</v>
      </c>
      <c r="T175">
        <v>2.6259999999999999</v>
      </c>
      <c r="U175">
        <v>10.641999999999999</v>
      </c>
      <c r="V175" t="s">
        <v>43</v>
      </c>
      <c r="W175" t="s">
        <v>77</v>
      </c>
      <c r="X175" s="5" t="s">
        <v>75</v>
      </c>
      <c r="Y175" t="s">
        <v>33</v>
      </c>
      <c r="Z175" t="s">
        <v>77</v>
      </c>
      <c r="AA175">
        <v>8.9</v>
      </c>
      <c r="AB175" t="s">
        <v>43</v>
      </c>
      <c r="AD175" s="10">
        <v>44981</v>
      </c>
    </row>
    <row r="176" spans="1:30" x14ac:dyDescent="0.3">
      <c r="A176" s="10">
        <v>44981</v>
      </c>
      <c r="B176" s="5" t="s">
        <v>75</v>
      </c>
      <c r="C176" t="s">
        <v>33</v>
      </c>
      <c r="D176" t="s">
        <v>77</v>
      </c>
      <c r="E176">
        <v>9.2119999999999997</v>
      </c>
      <c r="G176" t="s">
        <v>43</v>
      </c>
      <c r="O176">
        <v>73</v>
      </c>
      <c r="P176">
        <v>5.3999999999999999E-2</v>
      </c>
      <c r="Q176">
        <v>117.57599999999999</v>
      </c>
      <c r="R176">
        <v>4.5679999999999996</v>
      </c>
      <c r="S176">
        <v>254.30699999999999</v>
      </c>
      <c r="T176">
        <v>-88.956000000000003</v>
      </c>
      <c r="U176">
        <v>13.388</v>
      </c>
      <c r="V176" t="s">
        <v>43</v>
      </c>
      <c r="W176" t="s">
        <v>78</v>
      </c>
      <c r="X176" s="5" t="s">
        <v>75</v>
      </c>
      <c r="Y176" t="s">
        <v>33</v>
      </c>
      <c r="Z176" t="s">
        <v>77</v>
      </c>
      <c r="AA176">
        <v>9.2119999999999997</v>
      </c>
      <c r="AB176" t="s">
        <v>43</v>
      </c>
      <c r="AD176" s="10">
        <v>44981</v>
      </c>
    </row>
    <row r="177" spans="1:30" x14ac:dyDescent="0.3">
      <c r="A177" s="10">
        <v>44981</v>
      </c>
      <c r="B177" s="5" t="s">
        <v>75</v>
      </c>
      <c r="C177" t="s">
        <v>33</v>
      </c>
      <c r="D177" t="s">
        <v>77</v>
      </c>
      <c r="E177">
        <v>8.7309999999999999</v>
      </c>
      <c r="G177" t="s">
        <v>43</v>
      </c>
      <c r="O177">
        <v>74</v>
      </c>
      <c r="P177">
        <v>3.5999999999999997E-2</v>
      </c>
      <c r="Q177">
        <v>128.63800000000001</v>
      </c>
      <c r="R177">
        <v>1.706</v>
      </c>
      <c r="S177">
        <v>226.09100000000001</v>
      </c>
      <c r="T177">
        <v>-85.757999999999996</v>
      </c>
      <c r="U177">
        <v>8.9</v>
      </c>
      <c r="V177" t="s">
        <v>43</v>
      </c>
      <c r="W177" t="s">
        <v>77</v>
      </c>
      <c r="X177" s="5" t="s">
        <v>75</v>
      </c>
      <c r="Y177" t="s">
        <v>33</v>
      </c>
      <c r="Z177" t="s">
        <v>77</v>
      </c>
      <c r="AA177">
        <v>8.7309999999999999</v>
      </c>
      <c r="AB177" t="s">
        <v>43</v>
      </c>
      <c r="AD177" s="10">
        <v>44981</v>
      </c>
    </row>
    <row r="178" spans="1:30" x14ac:dyDescent="0.3">
      <c r="A178" s="10">
        <v>44981</v>
      </c>
      <c r="B178" s="5" t="s">
        <v>75</v>
      </c>
      <c r="C178" t="s">
        <v>33</v>
      </c>
      <c r="D178" t="s">
        <v>76</v>
      </c>
      <c r="E178">
        <v>19.637</v>
      </c>
      <c r="G178" t="s">
        <v>43</v>
      </c>
      <c r="O178">
        <v>75</v>
      </c>
      <c r="P178">
        <v>3.6999999999999998E-2</v>
      </c>
      <c r="Q178">
        <v>128.893</v>
      </c>
      <c r="R178">
        <v>1</v>
      </c>
      <c r="S178">
        <v>253.809</v>
      </c>
      <c r="T178">
        <v>-83.007000000000005</v>
      </c>
      <c r="U178">
        <v>9.2119999999999997</v>
      </c>
      <c r="V178" t="s">
        <v>43</v>
      </c>
      <c r="W178" t="s">
        <v>77</v>
      </c>
      <c r="X178" s="5" t="s">
        <v>75</v>
      </c>
      <c r="Y178" t="s">
        <v>33</v>
      </c>
      <c r="Z178" t="s">
        <v>76</v>
      </c>
      <c r="AA178">
        <v>19.637</v>
      </c>
      <c r="AB178" t="s">
        <v>43</v>
      </c>
      <c r="AD178" s="10">
        <v>44981</v>
      </c>
    </row>
    <row r="179" spans="1:30" x14ac:dyDescent="0.3">
      <c r="A179" s="10">
        <v>44981</v>
      </c>
      <c r="B179" s="5" t="s">
        <v>75</v>
      </c>
      <c r="C179" t="s">
        <v>33</v>
      </c>
      <c r="D179" t="s">
        <v>77</v>
      </c>
      <c r="E179">
        <v>3.0259999999999998</v>
      </c>
      <c r="G179" t="s">
        <v>42</v>
      </c>
      <c r="O179">
        <v>76</v>
      </c>
      <c r="P179">
        <v>3.5000000000000003E-2</v>
      </c>
      <c r="Q179">
        <v>121.828</v>
      </c>
      <c r="R179">
        <v>0</v>
      </c>
      <c r="S179">
        <v>253.82900000000001</v>
      </c>
      <c r="T179">
        <v>-88.88</v>
      </c>
      <c r="U179">
        <v>8.7309999999999999</v>
      </c>
      <c r="V179" t="s">
        <v>43</v>
      </c>
      <c r="W179" t="s">
        <v>77</v>
      </c>
      <c r="X179" s="5" t="s">
        <v>75</v>
      </c>
      <c r="Y179" t="s">
        <v>33</v>
      </c>
      <c r="Z179" t="s">
        <v>77</v>
      </c>
      <c r="AA179">
        <v>3.0259999999999998</v>
      </c>
      <c r="AB179" t="s">
        <v>42</v>
      </c>
      <c r="AD179" s="10">
        <v>44981</v>
      </c>
    </row>
    <row r="180" spans="1:30" x14ac:dyDescent="0.3">
      <c r="A180" s="10">
        <v>44981</v>
      </c>
      <c r="B180" s="5" t="s">
        <v>75</v>
      </c>
      <c r="C180" t="s">
        <v>33</v>
      </c>
      <c r="D180" t="s">
        <v>77</v>
      </c>
      <c r="E180">
        <v>3.0449999999999999</v>
      </c>
      <c r="G180" t="s">
        <v>42</v>
      </c>
      <c r="O180">
        <v>77</v>
      </c>
      <c r="P180">
        <v>0.126</v>
      </c>
      <c r="Q180">
        <v>179.27</v>
      </c>
      <c r="R180">
        <v>0</v>
      </c>
      <c r="S180">
        <v>255</v>
      </c>
      <c r="T180">
        <v>0.89500000000000002</v>
      </c>
      <c r="U180">
        <v>19.637</v>
      </c>
      <c r="V180" t="s">
        <v>43</v>
      </c>
      <c r="W180" t="s">
        <v>76</v>
      </c>
      <c r="X180" s="5" t="s">
        <v>75</v>
      </c>
      <c r="Y180" t="s">
        <v>33</v>
      </c>
      <c r="Z180" t="s">
        <v>77</v>
      </c>
      <c r="AA180">
        <v>3.0449999999999999</v>
      </c>
      <c r="AB180" t="s">
        <v>42</v>
      </c>
      <c r="AD180" s="10">
        <v>44981</v>
      </c>
    </row>
    <row r="181" spans="1:30" x14ac:dyDescent="0.3">
      <c r="A181" s="10">
        <v>44981</v>
      </c>
      <c r="B181" s="5" t="s">
        <v>75</v>
      </c>
      <c r="C181" t="s">
        <v>33</v>
      </c>
      <c r="D181" t="s">
        <v>77</v>
      </c>
      <c r="E181">
        <v>4.117</v>
      </c>
      <c r="G181" t="s">
        <v>42</v>
      </c>
      <c r="O181">
        <v>78</v>
      </c>
      <c r="P181">
        <v>1.2999999999999999E-2</v>
      </c>
      <c r="Q181">
        <v>139.94399999999999</v>
      </c>
      <c r="R181">
        <v>28.332999999999998</v>
      </c>
      <c r="S181">
        <v>218.333</v>
      </c>
      <c r="T181">
        <v>-90</v>
      </c>
      <c r="U181">
        <v>3.0259999999999998</v>
      </c>
      <c r="V181" t="s">
        <v>42</v>
      </c>
      <c r="W181" t="s">
        <v>77</v>
      </c>
      <c r="X181" s="5" t="s">
        <v>75</v>
      </c>
      <c r="Y181" t="s">
        <v>33</v>
      </c>
      <c r="Z181" t="s">
        <v>77</v>
      </c>
      <c r="AA181">
        <v>4.117</v>
      </c>
      <c r="AB181" t="s">
        <v>42</v>
      </c>
      <c r="AD181" s="10">
        <v>44981</v>
      </c>
    </row>
    <row r="182" spans="1:30" x14ac:dyDescent="0.3">
      <c r="A182" s="10">
        <v>44981</v>
      </c>
      <c r="B182" s="5" t="s">
        <v>75</v>
      </c>
      <c r="C182" t="s">
        <v>33</v>
      </c>
      <c r="D182" t="s">
        <v>77</v>
      </c>
      <c r="E182">
        <v>3.2610000000000001</v>
      </c>
      <c r="G182" t="s">
        <v>42</v>
      </c>
      <c r="O182">
        <v>79</v>
      </c>
      <c r="P182">
        <v>1.2999999999999999E-2</v>
      </c>
      <c r="Q182">
        <v>130.28399999999999</v>
      </c>
      <c r="R182">
        <v>5.0919999999999996</v>
      </c>
      <c r="S182">
        <v>245.59299999999999</v>
      </c>
      <c r="T182">
        <v>-83.605999999999995</v>
      </c>
      <c r="U182">
        <v>3.0449999999999999</v>
      </c>
      <c r="V182" t="s">
        <v>42</v>
      </c>
      <c r="W182" t="s">
        <v>77</v>
      </c>
      <c r="X182" s="5" t="s">
        <v>75</v>
      </c>
      <c r="Y182" t="s">
        <v>33</v>
      </c>
      <c r="Z182" t="s">
        <v>77</v>
      </c>
      <c r="AA182">
        <v>3.2610000000000001</v>
      </c>
      <c r="AB182" t="s">
        <v>42</v>
      </c>
      <c r="AD182" s="10">
        <v>44981</v>
      </c>
    </row>
    <row r="183" spans="1:30" x14ac:dyDescent="0.3">
      <c r="A183" s="5">
        <v>44984</v>
      </c>
      <c r="B183" s="5" t="s">
        <v>75</v>
      </c>
      <c r="C183" t="s">
        <v>82</v>
      </c>
      <c r="D183" t="s">
        <v>76</v>
      </c>
      <c r="E183">
        <v>33.200000000000003</v>
      </c>
      <c r="G183" t="s">
        <v>42</v>
      </c>
      <c r="O183">
        <v>80</v>
      </c>
      <c r="P183">
        <v>1.7999999999999999E-2</v>
      </c>
      <c r="Q183">
        <v>131.04599999999999</v>
      </c>
      <c r="R183">
        <v>15.507999999999999</v>
      </c>
      <c r="S183">
        <v>242.327</v>
      </c>
      <c r="T183">
        <v>-98.745999999999995</v>
      </c>
      <c r="U183">
        <v>4.117</v>
      </c>
      <c r="V183" t="s">
        <v>42</v>
      </c>
      <c r="W183" t="s">
        <v>77</v>
      </c>
      <c r="X183" s="5" t="s">
        <v>75</v>
      </c>
      <c r="Y183" t="s">
        <v>82</v>
      </c>
      <c r="Z183" t="s">
        <v>76</v>
      </c>
      <c r="AA183">
        <v>33.200000000000003</v>
      </c>
      <c r="AB183" t="s">
        <v>42</v>
      </c>
      <c r="AD183" s="5">
        <v>44984</v>
      </c>
    </row>
    <row r="184" spans="1:30" x14ac:dyDescent="0.3">
      <c r="A184" s="5">
        <v>44984</v>
      </c>
      <c r="B184" s="5" t="s">
        <v>75</v>
      </c>
      <c r="C184" t="s">
        <v>82</v>
      </c>
      <c r="D184" t="s">
        <v>76</v>
      </c>
      <c r="E184">
        <v>41.1</v>
      </c>
      <c r="G184" t="s">
        <v>42</v>
      </c>
      <c r="O184">
        <v>81</v>
      </c>
      <c r="P184">
        <v>1.4E-2</v>
      </c>
      <c r="Q184">
        <v>108.995</v>
      </c>
      <c r="R184">
        <v>0.33300000000000002</v>
      </c>
      <c r="S184">
        <v>232.03200000000001</v>
      </c>
      <c r="T184">
        <v>-90.917000000000002</v>
      </c>
      <c r="U184">
        <v>3.2610000000000001</v>
      </c>
      <c r="V184" t="s">
        <v>42</v>
      </c>
      <c r="W184" t="s">
        <v>77</v>
      </c>
      <c r="X184" s="5" t="s">
        <v>75</v>
      </c>
      <c r="Y184" t="s">
        <v>82</v>
      </c>
      <c r="Z184" t="s">
        <v>76</v>
      </c>
      <c r="AA184">
        <v>41.1</v>
      </c>
      <c r="AB184" t="s">
        <v>42</v>
      </c>
      <c r="AD184" s="5">
        <v>44984</v>
      </c>
    </row>
    <row r="185" spans="1:30" x14ac:dyDescent="0.3">
      <c r="A185" s="5">
        <v>44984</v>
      </c>
      <c r="B185" s="5" t="s">
        <v>75</v>
      </c>
      <c r="C185" t="s">
        <v>82</v>
      </c>
      <c r="D185" t="s">
        <v>80</v>
      </c>
      <c r="E185">
        <v>33</v>
      </c>
      <c r="G185" t="s">
        <v>42</v>
      </c>
      <c r="X185" s="5" t="s">
        <v>75</v>
      </c>
      <c r="Y185" t="s">
        <v>82</v>
      </c>
      <c r="Z185" t="s">
        <v>80</v>
      </c>
      <c r="AA185">
        <v>33</v>
      </c>
      <c r="AB185" t="s">
        <v>42</v>
      </c>
      <c r="AD185" s="5">
        <v>44984</v>
      </c>
    </row>
    <row r="186" spans="1:30" x14ac:dyDescent="0.3">
      <c r="A186" s="5">
        <v>44984</v>
      </c>
      <c r="B186" s="5" t="s">
        <v>75</v>
      </c>
      <c r="C186" t="s">
        <v>82</v>
      </c>
      <c r="D186" t="s">
        <v>80</v>
      </c>
      <c r="E186">
        <v>26.2</v>
      </c>
      <c r="G186" t="s">
        <v>42</v>
      </c>
      <c r="O186">
        <v>1</v>
      </c>
      <c r="P186">
        <v>0.04</v>
      </c>
      <c r="Q186">
        <v>111.41</v>
      </c>
      <c r="R186">
        <v>16.433</v>
      </c>
      <c r="S186">
        <v>192.11600000000001</v>
      </c>
      <c r="T186">
        <v>-6.4000000000000001E-2</v>
      </c>
      <c r="U186">
        <v>10.371</v>
      </c>
      <c r="V186" t="s">
        <v>42</v>
      </c>
      <c r="W186" t="s">
        <v>76</v>
      </c>
      <c r="X186" s="5" t="s">
        <v>75</v>
      </c>
      <c r="Y186" t="s">
        <v>82</v>
      </c>
      <c r="Z186" t="s">
        <v>80</v>
      </c>
      <c r="AA186">
        <v>26.2</v>
      </c>
      <c r="AB186" t="s">
        <v>42</v>
      </c>
      <c r="AD186" s="5">
        <v>44984</v>
      </c>
    </row>
    <row r="187" spans="1:30" x14ac:dyDescent="0.3">
      <c r="A187" s="5">
        <v>44984</v>
      </c>
      <c r="B187" s="5" t="s">
        <v>75</v>
      </c>
      <c r="C187" t="s">
        <v>82</v>
      </c>
      <c r="D187" t="s">
        <v>80</v>
      </c>
      <c r="E187">
        <v>22.9</v>
      </c>
      <c r="G187" t="s">
        <v>42</v>
      </c>
      <c r="U187">
        <v>10.371</v>
      </c>
      <c r="V187" t="s">
        <v>42</v>
      </c>
      <c r="W187" t="s">
        <v>76</v>
      </c>
      <c r="X187" s="5" t="s">
        <v>75</v>
      </c>
      <c r="Y187" t="s">
        <v>82</v>
      </c>
      <c r="Z187" t="s">
        <v>80</v>
      </c>
      <c r="AA187">
        <v>22.9</v>
      </c>
      <c r="AB187" t="s">
        <v>42</v>
      </c>
      <c r="AD187" s="5">
        <v>44984</v>
      </c>
    </row>
    <row r="188" spans="1:30" x14ac:dyDescent="0.3">
      <c r="A188" s="5">
        <v>44984</v>
      </c>
      <c r="B188" s="5" t="s">
        <v>75</v>
      </c>
      <c r="C188" t="s">
        <v>82</v>
      </c>
      <c r="D188" t="s">
        <v>80</v>
      </c>
      <c r="E188">
        <v>20.2</v>
      </c>
      <c r="G188" t="s">
        <v>42</v>
      </c>
      <c r="U188">
        <v>10.371</v>
      </c>
      <c r="V188" t="s">
        <v>42</v>
      </c>
      <c r="W188" t="s">
        <v>76</v>
      </c>
      <c r="X188" s="5" t="s">
        <v>75</v>
      </c>
      <c r="Y188" t="s">
        <v>82</v>
      </c>
      <c r="Z188" t="s">
        <v>80</v>
      </c>
      <c r="AA188">
        <v>20.2</v>
      </c>
      <c r="AB188" t="s">
        <v>42</v>
      </c>
      <c r="AD188" s="5">
        <v>44984</v>
      </c>
    </row>
    <row r="189" spans="1:30" x14ac:dyDescent="0.3">
      <c r="A189" s="5">
        <v>44984</v>
      </c>
      <c r="B189" s="5" t="s">
        <v>75</v>
      </c>
      <c r="C189" t="s">
        <v>82</v>
      </c>
      <c r="D189" t="s">
        <v>80</v>
      </c>
      <c r="E189">
        <v>18.899999999999999</v>
      </c>
      <c r="G189" t="s">
        <v>42</v>
      </c>
      <c r="O189">
        <v>4</v>
      </c>
      <c r="P189">
        <v>0.15</v>
      </c>
      <c r="Q189">
        <v>133.00700000000001</v>
      </c>
      <c r="R189">
        <v>38.517000000000003</v>
      </c>
      <c r="S189">
        <v>229.667</v>
      </c>
      <c r="T189">
        <v>7.9859999999999998</v>
      </c>
      <c r="U189">
        <v>11.228999999999999</v>
      </c>
      <c r="V189" t="s">
        <v>42</v>
      </c>
      <c r="W189" t="s">
        <v>81</v>
      </c>
      <c r="X189" s="5" t="s">
        <v>75</v>
      </c>
      <c r="Y189" t="s">
        <v>82</v>
      </c>
      <c r="Z189" t="s">
        <v>80</v>
      </c>
      <c r="AA189">
        <v>18.899999999999999</v>
      </c>
      <c r="AB189" t="s">
        <v>42</v>
      </c>
      <c r="AD189" s="5">
        <v>44984</v>
      </c>
    </row>
    <row r="190" spans="1:30" x14ac:dyDescent="0.3">
      <c r="A190" s="5">
        <v>44984</v>
      </c>
      <c r="B190" s="5" t="s">
        <v>75</v>
      </c>
      <c r="C190" t="s">
        <v>82</v>
      </c>
      <c r="D190" t="s">
        <v>80</v>
      </c>
      <c r="E190">
        <v>21.2</v>
      </c>
      <c r="G190" t="s">
        <v>42</v>
      </c>
      <c r="O190">
        <v>5</v>
      </c>
      <c r="P190">
        <v>0.14000000000000001</v>
      </c>
      <c r="Q190">
        <v>148.96299999999999</v>
      </c>
      <c r="R190">
        <v>15.621</v>
      </c>
      <c r="S190">
        <v>223.667</v>
      </c>
      <c r="T190">
        <v>-7.6669999999999998</v>
      </c>
      <c r="U190">
        <v>10.494</v>
      </c>
      <c r="V190" t="s">
        <v>42</v>
      </c>
      <c r="W190" t="s">
        <v>81</v>
      </c>
      <c r="X190" s="5" t="s">
        <v>75</v>
      </c>
      <c r="Y190" t="s">
        <v>82</v>
      </c>
      <c r="Z190" t="s">
        <v>80</v>
      </c>
      <c r="AA190">
        <v>21.2</v>
      </c>
      <c r="AB190" t="s">
        <v>42</v>
      </c>
      <c r="AD190" s="5">
        <v>44984</v>
      </c>
    </row>
    <row r="191" spans="1:30" x14ac:dyDescent="0.3">
      <c r="A191" s="5">
        <v>44984</v>
      </c>
      <c r="B191" s="5" t="s">
        <v>75</v>
      </c>
      <c r="C191" t="s">
        <v>82</v>
      </c>
      <c r="D191" t="s">
        <v>80</v>
      </c>
      <c r="E191">
        <v>26.3</v>
      </c>
      <c r="G191" t="s">
        <v>42</v>
      </c>
      <c r="O191">
        <v>6</v>
      </c>
      <c r="P191">
        <v>0.127</v>
      </c>
      <c r="Q191">
        <v>110.15600000000001</v>
      </c>
      <c r="R191">
        <v>2.7559999999999998</v>
      </c>
      <c r="S191">
        <v>205</v>
      </c>
      <c r="T191">
        <v>-3.14</v>
      </c>
      <c r="U191">
        <v>9.4939999999999998</v>
      </c>
      <c r="V191" t="s">
        <v>42</v>
      </c>
      <c r="W191" t="s">
        <v>81</v>
      </c>
      <c r="X191" s="5" t="s">
        <v>75</v>
      </c>
      <c r="Y191" t="s">
        <v>82</v>
      </c>
      <c r="Z191" t="s">
        <v>80</v>
      </c>
      <c r="AA191">
        <v>26.3</v>
      </c>
      <c r="AB191" t="s">
        <v>42</v>
      </c>
      <c r="AD191" s="5">
        <v>44984</v>
      </c>
    </row>
    <row r="192" spans="1:30" x14ac:dyDescent="0.3">
      <c r="A192" s="5">
        <v>44984</v>
      </c>
      <c r="B192" s="5" t="s">
        <v>75</v>
      </c>
      <c r="C192" t="s">
        <v>82</v>
      </c>
      <c r="D192" t="s">
        <v>76</v>
      </c>
      <c r="E192">
        <v>10.371</v>
      </c>
      <c r="G192" t="s">
        <v>42</v>
      </c>
      <c r="O192">
        <v>7</v>
      </c>
      <c r="P192">
        <v>0.14799999999999999</v>
      </c>
      <c r="Q192">
        <v>152.589</v>
      </c>
      <c r="R192">
        <v>31.314</v>
      </c>
      <c r="S192">
        <v>212.536</v>
      </c>
      <c r="T192">
        <v>-9.1229999999999993</v>
      </c>
      <c r="U192">
        <v>11.1</v>
      </c>
      <c r="V192" t="s">
        <v>42</v>
      </c>
      <c r="W192" t="s">
        <v>81</v>
      </c>
      <c r="X192" s="5" t="s">
        <v>75</v>
      </c>
      <c r="Y192" t="s">
        <v>82</v>
      </c>
      <c r="Z192" t="s">
        <v>76</v>
      </c>
      <c r="AA192">
        <v>10.371</v>
      </c>
      <c r="AB192" t="s">
        <v>42</v>
      </c>
      <c r="AD192" s="5">
        <v>44984</v>
      </c>
    </row>
    <row r="193" spans="1:30" x14ac:dyDescent="0.3">
      <c r="A193" s="5">
        <v>44984</v>
      </c>
      <c r="B193" s="5" t="s">
        <v>75</v>
      </c>
      <c r="C193" t="s">
        <v>82</v>
      </c>
      <c r="D193" t="s">
        <v>76</v>
      </c>
      <c r="E193">
        <v>10.371</v>
      </c>
      <c r="G193" t="s">
        <v>42</v>
      </c>
      <c r="O193">
        <v>8</v>
      </c>
      <c r="P193">
        <v>0.104</v>
      </c>
      <c r="Q193">
        <v>148.99600000000001</v>
      </c>
      <c r="R193">
        <v>6.41</v>
      </c>
      <c r="S193">
        <v>220.56200000000001</v>
      </c>
      <c r="T193">
        <v>5.8860000000000001</v>
      </c>
      <c r="U193">
        <v>7.8010000000000002</v>
      </c>
      <c r="V193" t="s">
        <v>42</v>
      </c>
      <c r="W193" t="s">
        <v>81</v>
      </c>
      <c r="X193" s="5" t="s">
        <v>75</v>
      </c>
      <c r="Y193" t="s">
        <v>82</v>
      </c>
      <c r="Z193" t="s">
        <v>76</v>
      </c>
      <c r="AA193">
        <v>10.371</v>
      </c>
      <c r="AB193" t="s">
        <v>42</v>
      </c>
      <c r="AD193" s="5">
        <v>44984</v>
      </c>
    </row>
    <row r="194" spans="1:30" x14ac:dyDescent="0.3">
      <c r="A194" s="5">
        <v>44984</v>
      </c>
      <c r="B194" s="5" t="s">
        <v>75</v>
      </c>
      <c r="C194" t="s">
        <v>82</v>
      </c>
      <c r="D194" t="s">
        <v>76</v>
      </c>
      <c r="E194">
        <v>10.371</v>
      </c>
      <c r="G194" t="s">
        <v>42</v>
      </c>
      <c r="O194">
        <v>9</v>
      </c>
      <c r="P194">
        <v>0.13200000000000001</v>
      </c>
      <c r="Q194">
        <v>176.601</v>
      </c>
      <c r="R194">
        <v>50.19</v>
      </c>
      <c r="S194">
        <v>244.73099999999999</v>
      </c>
      <c r="T194">
        <v>-2.56</v>
      </c>
      <c r="U194">
        <v>9.85</v>
      </c>
      <c r="V194" t="s">
        <v>42</v>
      </c>
      <c r="W194" t="s">
        <v>81</v>
      </c>
      <c r="X194" s="5" t="s">
        <v>75</v>
      </c>
      <c r="Y194" t="s">
        <v>82</v>
      </c>
      <c r="Z194" t="s">
        <v>76</v>
      </c>
      <c r="AA194">
        <v>10.371</v>
      </c>
      <c r="AB194" t="s">
        <v>42</v>
      </c>
      <c r="AD194" s="5">
        <v>44984</v>
      </c>
    </row>
    <row r="195" spans="1:30" x14ac:dyDescent="0.3">
      <c r="A195" s="5">
        <v>44984</v>
      </c>
      <c r="B195" s="5" t="s">
        <v>75</v>
      </c>
      <c r="C195" t="s">
        <v>82</v>
      </c>
      <c r="D195" t="s">
        <v>81</v>
      </c>
      <c r="E195">
        <v>11.228999999999999</v>
      </c>
      <c r="G195" t="s">
        <v>42</v>
      </c>
      <c r="O195">
        <v>10</v>
      </c>
      <c r="P195">
        <v>0.13200000000000001</v>
      </c>
      <c r="Q195">
        <v>160.315</v>
      </c>
      <c r="R195">
        <v>62.988999999999997</v>
      </c>
      <c r="S195">
        <v>231.30600000000001</v>
      </c>
      <c r="T195">
        <v>0.46200000000000002</v>
      </c>
      <c r="U195">
        <v>9.92</v>
      </c>
      <c r="V195" t="s">
        <v>42</v>
      </c>
      <c r="W195" t="s">
        <v>77</v>
      </c>
      <c r="X195" s="5" t="s">
        <v>75</v>
      </c>
      <c r="Y195" t="s">
        <v>82</v>
      </c>
      <c r="Z195" t="s">
        <v>81</v>
      </c>
      <c r="AA195">
        <v>11.228999999999999</v>
      </c>
      <c r="AB195" t="s">
        <v>42</v>
      </c>
      <c r="AD195" s="5">
        <v>44984</v>
      </c>
    </row>
    <row r="196" spans="1:30" x14ac:dyDescent="0.3">
      <c r="A196" s="5">
        <v>44984</v>
      </c>
      <c r="B196" s="5" t="s">
        <v>75</v>
      </c>
      <c r="C196" t="s">
        <v>82</v>
      </c>
      <c r="D196" t="s">
        <v>81</v>
      </c>
      <c r="E196">
        <v>10.494</v>
      </c>
      <c r="G196" t="s">
        <v>42</v>
      </c>
      <c r="O196">
        <v>11</v>
      </c>
      <c r="P196">
        <v>0.128</v>
      </c>
      <c r="Q196">
        <v>143.43799999999999</v>
      </c>
      <c r="R196">
        <v>15.333</v>
      </c>
      <c r="S196">
        <v>232</v>
      </c>
      <c r="T196">
        <v>0</v>
      </c>
      <c r="U196">
        <v>9.56</v>
      </c>
      <c r="V196" t="s">
        <v>42</v>
      </c>
      <c r="W196" t="s">
        <v>77</v>
      </c>
      <c r="X196" s="5" t="s">
        <v>75</v>
      </c>
      <c r="Y196" t="s">
        <v>82</v>
      </c>
      <c r="Z196" t="s">
        <v>81</v>
      </c>
      <c r="AA196">
        <v>10.494</v>
      </c>
      <c r="AB196" t="s">
        <v>42</v>
      </c>
      <c r="AD196" s="5">
        <v>44984</v>
      </c>
    </row>
    <row r="197" spans="1:30" x14ac:dyDescent="0.3">
      <c r="A197" s="5">
        <v>44984</v>
      </c>
      <c r="B197" s="5" t="s">
        <v>75</v>
      </c>
      <c r="C197" t="s">
        <v>82</v>
      </c>
      <c r="D197" t="s">
        <v>81</v>
      </c>
      <c r="E197">
        <v>9.4939999999999998</v>
      </c>
      <c r="G197" t="s">
        <v>42</v>
      </c>
      <c r="O197">
        <v>12</v>
      </c>
      <c r="P197">
        <v>6.2E-2</v>
      </c>
      <c r="Q197">
        <v>127.128</v>
      </c>
      <c r="R197">
        <v>23.486000000000001</v>
      </c>
      <c r="S197">
        <v>211.946</v>
      </c>
      <c r="T197">
        <v>5.4169999999999998</v>
      </c>
      <c r="U197">
        <v>4.6609999999999996</v>
      </c>
      <c r="V197" t="s">
        <v>42</v>
      </c>
      <c r="W197" t="s">
        <v>77</v>
      </c>
      <c r="X197" s="5" t="s">
        <v>75</v>
      </c>
      <c r="Y197" t="s">
        <v>82</v>
      </c>
      <c r="Z197" t="s">
        <v>81</v>
      </c>
      <c r="AA197">
        <v>9.4939999999999998</v>
      </c>
      <c r="AB197" t="s">
        <v>42</v>
      </c>
      <c r="AD197" s="5">
        <v>44984</v>
      </c>
    </row>
    <row r="198" spans="1:30" x14ac:dyDescent="0.3">
      <c r="A198" s="5">
        <v>44984</v>
      </c>
      <c r="B198" s="5" t="s">
        <v>75</v>
      </c>
      <c r="C198" t="s">
        <v>82</v>
      </c>
      <c r="D198" t="s">
        <v>81</v>
      </c>
      <c r="E198">
        <v>11.1</v>
      </c>
      <c r="G198" t="s">
        <v>42</v>
      </c>
      <c r="O198">
        <v>13</v>
      </c>
      <c r="P198">
        <v>0.105</v>
      </c>
      <c r="Q198">
        <v>135.773</v>
      </c>
      <c r="R198">
        <v>3.1280000000000001</v>
      </c>
      <c r="S198">
        <v>203.30699999999999</v>
      </c>
      <c r="T198">
        <v>4.6909999999999998</v>
      </c>
      <c r="U198">
        <v>7.8259999999999996</v>
      </c>
      <c r="V198" t="s">
        <v>42</v>
      </c>
      <c r="W198" t="s">
        <v>76</v>
      </c>
      <c r="X198" s="5" t="s">
        <v>75</v>
      </c>
      <c r="Y198" t="s">
        <v>82</v>
      </c>
      <c r="Z198" t="s">
        <v>81</v>
      </c>
      <c r="AA198">
        <v>11.1</v>
      </c>
      <c r="AB198" t="s">
        <v>42</v>
      </c>
      <c r="AD198" s="5">
        <v>44984</v>
      </c>
    </row>
    <row r="199" spans="1:30" x14ac:dyDescent="0.3">
      <c r="A199" s="5">
        <v>44984</v>
      </c>
      <c r="B199" s="5" t="s">
        <v>75</v>
      </c>
      <c r="C199" t="s">
        <v>82</v>
      </c>
      <c r="D199" t="s">
        <v>81</v>
      </c>
      <c r="E199">
        <v>7.8010000000000002</v>
      </c>
      <c r="G199" t="s">
        <v>42</v>
      </c>
      <c r="O199">
        <v>14</v>
      </c>
      <c r="P199">
        <v>9.6000000000000002E-2</v>
      </c>
      <c r="Q199">
        <v>129.90899999999999</v>
      </c>
      <c r="R199">
        <v>4.1000000000000002E-2</v>
      </c>
      <c r="S199">
        <v>194.61199999999999</v>
      </c>
      <c r="T199">
        <v>-5.1079999999999997</v>
      </c>
      <c r="U199">
        <v>7.1890000000000001</v>
      </c>
      <c r="V199" t="s">
        <v>42</v>
      </c>
      <c r="W199" t="s">
        <v>76</v>
      </c>
      <c r="X199" s="5" t="s">
        <v>75</v>
      </c>
      <c r="Y199" t="s">
        <v>82</v>
      </c>
      <c r="Z199" t="s">
        <v>81</v>
      </c>
      <c r="AA199">
        <v>7.8010000000000002</v>
      </c>
      <c r="AB199" t="s">
        <v>42</v>
      </c>
      <c r="AD199" s="5">
        <v>44984</v>
      </c>
    </row>
    <row r="200" spans="1:30" x14ac:dyDescent="0.3">
      <c r="A200" s="5">
        <v>44984</v>
      </c>
      <c r="B200" s="5" t="s">
        <v>75</v>
      </c>
      <c r="C200" t="s">
        <v>82</v>
      </c>
      <c r="D200" t="s">
        <v>81</v>
      </c>
      <c r="E200">
        <v>9.85</v>
      </c>
      <c r="G200" t="s">
        <v>42</v>
      </c>
      <c r="O200">
        <v>15</v>
      </c>
      <c r="P200">
        <v>6.0999999999999999E-2</v>
      </c>
      <c r="Q200">
        <v>133.11699999999999</v>
      </c>
      <c r="R200">
        <v>5.4429999999999996</v>
      </c>
      <c r="S200">
        <v>219.88</v>
      </c>
      <c r="T200">
        <v>6.0090000000000003</v>
      </c>
      <c r="U200">
        <v>4.585</v>
      </c>
      <c r="V200" t="s">
        <v>42</v>
      </c>
      <c r="W200" t="s">
        <v>76</v>
      </c>
      <c r="X200" s="5" t="s">
        <v>75</v>
      </c>
      <c r="Y200" t="s">
        <v>82</v>
      </c>
      <c r="Z200" t="s">
        <v>81</v>
      </c>
      <c r="AA200">
        <v>9.85</v>
      </c>
      <c r="AB200" t="s">
        <v>42</v>
      </c>
      <c r="AD200" s="5">
        <v>44984</v>
      </c>
    </row>
    <row r="201" spans="1:30" x14ac:dyDescent="0.3">
      <c r="A201" s="5">
        <v>44984</v>
      </c>
      <c r="B201" s="5" t="s">
        <v>75</v>
      </c>
      <c r="C201" t="s">
        <v>82</v>
      </c>
      <c r="D201" t="s">
        <v>77</v>
      </c>
      <c r="E201">
        <v>9.92</v>
      </c>
      <c r="G201" t="s">
        <v>42</v>
      </c>
      <c r="O201">
        <v>16</v>
      </c>
      <c r="P201">
        <v>0.112</v>
      </c>
      <c r="Q201">
        <v>141.947</v>
      </c>
      <c r="R201">
        <v>25.332999999999998</v>
      </c>
      <c r="S201">
        <v>236.732</v>
      </c>
      <c r="T201">
        <v>1.9179999999999999</v>
      </c>
      <c r="U201">
        <v>8.3650000000000002</v>
      </c>
      <c r="V201" t="s">
        <v>42</v>
      </c>
      <c r="W201" t="s">
        <v>76</v>
      </c>
      <c r="X201" s="5" t="s">
        <v>75</v>
      </c>
      <c r="Y201" t="s">
        <v>82</v>
      </c>
      <c r="Z201" t="s">
        <v>77</v>
      </c>
      <c r="AA201">
        <v>9.92</v>
      </c>
      <c r="AB201" t="s">
        <v>42</v>
      </c>
      <c r="AD201" s="5">
        <v>44984</v>
      </c>
    </row>
    <row r="202" spans="1:30" x14ac:dyDescent="0.3">
      <c r="A202" s="5">
        <v>44984</v>
      </c>
      <c r="B202" s="5" t="s">
        <v>75</v>
      </c>
      <c r="C202" t="s">
        <v>82</v>
      </c>
      <c r="D202" t="s">
        <v>77</v>
      </c>
      <c r="E202">
        <v>9.56</v>
      </c>
      <c r="G202" t="s">
        <v>42</v>
      </c>
      <c r="O202">
        <v>17</v>
      </c>
      <c r="P202">
        <v>0.11600000000000001</v>
      </c>
      <c r="Q202">
        <v>150.62200000000001</v>
      </c>
      <c r="R202">
        <v>65.846999999999994</v>
      </c>
      <c r="S202">
        <v>215.727</v>
      </c>
      <c r="T202">
        <v>-3.6909999999999998</v>
      </c>
      <c r="U202">
        <v>8.6980000000000004</v>
      </c>
      <c r="V202" t="s">
        <v>42</v>
      </c>
      <c r="W202" t="s">
        <v>76</v>
      </c>
      <c r="X202" s="5" t="s">
        <v>75</v>
      </c>
      <c r="Y202" t="s">
        <v>82</v>
      </c>
      <c r="Z202" t="s">
        <v>77</v>
      </c>
      <c r="AA202">
        <v>9.56</v>
      </c>
      <c r="AB202" t="s">
        <v>42</v>
      </c>
      <c r="AD202" s="5">
        <v>44984</v>
      </c>
    </row>
    <row r="203" spans="1:30" x14ac:dyDescent="0.3">
      <c r="A203" s="5">
        <v>44984</v>
      </c>
      <c r="B203" s="5" t="s">
        <v>75</v>
      </c>
      <c r="C203" t="s">
        <v>82</v>
      </c>
      <c r="D203" t="s">
        <v>77</v>
      </c>
      <c r="E203">
        <v>4.6609999999999996</v>
      </c>
      <c r="G203" t="s">
        <v>42</v>
      </c>
      <c r="O203">
        <v>18</v>
      </c>
      <c r="P203">
        <v>9.9000000000000005E-2</v>
      </c>
      <c r="Q203">
        <v>165.75800000000001</v>
      </c>
      <c r="R203">
        <v>9.1639999999999997</v>
      </c>
      <c r="S203">
        <v>247</v>
      </c>
      <c r="T203">
        <v>0.61899999999999999</v>
      </c>
      <c r="U203">
        <v>7.4</v>
      </c>
      <c r="V203" t="s">
        <v>42</v>
      </c>
      <c r="W203" t="s">
        <v>76</v>
      </c>
      <c r="X203" s="5" t="s">
        <v>75</v>
      </c>
      <c r="Y203" t="s">
        <v>82</v>
      </c>
      <c r="Z203" t="s">
        <v>77</v>
      </c>
      <c r="AA203">
        <v>4.6609999999999996</v>
      </c>
      <c r="AB203" t="s">
        <v>42</v>
      </c>
      <c r="AD203" s="5">
        <v>44984</v>
      </c>
    </row>
    <row r="204" spans="1:30" x14ac:dyDescent="0.3">
      <c r="A204" s="5">
        <v>44984</v>
      </c>
      <c r="B204" s="5" t="s">
        <v>75</v>
      </c>
      <c r="C204" t="s">
        <v>82</v>
      </c>
      <c r="D204" t="s">
        <v>76</v>
      </c>
      <c r="E204">
        <v>7.8259999999999996</v>
      </c>
      <c r="G204" t="s">
        <v>42</v>
      </c>
      <c r="O204">
        <v>19</v>
      </c>
      <c r="P204">
        <v>0.13800000000000001</v>
      </c>
      <c r="Q204">
        <v>173.50800000000001</v>
      </c>
      <c r="R204">
        <v>23.698</v>
      </c>
      <c r="S204">
        <v>247.54300000000001</v>
      </c>
      <c r="T204">
        <v>0.88800000000000001</v>
      </c>
      <c r="U204">
        <v>10.321</v>
      </c>
      <c r="V204" t="s">
        <v>42</v>
      </c>
      <c r="W204" t="s">
        <v>76</v>
      </c>
      <c r="X204" s="5" t="s">
        <v>75</v>
      </c>
      <c r="Y204" t="s">
        <v>82</v>
      </c>
      <c r="Z204" t="s">
        <v>76</v>
      </c>
      <c r="AA204">
        <v>7.8259999999999996</v>
      </c>
      <c r="AB204" t="s">
        <v>42</v>
      </c>
      <c r="AD204" s="5">
        <v>44984</v>
      </c>
    </row>
    <row r="205" spans="1:30" x14ac:dyDescent="0.3">
      <c r="A205" s="5">
        <v>44984</v>
      </c>
      <c r="B205" s="5" t="s">
        <v>75</v>
      </c>
      <c r="C205" t="s">
        <v>82</v>
      </c>
      <c r="D205" t="s">
        <v>76</v>
      </c>
      <c r="E205">
        <v>7.1890000000000001</v>
      </c>
      <c r="G205" t="s">
        <v>42</v>
      </c>
      <c r="O205">
        <v>20</v>
      </c>
      <c r="P205">
        <v>0.17699999999999999</v>
      </c>
      <c r="Q205">
        <v>159.38800000000001</v>
      </c>
      <c r="R205">
        <v>34.906999999999996</v>
      </c>
      <c r="S205">
        <v>249.08500000000001</v>
      </c>
      <c r="T205">
        <v>-2.5950000000000002</v>
      </c>
      <c r="U205">
        <v>13.254</v>
      </c>
      <c r="V205" t="s">
        <v>42</v>
      </c>
      <c r="W205" t="s">
        <v>76</v>
      </c>
      <c r="X205" s="5" t="s">
        <v>75</v>
      </c>
      <c r="Y205" t="s">
        <v>82</v>
      </c>
      <c r="Z205" t="s">
        <v>76</v>
      </c>
      <c r="AA205">
        <v>7.1890000000000001</v>
      </c>
      <c r="AB205" t="s">
        <v>42</v>
      </c>
      <c r="AD205" s="5">
        <v>44984</v>
      </c>
    </row>
    <row r="206" spans="1:30" x14ac:dyDescent="0.3">
      <c r="A206" s="5">
        <v>44984</v>
      </c>
      <c r="B206" s="5" t="s">
        <v>75</v>
      </c>
      <c r="C206" t="s">
        <v>82</v>
      </c>
      <c r="D206" t="s">
        <v>76</v>
      </c>
      <c r="E206">
        <v>4.585</v>
      </c>
      <c r="G206" t="s">
        <v>42</v>
      </c>
      <c r="O206">
        <v>21</v>
      </c>
      <c r="P206">
        <v>0.13600000000000001</v>
      </c>
      <c r="Q206">
        <v>173.751</v>
      </c>
      <c r="R206">
        <v>5.0119999999999996</v>
      </c>
      <c r="S206">
        <v>248.333</v>
      </c>
      <c r="T206">
        <v>0.67400000000000004</v>
      </c>
      <c r="U206">
        <v>10.201000000000001</v>
      </c>
      <c r="V206" t="s">
        <v>42</v>
      </c>
      <c r="W206" t="s">
        <v>76</v>
      </c>
      <c r="X206" s="5" t="s">
        <v>75</v>
      </c>
      <c r="Y206" t="s">
        <v>82</v>
      </c>
      <c r="Z206" t="s">
        <v>76</v>
      </c>
      <c r="AA206">
        <v>4.585</v>
      </c>
      <c r="AB206" t="s">
        <v>42</v>
      </c>
      <c r="AD206" s="5">
        <v>44984</v>
      </c>
    </row>
    <row r="207" spans="1:30" x14ac:dyDescent="0.3">
      <c r="A207" s="5">
        <v>44984</v>
      </c>
      <c r="B207" s="5" t="s">
        <v>75</v>
      </c>
      <c r="C207" t="s">
        <v>82</v>
      </c>
      <c r="D207" t="s">
        <v>76</v>
      </c>
      <c r="E207">
        <v>8.3650000000000002</v>
      </c>
      <c r="G207" t="s">
        <v>42</v>
      </c>
      <c r="O207">
        <v>22</v>
      </c>
      <c r="P207">
        <v>0.12</v>
      </c>
      <c r="Q207">
        <v>171.73500000000001</v>
      </c>
      <c r="R207">
        <v>6.1310000000000002</v>
      </c>
      <c r="S207">
        <v>247.17400000000001</v>
      </c>
      <c r="T207">
        <v>-2.3010000000000002</v>
      </c>
      <c r="U207">
        <v>8.9670000000000005</v>
      </c>
      <c r="V207" t="s">
        <v>42</v>
      </c>
      <c r="W207" t="s">
        <v>76</v>
      </c>
      <c r="X207" s="5" t="s">
        <v>75</v>
      </c>
      <c r="Y207" t="s">
        <v>82</v>
      </c>
      <c r="Z207" t="s">
        <v>76</v>
      </c>
      <c r="AA207">
        <v>8.3650000000000002</v>
      </c>
      <c r="AB207" t="s">
        <v>42</v>
      </c>
      <c r="AD207" s="5">
        <v>44984</v>
      </c>
    </row>
    <row r="208" spans="1:30" x14ac:dyDescent="0.3">
      <c r="A208" s="5">
        <v>44984</v>
      </c>
      <c r="B208" s="5" t="s">
        <v>75</v>
      </c>
      <c r="C208" t="s">
        <v>82</v>
      </c>
      <c r="D208" t="s">
        <v>76</v>
      </c>
      <c r="E208">
        <v>8.6980000000000004</v>
      </c>
      <c r="G208" t="s">
        <v>42</v>
      </c>
      <c r="O208">
        <v>23</v>
      </c>
      <c r="P208">
        <v>0.107</v>
      </c>
      <c r="Q208">
        <v>155.93199999999999</v>
      </c>
      <c r="R208">
        <v>13.18</v>
      </c>
      <c r="S208">
        <v>234.44399999999999</v>
      </c>
      <c r="T208">
        <v>5.1680000000000001</v>
      </c>
      <c r="U208">
        <v>7.992</v>
      </c>
      <c r="V208" t="s">
        <v>42</v>
      </c>
      <c r="W208" t="s">
        <v>76</v>
      </c>
      <c r="X208" s="5" t="s">
        <v>75</v>
      </c>
      <c r="Y208" t="s">
        <v>82</v>
      </c>
      <c r="Z208" t="s">
        <v>76</v>
      </c>
      <c r="AA208">
        <v>8.6980000000000004</v>
      </c>
      <c r="AB208" t="s">
        <v>42</v>
      </c>
      <c r="AD208" s="5">
        <v>44984</v>
      </c>
    </row>
    <row r="209" spans="1:30" x14ac:dyDescent="0.3">
      <c r="A209" s="5">
        <v>44984</v>
      </c>
      <c r="B209" s="5" t="s">
        <v>75</v>
      </c>
      <c r="C209" t="s">
        <v>82</v>
      </c>
      <c r="D209" t="s">
        <v>76</v>
      </c>
      <c r="E209">
        <v>7.4</v>
      </c>
      <c r="G209" t="s">
        <v>42</v>
      </c>
      <c r="O209">
        <v>24</v>
      </c>
      <c r="P209">
        <v>0.08</v>
      </c>
      <c r="Q209">
        <v>167.44300000000001</v>
      </c>
      <c r="R209">
        <v>66.465000000000003</v>
      </c>
      <c r="S209">
        <v>236.81200000000001</v>
      </c>
      <c r="T209">
        <v>0.76900000000000002</v>
      </c>
      <c r="U209">
        <v>5.9610000000000003</v>
      </c>
      <c r="V209" t="s">
        <v>42</v>
      </c>
      <c r="W209" t="s">
        <v>76</v>
      </c>
      <c r="X209" s="5" t="s">
        <v>75</v>
      </c>
      <c r="Y209" t="s">
        <v>82</v>
      </c>
      <c r="Z209" t="s">
        <v>76</v>
      </c>
      <c r="AA209">
        <v>7.4</v>
      </c>
      <c r="AB209" t="s">
        <v>42</v>
      </c>
      <c r="AD209" s="5">
        <v>44984</v>
      </c>
    </row>
    <row r="210" spans="1:30" x14ac:dyDescent="0.3">
      <c r="A210" s="5">
        <v>44984</v>
      </c>
      <c r="B210" s="5" t="s">
        <v>75</v>
      </c>
      <c r="C210" t="s">
        <v>82</v>
      </c>
      <c r="D210" t="s">
        <v>76</v>
      </c>
      <c r="E210">
        <v>10.321</v>
      </c>
      <c r="G210" t="s">
        <v>42</v>
      </c>
      <c r="O210">
        <v>25</v>
      </c>
      <c r="P210">
        <v>7.8E-2</v>
      </c>
      <c r="Q210">
        <v>150.666</v>
      </c>
      <c r="R210">
        <v>57.055</v>
      </c>
      <c r="S210">
        <v>234.59800000000001</v>
      </c>
      <c r="T210">
        <v>0.39200000000000002</v>
      </c>
      <c r="U210">
        <v>5.84</v>
      </c>
      <c r="V210" t="s">
        <v>42</v>
      </c>
      <c r="W210" t="s">
        <v>76</v>
      </c>
      <c r="X210" s="5" t="s">
        <v>75</v>
      </c>
      <c r="Y210" t="s">
        <v>82</v>
      </c>
      <c r="Z210" t="s">
        <v>76</v>
      </c>
      <c r="AA210">
        <v>10.321</v>
      </c>
      <c r="AB210" t="s">
        <v>42</v>
      </c>
      <c r="AD210" s="5">
        <v>44984</v>
      </c>
    </row>
    <row r="211" spans="1:30" x14ac:dyDescent="0.3">
      <c r="A211" s="5">
        <v>44984</v>
      </c>
      <c r="B211" s="5" t="s">
        <v>75</v>
      </c>
      <c r="C211" t="s">
        <v>82</v>
      </c>
      <c r="D211" t="s">
        <v>76</v>
      </c>
      <c r="E211">
        <v>13.254</v>
      </c>
      <c r="G211" t="s">
        <v>42</v>
      </c>
      <c r="O211">
        <v>26</v>
      </c>
      <c r="P211">
        <v>7.3999999999999996E-2</v>
      </c>
      <c r="Q211">
        <v>134.983</v>
      </c>
      <c r="R211">
        <v>8.9700000000000006</v>
      </c>
      <c r="S211">
        <v>225.453</v>
      </c>
      <c r="T211">
        <v>5.3819999999999997</v>
      </c>
      <c r="U211">
        <v>5.5439999999999996</v>
      </c>
      <c r="V211" t="s">
        <v>42</v>
      </c>
      <c r="W211" t="s">
        <v>76</v>
      </c>
      <c r="X211" s="5" t="s">
        <v>75</v>
      </c>
      <c r="Y211" t="s">
        <v>82</v>
      </c>
      <c r="Z211" t="s">
        <v>76</v>
      </c>
      <c r="AA211">
        <v>13.254</v>
      </c>
      <c r="AB211" t="s">
        <v>42</v>
      </c>
      <c r="AD211" s="5">
        <v>44984</v>
      </c>
    </row>
    <row r="212" spans="1:30" x14ac:dyDescent="0.3">
      <c r="A212" s="5">
        <v>44984</v>
      </c>
      <c r="B212" s="5" t="s">
        <v>75</v>
      </c>
      <c r="C212" t="s">
        <v>82</v>
      </c>
      <c r="D212" t="s">
        <v>76</v>
      </c>
      <c r="E212">
        <v>10.201000000000001</v>
      </c>
      <c r="G212" t="s">
        <v>42</v>
      </c>
      <c r="O212">
        <v>27</v>
      </c>
      <c r="P212">
        <v>7.1999999999999995E-2</v>
      </c>
      <c r="Q212">
        <v>121.02200000000001</v>
      </c>
      <c r="R212">
        <v>24.937000000000001</v>
      </c>
      <c r="S212">
        <v>242.6</v>
      </c>
      <c r="T212">
        <v>3.8140000000000001</v>
      </c>
      <c r="U212">
        <v>5.4119999999999999</v>
      </c>
      <c r="V212" t="s">
        <v>42</v>
      </c>
      <c r="W212" t="s">
        <v>76</v>
      </c>
      <c r="X212" s="5" t="s">
        <v>75</v>
      </c>
      <c r="Y212" t="s">
        <v>82</v>
      </c>
      <c r="Z212" t="s">
        <v>76</v>
      </c>
      <c r="AA212">
        <v>10.201000000000001</v>
      </c>
      <c r="AB212" t="s">
        <v>42</v>
      </c>
      <c r="AD212" s="5">
        <v>44984</v>
      </c>
    </row>
    <row r="213" spans="1:30" x14ac:dyDescent="0.3">
      <c r="A213" s="5">
        <v>44984</v>
      </c>
      <c r="B213" s="5" t="s">
        <v>75</v>
      </c>
      <c r="C213" t="s">
        <v>82</v>
      </c>
      <c r="D213" t="s">
        <v>76</v>
      </c>
      <c r="E213">
        <v>8.9670000000000005</v>
      </c>
      <c r="G213" t="s">
        <v>42</v>
      </c>
      <c r="O213">
        <v>28</v>
      </c>
      <c r="P213">
        <v>0.09</v>
      </c>
      <c r="Q213">
        <v>165.27</v>
      </c>
      <c r="R213">
        <v>1.7669999999999999</v>
      </c>
      <c r="S213">
        <v>246.352</v>
      </c>
      <c r="T213">
        <v>3.0659999999999998</v>
      </c>
      <c r="U213">
        <v>6.73</v>
      </c>
      <c r="V213" t="s">
        <v>42</v>
      </c>
      <c r="W213" t="s">
        <v>76</v>
      </c>
      <c r="X213" s="5" t="s">
        <v>75</v>
      </c>
      <c r="Y213" t="s">
        <v>82</v>
      </c>
      <c r="Z213" t="s">
        <v>76</v>
      </c>
      <c r="AA213">
        <v>8.9670000000000005</v>
      </c>
      <c r="AB213" t="s">
        <v>42</v>
      </c>
      <c r="AD213" s="5">
        <v>44984</v>
      </c>
    </row>
    <row r="214" spans="1:30" x14ac:dyDescent="0.3">
      <c r="A214" s="5">
        <v>44984</v>
      </c>
      <c r="B214" s="5" t="s">
        <v>75</v>
      </c>
      <c r="C214" t="s">
        <v>82</v>
      </c>
      <c r="D214" t="s">
        <v>76</v>
      </c>
      <c r="E214">
        <v>7.992</v>
      </c>
      <c r="G214" t="s">
        <v>42</v>
      </c>
      <c r="O214">
        <v>29</v>
      </c>
      <c r="P214">
        <v>8.2000000000000003E-2</v>
      </c>
      <c r="Q214">
        <v>134.143</v>
      </c>
      <c r="R214">
        <v>7.7</v>
      </c>
      <c r="S214">
        <v>232.87</v>
      </c>
      <c r="T214">
        <v>13.583</v>
      </c>
      <c r="U214">
        <v>6.1310000000000002</v>
      </c>
      <c r="V214" t="s">
        <v>42</v>
      </c>
      <c r="W214" t="s">
        <v>76</v>
      </c>
      <c r="X214" s="5" t="s">
        <v>75</v>
      </c>
      <c r="Y214" t="s">
        <v>82</v>
      </c>
      <c r="Z214" t="s">
        <v>76</v>
      </c>
      <c r="AA214">
        <v>7.992</v>
      </c>
      <c r="AB214" t="s">
        <v>42</v>
      </c>
      <c r="AD214" s="5">
        <v>44984</v>
      </c>
    </row>
    <row r="215" spans="1:30" x14ac:dyDescent="0.3">
      <c r="A215" s="5">
        <v>44984</v>
      </c>
      <c r="B215" s="5" t="s">
        <v>75</v>
      </c>
      <c r="C215" t="s">
        <v>82</v>
      </c>
      <c r="D215" t="s">
        <v>76</v>
      </c>
      <c r="E215">
        <v>5.9610000000000003</v>
      </c>
      <c r="G215" t="s">
        <v>42</v>
      </c>
      <c r="O215">
        <v>30</v>
      </c>
      <c r="P215">
        <v>9.4E-2</v>
      </c>
      <c r="Q215">
        <v>147.66900000000001</v>
      </c>
      <c r="R215">
        <v>39.444000000000003</v>
      </c>
      <c r="S215">
        <v>237.345</v>
      </c>
      <c r="T215">
        <v>3.2519999999999998</v>
      </c>
      <c r="U215">
        <v>7.0510000000000002</v>
      </c>
      <c r="V215" t="s">
        <v>42</v>
      </c>
      <c r="W215" t="s">
        <v>76</v>
      </c>
      <c r="X215" s="5" t="s">
        <v>75</v>
      </c>
      <c r="Y215" t="s">
        <v>82</v>
      </c>
      <c r="Z215" t="s">
        <v>76</v>
      </c>
      <c r="AA215">
        <v>5.9610000000000003</v>
      </c>
      <c r="AB215" t="s">
        <v>42</v>
      </c>
      <c r="AD215" s="5">
        <v>44984</v>
      </c>
    </row>
    <row r="216" spans="1:30" x14ac:dyDescent="0.3">
      <c r="A216" s="5">
        <v>44984</v>
      </c>
      <c r="B216" s="5" t="s">
        <v>75</v>
      </c>
      <c r="C216" t="s">
        <v>82</v>
      </c>
      <c r="D216" t="s">
        <v>76</v>
      </c>
      <c r="E216">
        <v>5.84</v>
      </c>
      <c r="G216" t="s">
        <v>42</v>
      </c>
      <c r="O216">
        <v>31</v>
      </c>
      <c r="P216">
        <v>0.11600000000000001</v>
      </c>
      <c r="Q216">
        <v>135.56399999999999</v>
      </c>
      <c r="R216">
        <v>11.7</v>
      </c>
      <c r="S216">
        <v>218.27600000000001</v>
      </c>
      <c r="T216">
        <v>-8.4659999999999993</v>
      </c>
      <c r="U216">
        <v>8.6950000000000003</v>
      </c>
      <c r="V216" t="s">
        <v>42</v>
      </c>
      <c r="W216" t="s">
        <v>76</v>
      </c>
      <c r="X216" s="5" t="s">
        <v>75</v>
      </c>
      <c r="Y216" t="s">
        <v>82</v>
      </c>
      <c r="Z216" t="s">
        <v>76</v>
      </c>
      <c r="AA216">
        <v>5.84</v>
      </c>
      <c r="AB216" t="s">
        <v>42</v>
      </c>
      <c r="AD216" s="5">
        <v>44984</v>
      </c>
    </row>
    <row r="217" spans="1:30" x14ac:dyDescent="0.3">
      <c r="A217" s="5">
        <v>44984</v>
      </c>
      <c r="B217" s="5" t="s">
        <v>75</v>
      </c>
      <c r="C217" t="s">
        <v>82</v>
      </c>
      <c r="D217" t="s">
        <v>76</v>
      </c>
      <c r="E217">
        <v>5.5439999999999996</v>
      </c>
      <c r="G217" t="s">
        <v>42</v>
      </c>
      <c r="O217">
        <v>32</v>
      </c>
      <c r="P217">
        <v>6.5000000000000002E-2</v>
      </c>
      <c r="Q217">
        <v>172.08099999999999</v>
      </c>
      <c r="R217">
        <v>65.281999999999996</v>
      </c>
      <c r="S217">
        <v>225.101</v>
      </c>
      <c r="T217">
        <v>-12.324999999999999</v>
      </c>
      <c r="U217">
        <v>4.8719999999999999</v>
      </c>
      <c r="V217" t="s">
        <v>42</v>
      </c>
      <c r="W217" t="s">
        <v>76</v>
      </c>
      <c r="X217" s="5" t="s">
        <v>75</v>
      </c>
      <c r="Y217" t="s">
        <v>82</v>
      </c>
      <c r="Z217" t="s">
        <v>76</v>
      </c>
      <c r="AA217">
        <v>5.5439999999999996</v>
      </c>
      <c r="AB217" t="s">
        <v>42</v>
      </c>
      <c r="AD217" s="5">
        <v>44984</v>
      </c>
    </row>
    <row r="218" spans="1:30" x14ac:dyDescent="0.3">
      <c r="A218" s="5">
        <v>44984</v>
      </c>
      <c r="B218" s="5" t="s">
        <v>75</v>
      </c>
      <c r="C218" t="s">
        <v>82</v>
      </c>
      <c r="D218" t="s">
        <v>76</v>
      </c>
      <c r="E218">
        <v>5.4119999999999999</v>
      </c>
      <c r="G218" t="s">
        <v>42</v>
      </c>
      <c r="O218">
        <v>33</v>
      </c>
      <c r="P218">
        <v>9.2999999999999999E-2</v>
      </c>
      <c r="Q218">
        <v>157.79599999999999</v>
      </c>
      <c r="R218">
        <v>33.584000000000003</v>
      </c>
      <c r="S218">
        <v>242.77099999999999</v>
      </c>
      <c r="T218">
        <v>-2.9609999999999999</v>
      </c>
      <c r="U218">
        <v>6.9690000000000003</v>
      </c>
      <c r="V218" t="s">
        <v>42</v>
      </c>
      <c r="W218" t="s">
        <v>76</v>
      </c>
      <c r="X218" s="5" t="s">
        <v>75</v>
      </c>
      <c r="Y218" t="s">
        <v>82</v>
      </c>
      <c r="Z218" t="s">
        <v>76</v>
      </c>
      <c r="AA218">
        <v>5.4119999999999999</v>
      </c>
      <c r="AB218" t="s">
        <v>42</v>
      </c>
      <c r="AD218" s="5">
        <v>44984</v>
      </c>
    </row>
    <row r="219" spans="1:30" x14ac:dyDescent="0.3">
      <c r="A219" s="5">
        <v>44984</v>
      </c>
      <c r="B219" s="5" t="s">
        <v>75</v>
      </c>
      <c r="C219" t="s">
        <v>82</v>
      </c>
      <c r="D219" t="s">
        <v>76</v>
      </c>
      <c r="E219">
        <v>6.73</v>
      </c>
      <c r="G219" t="s">
        <v>42</v>
      </c>
      <c r="O219">
        <v>34</v>
      </c>
      <c r="P219">
        <v>8.7999999999999995E-2</v>
      </c>
      <c r="Q219">
        <v>174.9</v>
      </c>
      <c r="R219">
        <v>65.626999999999995</v>
      </c>
      <c r="S219">
        <v>232.81700000000001</v>
      </c>
      <c r="T219">
        <v>-7.3410000000000002</v>
      </c>
      <c r="U219">
        <v>6.5739999999999998</v>
      </c>
      <c r="V219" t="s">
        <v>42</v>
      </c>
      <c r="W219" t="s">
        <v>76</v>
      </c>
      <c r="X219" s="5" t="s">
        <v>75</v>
      </c>
      <c r="Y219" t="s">
        <v>82</v>
      </c>
      <c r="Z219" t="s">
        <v>76</v>
      </c>
      <c r="AA219">
        <v>6.73</v>
      </c>
      <c r="AB219" t="s">
        <v>42</v>
      </c>
      <c r="AD219" s="5">
        <v>44984</v>
      </c>
    </row>
    <row r="220" spans="1:30" x14ac:dyDescent="0.3">
      <c r="A220" s="5">
        <v>44984</v>
      </c>
      <c r="B220" s="5" t="s">
        <v>75</v>
      </c>
      <c r="C220" t="s">
        <v>82</v>
      </c>
      <c r="D220" t="s">
        <v>76</v>
      </c>
      <c r="E220">
        <v>6.1310000000000002</v>
      </c>
      <c r="G220" t="s">
        <v>42</v>
      </c>
      <c r="O220">
        <v>35</v>
      </c>
      <c r="P220">
        <v>9.5000000000000001E-2</v>
      </c>
      <c r="Q220">
        <v>156.232</v>
      </c>
      <c r="R220">
        <v>72.614999999999995</v>
      </c>
      <c r="S220">
        <v>230.846</v>
      </c>
      <c r="T220">
        <v>-5.8070000000000004</v>
      </c>
      <c r="U220">
        <v>7.117</v>
      </c>
      <c r="V220" t="s">
        <v>42</v>
      </c>
      <c r="W220" t="s">
        <v>76</v>
      </c>
      <c r="X220" s="5" t="s">
        <v>75</v>
      </c>
      <c r="Y220" t="s">
        <v>82</v>
      </c>
      <c r="Z220" t="s">
        <v>76</v>
      </c>
      <c r="AA220">
        <v>6.1310000000000002</v>
      </c>
      <c r="AB220" t="s">
        <v>42</v>
      </c>
      <c r="AD220" s="5">
        <v>44984</v>
      </c>
    </row>
    <row r="221" spans="1:30" x14ac:dyDescent="0.3">
      <c r="A221" s="5">
        <v>44984</v>
      </c>
      <c r="B221" s="5" t="s">
        <v>75</v>
      </c>
      <c r="C221" t="s">
        <v>82</v>
      </c>
      <c r="D221" t="s">
        <v>76</v>
      </c>
      <c r="E221">
        <v>7.0510000000000002</v>
      </c>
      <c r="G221" t="s">
        <v>42</v>
      </c>
      <c r="O221">
        <v>36</v>
      </c>
      <c r="P221">
        <v>0.14000000000000001</v>
      </c>
      <c r="Q221">
        <v>152.149</v>
      </c>
      <c r="R221">
        <v>0</v>
      </c>
      <c r="S221">
        <v>237.69499999999999</v>
      </c>
      <c r="T221">
        <v>-0.437</v>
      </c>
      <c r="U221">
        <v>10.48</v>
      </c>
      <c r="V221" t="s">
        <v>42</v>
      </c>
      <c r="W221" t="s">
        <v>76</v>
      </c>
      <c r="X221" s="5" t="s">
        <v>75</v>
      </c>
      <c r="Y221" t="s">
        <v>82</v>
      </c>
      <c r="Z221" t="s">
        <v>76</v>
      </c>
      <c r="AA221">
        <v>7.0510000000000002</v>
      </c>
      <c r="AB221" t="s">
        <v>42</v>
      </c>
      <c r="AD221" s="5">
        <v>44984</v>
      </c>
    </row>
    <row r="222" spans="1:30" x14ac:dyDescent="0.3">
      <c r="A222" s="5">
        <v>44984</v>
      </c>
      <c r="B222" s="5" t="s">
        <v>75</v>
      </c>
      <c r="C222" t="s">
        <v>82</v>
      </c>
      <c r="D222" t="s">
        <v>76</v>
      </c>
      <c r="E222">
        <v>8.6950000000000003</v>
      </c>
      <c r="G222" t="s">
        <v>42</v>
      </c>
      <c r="O222">
        <v>37</v>
      </c>
      <c r="P222">
        <v>9.8000000000000004E-2</v>
      </c>
      <c r="Q222">
        <v>131.703</v>
      </c>
      <c r="R222">
        <v>27.423999999999999</v>
      </c>
      <c r="S222">
        <v>227.63399999999999</v>
      </c>
      <c r="T222">
        <v>-6.5819999999999999</v>
      </c>
      <c r="U222">
        <v>7.3280000000000003</v>
      </c>
      <c r="V222" t="s">
        <v>42</v>
      </c>
      <c r="W222" t="s">
        <v>76</v>
      </c>
      <c r="X222" s="5" t="s">
        <v>75</v>
      </c>
      <c r="Y222" t="s">
        <v>82</v>
      </c>
      <c r="Z222" t="s">
        <v>76</v>
      </c>
      <c r="AA222">
        <v>8.6950000000000003</v>
      </c>
      <c r="AB222" t="s">
        <v>42</v>
      </c>
      <c r="AD222" s="5">
        <v>44984</v>
      </c>
    </row>
    <row r="223" spans="1:30" x14ac:dyDescent="0.3">
      <c r="A223" s="5">
        <v>44984</v>
      </c>
      <c r="B223" s="5" t="s">
        <v>75</v>
      </c>
      <c r="C223" t="s">
        <v>82</v>
      </c>
      <c r="D223" t="s">
        <v>76</v>
      </c>
      <c r="E223">
        <v>4.8719999999999999</v>
      </c>
      <c r="G223" t="s">
        <v>42</v>
      </c>
      <c r="O223">
        <v>38</v>
      </c>
      <c r="P223">
        <v>8.8999999999999996E-2</v>
      </c>
      <c r="Q223">
        <v>162.23500000000001</v>
      </c>
      <c r="R223">
        <v>55.707000000000001</v>
      </c>
      <c r="S223">
        <v>243.10300000000001</v>
      </c>
      <c r="T223">
        <v>-76.974000000000004</v>
      </c>
      <c r="U223">
        <v>8.5850000000000009</v>
      </c>
      <c r="V223" t="s">
        <v>42</v>
      </c>
      <c r="W223" t="s">
        <v>76</v>
      </c>
      <c r="X223" s="5" t="s">
        <v>75</v>
      </c>
      <c r="Y223" t="s">
        <v>82</v>
      </c>
      <c r="Z223" t="s">
        <v>76</v>
      </c>
      <c r="AA223">
        <v>4.8719999999999999</v>
      </c>
      <c r="AB223" t="s">
        <v>42</v>
      </c>
      <c r="AD223" s="5">
        <v>44984</v>
      </c>
    </row>
    <row r="224" spans="1:30" x14ac:dyDescent="0.3">
      <c r="A224" s="5">
        <v>44984</v>
      </c>
      <c r="B224" s="5" t="s">
        <v>75</v>
      </c>
      <c r="C224" t="s">
        <v>82</v>
      </c>
      <c r="D224" t="s">
        <v>76</v>
      </c>
      <c r="E224">
        <v>6.9690000000000003</v>
      </c>
      <c r="G224" t="s">
        <v>42</v>
      </c>
      <c r="O224">
        <v>39</v>
      </c>
      <c r="P224">
        <v>7.8E-2</v>
      </c>
      <c r="Q224">
        <v>146.22800000000001</v>
      </c>
      <c r="R224">
        <v>22.042000000000002</v>
      </c>
      <c r="S224">
        <v>239.333</v>
      </c>
      <c r="T224">
        <v>10.090999999999999</v>
      </c>
      <c r="U224">
        <v>7.4809999999999999</v>
      </c>
      <c r="V224" t="s">
        <v>42</v>
      </c>
      <c r="W224" t="s">
        <v>77</v>
      </c>
      <c r="X224" s="5" t="s">
        <v>75</v>
      </c>
      <c r="Y224" t="s">
        <v>82</v>
      </c>
      <c r="Z224" t="s">
        <v>76</v>
      </c>
      <c r="AA224">
        <v>6.9690000000000003</v>
      </c>
      <c r="AB224" t="s">
        <v>42</v>
      </c>
      <c r="AD224" s="5">
        <v>44984</v>
      </c>
    </row>
    <row r="225" spans="1:30" x14ac:dyDescent="0.3">
      <c r="A225" s="5">
        <v>44984</v>
      </c>
      <c r="B225" s="5" t="s">
        <v>75</v>
      </c>
      <c r="C225" t="s">
        <v>82</v>
      </c>
      <c r="D225" t="s">
        <v>76</v>
      </c>
      <c r="E225">
        <v>6.5739999999999998</v>
      </c>
      <c r="G225" t="s">
        <v>42</v>
      </c>
      <c r="O225">
        <v>40</v>
      </c>
      <c r="P225">
        <v>7.1999999999999995E-2</v>
      </c>
      <c r="Q225">
        <v>118.748</v>
      </c>
      <c r="R225">
        <v>27.181999999999999</v>
      </c>
      <c r="S225">
        <v>233.20500000000001</v>
      </c>
      <c r="T225">
        <v>17.446999999999999</v>
      </c>
      <c r="U225">
        <v>6.87</v>
      </c>
      <c r="V225" t="s">
        <v>42</v>
      </c>
      <c r="W225" t="s">
        <v>77</v>
      </c>
      <c r="X225" s="5" t="s">
        <v>75</v>
      </c>
      <c r="Y225" t="s">
        <v>82</v>
      </c>
      <c r="Z225" t="s">
        <v>76</v>
      </c>
      <c r="AA225">
        <v>6.5739999999999998</v>
      </c>
      <c r="AB225" t="s">
        <v>42</v>
      </c>
      <c r="AD225" s="5">
        <v>44984</v>
      </c>
    </row>
    <row r="226" spans="1:30" x14ac:dyDescent="0.3">
      <c r="A226" s="5">
        <v>44984</v>
      </c>
      <c r="B226" s="5" t="s">
        <v>75</v>
      </c>
      <c r="C226" t="s">
        <v>82</v>
      </c>
      <c r="D226" t="s">
        <v>76</v>
      </c>
      <c r="E226">
        <v>7.117</v>
      </c>
      <c r="G226" t="s">
        <v>42</v>
      </c>
      <c r="O226">
        <v>41</v>
      </c>
      <c r="P226">
        <v>7.0999999999999994E-2</v>
      </c>
      <c r="Q226">
        <v>128.422</v>
      </c>
      <c r="R226">
        <v>27.25</v>
      </c>
      <c r="S226">
        <v>240.34100000000001</v>
      </c>
      <c r="T226">
        <v>11.103999999999999</v>
      </c>
      <c r="U226">
        <v>6.806</v>
      </c>
      <c r="V226" t="s">
        <v>42</v>
      </c>
      <c r="W226" t="s">
        <v>77</v>
      </c>
      <c r="X226" s="5" t="s">
        <v>75</v>
      </c>
      <c r="Y226" t="s">
        <v>82</v>
      </c>
      <c r="Z226" t="s">
        <v>76</v>
      </c>
      <c r="AA226">
        <v>7.117</v>
      </c>
      <c r="AB226" t="s">
        <v>42</v>
      </c>
      <c r="AD226" s="5">
        <v>44984</v>
      </c>
    </row>
    <row r="227" spans="1:30" x14ac:dyDescent="0.3">
      <c r="A227" s="5">
        <v>44984</v>
      </c>
      <c r="B227" s="5" t="s">
        <v>75</v>
      </c>
      <c r="C227" t="s">
        <v>82</v>
      </c>
      <c r="D227" t="s">
        <v>76</v>
      </c>
      <c r="E227">
        <v>10.48</v>
      </c>
      <c r="G227" t="s">
        <v>42</v>
      </c>
      <c r="O227">
        <v>42</v>
      </c>
      <c r="P227">
        <v>6.9000000000000006E-2</v>
      </c>
      <c r="Q227">
        <v>132.285</v>
      </c>
      <c r="R227">
        <v>40.917000000000002</v>
      </c>
      <c r="S227">
        <v>242.38</v>
      </c>
      <c r="T227">
        <v>-73.61</v>
      </c>
      <c r="U227">
        <v>6.6360000000000001</v>
      </c>
      <c r="V227" t="s">
        <v>42</v>
      </c>
      <c r="W227" t="s">
        <v>77</v>
      </c>
      <c r="X227" s="5" t="s">
        <v>75</v>
      </c>
      <c r="Y227" t="s">
        <v>82</v>
      </c>
      <c r="Z227" t="s">
        <v>76</v>
      </c>
      <c r="AA227">
        <v>10.48</v>
      </c>
      <c r="AB227" t="s">
        <v>42</v>
      </c>
      <c r="AD227" s="5">
        <v>44984</v>
      </c>
    </row>
    <row r="228" spans="1:30" x14ac:dyDescent="0.3">
      <c r="A228" s="5">
        <v>44984</v>
      </c>
      <c r="B228" s="5" t="s">
        <v>75</v>
      </c>
      <c r="C228" t="s">
        <v>82</v>
      </c>
      <c r="D228" t="s">
        <v>76</v>
      </c>
      <c r="E228">
        <v>7.3280000000000003</v>
      </c>
      <c r="G228" t="s">
        <v>42</v>
      </c>
      <c r="O228">
        <v>43</v>
      </c>
      <c r="P228">
        <v>7.4999999999999997E-2</v>
      </c>
      <c r="Q228">
        <v>120.965</v>
      </c>
      <c r="R228">
        <v>0</v>
      </c>
      <c r="S228">
        <v>243.86199999999999</v>
      </c>
      <c r="T228">
        <v>-83.55</v>
      </c>
      <c r="U228">
        <v>7.2229999999999999</v>
      </c>
      <c r="V228" t="s">
        <v>42</v>
      </c>
      <c r="W228" t="s">
        <v>77</v>
      </c>
      <c r="X228" s="5" t="s">
        <v>75</v>
      </c>
      <c r="Y228" t="s">
        <v>82</v>
      </c>
      <c r="Z228" t="s">
        <v>76</v>
      </c>
      <c r="AA228">
        <v>7.3280000000000003</v>
      </c>
      <c r="AB228" t="s">
        <v>42</v>
      </c>
      <c r="AD228" s="5">
        <v>44984</v>
      </c>
    </row>
    <row r="229" spans="1:30" x14ac:dyDescent="0.3">
      <c r="A229" s="5">
        <v>44984</v>
      </c>
      <c r="B229" s="5" t="s">
        <v>75</v>
      </c>
      <c r="C229" t="s">
        <v>82</v>
      </c>
      <c r="D229" t="s">
        <v>76</v>
      </c>
      <c r="E229">
        <v>8.5850000000000009</v>
      </c>
      <c r="G229" t="s">
        <v>42</v>
      </c>
      <c r="O229">
        <v>44</v>
      </c>
      <c r="P229">
        <v>7.0999999999999994E-2</v>
      </c>
      <c r="Q229">
        <v>156.06</v>
      </c>
      <c r="R229">
        <v>60.59</v>
      </c>
      <c r="S229">
        <v>234.91399999999999</v>
      </c>
      <c r="T229">
        <v>-72.897000000000006</v>
      </c>
      <c r="U229">
        <v>6.7919999999999998</v>
      </c>
      <c r="V229" t="s">
        <v>42</v>
      </c>
      <c r="W229" t="s">
        <v>77</v>
      </c>
      <c r="X229" s="5" t="s">
        <v>75</v>
      </c>
      <c r="Y229" t="s">
        <v>82</v>
      </c>
      <c r="Z229" t="s">
        <v>76</v>
      </c>
      <c r="AA229">
        <v>8.5850000000000009</v>
      </c>
      <c r="AB229" t="s">
        <v>42</v>
      </c>
      <c r="AD229" s="5">
        <v>44984</v>
      </c>
    </row>
    <row r="230" spans="1:30" x14ac:dyDescent="0.3">
      <c r="A230" s="5">
        <v>44984</v>
      </c>
      <c r="B230" s="5" t="s">
        <v>75</v>
      </c>
      <c r="C230" t="s">
        <v>82</v>
      </c>
      <c r="D230" t="s">
        <v>77</v>
      </c>
      <c r="E230">
        <v>7.4809999999999999</v>
      </c>
      <c r="G230" t="s">
        <v>42</v>
      </c>
      <c r="O230">
        <v>45</v>
      </c>
      <c r="P230">
        <v>6.9000000000000006E-2</v>
      </c>
      <c r="Q230">
        <v>108.56100000000001</v>
      </c>
      <c r="R230">
        <v>0</v>
      </c>
      <c r="S230">
        <v>234.85400000000001</v>
      </c>
      <c r="T230">
        <v>-83.007999999999996</v>
      </c>
      <c r="U230">
        <v>6.6660000000000004</v>
      </c>
      <c r="V230" t="s">
        <v>42</v>
      </c>
      <c r="W230" t="s">
        <v>77</v>
      </c>
      <c r="X230" s="5" t="s">
        <v>75</v>
      </c>
      <c r="Y230" t="s">
        <v>82</v>
      </c>
      <c r="Z230" t="s">
        <v>77</v>
      </c>
      <c r="AA230">
        <v>7.4809999999999999</v>
      </c>
      <c r="AB230" t="s">
        <v>42</v>
      </c>
      <c r="AD230" s="5">
        <v>44984</v>
      </c>
    </row>
    <row r="231" spans="1:30" x14ac:dyDescent="0.3">
      <c r="A231" s="5">
        <v>44984</v>
      </c>
      <c r="B231" s="5" t="s">
        <v>75</v>
      </c>
      <c r="C231" t="s">
        <v>82</v>
      </c>
      <c r="D231" t="s">
        <v>77</v>
      </c>
      <c r="E231">
        <v>6.87</v>
      </c>
      <c r="G231" t="s">
        <v>42</v>
      </c>
      <c r="O231">
        <v>46</v>
      </c>
      <c r="P231">
        <v>7.0999999999999994E-2</v>
      </c>
      <c r="Q231">
        <v>98.881</v>
      </c>
      <c r="R231">
        <v>3.335</v>
      </c>
      <c r="S231">
        <v>201.27600000000001</v>
      </c>
      <c r="T231">
        <v>-42.026000000000003</v>
      </c>
      <c r="U231">
        <v>6.806</v>
      </c>
      <c r="V231" t="s">
        <v>42</v>
      </c>
      <c r="W231" t="s">
        <v>77</v>
      </c>
      <c r="X231" s="5" t="s">
        <v>75</v>
      </c>
      <c r="Y231" t="s">
        <v>82</v>
      </c>
      <c r="Z231" t="s">
        <v>77</v>
      </c>
      <c r="AA231">
        <v>6.87</v>
      </c>
      <c r="AB231" t="s">
        <v>42</v>
      </c>
      <c r="AD231" s="5">
        <v>44984</v>
      </c>
    </row>
    <row r="232" spans="1:30" x14ac:dyDescent="0.3">
      <c r="A232" s="5">
        <v>44984</v>
      </c>
      <c r="B232" s="5" t="s">
        <v>75</v>
      </c>
      <c r="C232" t="s">
        <v>82</v>
      </c>
      <c r="D232" t="s">
        <v>77</v>
      </c>
      <c r="E232">
        <v>6.806</v>
      </c>
      <c r="G232" t="s">
        <v>42</v>
      </c>
      <c r="O232">
        <v>47</v>
      </c>
      <c r="P232">
        <v>8.5000000000000006E-2</v>
      </c>
      <c r="Q232">
        <v>155.15</v>
      </c>
      <c r="R232">
        <v>7.46</v>
      </c>
      <c r="S232">
        <v>247.30500000000001</v>
      </c>
      <c r="T232">
        <v>54.005000000000003</v>
      </c>
      <c r="U232">
        <v>8.1769999999999996</v>
      </c>
      <c r="V232" t="s">
        <v>42</v>
      </c>
      <c r="W232" t="s">
        <v>77</v>
      </c>
      <c r="X232" s="5" t="s">
        <v>75</v>
      </c>
      <c r="Y232" t="s">
        <v>82</v>
      </c>
      <c r="Z232" t="s">
        <v>77</v>
      </c>
      <c r="AA232">
        <v>6.806</v>
      </c>
      <c r="AB232" t="s">
        <v>42</v>
      </c>
      <c r="AD232" s="5">
        <v>44984</v>
      </c>
    </row>
    <row r="233" spans="1:30" x14ac:dyDescent="0.3">
      <c r="A233" s="5">
        <v>44984</v>
      </c>
      <c r="B233" s="5" t="s">
        <v>75</v>
      </c>
      <c r="C233" t="s">
        <v>82</v>
      </c>
      <c r="D233" t="s">
        <v>77</v>
      </c>
      <c r="E233">
        <v>6.6360000000000001</v>
      </c>
      <c r="G233" t="s">
        <v>42</v>
      </c>
      <c r="O233">
        <v>48</v>
      </c>
      <c r="P233">
        <v>0.06</v>
      </c>
      <c r="Q233">
        <v>121.27500000000001</v>
      </c>
      <c r="R233">
        <v>11.465</v>
      </c>
      <c r="S233">
        <v>205.29499999999999</v>
      </c>
      <c r="T233">
        <v>16.46</v>
      </c>
      <c r="U233">
        <v>5.7270000000000003</v>
      </c>
      <c r="V233" t="s">
        <v>42</v>
      </c>
      <c r="W233" t="s">
        <v>77</v>
      </c>
      <c r="X233" s="5" t="s">
        <v>75</v>
      </c>
      <c r="Y233" t="s">
        <v>82</v>
      </c>
      <c r="Z233" t="s">
        <v>77</v>
      </c>
      <c r="AA233">
        <v>6.6360000000000001</v>
      </c>
      <c r="AB233" t="s">
        <v>42</v>
      </c>
      <c r="AD233" s="5">
        <v>44984</v>
      </c>
    </row>
    <row r="234" spans="1:30" x14ac:dyDescent="0.3">
      <c r="A234" s="5">
        <v>44984</v>
      </c>
      <c r="B234" s="5" t="s">
        <v>75</v>
      </c>
      <c r="C234" t="s">
        <v>82</v>
      </c>
      <c r="D234" t="s">
        <v>77</v>
      </c>
      <c r="E234">
        <v>7.2229999999999999</v>
      </c>
      <c r="G234" t="s">
        <v>42</v>
      </c>
      <c r="O234">
        <v>49</v>
      </c>
      <c r="P234">
        <v>7.0999999999999994E-2</v>
      </c>
      <c r="Q234">
        <v>100.003</v>
      </c>
      <c r="R234">
        <v>29.587</v>
      </c>
      <c r="S234">
        <v>184.95400000000001</v>
      </c>
      <c r="T234">
        <v>-93.674000000000007</v>
      </c>
      <c r="U234">
        <v>6.8170000000000002</v>
      </c>
      <c r="V234" t="s">
        <v>42</v>
      </c>
      <c r="W234" t="s">
        <v>77</v>
      </c>
      <c r="X234" s="5" t="s">
        <v>75</v>
      </c>
      <c r="Y234" t="s">
        <v>82</v>
      </c>
      <c r="Z234" t="s">
        <v>77</v>
      </c>
      <c r="AA234">
        <v>7.2229999999999999</v>
      </c>
      <c r="AB234" t="s">
        <v>42</v>
      </c>
      <c r="AD234" s="5">
        <v>44984</v>
      </c>
    </row>
    <row r="235" spans="1:30" x14ac:dyDescent="0.3">
      <c r="A235" s="5">
        <v>44984</v>
      </c>
      <c r="B235" s="5" t="s">
        <v>75</v>
      </c>
      <c r="C235" t="s">
        <v>82</v>
      </c>
      <c r="D235" t="s">
        <v>77</v>
      </c>
      <c r="E235">
        <v>6.7919999999999998</v>
      </c>
      <c r="G235" t="s">
        <v>42</v>
      </c>
      <c r="O235">
        <v>50</v>
      </c>
      <c r="P235">
        <v>7.1999999999999995E-2</v>
      </c>
      <c r="Q235">
        <v>94.268000000000001</v>
      </c>
      <c r="R235">
        <v>9</v>
      </c>
      <c r="S235">
        <v>188.92500000000001</v>
      </c>
      <c r="T235">
        <v>158.29499999999999</v>
      </c>
      <c r="U235">
        <v>6.9189999999999996</v>
      </c>
      <c r="V235" t="s">
        <v>42</v>
      </c>
      <c r="W235" t="s">
        <v>77</v>
      </c>
      <c r="X235" s="5" t="s">
        <v>75</v>
      </c>
      <c r="Y235" t="s">
        <v>82</v>
      </c>
      <c r="Z235" t="s">
        <v>77</v>
      </c>
      <c r="AA235">
        <v>6.7919999999999998</v>
      </c>
      <c r="AB235" t="s">
        <v>42</v>
      </c>
      <c r="AD235" s="5">
        <v>44984</v>
      </c>
    </row>
    <row r="236" spans="1:30" x14ac:dyDescent="0.3">
      <c r="A236" s="5">
        <v>44984</v>
      </c>
      <c r="B236" s="5" t="s">
        <v>75</v>
      </c>
      <c r="C236" t="s">
        <v>82</v>
      </c>
      <c r="D236" t="s">
        <v>77</v>
      </c>
      <c r="E236">
        <v>6.6660000000000004</v>
      </c>
      <c r="G236" t="s">
        <v>42</v>
      </c>
      <c r="O236">
        <v>51</v>
      </c>
      <c r="P236">
        <v>6.8000000000000005E-2</v>
      </c>
      <c r="Q236">
        <v>120.02800000000001</v>
      </c>
      <c r="R236">
        <v>0</v>
      </c>
      <c r="S236">
        <v>245.36500000000001</v>
      </c>
      <c r="T236">
        <v>0.55100000000000005</v>
      </c>
      <c r="U236">
        <v>6.492</v>
      </c>
      <c r="V236" t="s">
        <v>42</v>
      </c>
      <c r="W236" t="s">
        <v>77</v>
      </c>
      <c r="X236" s="5" t="s">
        <v>75</v>
      </c>
      <c r="Y236" t="s">
        <v>82</v>
      </c>
      <c r="Z236" t="s">
        <v>77</v>
      </c>
      <c r="AA236">
        <v>6.6660000000000004</v>
      </c>
      <c r="AB236" t="s">
        <v>42</v>
      </c>
      <c r="AD236" s="5">
        <v>44984</v>
      </c>
    </row>
    <row r="237" spans="1:30" x14ac:dyDescent="0.3">
      <c r="A237" s="5">
        <v>44984</v>
      </c>
      <c r="B237" s="5" t="s">
        <v>75</v>
      </c>
      <c r="C237" t="s">
        <v>82</v>
      </c>
      <c r="D237" t="s">
        <v>77</v>
      </c>
      <c r="E237">
        <v>6.806</v>
      </c>
      <c r="G237" t="s">
        <v>42</v>
      </c>
      <c r="O237">
        <v>52</v>
      </c>
      <c r="P237">
        <v>6.6000000000000003E-2</v>
      </c>
      <c r="Q237">
        <v>126.851</v>
      </c>
      <c r="R237">
        <v>26.065000000000001</v>
      </c>
      <c r="S237">
        <v>205.00200000000001</v>
      </c>
      <c r="T237">
        <v>-125.735</v>
      </c>
      <c r="U237">
        <v>6.3049999999999997</v>
      </c>
      <c r="V237" t="s">
        <v>42</v>
      </c>
      <c r="W237" t="s">
        <v>77</v>
      </c>
      <c r="X237" s="5" t="s">
        <v>75</v>
      </c>
      <c r="Y237" t="s">
        <v>82</v>
      </c>
      <c r="Z237" t="s">
        <v>77</v>
      </c>
      <c r="AA237">
        <v>6.806</v>
      </c>
      <c r="AB237" t="s">
        <v>42</v>
      </c>
      <c r="AD237" s="5">
        <v>44984</v>
      </c>
    </row>
    <row r="238" spans="1:30" x14ac:dyDescent="0.3">
      <c r="A238" s="5">
        <v>44984</v>
      </c>
      <c r="B238" s="5" t="s">
        <v>75</v>
      </c>
      <c r="C238" t="s">
        <v>82</v>
      </c>
      <c r="D238" t="s">
        <v>77</v>
      </c>
      <c r="E238">
        <v>8.1769999999999996</v>
      </c>
      <c r="G238" t="s">
        <v>42</v>
      </c>
      <c r="O238">
        <v>53</v>
      </c>
      <c r="P238">
        <v>6.5000000000000002E-2</v>
      </c>
      <c r="Q238">
        <v>107.295</v>
      </c>
      <c r="R238">
        <v>10.77</v>
      </c>
      <c r="S238">
        <v>203.131</v>
      </c>
      <c r="T238">
        <v>-160.65600000000001</v>
      </c>
      <c r="U238">
        <v>6.218</v>
      </c>
      <c r="V238" t="s">
        <v>42</v>
      </c>
      <c r="W238" t="s">
        <v>77</v>
      </c>
      <c r="X238" s="5" t="s">
        <v>75</v>
      </c>
      <c r="Y238" t="s">
        <v>82</v>
      </c>
      <c r="Z238" t="s">
        <v>77</v>
      </c>
      <c r="AA238">
        <v>8.1769999999999996</v>
      </c>
      <c r="AB238" t="s">
        <v>42</v>
      </c>
      <c r="AD238" s="5">
        <v>44984</v>
      </c>
    </row>
    <row r="239" spans="1:30" x14ac:dyDescent="0.3">
      <c r="A239" s="5">
        <v>44984</v>
      </c>
      <c r="B239" s="5" t="s">
        <v>75</v>
      </c>
      <c r="C239" t="s">
        <v>82</v>
      </c>
      <c r="D239" t="s">
        <v>77</v>
      </c>
      <c r="E239">
        <v>5.7270000000000003</v>
      </c>
      <c r="G239" t="s">
        <v>42</v>
      </c>
      <c r="O239">
        <v>54</v>
      </c>
      <c r="P239">
        <v>8.1000000000000003E-2</v>
      </c>
      <c r="Q239">
        <v>160.006</v>
      </c>
      <c r="R239">
        <v>35.534999999999997</v>
      </c>
      <c r="S239">
        <v>235.03899999999999</v>
      </c>
      <c r="T239">
        <v>-8.7810000000000006</v>
      </c>
      <c r="U239">
        <v>7.7679999999999998</v>
      </c>
      <c r="V239" t="s">
        <v>42</v>
      </c>
      <c r="W239" t="s">
        <v>77</v>
      </c>
      <c r="X239" s="5" t="s">
        <v>75</v>
      </c>
      <c r="Y239" t="s">
        <v>82</v>
      </c>
      <c r="Z239" t="s">
        <v>77</v>
      </c>
      <c r="AA239">
        <v>5.7270000000000003</v>
      </c>
      <c r="AB239" t="s">
        <v>42</v>
      </c>
      <c r="AD239" s="5">
        <v>44984</v>
      </c>
    </row>
    <row r="240" spans="1:30" x14ac:dyDescent="0.3">
      <c r="A240" s="5">
        <v>44984</v>
      </c>
      <c r="B240" s="5" t="s">
        <v>75</v>
      </c>
      <c r="C240" t="s">
        <v>82</v>
      </c>
      <c r="D240" t="s">
        <v>77</v>
      </c>
      <c r="E240">
        <v>6.8170000000000002</v>
      </c>
      <c r="G240" t="s">
        <v>42</v>
      </c>
      <c r="O240">
        <v>55</v>
      </c>
      <c r="P240">
        <v>7.4999999999999997E-2</v>
      </c>
      <c r="Q240">
        <v>83.936999999999998</v>
      </c>
      <c r="R240">
        <v>0</v>
      </c>
      <c r="S240">
        <v>210.85400000000001</v>
      </c>
      <c r="T240">
        <v>7.4960000000000004</v>
      </c>
      <c r="U240">
        <v>7.1769999999999996</v>
      </c>
      <c r="V240" t="s">
        <v>42</v>
      </c>
      <c r="W240" t="s">
        <v>77</v>
      </c>
      <c r="X240" s="5" t="s">
        <v>75</v>
      </c>
      <c r="Y240" t="s">
        <v>82</v>
      </c>
      <c r="Z240" t="s">
        <v>77</v>
      </c>
      <c r="AA240">
        <v>6.8170000000000002</v>
      </c>
      <c r="AB240" t="s">
        <v>42</v>
      </c>
      <c r="AD240" s="5">
        <v>44984</v>
      </c>
    </row>
    <row r="241" spans="1:30" x14ac:dyDescent="0.3">
      <c r="A241" s="5">
        <v>44984</v>
      </c>
      <c r="B241" s="5" t="s">
        <v>75</v>
      </c>
      <c r="C241" t="s">
        <v>82</v>
      </c>
      <c r="D241" t="s">
        <v>77</v>
      </c>
      <c r="E241">
        <v>6.9189999999999996</v>
      </c>
      <c r="G241" t="s">
        <v>42</v>
      </c>
      <c r="O241">
        <v>56</v>
      </c>
      <c r="P241">
        <v>6.9000000000000006E-2</v>
      </c>
      <c r="Q241">
        <v>162.68</v>
      </c>
      <c r="R241">
        <v>76.272999999999996</v>
      </c>
      <c r="S241">
        <v>244.48</v>
      </c>
      <c r="T241">
        <v>-112.703</v>
      </c>
      <c r="U241">
        <v>6.63</v>
      </c>
      <c r="V241" t="s">
        <v>42</v>
      </c>
      <c r="W241" t="s">
        <v>77</v>
      </c>
      <c r="X241" s="5" t="s">
        <v>75</v>
      </c>
      <c r="Y241" t="s">
        <v>82</v>
      </c>
      <c r="Z241" t="s">
        <v>77</v>
      </c>
      <c r="AA241">
        <v>6.9189999999999996</v>
      </c>
      <c r="AB241" t="s">
        <v>42</v>
      </c>
      <c r="AD241" s="5">
        <v>44984</v>
      </c>
    </row>
    <row r="242" spans="1:30" x14ac:dyDescent="0.3">
      <c r="A242" s="5">
        <v>44984</v>
      </c>
      <c r="B242" s="5" t="s">
        <v>75</v>
      </c>
      <c r="C242" t="s">
        <v>82</v>
      </c>
      <c r="D242" t="s">
        <v>77</v>
      </c>
      <c r="E242">
        <v>6.492</v>
      </c>
      <c r="G242" t="s">
        <v>42</v>
      </c>
      <c r="O242">
        <v>57</v>
      </c>
      <c r="P242">
        <v>7.3999999999999996E-2</v>
      </c>
      <c r="Q242">
        <v>103.73399999999999</v>
      </c>
      <c r="R242">
        <v>13.516999999999999</v>
      </c>
      <c r="S242">
        <v>208.667</v>
      </c>
      <c r="T242">
        <v>137.148</v>
      </c>
      <c r="U242">
        <v>7.0659999999999998</v>
      </c>
      <c r="V242" t="s">
        <v>42</v>
      </c>
      <c r="W242" t="s">
        <v>77</v>
      </c>
      <c r="X242" s="5" t="s">
        <v>75</v>
      </c>
      <c r="Y242" t="s">
        <v>82</v>
      </c>
      <c r="Z242" t="s">
        <v>77</v>
      </c>
      <c r="AA242">
        <v>6.492</v>
      </c>
      <c r="AB242" t="s">
        <v>42</v>
      </c>
      <c r="AD242" s="5">
        <v>44984</v>
      </c>
    </row>
    <row r="243" spans="1:30" x14ac:dyDescent="0.3">
      <c r="A243" s="5">
        <v>44984</v>
      </c>
      <c r="B243" s="5" t="s">
        <v>75</v>
      </c>
      <c r="C243" t="s">
        <v>82</v>
      </c>
      <c r="D243" t="s">
        <v>77</v>
      </c>
      <c r="E243">
        <v>6.3049999999999997</v>
      </c>
      <c r="G243" t="s">
        <v>42</v>
      </c>
      <c r="O243">
        <v>58</v>
      </c>
      <c r="P243">
        <v>6.8000000000000005E-2</v>
      </c>
      <c r="Q243">
        <v>108.11</v>
      </c>
      <c r="R243">
        <v>5.3849999999999998</v>
      </c>
      <c r="S243">
        <v>232.309</v>
      </c>
      <c r="T243">
        <v>-39.44</v>
      </c>
      <c r="U243">
        <v>5.734</v>
      </c>
      <c r="V243" t="s">
        <v>42</v>
      </c>
      <c r="W243" t="s">
        <v>77</v>
      </c>
      <c r="X243" s="5" t="s">
        <v>75</v>
      </c>
      <c r="Y243" t="s">
        <v>82</v>
      </c>
      <c r="Z243" t="s">
        <v>77</v>
      </c>
      <c r="AA243">
        <v>6.3049999999999997</v>
      </c>
      <c r="AB243" t="s">
        <v>42</v>
      </c>
      <c r="AD243" s="5">
        <v>44984</v>
      </c>
    </row>
    <row r="244" spans="1:30" x14ac:dyDescent="0.3">
      <c r="A244" s="5">
        <v>44984</v>
      </c>
      <c r="B244" s="5" t="s">
        <v>75</v>
      </c>
      <c r="C244" t="s">
        <v>82</v>
      </c>
      <c r="D244" t="s">
        <v>77</v>
      </c>
      <c r="E244">
        <v>6.218</v>
      </c>
      <c r="G244" t="s">
        <v>42</v>
      </c>
      <c r="O244">
        <v>59</v>
      </c>
      <c r="P244">
        <v>6.4000000000000001E-2</v>
      </c>
      <c r="Q244">
        <v>130.649</v>
      </c>
      <c r="R244">
        <v>9.7439999999999998</v>
      </c>
      <c r="S244">
        <v>250.68100000000001</v>
      </c>
      <c r="T244">
        <v>31.681999999999999</v>
      </c>
      <c r="U244">
        <v>5.3719999999999999</v>
      </c>
      <c r="V244" t="s">
        <v>42</v>
      </c>
      <c r="W244" t="s">
        <v>77</v>
      </c>
      <c r="X244" s="5" t="s">
        <v>75</v>
      </c>
      <c r="Y244" t="s">
        <v>82</v>
      </c>
      <c r="Z244" t="s">
        <v>77</v>
      </c>
      <c r="AA244">
        <v>6.218</v>
      </c>
      <c r="AB244" t="s">
        <v>42</v>
      </c>
      <c r="AD244" s="5">
        <v>44984</v>
      </c>
    </row>
    <row r="245" spans="1:30" x14ac:dyDescent="0.3">
      <c r="A245" s="5">
        <v>44984</v>
      </c>
      <c r="B245" s="5" t="s">
        <v>75</v>
      </c>
      <c r="C245" t="s">
        <v>82</v>
      </c>
      <c r="D245" t="s">
        <v>77</v>
      </c>
      <c r="E245">
        <v>7.7679999999999998</v>
      </c>
      <c r="G245" t="s">
        <v>42</v>
      </c>
      <c r="O245">
        <v>60</v>
      </c>
      <c r="P245">
        <v>5.1999999999999998E-2</v>
      </c>
      <c r="Q245">
        <v>131.34200000000001</v>
      </c>
      <c r="R245">
        <v>10.813000000000001</v>
      </c>
      <c r="S245">
        <v>198.55099999999999</v>
      </c>
      <c r="T245">
        <v>-30.324000000000002</v>
      </c>
      <c r="U245">
        <v>4.3860000000000001</v>
      </c>
      <c r="V245" t="s">
        <v>42</v>
      </c>
      <c r="W245" t="s">
        <v>77</v>
      </c>
      <c r="X245" s="5" t="s">
        <v>75</v>
      </c>
      <c r="Y245" t="s">
        <v>82</v>
      </c>
      <c r="Z245" t="s">
        <v>77</v>
      </c>
      <c r="AA245">
        <v>7.7679999999999998</v>
      </c>
      <c r="AB245" t="s">
        <v>42</v>
      </c>
      <c r="AD245" s="5">
        <v>44984</v>
      </c>
    </row>
    <row r="246" spans="1:30" x14ac:dyDescent="0.3">
      <c r="A246" s="5">
        <v>44984</v>
      </c>
      <c r="B246" s="5" t="s">
        <v>75</v>
      </c>
      <c r="C246" t="s">
        <v>82</v>
      </c>
      <c r="D246" t="s">
        <v>77</v>
      </c>
      <c r="E246">
        <v>7.1769999999999996</v>
      </c>
      <c r="G246" t="s">
        <v>42</v>
      </c>
      <c r="O246">
        <v>61</v>
      </c>
      <c r="P246">
        <v>0.08</v>
      </c>
      <c r="Q246">
        <v>116.11799999999999</v>
      </c>
      <c r="R246">
        <v>35.668999999999997</v>
      </c>
      <c r="S246">
        <v>204.529</v>
      </c>
      <c r="T246">
        <v>4.5860000000000003</v>
      </c>
      <c r="U246">
        <v>6.7</v>
      </c>
      <c r="V246" t="s">
        <v>42</v>
      </c>
      <c r="W246" t="s">
        <v>77</v>
      </c>
      <c r="X246" s="5" t="s">
        <v>75</v>
      </c>
      <c r="Y246" t="s">
        <v>82</v>
      </c>
      <c r="Z246" t="s">
        <v>77</v>
      </c>
      <c r="AA246">
        <v>7.1769999999999996</v>
      </c>
      <c r="AB246" t="s">
        <v>42</v>
      </c>
      <c r="AD246" s="5">
        <v>44984</v>
      </c>
    </row>
    <row r="247" spans="1:30" x14ac:dyDescent="0.3">
      <c r="A247" s="5">
        <v>44984</v>
      </c>
      <c r="B247" s="5" t="s">
        <v>75</v>
      </c>
      <c r="C247" t="s">
        <v>82</v>
      </c>
      <c r="D247" t="s">
        <v>77</v>
      </c>
      <c r="E247">
        <v>6.63</v>
      </c>
      <c r="G247" t="s">
        <v>42</v>
      </c>
      <c r="O247">
        <v>62</v>
      </c>
      <c r="P247">
        <v>6.8000000000000005E-2</v>
      </c>
      <c r="Q247">
        <v>70.516999999999996</v>
      </c>
      <c r="R247">
        <v>8.593</v>
      </c>
      <c r="S247">
        <v>211.03700000000001</v>
      </c>
      <c r="T247">
        <v>-75.789000000000001</v>
      </c>
      <c r="U247">
        <v>5.6740000000000004</v>
      </c>
      <c r="V247" t="s">
        <v>42</v>
      </c>
      <c r="W247" t="s">
        <v>77</v>
      </c>
      <c r="X247" s="5" t="s">
        <v>75</v>
      </c>
      <c r="Y247" t="s">
        <v>82</v>
      </c>
      <c r="Z247" t="s">
        <v>77</v>
      </c>
      <c r="AA247">
        <v>6.63</v>
      </c>
      <c r="AB247" t="s">
        <v>42</v>
      </c>
      <c r="AD247" s="5">
        <v>44984</v>
      </c>
    </row>
    <row r="248" spans="1:30" x14ac:dyDescent="0.3">
      <c r="A248" s="5">
        <v>44984</v>
      </c>
      <c r="B248" s="5" t="s">
        <v>75</v>
      </c>
      <c r="C248" t="s">
        <v>82</v>
      </c>
      <c r="D248" t="s">
        <v>77</v>
      </c>
      <c r="E248">
        <v>7.0659999999999998</v>
      </c>
      <c r="G248" t="s">
        <v>42</v>
      </c>
      <c r="O248">
        <v>63</v>
      </c>
      <c r="P248">
        <v>8.2000000000000003E-2</v>
      </c>
      <c r="Q248">
        <v>95.108000000000004</v>
      </c>
      <c r="R248">
        <v>13.593999999999999</v>
      </c>
      <c r="S248">
        <v>194.05699999999999</v>
      </c>
      <c r="T248">
        <v>-97.456999999999994</v>
      </c>
      <c r="U248">
        <v>6.88</v>
      </c>
      <c r="V248" t="s">
        <v>42</v>
      </c>
      <c r="W248" t="s">
        <v>77</v>
      </c>
      <c r="X248" s="5" t="s">
        <v>75</v>
      </c>
      <c r="Y248" t="s">
        <v>82</v>
      </c>
      <c r="Z248" t="s">
        <v>77</v>
      </c>
      <c r="AA248">
        <v>7.0659999999999998</v>
      </c>
      <c r="AB248" t="s">
        <v>42</v>
      </c>
      <c r="AD248" s="5">
        <v>44984</v>
      </c>
    </row>
    <row r="249" spans="1:30" x14ac:dyDescent="0.3">
      <c r="A249" s="5">
        <v>44984</v>
      </c>
      <c r="B249" s="5" t="s">
        <v>75</v>
      </c>
      <c r="C249" t="s">
        <v>82</v>
      </c>
      <c r="D249" t="s">
        <v>77</v>
      </c>
      <c r="E249">
        <v>5.734</v>
      </c>
      <c r="G249" t="s">
        <v>42</v>
      </c>
      <c r="O249">
        <v>64</v>
      </c>
      <c r="P249">
        <v>7.2999999999999995E-2</v>
      </c>
      <c r="Q249">
        <v>104.752</v>
      </c>
      <c r="R249">
        <v>28.954000000000001</v>
      </c>
      <c r="S249">
        <v>188.79300000000001</v>
      </c>
      <c r="T249">
        <v>118.504</v>
      </c>
      <c r="U249">
        <v>6.1369999999999996</v>
      </c>
      <c r="V249" t="s">
        <v>42</v>
      </c>
      <c r="W249" t="s">
        <v>77</v>
      </c>
      <c r="X249" s="5" t="s">
        <v>75</v>
      </c>
      <c r="Y249" t="s">
        <v>82</v>
      </c>
      <c r="Z249" t="s">
        <v>77</v>
      </c>
      <c r="AA249">
        <v>5.734</v>
      </c>
      <c r="AB249" t="s">
        <v>42</v>
      </c>
      <c r="AD249" s="5">
        <v>44984</v>
      </c>
    </row>
    <row r="250" spans="1:30" x14ac:dyDescent="0.3">
      <c r="A250" s="5">
        <v>44984</v>
      </c>
      <c r="B250" s="5" t="s">
        <v>75</v>
      </c>
      <c r="C250" t="s">
        <v>82</v>
      </c>
      <c r="D250" t="s">
        <v>77</v>
      </c>
      <c r="E250">
        <v>5.3719999999999999</v>
      </c>
      <c r="G250" t="s">
        <v>42</v>
      </c>
      <c r="O250">
        <v>65</v>
      </c>
      <c r="P250">
        <v>6.7000000000000004E-2</v>
      </c>
      <c r="Q250">
        <v>127.044</v>
      </c>
      <c r="R250">
        <v>6.7149999999999999</v>
      </c>
      <c r="S250">
        <v>202.17699999999999</v>
      </c>
      <c r="T250">
        <v>-37.747</v>
      </c>
      <c r="U250">
        <v>5.601</v>
      </c>
      <c r="V250" t="s">
        <v>42</v>
      </c>
      <c r="W250" t="s">
        <v>77</v>
      </c>
      <c r="X250" s="5" t="s">
        <v>75</v>
      </c>
      <c r="Y250" t="s">
        <v>82</v>
      </c>
      <c r="Z250" t="s">
        <v>77</v>
      </c>
      <c r="AA250">
        <v>5.3719999999999999</v>
      </c>
      <c r="AB250" t="s">
        <v>42</v>
      </c>
      <c r="AD250" s="5">
        <v>44984</v>
      </c>
    </row>
    <row r="251" spans="1:30" x14ac:dyDescent="0.3">
      <c r="A251" s="5">
        <v>44984</v>
      </c>
      <c r="B251" s="5" t="s">
        <v>75</v>
      </c>
      <c r="C251" t="s">
        <v>82</v>
      </c>
      <c r="D251" t="s">
        <v>77</v>
      </c>
      <c r="E251">
        <v>4.3860000000000001</v>
      </c>
      <c r="G251" t="s">
        <v>42</v>
      </c>
      <c r="O251">
        <v>66</v>
      </c>
      <c r="P251">
        <v>8.2000000000000003E-2</v>
      </c>
      <c r="Q251">
        <v>149.738</v>
      </c>
      <c r="R251">
        <v>41.667000000000002</v>
      </c>
      <c r="S251">
        <v>244.286</v>
      </c>
      <c r="T251">
        <v>-168.86600000000001</v>
      </c>
      <c r="U251">
        <v>6.843</v>
      </c>
      <c r="V251" t="s">
        <v>42</v>
      </c>
      <c r="W251" t="s">
        <v>77</v>
      </c>
      <c r="X251" s="5" t="s">
        <v>75</v>
      </c>
      <c r="Y251" t="s">
        <v>82</v>
      </c>
      <c r="Z251" t="s">
        <v>77</v>
      </c>
      <c r="AA251">
        <v>4.3860000000000001</v>
      </c>
      <c r="AB251" t="s">
        <v>42</v>
      </c>
      <c r="AD251" s="5">
        <v>44984</v>
      </c>
    </row>
    <row r="252" spans="1:30" x14ac:dyDescent="0.3">
      <c r="A252" s="5">
        <v>44984</v>
      </c>
      <c r="B252" s="5" t="s">
        <v>75</v>
      </c>
      <c r="C252" t="s">
        <v>82</v>
      </c>
      <c r="D252" t="s">
        <v>77</v>
      </c>
      <c r="E252">
        <v>6.7</v>
      </c>
      <c r="G252" t="s">
        <v>42</v>
      </c>
      <c r="O252">
        <v>67</v>
      </c>
      <c r="P252">
        <v>0.06</v>
      </c>
      <c r="Q252">
        <v>136.209</v>
      </c>
      <c r="R252">
        <v>10.02</v>
      </c>
      <c r="S252">
        <v>250.209</v>
      </c>
      <c r="T252">
        <v>-149.452</v>
      </c>
      <c r="U252">
        <v>5.0590000000000002</v>
      </c>
      <c r="V252" t="s">
        <v>42</v>
      </c>
      <c r="W252" t="s">
        <v>77</v>
      </c>
      <c r="X252" s="5" t="s">
        <v>75</v>
      </c>
      <c r="Y252" t="s">
        <v>82</v>
      </c>
      <c r="Z252" t="s">
        <v>77</v>
      </c>
      <c r="AA252">
        <v>6.7</v>
      </c>
      <c r="AB252" t="s">
        <v>42</v>
      </c>
      <c r="AD252" s="5">
        <v>44984</v>
      </c>
    </row>
    <row r="253" spans="1:30" x14ac:dyDescent="0.3">
      <c r="A253" s="5">
        <v>44984</v>
      </c>
      <c r="B253" s="5" t="s">
        <v>75</v>
      </c>
      <c r="C253" t="s">
        <v>82</v>
      </c>
      <c r="D253" t="s">
        <v>77</v>
      </c>
      <c r="E253">
        <v>5.6740000000000004</v>
      </c>
      <c r="G253" t="s">
        <v>42</v>
      </c>
      <c r="O253">
        <v>68</v>
      </c>
      <c r="P253">
        <v>5.1999999999999998E-2</v>
      </c>
      <c r="Q253">
        <v>130.166</v>
      </c>
      <c r="R253">
        <v>2.9089999999999998</v>
      </c>
      <c r="S253">
        <v>196.72800000000001</v>
      </c>
      <c r="T253">
        <v>-30.561</v>
      </c>
      <c r="U253">
        <v>4.3550000000000004</v>
      </c>
      <c r="V253" t="s">
        <v>42</v>
      </c>
      <c r="W253" t="s">
        <v>77</v>
      </c>
      <c r="X253" s="5" t="s">
        <v>75</v>
      </c>
      <c r="Y253" t="s">
        <v>82</v>
      </c>
      <c r="Z253" t="s">
        <v>77</v>
      </c>
      <c r="AA253">
        <v>5.6740000000000004</v>
      </c>
      <c r="AB253" t="s">
        <v>42</v>
      </c>
      <c r="AD253" s="5">
        <v>44984</v>
      </c>
    </row>
    <row r="254" spans="1:30" x14ac:dyDescent="0.3">
      <c r="A254" s="5">
        <v>44984</v>
      </c>
      <c r="B254" s="5" t="s">
        <v>75</v>
      </c>
      <c r="C254" t="s">
        <v>82</v>
      </c>
      <c r="D254" t="s">
        <v>77</v>
      </c>
      <c r="E254">
        <v>6.88</v>
      </c>
      <c r="G254" t="s">
        <v>42</v>
      </c>
      <c r="O254">
        <v>69</v>
      </c>
      <c r="P254">
        <v>0.08</v>
      </c>
      <c r="Q254">
        <v>118.633</v>
      </c>
      <c r="R254">
        <v>9.5</v>
      </c>
      <c r="S254">
        <v>197.33</v>
      </c>
      <c r="T254">
        <v>1.5229999999999999</v>
      </c>
      <c r="U254">
        <v>6.7169999999999996</v>
      </c>
      <c r="V254" t="s">
        <v>42</v>
      </c>
      <c r="W254" t="s">
        <v>77</v>
      </c>
      <c r="X254" s="5" t="s">
        <v>75</v>
      </c>
      <c r="Y254" t="s">
        <v>82</v>
      </c>
      <c r="Z254" t="s">
        <v>77</v>
      </c>
      <c r="AA254">
        <v>6.88</v>
      </c>
      <c r="AB254" t="s">
        <v>42</v>
      </c>
      <c r="AD254" s="5">
        <v>44984</v>
      </c>
    </row>
    <row r="255" spans="1:30" x14ac:dyDescent="0.3">
      <c r="A255" s="5">
        <v>44984</v>
      </c>
      <c r="B255" s="5" t="s">
        <v>75</v>
      </c>
      <c r="C255" t="s">
        <v>82</v>
      </c>
      <c r="D255" t="s">
        <v>77</v>
      </c>
      <c r="E255">
        <v>6.1369999999999996</v>
      </c>
      <c r="G255" t="s">
        <v>42</v>
      </c>
      <c r="O255">
        <v>70</v>
      </c>
      <c r="P255">
        <v>5.7000000000000002E-2</v>
      </c>
      <c r="Q255">
        <v>182.84</v>
      </c>
      <c r="R255">
        <v>44.186</v>
      </c>
      <c r="S255">
        <v>242.69300000000001</v>
      </c>
      <c r="T255">
        <v>-71.700999999999993</v>
      </c>
      <c r="U255">
        <v>4.7770000000000001</v>
      </c>
      <c r="V255" t="s">
        <v>42</v>
      </c>
      <c r="W255" t="s">
        <v>77</v>
      </c>
      <c r="X255" s="5" t="s">
        <v>75</v>
      </c>
      <c r="Y255" t="s">
        <v>82</v>
      </c>
      <c r="Z255" t="s">
        <v>77</v>
      </c>
      <c r="AA255">
        <v>6.1369999999999996</v>
      </c>
      <c r="AB255" t="s">
        <v>42</v>
      </c>
      <c r="AD255" s="5">
        <v>44984</v>
      </c>
    </row>
    <row r="256" spans="1:30" x14ac:dyDescent="0.3">
      <c r="A256" s="5">
        <v>44984</v>
      </c>
      <c r="B256" s="5" t="s">
        <v>75</v>
      </c>
      <c r="C256" t="s">
        <v>82</v>
      </c>
      <c r="D256" t="s">
        <v>77</v>
      </c>
      <c r="E256">
        <v>5.601</v>
      </c>
      <c r="G256" t="s">
        <v>42</v>
      </c>
      <c r="O256">
        <v>71</v>
      </c>
      <c r="P256">
        <v>4.3999999999999997E-2</v>
      </c>
      <c r="Q256">
        <v>141.82</v>
      </c>
      <c r="R256">
        <v>32.741</v>
      </c>
      <c r="S256">
        <v>224.93600000000001</v>
      </c>
      <c r="T256">
        <v>-102.288</v>
      </c>
      <c r="U256">
        <v>3.6920000000000002</v>
      </c>
      <c r="V256" t="s">
        <v>42</v>
      </c>
      <c r="W256" t="s">
        <v>77</v>
      </c>
      <c r="X256" s="5" t="s">
        <v>75</v>
      </c>
      <c r="Y256" t="s">
        <v>82</v>
      </c>
      <c r="Z256" t="s">
        <v>77</v>
      </c>
      <c r="AA256">
        <v>5.601</v>
      </c>
      <c r="AB256" t="s">
        <v>42</v>
      </c>
      <c r="AD256" s="5">
        <v>44984</v>
      </c>
    </row>
    <row r="257" spans="1:30" x14ac:dyDescent="0.3">
      <c r="A257" s="5">
        <v>44984</v>
      </c>
      <c r="B257" s="5" t="s">
        <v>75</v>
      </c>
      <c r="C257" t="s">
        <v>82</v>
      </c>
      <c r="D257" t="s">
        <v>77</v>
      </c>
      <c r="E257">
        <v>6.843</v>
      </c>
      <c r="G257" t="s">
        <v>42</v>
      </c>
      <c r="O257">
        <v>72</v>
      </c>
      <c r="P257">
        <v>0.05</v>
      </c>
      <c r="Q257">
        <v>105.57899999999999</v>
      </c>
      <c r="R257">
        <v>6.2309999999999999</v>
      </c>
      <c r="S257">
        <v>223.42400000000001</v>
      </c>
      <c r="T257">
        <v>-76.200999999999993</v>
      </c>
      <c r="U257">
        <v>4.1920000000000002</v>
      </c>
      <c r="V257" t="s">
        <v>42</v>
      </c>
      <c r="W257" t="s">
        <v>77</v>
      </c>
      <c r="X257" s="5" t="s">
        <v>75</v>
      </c>
      <c r="Y257" t="s">
        <v>82</v>
      </c>
      <c r="Z257" t="s">
        <v>77</v>
      </c>
      <c r="AA257">
        <v>6.843</v>
      </c>
      <c r="AB257" t="s">
        <v>42</v>
      </c>
      <c r="AD257" s="5">
        <v>44984</v>
      </c>
    </row>
    <row r="258" spans="1:30" x14ac:dyDescent="0.3">
      <c r="A258" s="5">
        <v>44984</v>
      </c>
      <c r="B258" s="5" t="s">
        <v>75</v>
      </c>
      <c r="C258" t="s">
        <v>82</v>
      </c>
      <c r="D258" t="s">
        <v>77</v>
      </c>
      <c r="E258">
        <v>5.0590000000000002</v>
      </c>
      <c r="G258" t="s">
        <v>42</v>
      </c>
      <c r="O258">
        <v>73</v>
      </c>
      <c r="P258">
        <v>5.8000000000000003E-2</v>
      </c>
      <c r="Q258">
        <v>138.23599999999999</v>
      </c>
      <c r="R258">
        <v>10.667</v>
      </c>
      <c r="S258">
        <v>229.49299999999999</v>
      </c>
      <c r="T258">
        <v>-143.13</v>
      </c>
      <c r="U258">
        <v>4.8209999999999997</v>
      </c>
      <c r="V258" t="s">
        <v>42</v>
      </c>
      <c r="W258" t="s">
        <v>77</v>
      </c>
      <c r="X258" s="5" t="s">
        <v>75</v>
      </c>
      <c r="Y258" t="s">
        <v>82</v>
      </c>
      <c r="Z258" t="s">
        <v>77</v>
      </c>
      <c r="AA258">
        <v>5.0590000000000002</v>
      </c>
      <c r="AB258" t="s">
        <v>42</v>
      </c>
      <c r="AD258" s="5">
        <v>44984</v>
      </c>
    </row>
    <row r="259" spans="1:30" x14ac:dyDescent="0.3">
      <c r="A259" s="5">
        <v>44984</v>
      </c>
      <c r="B259" s="5" t="s">
        <v>75</v>
      </c>
      <c r="C259" t="s">
        <v>82</v>
      </c>
      <c r="D259" t="s">
        <v>77</v>
      </c>
      <c r="E259">
        <v>4.3550000000000004</v>
      </c>
      <c r="G259" t="s">
        <v>42</v>
      </c>
      <c r="O259">
        <v>74</v>
      </c>
      <c r="P259">
        <v>7.2999999999999995E-2</v>
      </c>
      <c r="Q259">
        <v>97.849000000000004</v>
      </c>
      <c r="R259">
        <v>8.8460000000000001</v>
      </c>
      <c r="S259">
        <v>212.851</v>
      </c>
      <c r="T259">
        <v>32.112000000000002</v>
      </c>
      <c r="U259">
        <v>6.1139999999999999</v>
      </c>
      <c r="V259" t="s">
        <v>42</v>
      </c>
      <c r="W259" t="s">
        <v>77</v>
      </c>
      <c r="X259" s="5" t="s">
        <v>75</v>
      </c>
      <c r="Y259" t="s">
        <v>82</v>
      </c>
      <c r="Z259" t="s">
        <v>77</v>
      </c>
      <c r="AA259">
        <v>4.3550000000000004</v>
      </c>
      <c r="AB259" t="s">
        <v>42</v>
      </c>
      <c r="AD259" s="5">
        <v>44984</v>
      </c>
    </row>
    <row r="260" spans="1:30" x14ac:dyDescent="0.3">
      <c r="A260" s="5">
        <v>44984</v>
      </c>
      <c r="B260" s="5" t="s">
        <v>75</v>
      </c>
      <c r="C260" t="s">
        <v>82</v>
      </c>
      <c r="D260" t="s">
        <v>77</v>
      </c>
      <c r="E260">
        <v>6.7169999999999996</v>
      </c>
      <c r="G260" t="s">
        <v>42</v>
      </c>
      <c r="O260">
        <v>75</v>
      </c>
      <c r="P260">
        <v>7.4999999999999997E-2</v>
      </c>
      <c r="Q260">
        <v>102.151</v>
      </c>
      <c r="R260">
        <v>7.6669999999999998</v>
      </c>
      <c r="S260">
        <v>195.042</v>
      </c>
      <c r="T260">
        <v>-89.349000000000004</v>
      </c>
      <c r="U260">
        <v>6.2859999999999996</v>
      </c>
      <c r="V260" t="s">
        <v>42</v>
      </c>
      <c r="W260" t="s">
        <v>77</v>
      </c>
      <c r="X260" s="5" t="s">
        <v>75</v>
      </c>
      <c r="Y260" t="s">
        <v>82</v>
      </c>
      <c r="Z260" t="s">
        <v>77</v>
      </c>
      <c r="AA260">
        <v>6.7169999999999996</v>
      </c>
      <c r="AB260" t="s">
        <v>42</v>
      </c>
      <c r="AD260" s="5">
        <v>44984</v>
      </c>
    </row>
    <row r="261" spans="1:30" x14ac:dyDescent="0.3">
      <c r="A261" s="5">
        <v>44984</v>
      </c>
      <c r="B261" s="5" t="s">
        <v>75</v>
      </c>
      <c r="C261" t="s">
        <v>82</v>
      </c>
      <c r="D261" t="s">
        <v>77</v>
      </c>
      <c r="E261">
        <v>4.7770000000000001</v>
      </c>
      <c r="G261" t="s">
        <v>42</v>
      </c>
      <c r="O261">
        <v>76</v>
      </c>
      <c r="P261">
        <v>0.05</v>
      </c>
      <c r="Q261">
        <v>103.31</v>
      </c>
      <c r="R261">
        <v>2.2050000000000001</v>
      </c>
      <c r="S261">
        <v>209.667</v>
      </c>
      <c r="T261">
        <v>-88.042000000000002</v>
      </c>
      <c r="U261">
        <v>4.181</v>
      </c>
      <c r="V261" t="s">
        <v>42</v>
      </c>
      <c r="W261" t="s">
        <v>77</v>
      </c>
      <c r="X261" s="5" t="s">
        <v>75</v>
      </c>
      <c r="Y261" t="s">
        <v>82</v>
      </c>
      <c r="Z261" t="s">
        <v>77</v>
      </c>
      <c r="AA261">
        <v>4.7770000000000001</v>
      </c>
      <c r="AB261" t="s">
        <v>42</v>
      </c>
      <c r="AD261" s="5">
        <v>44984</v>
      </c>
    </row>
    <row r="262" spans="1:30" x14ac:dyDescent="0.3">
      <c r="A262" s="5">
        <v>44984</v>
      </c>
      <c r="B262" s="5" t="s">
        <v>75</v>
      </c>
      <c r="C262" t="s">
        <v>82</v>
      </c>
      <c r="D262" t="s">
        <v>77</v>
      </c>
      <c r="E262">
        <v>3.6920000000000002</v>
      </c>
      <c r="G262" t="s">
        <v>42</v>
      </c>
      <c r="O262">
        <v>77</v>
      </c>
      <c r="P262">
        <v>6.8000000000000005E-2</v>
      </c>
      <c r="Q262">
        <v>102.771</v>
      </c>
      <c r="R262">
        <v>18.202000000000002</v>
      </c>
      <c r="S262">
        <v>185.96299999999999</v>
      </c>
      <c r="T262">
        <v>-21.602</v>
      </c>
      <c r="U262">
        <v>5.7229999999999999</v>
      </c>
      <c r="V262" t="s">
        <v>42</v>
      </c>
      <c r="W262" t="s">
        <v>77</v>
      </c>
      <c r="X262" s="5" t="s">
        <v>75</v>
      </c>
      <c r="Y262" t="s">
        <v>82</v>
      </c>
      <c r="Z262" t="s">
        <v>77</v>
      </c>
      <c r="AA262">
        <v>3.6920000000000002</v>
      </c>
      <c r="AB262" t="s">
        <v>42</v>
      </c>
      <c r="AD262" s="5">
        <v>44984</v>
      </c>
    </row>
    <row r="263" spans="1:30" x14ac:dyDescent="0.3">
      <c r="A263" s="5">
        <v>44984</v>
      </c>
      <c r="B263" s="5" t="s">
        <v>75</v>
      </c>
      <c r="C263" t="s">
        <v>82</v>
      </c>
      <c r="D263" t="s">
        <v>77</v>
      </c>
      <c r="E263">
        <v>4.1920000000000002</v>
      </c>
      <c r="G263" t="s">
        <v>42</v>
      </c>
      <c r="O263">
        <v>78</v>
      </c>
      <c r="P263">
        <v>5.7000000000000002E-2</v>
      </c>
      <c r="Q263">
        <v>101.23699999999999</v>
      </c>
      <c r="R263">
        <v>27.722999999999999</v>
      </c>
      <c r="S263">
        <v>199.90600000000001</v>
      </c>
      <c r="T263">
        <v>-65.908000000000001</v>
      </c>
      <c r="U263">
        <v>4.8120000000000003</v>
      </c>
      <c r="V263" t="s">
        <v>42</v>
      </c>
      <c r="W263" t="s">
        <v>77</v>
      </c>
      <c r="X263" s="5" t="s">
        <v>75</v>
      </c>
      <c r="Y263" t="s">
        <v>82</v>
      </c>
      <c r="Z263" t="s">
        <v>77</v>
      </c>
      <c r="AA263">
        <v>4.1920000000000002</v>
      </c>
      <c r="AB263" t="s">
        <v>42</v>
      </c>
      <c r="AD263" s="5">
        <v>44984</v>
      </c>
    </row>
    <row r="264" spans="1:30" x14ac:dyDescent="0.3">
      <c r="A264" s="5">
        <v>44984</v>
      </c>
      <c r="B264" s="5" t="s">
        <v>75</v>
      </c>
      <c r="C264" t="s">
        <v>82</v>
      </c>
      <c r="D264" t="s">
        <v>77</v>
      </c>
      <c r="E264">
        <v>4.8209999999999997</v>
      </c>
      <c r="G264" t="s">
        <v>42</v>
      </c>
      <c r="O264">
        <v>79</v>
      </c>
      <c r="P264">
        <v>6.0999999999999999E-2</v>
      </c>
      <c r="Q264">
        <v>137.25399999999999</v>
      </c>
      <c r="R264">
        <v>37.954999999999998</v>
      </c>
      <c r="S264">
        <v>253.029</v>
      </c>
      <c r="T264">
        <v>-63.255000000000003</v>
      </c>
      <c r="U264">
        <v>5.0789999999999997</v>
      </c>
      <c r="V264" t="s">
        <v>42</v>
      </c>
      <c r="W264" t="s">
        <v>77</v>
      </c>
      <c r="X264" s="5" t="s">
        <v>75</v>
      </c>
      <c r="Y264" t="s">
        <v>82</v>
      </c>
      <c r="Z264" t="s">
        <v>77</v>
      </c>
      <c r="AA264">
        <v>4.8209999999999997</v>
      </c>
      <c r="AB264" t="s">
        <v>42</v>
      </c>
      <c r="AD264" s="5">
        <v>44984</v>
      </c>
    </row>
    <row r="265" spans="1:30" x14ac:dyDescent="0.3">
      <c r="A265" s="5">
        <v>44984</v>
      </c>
      <c r="B265" s="5" t="s">
        <v>75</v>
      </c>
      <c r="C265" t="s">
        <v>82</v>
      </c>
      <c r="D265" t="s">
        <v>77</v>
      </c>
      <c r="E265">
        <v>6.1139999999999999</v>
      </c>
      <c r="G265" t="s">
        <v>42</v>
      </c>
      <c r="O265">
        <v>80</v>
      </c>
      <c r="P265">
        <v>4.8000000000000001E-2</v>
      </c>
      <c r="Q265">
        <v>157.28200000000001</v>
      </c>
      <c r="R265">
        <v>50.319000000000003</v>
      </c>
      <c r="S265">
        <v>235.20400000000001</v>
      </c>
      <c r="T265">
        <v>-54.462000000000003</v>
      </c>
      <c r="U265">
        <v>3.9940000000000002</v>
      </c>
      <c r="V265" t="s">
        <v>42</v>
      </c>
      <c r="W265" t="s">
        <v>77</v>
      </c>
      <c r="X265" s="5" t="s">
        <v>75</v>
      </c>
      <c r="Y265" t="s">
        <v>82</v>
      </c>
      <c r="Z265" t="s">
        <v>77</v>
      </c>
      <c r="AA265">
        <v>6.1139999999999999</v>
      </c>
      <c r="AB265" t="s">
        <v>42</v>
      </c>
      <c r="AD265" s="5">
        <v>44984</v>
      </c>
    </row>
    <row r="266" spans="1:30" x14ac:dyDescent="0.3">
      <c r="A266" s="5">
        <v>44984</v>
      </c>
      <c r="B266" s="5" t="s">
        <v>75</v>
      </c>
      <c r="C266" t="s">
        <v>82</v>
      </c>
      <c r="D266" t="s">
        <v>77</v>
      </c>
      <c r="E266">
        <v>6.2859999999999996</v>
      </c>
      <c r="G266" t="s">
        <v>42</v>
      </c>
      <c r="O266">
        <v>81</v>
      </c>
      <c r="P266">
        <v>0.06</v>
      </c>
      <c r="Q266">
        <v>42.752000000000002</v>
      </c>
      <c r="R266">
        <v>2.2250000000000001</v>
      </c>
      <c r="S266">
        <v>176.31</v>
      </c>
      <c r="T266">
        <v>24.917999999999999</v>
      </c>
      <c r="U266">
        <v>5.0010000000000003</v>
      </c>
      <c r="V266" t="s">
        <v>42</v>
      </c>
      <c r="W266" t="s">
        <v>77</v>
      </c>
      <c r="X266" s="5" t="s">
        <v>75</v>
      </c>
      <c r="Y266" t="s">
        <v>82</v>
      </c>
      <c r="Z266" t="s">
        <v>77</v>
      </c>
      <c r="AA266">
        <v>6.2859999999999996</v>
      </c>
      <c r="AB266" t="s">
        <v>42</v>
      </c>
      <c r="AD266" s="5">
        <v>44984</v>
      </c>
    </row>
    <row r="267" spans="1:30" x14ac:dyDescent="0.3">
      <c r="A267" s="5">
        <v>44984</v>
      </c>
      <c r="B267" s="5" t="s">
        <v>75</v>
      </c>
      <c r="C267" t="s">
        <v>82</v>
      </c>
      <c r="D267" t="s">
        <v>77</v>
      </c>
      <c r="E267">
        <v>4.181</v>
      </c>
      <c r="G267" t="s">
        <v>42</v>
      </c>
      <c r="O267">
        <v>82</v>
      </c>
      <c r="P267">
        <v>5.7000000000000002E-2</v>
      </c>
      <c r="Q267">
        <v>101.33499999999999</v>
      </c>
      <c r="R267">
        <v>0</v>
      </c>
      <c r="S267">
        <v>230.93100000000001</v>
      </c>
      <c r="T267">
        <v>-14.765000000000001</v>
      </c>
      <c r="U267">
        <v>4.7640000000000002</v>
      </c>
      <c r="V267" t="s">
        <v>42</v>
      </c>
      <c r="W267" t="s">
        <v>77</v>
      </c>
      <c r="X267" s="5" t="s">
        <v>75</v>
      </c>
      <c r="Y267" t="s">
        <v>82</v>
      </c>
      <c r="Z267" t="s">
        <v>77</v>
      </c>
      <c r="AA267">
        <v>4.181</v>
      </c>
      <c r="AB267" t="s">
        <v>42</v>
      </c>
      <c r="AD267" s="5">
        <v>44984</v>
      </c>
    </row>
    <row r="268" spans="1:30" x14ac:dyDescent="0.3">
      <c r="A268" s="5">
        <v>44984</v>
      </c>
      <c r="B268" s="5" t="s">
        <v>75</v>
      </c>
      <c r="C268" t="s">
        <v>82</v>
      </c>
      <c r="D268" t="s">
        <v>77</v>
      </c>
      <c r="E268">
        <v>5.7229999999999999</v>
      </c>
      <c r="G268" t="s">
        <v>42</v>
      </c>
      <c r="O268">
        <v>83</v>
      </c>
      <c r="P268">
        <v>7.2999999999999995E-2</v>
      </c>
      <c r="Q268">
        <v>128.26300000000001</v>
      </c>
      <c r="R268">
        <v>12.923999999999999</v>
      </c>
      <c r="S268">
        <v>231.583</v>
      </c>
      <c r="T268">
        <v>-173.32900000000001</v>
      </c>
      <c r="U268">
        <v>6.149</v>
      </c>
      <c r="V268" t="s">
        <v>42</v>
      </c>
      <c r="W268" t="s">
        <v>77</v>
      </c>
      <c r="X268" s="5" t="s">
        <v>75</v>
      </c>
      <c r="Y268" t="s">
        <v>82</v>
      </c>
      <c r="Z268" t="s">
        <v>77</v>
      </c>
      <c r="AA268">
        <v>5.7229999999999999</v>
      </c>
      <c r="AB268" t="s">
        <v>42</v>
      </c>
      <c r="AD268" s="5">
        <v>44984</v>
      </c>
    </row>
    <row r="269" spans="1:30" x14ac:dyDescent="0.3">
      <c r="A269" s="5">
        <v>44984</v>
      </c>
      <c r="B269" s="5" t="s">
        <v>75</v>
      </c>
      <c r="C269" t="s">
        <v>82</v>
      </c>
      <c r="D269" t="s">
        <v>77</v>
      </c>
      <c r="E269">
        <v>4.8120000000000003</v>
      </c>
      <c r="G269" t="s">
        <v>42</v>
      </c>
      <c r="O269">
        <v>84</v>
      </c>
      <c r="P269">
        <v>6.3E-2</v>
      </c>
      <c r="Q269">
        <v>112.39</v>
      </c>
      <c r="R269">
        <v>26.395</v>
      </c>
      <c r="S269">
        <v>191.86199999999999</v>
      </c>
      <c r="T269">
        <v>121.22799999999999</v>
      </c>
      <c r="U269">
        <v>5.3040000000000003</v>
      </c>
      <c r="V269" t="s">
        <v>42</v>
      </c>
      <c r="W269" t="s">
        <v>77</v>
      </c>
      <c r="X269" s="5" t="s">
        <v>75</v>
      </c>
      <c r="Y269" t="s">
        <v>82</v>
      </c>
      <c r="Z269" t="s">
        <v>77</v>
      </c>
      <c r="AA269">
        <v>4.8120000000000003</v>
      </c>
      <c r="AB269" t="s">
        <v>42</v>
      </c>
      <c r="AD269" s="5">
        <v>44984</v>
      </c>
    </row>
    <row r="270" spans="1:30" x14ac:dyDescent="0.3">
      <c r="A270" s="5">
        <v>44984</v>
      </c>
      <c r="B270" s="5" t="s">
        <v>75</v>
      </c>
      <c r="C270" t="s">
        <v>82</v>
      </c>
      <c r="D270" t="s">
        <v>77</v>
      </c>
      <c r="E270">
        <v>5.0789999999999997</v>
      </c>
      <c r="G270" t="s">
        <v>42</v>
      </c>
      <c r="O270">
        <v>85</v>
      </c>
      <c r="P270">
        <v>6.3E-2</v>
      </c>
      <c r="Q270">
        <v>130.369</v>
      </c>
      <c r="R270">
        <v>11.551</v>
      </c>
      <c r="S270">
        <v>245.22200000000001</v>
      </c>
      <c r="T270">
        <v>-31.228000000000002</v>
      </c>
      <c r="U270">
        <v>5.3040000000000003</v>
      </c>
      <c r="V270" t="s">
        <v>42</v>
      </c>
      <c r="W270" t="s">
        <v>77</v>
      </c>
      <c r="X270" s="5" t="s">
        <v>75</v>
      </c>
      <c r="Y270" t="s">
        <v>82</v>
      </c>
      <c r="Z270" t="s">
        <v>77</v>
      </c>
      <c r="AA270">
        <v>5.0789999999999997</v>
      </c>
      <c r="AB270" t="s">
        <v>42</v>
      </c>
      <c r="AD270" s="5">
        <v>44984</v>
      </c>
    </row>
    <row r="271" spans="1:30" x14ac:dyDescent="0.3">
      <c r="A271" s="5">
        <v>44984</v>
      </c>
      <c r="B271" s="5" t="s">
        <v>75</v>
      </c>
      <c r="C271" t="s">
        <v>82</v>
      </c>
      <c r="D271" t="s">
        <v>77</v>
      </c>
      <c r="E271">
        <v>3.9940000000000002</v>
      </c>
      <c r="G271" t="s">
        <v>42</v>
      </c>
      <c r="O271">
        <v>86</v>
      </c>
      <c r="P271">
        <v>5.1999999999999998E-2</v>
      </c>
      <c r="Q271">
        <v>50.83</v>
      </c>
      <c r="R271">
        <v>2.2160000000000002</v>
      </c>
      <c r="S271">
        <v>135.01400000000001</v>
      </c>
      <c r="T271">
        <v>158.89500000000001</v>
      </c>
      <c r="U271">
        <v>4.3639999999999999</v>
      </c>
      <c r="V271" t="s">
        <v>42</v>
      </c>
      <c r="W271" t="s">
        <v>77</v>
      </c>
      <c r="X271" s="5" t="s">
        <v>75</v>
      </c>
      <c r="Y271" t="s">
        <v>82</v>
      </c>
      <c r="Z271" t="s">
        <v>77</v>
      </c>
      <c r="AA271">
        <v>3.9940000000000002</v>
      </c>
      <c r="AB271" t="s">
        <v>42</v>
      </c>
      <c r="AD271" s="5">
        <v>44984</v>
      </c>
    </row>
    <row r="272" spans="1:30" x14ac:dyDescent="0.3">
      <c r="A272" s="5">
        <v>44984</v>
      </c>
      <c r="B272" s="5" t="s">
        <v>75</v>
      </c>
      <c r="C272" t="s">
        <v>82</v>
      </c>
      <c r="D272" t="s">
        <v>77</v>
      </c>
      <c r="E272">
        <v>5.0010000000000003</v>
      </c>
      <c r="G272" t="s">
        <v>42</v>
      </c>
      <c r="O272">
        <v>87</v>
      </c>
      <c r="P272">
        <v>7.5999999999999998E-2</v>
      </c>
      <c r="Q272">
        <v>134.13800000000001</v>
      </c>
      <c r="R272">
        <v>24.405999999999999</v>
      </c>
      <c r="S272">
        <v>231.86</v>
      </c>
      <c r="T272">
        <v>-27.280999999999999</v>
      </c>
      <c r="U272">
        <v>6.3890000000000002</v>
      </c>
      <c r="V272" t="s">
        <v>42</v>
      </c>
      <c r="W272" t="s">
        <v>77</v>
      </c>
      <c r="X272" s="5" t="s">
        <v>75</v>
      </c>
      <c r="Y272" t="s">
        <v>82</v>
      </c>
      <c r="Z272" t="s">
        <v>77</v>
      </c>
      <c r="AA272">
        <v>5.0010000000000003</v>
      </c>
      <c r="AB272" t="s">
        <v>42</v>
      </c>
      <c r="AD272" s="5">
        <v>44984</v>
      </c>
    </row>
    <row r="273" spans="1:30" x14ac:dyDescent="0.3">
      <c r="A273" s="5">
        <v>44984</v>
      </c>
      <c r="B273" s="5" t="s">
        <v>75</v>
      </c>
      <c r="C273" t="s">
        <v>82</v>
      </c>
      <c r="D273" t="s">
        <v>77</v>
      </c>
      <c r="E273">
        <v>4.7640000000000002</v>
      </c>
      <c r="G273" t="s">
        <v>42</v>
      </c>
      <c r="O273">
        <v>88</v>
      </c>
      <c r="P273">
        <v>4.7E-2</v>
      </c>
      <c r="Q273">
        <v>170.51599999999999</v>
      </c>
      <c r="R273">
        <v>2.6829999999999998</v>
      </c>
      <c r="S273">
        <v>254.333</v>
      </c>
      <c r="T273">
        <v>-155.51300000000001</v>
      </c>
      <c r="U273">
        <v>3.964</v>
      </c>
      <c r="V273" t="s">
        <v>42</v>
      </c>
      <c r="W273" t="s">
        <v>77</v>
      </c>
      <c r="X273" s="5" t="s">
        <v>75</v>
      </c>
      <c r="Y273" t="s">
        <v>82</v>
      </c>
      <c r="Z273" t="s">
        <v>77</v>
      </c>
      <c r="AA273">
        <v>4.7640000000000002</v>
      </c>
      <c r="AB273" t="s">
        <v>42</v>
      </c>
      <c r="AD273" s="5">
        <v>44984</v>
      </c>
    </row>
    <row r="274" spans="1:30" x14ac:dyDescent="0.3">
      <c r="A274" s="5">
        <v>44984</v>
      </c>
      <c r="B274" s="5" t="s">
        <v>75</v>
      </c>
      <c r="C274" t="s">
        <v>82</v>
      </c>
      <c r="D274" t="s">
        <v>77</v>
      </c>
      <c r="E274">
        <v>6.149</v>
      </c>
      <c r="G274" t="s">
        <v>42</v>
      </c>
      <c r="O274">
        <v>89</v>
      </c>
      <c r="P274">
        <v>3.6999999999999998E-2</v>
      </c>
      <c r="Q274">
        <v>68.087000000000003</v>
      </c>
      <c r="R274">
        <v>20.844999999999999</v>
      </c>
      <c r="S274">
        <v>125.256</v>
      </c>
      <c r="T274">
        <v>-15.489000000000001</v>
      </c>
      <c r="U274">
        <v>3.0760000000000001</v>
      </c>
      <c r="V274" t="s">
        <v>42</v>
      </c>
      <c r="W274" t="s">
        <v>77</v>
      </c>
      <c r="X274" s="5" t="s">
        <v>75</v>
      </c>
      <c r="Y274" t="s">
        <v>82</v>
      </c>
      <c r="Z274" t="s">
        <v>77</v>
      </c>
      <c r="AA274">
        <v>6.149</v>
      </c>
      <c r="AB274" t="s">
        <v>42</v>
      </c>
      <c r="AD274" s="5">
        <v>44984</v>
      </c>
    </row>
    <row r="275" spans="1:30" x14ac:dyDescent="0.3">
      <c r="A275" s="5">
        <v>44984</v>
      </c>
      <c r="B275" s="5" t="s">
        <v>75</v>
      </c>
      <c r="C275" t="s">
        <v>82</v>
      </c>
      <c r="D275" t="s">
        <v>77</v>
      </c>
      <c r="E275">
        <v>5.3040000000000003</v>
      </c>
      <c r="G275" t="s">
        <v>42</v>
      </c>
      <c r="O275">
        <v>90</v>
      </c>
      <c r="P275">
        <v>4.5999999999999999E-2</v>
      </c>
      <c r="Q275">
        <v>77.930000000000007</v>
      </c>
      <c r="R275">
        <v>3.6669999999999998</v>
      </c>
      <c r="S275">
        <v>190.583</v>
      </c>
      <c r="T275">
        <v>147.93799999999999</v>
      </c>
      <c r="U275">
        <v>3.835</v>
      </c>
      <c r="V275" t="s">
        <v>42</v>
      </c>
      <c r="W275" t="s">
        <v>77</v>
      </c>
      <c r="X275" s="5" t="s">
        <v>75</v>
      </c>
      <c r="Y275" t="s">
        <v>82</v>
      </c>
      <c r="Z275" t="s">
        <v>77</v>
      </c>
      <c r="AA275">
        <v>5.3040000000000003</v>
      </c>
      <c r="AB275" t="s">
        <v>42</v>
      </c>
      <c r="AD275" s="5">
        <v>44984</v>
      </c>
    </row>
    <row r="276" spans="1:30" x14ac:dyDescent="0.3">
      <c r="A276" s="5">
        <v>44984</v>
      </c>
      <c r="B276" s="5" t="s">
        <v>75</v>
      </c>
      <c r="C276" t="s">
        <v>82</v>
      </c>
      <c r="D276" t="s">
        <v>77</v>
      </c>
      <c r="E276">
        <v>5.3040000000000003</v>
      </c>
      <c r="G276" t="s">
        <v>42</v>
      </c>
      <c r="O276">
        <v>91</v>
      </c>
      <c r="P276">
        <v>6.5000000000000002E-2</v>
      </c>
      <c r="Q276">
        <v>154.77799999999999</v>
      </c>
      <c r="R276">
        <v>27.475000000000001</v>
      </c>
      <c r="S276">
        <v>248.35400000000001</v>
      </c>
      <c r="T276">
        <v>155.12</v>
      </c>
      <c r="U276">
        <v>5.4329999999999998</v>
      </c>
      <c r="V276" t="s">
        <v>42</v>
      </c>
      <c r="W276" t="s">
        <v>77</v>
      </c>
      <c r="X276" s="5" t="s">
        <v>75</v>
      </c>
      <c r="Y276" t="s">
        <v>82</v>
      </c>
      <c r="Z276" t="s">
        <v>77</v>
      </c>
      <c r="AA276">
        <v>5.3040000000000003</v>
      </c>
      <c r="AB276" t="s">
        <v>42</v>
      </c>
      <c r="AD276" s="5">
        <v>44984</v>
      </c>
    </row>
    <row r="277" spans="1:30" x14ac:dyDescent="0.3">
      <c r="A277" s="5">
        <v>44984</v>
      </c>
      <c r="B277" s="5" t="s">
        <v>75</v>
      </c>
      <c r="C277" t="s">
        <v>82</v>
      </c>
      <c r="D277" t="s">
        <v>77</v>
      </c>
      <c r="E277">
        <v>4.3639999999999999</v>
      </c>
      <c r="G277" t="s">
        <v>42</v>
      </c>
      <c r="O277">
        <v>92</v>
      </c>
      <c r="P277">
        <v>5.8000000000000003E-2</v>
      </c>
      <c r="Q277">
        <v>110.505</v>
      </c>
      <c r="R277">
        <v>3.5150000000000001</v>
      </c>
      <c r="S277">
        <v>213.124</v>
      </c>
      <c r="T277">
        <v>75.150000000000006</v>
      </c>
      <c r="U277">
        <v>4.8769999999999998</v>
      </c>
      <c r="V277" t="s">
        <v>42</v>
      </c>
      <c r="W277" t="s">
        <v>77</v>
      </c>
      <c r="X277" s="5" t="s">
        <v>75</v>
      </c>
      <c r="Y277" t="s">
        <v>82</v>
      </c>
      <c r="Z277" t="s">
        <v>77</v>
      </c>
      <c r="AA277">
        <v>4.3639999999999999</v>
      </c>
      <c r="AB277" t="s">
        <v>42</v>
      </c>
      <c r="AD277" s="5">
        <v>44984</v>
      </c>
    </row>
    <row r="278" spans="1:30" x14ac:dyDescent="0.3">
      <c r="A278" s="5">
        <v>44984</v>
      </c>
      <c r="B278" s="5" t="s">
        <v>75</v>
      </c>
      <c r="C278" t="s">
        <v>82</v>
      </c>
      <c r="D278" t="s">
        <v>77</v>
      </c>
      <c r="E278">
        <v>6.3890000000000002</v>
      </c>
      <c r="G278" t="s">
        <v>42</v>
      </c>
      <c r="O278">
        <v>93</v>
      </c>
      <c r="P278">
        <v>6.2E-2</v>
      </c>
      <c r="Q278">
        <v>139.744</v>
      </c>
      <c r="R278">
        <v>31.204999999999998</v>
      </c>
      <c r="S278">
        <v>252.078</v>
      </c>
      <c r="T278">
        <v>130.25899999999999</v>
      </c>
      <c r="U278">
        <v>5.1950000000000003</v>
      </c>
      <c r="V278" t="s">
        <v>42</v>
      </c>
      <c r="W278" t="s">
        <v>77</v>
      </c>
      <c r="X278" s="5" t="s">
        <v>75</v>
      </c>
      <c r="Y278" t="s">
        <v>82</v>
      </c>
      <c r="Z278" t="s">
        <v>77</v>
      </c>
      <c r="AA278">
        <v>6.3890000000000002</v>
      </c>
      <c r="AB278" t="s">
        <v>42</v>
      </c>
      <c r="AD278" s="5">
        <v>44984</v>
      </c>
    </row>
    <row r="279" spans="1:30" x14ac:dyDescent="0.3">
      <c r="A279" s="5">
        <v>44984</v>
      </c>
      <c r="B279" s="5" t="s">
        <v>75</v>
      </c>
      <c r="C279" t="s">
        <v>82</v>
      </c>
      <c r="D279" t="s">
        <v>77</v>
      </c>
      <c r="E279">
        <v>3.964</v>
      </c>
      <c r="G279" t="s">
        <v>42</v>
      </c>
      <c r="O279">
        <v>94</v>
      </c>
      <c r="P279">
        <v>5.2999999999999999E-2</v>
      </c>
      <c r="Q279">
        <v>140.816</v>
      </c>
      <c r="R279">
        <v>0.253</v>
      </c>
      <c r="S279">
        <v>245.55099999999999</v>
      </c>
      <c r="T279">
        <v>50.194000000000003</v>
      </c>
      <c r="U279">
        <v>4.4630000000000001</v>
      </c>
      <c r="V279" t="s">
        <v>42</v>
      </c>
      <c r="W279" t="s">
        <v>77</v>
      </c>
      <c r="X279" s="5" t="s">
        <v>75</v>
      </c>
      <c r="Y279" t="s">
        <v>82</v>
      </c>
      <c r="Z279" t="s">
        <v>77</v>
      </c>
      <c r="AA279">
        <v>3.964</v>
      </c>
      <c r="AB279" t="s">
        <v>42</v>
      </c>
      <c r="AD279" s="5">
        <v>44984</v>
      </c>
    </row>
    <row r="280" spans="1:30" x14ac:dyDescent="0.3">
      <c r="A280" s="5">
        <v>44984</v>
      </c>
      <c r="B280" s="5" t="s">
        <v>75</v>
      </c>
      <c r="C280" t="s">
        <v>82</v>
      </c>
      <c r="D280" t="s">
        <v>77</v>
      </c>
      <c r="E280">
        <v>3.0760000000000001</v>
      </c>
      <c r="G280" t="s">
        <v>42</v>
      </c>
      <c r="O280">
        <v>95</v>
      </c>
      <c r="P280">
        <v>5.8000000000000003E-2</v>
      </c>
      <c r="Q280">
        <v>119.163</v>
      </c>
      <c r="R280">
        <v>30.186</v>
      </c>
      <c r="S280">
        <v>221.48500000000001</v>
      </c>
      <c r="T280">
        <v>-101.06100000000001</v>
      </c>
      <c r="U280">
        <v>4.84</v>
      </c>
      <c r="V280" t="s">
        <v>42</v>
      </c>
      <c r="W280" t="s">
        <v>77</v>
      </c>
      <c r="X280" s="5" t="s">
        <v>75</v>
      </c>
      <c r="Y280" t="s">
        <v>82</v>
      </c>
      <c r="Z280" t="s">
        <v>77</v>
      </c>
      <c r="AA280">
        <v>3.0760000000000001</v>
      </c>
      <c r="AB280" t="s">
        <v>42</v>
      </c>
      <c r="AD280" s="5">
        <v>44984</v>
      </c>
    </row>
    <row r="281" spans="1:30" x14ac:dyDescent="0.3">
      <c r="A281" s="5">
        <v>44984</v>
      </c>
      <c r="B281" s="5" t="s">
        <v>75</v>
      </c>
      <c r="C281" t="s">
        <v>82</v>
      </c>
      <c r="D281" t="s">
        <v>77</v>
      </c>
      <c r="E281">
        <v>3.835</v>
      </c>
      <c r="G281" t="s">
        <v>42</v>
      </c>
      <c r="O281">
        <v>96</v>
      </c>
      <c r="P281">
        <v>2741</v>
      </c>
      <c r="Q281">
        <v>110.608</v>
      </c>
      <c r="R281">
        <v>1.204</v>
      </c>
      <c r="S281">
        <v>208.99</v>
      </c>
      <c r="T281">
        <v>3.1379999999999999</v>
      </c>
      <c r="X281" s="5" t="s">
        <v>75</v>
      </c>
      <c r="Y281" t="s">
        <v>82</v>
      </c>
      <c r="Z281" t="s">
        <v>77</v>
      </c>
      <c r="AA281">
        <v>3.835</v>
      </c>
      <c r="AB281" t="s">
        <v>42</v>
      </c>
      <c r="AD281" s="5">
        <v>44984</v>
      </c>
    </row>
    <row r="282" spans="1:30" x14ac:dyDescent="0.3">
      <c r="A282" s="5">
        <v>44984</v>
      </c>
      <c r="B282" s="5" t="s">
        <v>75</v>
      </c>
      <c r="C282" t="s">
        <v>82</v>
      </c>
      <c r="D282" t="s">
        <v>77</v>
      </c>
      <c r="E282">
        <v>5.4329999999999998</v>
      </c>
      <c r="G282" t="s">
        <v>42</v>
      </c>
      <c r="O282">
        <v>97</v>
      </c>
      <c r="P282">
        <v>4.7E-2</v>
      </c>
      <c r="Q282">
        <v>110.911</v>
      </c>
      <c r="R282">
        <v>1</v>
      </c>
      <c r="S282">
        <v>210</v>
      </c>
      <c r="T282">
        <v>3.6469999999999998</v>
      </c>
      <c r="U282">
        <v>11.395</v>
      </c>
      <c r="V282" t="s">
        <v>43</v>
      </c>
      <c r="W282" t="s">
        <v>78</v>
      </c>
      <c r="X282" s="5" t="s">
        <v>75</v>
      </c>
      <c r="Y282" t="s">
        <v>82</v>
      </c>
      <c r="Z282" t="s">
        <v>77</v>
      </c>
      <c r="AA282">
        <v>5.4329999999999998</v>
      </c>
      <c r="AB282" t="s">
        <v>42</v>
      </c>
      <c r="AD282" s="5">
        <v>44984</v>
      </c>
    </row>
    <row r="283" spans="1:30" x14ac:dyDescent="0.3">
      <c r="A283" s="5">
        <v>44984</v>
      </c>
      <c r="B283" s="5" t="s">
        <v>75</v>
      </c>
      <c r="C283" t="s">
        <v>82</v>
      </c>
      <c r="D283" t="s">
        <v>77</v>
      </c>
      <c r="E283">
        <v>4.8769999999999998</v>
      </c>
      <c r="G283" t="s">
        <v>42</v>
      </c>
      <c r="O283">
        <v>98</v>
      </c>
      <c r="P283">
        <v>2755</v>
      </c>
      <c r="Q283">
        <v>92.582999999999998</v>
      </c>
      <c r="R283">
        <v>0</v>
      </c>
      <c r="S283">
        <v>240.297</v>
      </c>
      <c r="T283">
        <v>4.7480000000000002</v>
      </c>
      <c r="V283" t="s">
        <v>43</v>
      </c>
      <c r="X283" s="5" t="s">
        <v>75</v>
      </c>
      <c r="Y283" t="s">
        <v>82</v>
      </c>
      <c r="Z283" t="s">
        <v>77</v>
      </c>
      <c r="AA283">
        <v>4.8769999999999998</v>
      </c>
      <c r="AB283" t="s">
        <v>42</v>
      </c>
      <c r="AD283" s="5">
        <v>44984</v>
      </c>
    </row>
    <row r="284" spans="1:30" x14ac:dyDescent="0.3">
      <c r="A284" s="5">
        <v>44984</v>
      </c>
      <c r="B284" s="5" t="s">
        <v>75</v>
      </c>
      <c r="C284" t="s">
        <v>82</v>
      </c>
      <c r="D284" t="s">
        <v>77</v>
      </c>
      <c r="E284">
        <v>5.1950000000000003</v>
      </c>
      <c r="G284" t="s">
        <v>42</v>
      </c>
      <c r="O284">
        <v>99</v>
      </c>
      <c r="P284">
        <v>2743</v>
      </c>
      <c r="Q284">
        <v>111.6</v>
      </c>
      <c r="R284">
        <v>3.9649999999999999</v>
      </c>
      <c r="S284">
        <v>238</v>
      </c>
      <c r="T284">
        <v>0.627</v>
      </c>
      <c r="V284" t="s">
        <v>43</v>
      </c>
      <c r="X284" s="5" t="s">
        <v>75</v>
      </c>
      <c r="Y284" t="s">
        <v>82</v>
      </c>
      <c r="Z284" t="s">
        <v>77</v>
      </c>
      <c r="AA284">
        <v>5.1950000000000003</v>
      </c>
      <c r="AB284" t="s">
        <v>42</v>
      </c>
      <c r="AD284" s="5">
        <v>44984</v>
      </c>
    </row>
    <row r="285" spans="1:30" x14ac:dyDescent="0.3">
      <c r="A285" s="5">
        <v>44984</v>
      </c>
      <c r="B285" s="5" t="s">
        <v>75</v>
      </c>
      <c r="C285" t="s">
        <v>82</v>
      </c>
      <c r="D285" t="s">
        <v>77</v>
      </c>
      <c r="E285">
        <v>4.4630000000000001</v>
      </c>
      <c r="G285" t="s">
        <v>42</v>
      </c>
      <c r="O285">
        <v>100</v>
      </c>
      <c r="P285">
        <v>2770</v>
      </c>
      <c r="Q285">
        <v>108.245</v>
      </c>
      <c r="R285">
        <v>0</v>
      </c>
      <c r="S285">
        <v>229.61799999999999</v>
      </c>
      <c r="T285">
        <v>-0.372</v>
      </c>
      <c r="V285" t="s">
        <v>43</v>
      </c>
      <c r="X285" s="5" t="s">
        <v>75</v>
      </c>
      <c r="Y285" t="s">
        <v>82</v>
      </c>
      <c r="Z285" t="s">
        <v>77</v>
      </c>
      <c r="AA285">
        <v>4.4630000000000001</v>
      </c>
      <c r="AB285" t="s">
        <v>42</v>
      </c>
      <c r="AD285" s="5">
        <v>44984</v>
      </c>
    </row>
    <row r="286" spans="1:30" x14ac:dyDescent="0.3">
      <c r="A286" s="5">
        <v>44984</v>
      </c>
      <c r="B286" s="5" t="s">
        <v>75</v>
      </c>
      <c r="C286" t="s">
        <v>82</v>
      </c>
      <c r="D286" t="s">
        <v>77</v>
      </c>
      <c r="E286">
        <v>4.84</v>
      </c>
      <c r="G286" t="s">
        <v>42</v>
      </c>
      <c r="O286">
        <v>101</v>
      </c>
      <c r="P286">
        <v>2701</v>
      </c>
      <c r="Q286">
        <v>104.878</v>
      </c>
      <c r="R286">
        <v>30</v>
      </c>
      <c r="S286">
        <v>223</v>
      </c>
      <c r="T286">
        <v>-90</v>
      </c>
      <c r="V286" t="s">
        <v>43</v>
      </c>
      <c r="X286" s="5" t="s">
        <v>75</v>
      </c>
      <c r="Y286" t="s">
        <v>82</v>
      </c>
      <c r="Z286" t="s">
        <v>77</v>
      </c>
      <c r="AA286">
        <v>4.84</v>
      </c>
      <c r="AB286" t="s">
        <v>42</v>
      </c>
      <c r="AD286" s="5">
        <v>44984</v>
      </c>
    </row>
    <row r="287" spans="1:30" x14ac:dyDescent="0.3">
      <c r="A287" s="5">
        <v>44984</v>
      </c>
      <c r="B287" s="5" t="s">
        <v>75</v>
      </c>
      <c r="C287" t="s">
        <v>82</v>
      </c>
      <c r="O287">
        <v>102</v>
      </c>
      <c r="P287">
        <v>3.9E-2</v>
      </c>
      <c r="Q287">
        <v>101.952</v>
      </c>
      <c r="R287">
        <v>22.391999999999999</v>
      </c>
      <c r="S287">
        <v>226</v>
      </c>
      <c r="T287">
        <v>-87.87</v>
      </c>
      <c r="U287">
        <v>10.315</v>
      </c>
      <c r="V287" t="s">
        <v>43</v>
      </c>
      <c r="W287" t="s">
        <v>76</v>
      </c>
      <c r="X287" s="5" t="s">
        <v>75</v>
      </c>
      <c r="Y287" t="s">
        <v>82</v>
      </c>
      <c r="AD287" s="5">
        <v>44984</v>
      </c>
    </row>
    <row r="288" spans="1:30" x14ac:dyDescent="0.3">
      <c r="A288" s="5">
        <v>44984</v>
      </c>
      <c r="B288" s="5" t="s">
        <v>75</v>
      </c>
      <c r="C288" t="s">
        <v>82</v>
      </c>
      <c r="D288" t="s">
        <v>78</v>
      </c>
      <c r="E288">
        <v>11.395</v>
      </c>
      <c r="G288" t="s">
        <v>43</v>
      </c>
      <c r="O288">
        <v>103</v>
      </c>
      <c r="P288">
        <v>1445</v>
      </c>
      <c r="Q288">
        <v>115.581</v>
      </c>
      <c r="R288">
        <v>15.6</v>
      </c>
      <c r="S288">
        <v>224</v>
      </c>
      <c r="T288">
        <v>4.0519999999999996</v>
      </c>
      <c r="V288" t="s">
        <v>43</v>
      </c>
      <c r="W288" t="s">
        <v>77</v>
      </c>
      <c r="X288" s="5" t="s">
        <v>75</v>
      </c>
      <c r="Y288" t="s">
        <v>82</v>
      </c>
      <c r="Z288" t="s">
        <v>78</v>
      </c>
      <c r="AA288">
        <v>11.395</v>
      </c>
      <c r="AB288" t="s">
        <v>43</v>
      </c>
      <c r="AD288" s="5">
        <v>44984</v>
      </c>
    </row>
    <row r="289" spans="1:30" x14ac:dyDescent="0.3">
      <c r="A289" s="5">
        <v>44984</v>
      </c>
      <c r="B289" s="5" t="s">
        <v>75</v>
      </c>
      <c r="C289" t="s">
        <v>82</v>
      </c>
      <c r="G289" t="s">
        <v>43</v>
      </c>
      <c r="O289">
        <v>104</v>
      </c>
      <c r="P289">
        <v>6.4000000000000001E-2</v>
      </c>
      <c r="Q289">
        <v>107.904</v>
      </c>
      <c r="R289">
        <v>0.33300000000000002</v>
      </c>
      <c r="S289">
        <v>201.57</v>
      </c>
      <c r="T289">
        <v>4.1619999999999999</v>
      </c>
      <c r="U289">
        <v>9.6379999999999999</v>
      </c>
      <c r="V289" t="s">
        <v>43</v>
      </c>
      <c r="W289" t="s">
        <v>77</v>
      </c>
      <c r="X289" s="5" t="s">
        <v>75</v>
      </c>
      <c r="Y289" t="s">
        <v>82</v>
      </c>
      <c r="AB289" t="s">
        <v>43</v>
      </c>
      <c r="AD289" s="5">
        <v>44984</v>
      </c>
    </row>
    <row r="290" spans="1:30" x14ac:dyDescent="0.3">
      <c r="A290" s="5">
        <v>44984</v>
      </c>
      <c r="B290" s="5" t="s">
        <v>75</v>
      </c>
      <c r="C290" t="s">
        <v>82</v>
      </c>
      <c r="G290" t="s">
        <v>43</v>
      </c>
      <c r="O290">
        <v>105</v>
      </c>
      <c r="P290">
        <v>5.8999999999999997E-2</v>
      </c>
      <c r="Q290">
        <v>86.581999999999994</v>
      </c>
      <c r="R290">
        <v>0.33300000000000002</v>
      </c>
      <c r="S290">
        <v>176.685</v>
      </c>
      <c r="T290">
        <v>-0.64500000000000002</v>
      </c>
      <c r="U290">
        <v>8.8729999999999993</v>
      </c>
      <c r="V290" t="s">
        <v>43</v>
      </c>
      <c r="W290" t="s">
        <v>77</v>
      </c>
      <c r="X290" s="5" t="s">
        <v>75</v>
      </c>
      <c r="Y290" t="s">
        <v>82</v>
      </c>
      <c r="AB290" t="s">
        <v>43</v>
      </c>
      <c r="AD290" s="5">
        <v>44984</v>
      </c>
    </row>
    <row r="291" spans="1:30" x14ac:dyDescent="0.3">
      <c r="A291" s="5">
        <v>44984</v>
      </c>
      <c r="B291" s="5" t="s">
        <v>75</v>
      </c>
      <c r="C291" t="s">
        <v>82</v>
      </c>
      <c r="G291" t="s">
        <v>43</v>
      </c>
      <c r="O291">
        <v>106</v>
      </c>
      <c r="P291">
        <v>6.5000000000000002E-2</v>
      </c>
      <c r="Q291">
        <v>69.774000000000001</v>
      </c>
      <c r="R291">
        <v>0</v>
      </c>
      <c r="S291">
        <v>196.21700000000001</v>
      </c>
      <c r="T291">
        <v>3.504</v>
      </c>
      <c r="U291">
        <v>9.8109999999999999</v>
      </c>
      <c r="V291" t="s">
        <v>43</v>
      </c>
      <c r="W291" t="s">
        <v>77</v>
      </c>
      <c r="X291" s="5" t="s">
        <v>75</v>
      </c>
      <c r="Y291" t="s">
        <v>82</v>
      </c>
      <c r="AB291" t="s">
        <v>43</v>
      </c>
      <c r="AD291" s="5">
        <v>44984</v>
      </c>
    </row>
    <row r="292" spans="1:30" x14ac:dyDescent="0.3">
      <c r="A292" s="5">
        <v>44984</v>
      </c>
      <c r="B292" s="5" t="s">
        <v>75</v>
      </c>
      <c r="C292" t="s">
        <v>82</v>
      </c>
      <c r="G292" t="s">
        <v>43</v>
      </c>
      <c r="O292">
        <v>107</v>
      </c>
      <c r="P292">
        <v>956</v>
      </c>
      <c r="Q292">
        <v>96.905000000000001</v>
      </c>
      <c r="R292">
        <v>2.36</v>
      </c>
      <c r="S292">
        <v>188.285</v>
      </c>
      <c r="T292">
        <v>-2.7010000000000001</v>
      </c>
      <c r="V292" t="s">
        <v>43</v>
      </c>
      <c r="W292" t="s">
        <v>77</v>
      </c>
      <c r="X292" s="5" t="s">
        <v>75</v>
      </c>
      <c r="Y292" t="s">
        <v>82</v>
      </c>
      <c r="AB292" t="s">
        <v>43</v>
      </c>
      <c r="AD292" s="5">
        <v>44984</v>
      </c>
    </row>
    <row r="293" spans="1:30" x14ac:dyDescent="0.3">
      <c r="A293" s="5">
        <v>44984</v>
      </c>
      <c r="B293" s="5" t="s">
        <v>75</v>
      </c>
      <c r="C293" t="s">
        <v>82</v>
      </c>
      <c r="D293" t="s">
        <v>76</v>
      </c>
      <c r="E293">
        <v>10.315</v>
      </c>
      <c r="G293" t="s">
        <v>43</v>
      </c>
      <c r="O293">
        <v>108</v>
      </c>
      <c r="P293">
        <v>3.4000000000000002E-2</v>
      </c>
      <c r="Q293">
        <v>93.37</v>
      </c>
      <c r="R293">
        <v>0.33300000000000002</v>
      </c>
      <c r="S293">
        <v>167.672</v>
      </c>
      <c r="T293">
        <v>-2.2170000000000001</v>
      </c>
      <c r="U293">
        <v>5.641</v>
      </c>
      <c r="V293" t="s">
        <v>43</v>
      </c>
      <c r="W293" t="s">
        <v>77</v>
      </c>
      <c r="X293" s="5" t="s">
        <v>75</v>
      </c>
      <c r="Y293" t="s">
        <v>82</v>
      </c>
      <c r="Z293" t="s">
        <v>76</v>
      </c>
      <c r="AA293">
        <v>10.315</v>
      </c>
      <c r="AB293" t="s">
        <v>43</v>
      </c>
      <c r="AD293" s="5">
        <v>44984</v>
      </c>
    </row>
    <row r="294" spans="1:30" x14ac:dyDescent="0.3">
      <c r="A294" s="5">
        <v>44984</v>
      </c>
      <c r="B294" s="5" t="s">
        <v>75</v>
      </c>
      <c r="C294" t="s">
        <v>82</v>
      </c>
      <c r="D294" t="s">
        <v>77</v>
      </c>
      <c r="G294" t="s">
        <v>43</v>
      </c>
      <c r="O294">
        <v>109</v>
      </c>
      <c r="P294">
        <v>3.4000000000000002E-2</v>
      </c>
      <c r="Q294">
        <v>85.055000000000007</v>
      </c>
      <c r="R294">
        <v>13.5</v>
      </c>
      <c r="S294">
        <v>196.15600000000001</v>
      </c>
      <c r="T294">
        <v>1.696</v>
      </c>
      <c r="U294">
        <v>5.53</v>
      </c>
      <c r="V294" t="s">
        <v>43</v>
      </c>
      <c r="W294" t="s">
        <v>77</v>
      </c>
      <c r="X294" s="5" t="s">
        <v>75</v>
      </c>
      <c r="Y294" t="s">
        <v>82</v>
      </c>
      <c r="Z294" t="s">
        <v>77</v>
      </c>
      <c r="AB294" t="s">
        <v>43</v>
      </c>
      <c r="AD294" s="5">
        <v>44984</v>
      </c>
    </row>
    <row r="295" spans="1:30" x14ac:dyDescent="0.3">
      <c r="A295" s="5">
        <v>44984</v>
      </c>
      <c r="B295" s="5" t="s">
        <v>75</v>
      </c>
      <c r="C295" t="s">
        <v>82</v>
      </c>
      <c r="D295" t="s">
        <v>77</v>
      </c>
      <c r="E295">
        <v>9.6379999999999999</v>
      </c>
      <c r="G295" t="s">
        <v>43</v>
      </c>
      <c r="O295">
        <v>110</v>
      </c>
      <c r="P295">
        <v>3.4000000000000002E-2</v>
      </c>
      <c r="Q295">
        <v>107.837</v>
      </c>
      <c r="R295">
        <v>4.32</v>
      </c>
      <c r="S295">
        <v>190.333</v>
      </c>
      <c r="T295">
        <v>-6.6449999999999996</v>
      </c>
      <c r="U295">
        <v>5.6559999999999997</v>
      </c>
      <c r="V295" t="s">
        <v>43</v>
      </c>
      <c r="W295" t="s">
        <v>77</v>
      </c>
      <c r="X295" s="5" t="s">
        <v>75</v>
      </c>
      <c r="Y295" t="s">
        <v>82</v>
      </c>
      <c r="Z295" t="s">
        <v>77</v>
      </c>
      <c r="AA295">
        <v>9.6379999999999999</v>
      </c>
      <c r="AB295" t="s">
        <v>43</v>
      </c>
      <c r="AD295" s="5">
        <v>44984</v>
      </c>
    </row>
    <row r="296" spans="1:30" x14ac:dyDescent="0.3">
      <c r="A296" s="5">
        <v>44984</v>
      </c>
      <c r="B296" s="5" t="s">
        <v>75</v>
      </c>
      <c r="C296" t="s">
        <v>82</v>
      </c>
      <c r="D296" t="s">
        <v>77</v>
      </c>
      <c r="E296">
        <v>8.8729999999999993</v>
      </c>
      <c r="G296" t="s">
        <v>43</v>
      </c>
      <c r="O296">
        <v>111</v>
      </c>
      <c r="P296">
        <v>3.5999999999999997E-2</v>
      </c>
      <c r="Q296">
        <v>103.084</v>
      </c>
      <c r="R296">
        <v>7.3570000000000002</v>
      </c>
      <c r="S296">
        <v>220.44399999999999</v>
      </c>
      <c r="T296">
        <v>-176.87799999999999</v>
      </c>
      <c r="U296">
        <v>6.0090000000000003</v>
      </c>
      <c r="V296" t="s">
        <v>43</v>
      </c>
      <c r="W296" t="s">
        <v>77</v>
      </c>
      <c r="X296" s="5" t="s">
        <v>75</v>
      </c>
      <c r="Y296" t="s">
        <v>82</v>
      </c>
      <c r="Z296" t="s">
        <v>77</v>
      </c>
      <c r="AA296">
        <v>8.8729999999999993</v>
      </c>
      <c r="AB296" t="s">
        <v>43</v>
      </c>
      <c r="AD296" s="5">
        <v>44984</v>
      </c>
    </row>
    <row r="297" spans="1:30" x14ac:dyDescent="0.3">
      <c r="A297" s="5">
        <v>44984</v>
      </c>
      <c r="B297" s="5" t="s">
        <v>75</v>
      </c>
      <c r="C297" t="s">
        <v>82</v>
      </c>
      <c r="D297" t="s">
        <v>77</v>
      </c>
      <c r="E297">
        <v>9.8109999999999999</v>
      </c>
      <c r="G297" t="s">
        <v>43</v>
      </c>
      <c r="O297">
        <v>112</v>
      </c>
      <c r="P297">
        <v>3.5999999999999997E-2</v>
      </c>
      <c r="Q297">
        <v>123.893</v>
      </c>
      <c r="R297">
        <v>36.284999999999997</v>
      </c>
      <c r="S297">
        <v>219.43799999999999</v>
      </c>
      <c r="T297">
        <v>176.47900000000001</v>
      </c>
      <c r="U297">
        <v>5.92</v>
      </c>
      <c r="V297" t="s">
        <v>43</v>
      </c>
      <c r="W297" t="s">
        <v>77</v>
      </c>
      <c r="X297" s="5" t="s">
        <v>75</v>
      </c>
      <c r="Y297" t="s">
        <v>82</v>
      </c>
      <c r="Z297" t="s">
        <v>77</v>
      </c>
      <c r="AA297">
        <v>9.8109999999999999</v>
      </c>
      <c r="AB297" t="s">
        <v>43</v>
      </c>
      <c r="AD297" s="5">
        <v>44984</v>
      </c>
    </row>
    <row r="298" spans="1:30" x14ac:dyDescent="0.3">
      <c r="A298" s="5">
        <v>44984</v>
      </c>
      <c r="B298" s="5" t="s">
        <v>75</v>
      </c>
      <c r="C298" t="s">
        <v>82</v>
      </c>
      <c r="D298" t="s">
        <v>77</v>
      </c>
      <c r="G298" t="s">
        <v>43</v>
      </c>
      <c r="O298">
        <v>113</v>
      </c>
      <c r="P298">
        <v>7.8E-2</v>
      </c>
      <c r="Q298">
        <v>107.379</v>
      </c>
      <c r="R298">
        <v>0.13300000000000001</v>
      </c>
      <c r="S298">
        <v>218.934</v>
      </c>
      <c r="T298">
        <v>-88.308999999999997</v>
      </c>
      <c r="U298">
        <v>15.394</v>
      </c>
      <c r="V298" t="s">
        <v>43</v>
      </c>
      <c r="W298" t="s">
        <v>78</v>
      </c>
      <c r="X298" s="5" t="s">
        <v>75</v>
      </c>
      <c r="Y298" t="s">
        <v>82</v>
      </c>
      <c r="Z298" t="s">
        <v>77</v>
      </c>
      <c r="AB298" t="s">
        <v>43</v>
      </c>
      <c r="AD298" s="5">
        <v>44984</v>
      </c>
    </row>
    <row r="299" spans="1:30" x14ac:dyDescent="0.3">
      <c r="A299" s="5">
        <v>44984</v>
      </c>
      <c r="B299" s="5" t="s">
        <v>75</v>
      </c>
      <c r="C299" t="s">
        <v>82</v>
      </c>
      <c r="D299" t="s">
        <v>77</v>
      </c>
      <c r="E299">
        <v>5.641</v>
      </c>
      <c r="G299" t="s">
        <v>43</v>
      </c>
      <c r="O299">
        <v>114</v>
      </c>
      <c r="P299">
        <v>4.1000000000000002E-2</v>
      </c>
      <c r="Q299">
        <v>83.084999999999994</v>
      </c>
      <c r="R299">
        <v>1.0740000000000001</v>
      </c>
      <c r="S299">
        <v>200.91399999999999</v>
      </c>
      <c r="T299">
        <v>-86.86</v>
      </c>
      <c r="U299">
        <v>6.2460000000000004</v>
      </c>
      <c r="V299" t="s">
        <v>43</v>
      </c>
      <c r="W299" t="s">
        <v>77</v>
      </c>
      <c r="X299" s="5" t="s">
        <v>75</v>
      </c>
      <c r="Y299" t="s">
        <v>82</v>
      </c>
      <c r="Z299" t="s">
        <v>77</v>
      </c>
      <c r="AA299">
        <v>5.641</v>
      </c>
      <c r="AB299" t="s">
        <v>43</v>
      </c>
      <c r="AD299" s="5">
        <v>44984</v>
      </c>
    </row>
    <row r="300" spans="1:30" x14ac:dyDescent="0.3">
      <c r="A300" s="5">
        <v>44984</v>
      </c>
      <c r="B300" s="5" t="s">
        <v>75</v>
      </c>
      <c r="C300" t="s">
        <v>82</v>
      </c>
      <c r="D300" t="s">
        <v>77</v>
      </c>
      <c r="E300">
        <v>5.53</v>
      </c>
      <c r="G300" t="s">
        <v>43</v>
      </c>
      <c r="O300">
        <v>115</v>
      </c>
      <c r="P300">
        <v>3.6999999999999998E-2</v>
      </c>
      <c r="Q300">
        <v>100.858</v>
      </c>
      <c r="R300">
        <v>18.253</v>
      </c>
      <c r="S300">
        <v>218</v>
      </c>
      <c r="T300">
        <v>-87.602999999999994</v>
      </c>
      <c r="U300">
        <v>5.6630000000000003</v>
      </c>
      <c r="V300" t="s">
        <v>43</v>
      </c>
      <c r="W300" t="s">
        <v>77</v>
      </c>
      <c r="X300" s="5" t="s">
        <v>75</v>
      </c>
      <c r="Y300" t="s">
        <v>82</v>
      </c>
      <c r="Z300" t="s">
        <v>77</v>
      </c>
      <c r="AA300">
        <v>5.53</v>
      </c>
      <c r="AB300" t="s">
        <v>43</v>
      </c>
      <c r="AD300" s="5">
        <v>44984</v>
      </c>
    </row>
    <row r="301" spans="1:30" x14ac:dyDescent="0.3">
      <c r="A301" s="5">
        <v>44984</v>
      </c>
      <c r="B301" s="5" t="s">
        <v>75</v>
      </c>
      <c r="C301" t="s">
        <v>82</v>
      </c>
      <c r="D301" t="s">
        <v>77</v>
      </c>
      <c r="E301">
        <v>5.6559999999999997</v>
      </c>
      <c r="G301" t="s">
        <v>43</v>
      </c>
      <c r="O301">
        <v>116</v>
      </c>
      <c r="P301">
        <v>4.8000000000000001E-2</v>
      </c>
      <c r="Q301">
        <v>165.57300000000001</v>
      </c>
      <c r="R301">
        <v>0</v>
      </c>
      <c r="S301">
        <v>247.05500000000001</v>
      </c>
      <c r="T301">
        <v>-91.236000000000004</v>
      </c>
      <c r="U301">
        <v>7.3170000000000002</v>
      </c>
      <c r="V301" t="s">
        <v>43</v>
      </c>
      <c r="W301" t="s">
        <v>77</v>
      </c>
      <c r="X301" s="5" t="s">
        <v>75</v>
      </c>
      <c r="Y301" t="s">
        <v>82</v>
      </c>
      <c r="Z301" t="s">
        <v>77</v>
      </c>
      <c r="AA301">
        <v>5.6559999999999997</v>
      </c>
      <c r="AB301" t="s">
        <v>43</v>
      </c>
      <c r="AD301" s="5">
        <v>44984</v>
      </c>
    </row>
    <row r="302" spans="1:30" x14ac:dyDescent="0.3">
      <c r="A302" s="5">
        <v>44984</v>
      </c>
      <c r="B302" s="5" t="s">
        <v>75</v>
      </c>
      <c r="C302" t="s">
        <v>82</v>
      </c>
      <c r="D302" t="s">
        <v>77</v>
      </c>
      <c r="E302">
        <v>6.0090000000000003</v>
      </c>
      <c r="G302" t="s">
        <v>43</v>
      </c>
      <c r="O302">
        <v>117</v>
      </c>
      <c r="P302">
        <v>4.2000000000000003E-2</v>
      </c>
      <c r="Q302">
        <v>115.926</v>
      </c>
      <c r="R302">
        <v>24.244</v>
      </c>
      <c r="S302">
        <v>205.983</v>
      </c>
      <c r="T302">
        <v>-81.87</v>
      </c>
      <c r="U302">
        <v>6.327</v>
      </c>
      <c r="V302" t="s">
        <v>43</v>
      </c>
      <c r="W302" t="s">
        <v>77</v>
      </c>
      <c r="X302" s="5" t="s">
        <v>75</v>
      </c>
      <c r="Y302" t="s">
        <v>82</v>
      </c>
      <c r="Z302" t="s">
        <v>77</v>
      </c>
      <c r="AA302">
        <v>6.0090000000000003</v>
      </c>
      <c r="AB302" t="s">
        <v>43</v>
      </c>
      <c r="AD302" s="5">
        <v>44984</v>
      </c>
    </row>
    <row r="303" spans="1:30" x14ac:dyDescent="0.3">
      <c r="A303" s="5">
        <v>44984</v>
      </c>
      <c r="B303" s="5" t="s">
        <v>75</v>
      </c>
      <c r="C303" t="s">
        <v>82</v>
      </c>
      <c r="D303" t="s">
        <v>77</v>
      </c>
      <c r="E303">
        <v>5.92</v>
      </c>
      <c r="G303" t="s">
        <v>43</v>
      </c>
      <c r="O303">
        <v>118</v>
      </c>
      <c r="P303">
        <v>4.1000000000000002E-2</v>
      </c>
      <c r="Q303">
        <v>74.820999999999998</v>
      </c>
      <c r="R303">
        <v>0</v>
      </c>
      <c r="S303">
        <v>176</v>
      </c>
      <c r="T303">
        <v>-89.756</v>
      </c>
      <c r="U303">
        <v>6.1840000000000002</v>
      </c>
      <c r="V303" t="s">
        <v>43</v>
      </c>
      <c r="W303" t="s">
        <v>77</v>
      </c>
      <c r="X303" s="5" t="s">
        <v>75</v>
      </c>
      <c r="Y303" t="s">
        <v>82</v>
      </c>
      <c r="Z303" t="s">
        <v>77</v>
      </c>
      <c r="AA303">
        <v>5.92</v>
      </c>
      <c r="AB303" t="s">
        <v>43</v>
      </c>
      <c r="AD303" s="5">
        <v>44984</v>
      </c>
    </row>
    <row r="304" spans="1:30" x14ac:dyDescent="0.3">
      <c r="A304" s="5">
        <v>44984</v>
      </c>
      <c r="B304" s="5" t="s">
        <v>75</v>
      </c>
      <c r="C304" t="s">
        <v>82</v>
      </c>
      <c r="D304" t="s">
        <v>78</v>
      </c>
      <c r="E304">
        <v>15.394</v>
      </c>
      <c r="G304" t="s">
        <v>43</v>
      </c>
      <c r="O304">
        <v>119</v>
      </c>
      <c r="P304">
        <v>8.6999999999999994E-2</v>
      </c>
      <c r="Q304">
        <v>88.338999999999999</v>
      </c>
      <c r="R304">
        <v>2.7490000000000001</v>
      </c>
      <c r="S304">
        <v>197.667</v>
      </c>
      <c r="T304">
        <v>-86.090999999999994</v>
      </c>
      <c r="U304">
        <v>7.5049999999999999</v>
      </c>
      <c r="V304" t="s">
        <v>43</v>
      </c>
      <c r="W304" t="s">
        <v>77</v>
      </c>
      <c r="X304" s="5" t="s">
        <v>75</v>
      </c>
      <c r="Y304" t="s">
        <v>82</v>
      </c>
      <c r="Z304" t="s">
        <v>78</v>
      </c>
      <c r="AA304">
        <v>15.394</v>
      </c>
      <c r="AB304" t="s">
        <v>43</v>
      </c>
      <c r="AD304" s="5">
        <v>44984</v>
      </c>
    </row>
    <row r="305" spans="1:30" x14ac:dyDescent="0.3">
      <c r="A305" s="5">
        <v>44984</v>
      </c>
      <c r="B305" s="5" t="s">
        <v>75</v>
      </c>
      <c r="C305" t="s">
        <v>82</v>
      </c>
      <c r="D305" t="s">
        <v>77</v>
      </c>
      <c r="E305">
        <v>6.2460000000000004</v>
      </c>
      <c r="G305" t="s">
        <v>43</v>
      </c>
      <c r="O305">
        <v>120</v>
      </c>
      <c r="P305">
        <v>8.6999999999999994E-2</v>
      </c>
      <c r="Q305">
        <v>121.13500000000001</v>
      </c>
      <c r="R305">
        <v>1.542</v>
      </c>
      <c r="S305">
        <v>209</v>
      </c>
      <c r="T305">
        <v>-93.2</v>
      </c>
      <c r="U305">
        <v>7.5</v>
      </c>
      <c r="V305" t="s">
        <v>43</v>
      </c>
      <c r="W305" t="s">
        <v>77</v>
      </c>
      <c r="X305" s="5" t="s">
        <v>75</v>
      </c>
      <c r="Y305" t="s">
        <v>82</v>
      </c>
      <c r="Z305" t="s">
        <v>77</v>
      </c>
      <c r="AA305">
        <v>6.2460000000000004</v>
      </c>
      <c r="AB305" t="s">
        <v>43</v>
      </c>
      <c r="AD305" s="5">
        <v>44984</v>
      </c>
    </row>
    <row r="306" spans="1:30" x14ac:dyDescent="0.3">
      <c r="A306" s="5">
        <v>44984</v>
      </c>
      <c r="B306" s="5" t="s">
        <v>75</v>
      </c>
      <c r="C306" t="s">
        <v>82</v>
      </c>
      <c r="D306" t="s">
        <v>77</v>
      </c>
      <c r="E306">
        <v>5.6630000000000003</v>
      </c>
      <c r="G306" t="s">
        <v>43</v>
      </c>
      <c r="O306">
        <v>121</v>
      </c>
      <c r="P306">
        <v>7.4999999999999997E-2</v>
      </c>
      <c r="Q306">
        <v>110.02</v>
      </c>
      <c r="R306">
        <v>0.33400000000000002</v>
      </c>
      <c r="S306">
        <v>197.16399999999999</v>
      </c>
      <c r="T306">
        <v>-96.203000000000003</v>
      </c>
      <c r="U306">
        <v>6.4560000000000004</v>
      </c>
      <c r="V306" t="s">
        <v>43</v>
      </c>
      <c r="W306" t="s">
        <v>77</v>
      </c>
      <c r="X306" s="5" t="s">
        <v>75</v>
      </c>
      <c r="Y306" t="s">
        <v>82</v>
      </c>
      <c r="Z306" t="s">
        <v>77</v>
      </c>
      <c r="AA306">
        <v>5.6630000000000003</v>
      </c>
      <c r="AB306" t="s">
        <v>43</v>
      </c>
      <c r="AD306" s="5">
        <v>44984</v>
      </c>
    </row>
    <row r="307" spans="1:30" x14ac:dyDescent="0.3">
      <c r="A307" s="5">
        <v>44984</v>
      </c>
      <c r="B307" s="5" t="s">
        <v>75</v>
      </c>
      <c r="C307" t="s">
        <v>82</v>
      </c>
      <c r="D307" t="s">
        <v>77</v>
      </c>
      <c r="E307">
        <v>7.3170000000000002</v>
      </c>
      <c r="G307" t="s">
        <v>43</v>
      </c>
      <c r="O307">
        <v>122</v>
      </c>
      <c r="P307">
        <v>0.08</v>
      </c>
      <c r="Q307">
        <v>127.47199999999999</v>
      </c>
      <c r="R307">
        <v>7.2140000000000004</v>
      </c>
      <c r="S307">
        <v>211.50399999999999</v>
      </c>
      <c r="T307">
        <v>-95.44</v>
      </c>
      <c r="U307">
        <v>6.8680000000000003</v>
      </c>
      <c r="V307" t="s">
        <v>43</v>
      </c>
      <c r="W307" t="s">
        <v>77</v>
      </c>
      <c r="X307" s="5" t="s">
        <v>75</v>
      </c>
      <c r="Y307" t="s">
        <v>82</v>
      </c>
      <c r="Z307" t="s">
        <v>77</v>
      </c>
      <c r="AA307">
        <v>7.3170000000000002</v>
      </c>
      <c r="AB307" t="s">
        <v>43</v>
      </c>
      <c r="AD307" s="5">
        <v>44984</v>
      </c>
    </row>
    <row r="308" spans="1:30" x14ac:dyDescent="0.3">
      <c r="A308" s="5">
        <v>44984</v>
      </c>
      <c r="B308" s="5" t="s">
        <v>75</v>
      </c>
      <c r="C308" t="s">
        <v>82</v>
      </c>
      <c r="D308" t="s">
        <v>77</v>
      </c>
      <c r="E308">
        <v>6.327</v>
      </c>
      <c r="G308" t="s">
        <v>43</v>
      </c>
      <c r="O308">
        <v>123</v>
      </c>
      <c r="P308">
        <v>8.5999999999999993E-2</v>
      </c>
      <c r="Q308">
        <v>144.05099999999999</v>
      </c>
      <c r="R308">
        <v>39.444000000000003</v>
      </c>
      <c r="S308">
        <v>226.85300000000001</v>
      </c>
      <c r="T308">
        <v>-78.334999999999994</v>
      </c>
      <c r="U308">
        <v>7.3609999999999998</v>
      </c>
      <c r="V308" t="s">
        <v>43</v>
      </c>
      <c r="W308" t="s">
        <v>77</v>
      </c>
      <c r="X308" s="5" t="s">
        <v>75</v>
      </c>
      <c r="Y308" t="s">
        <v>82</v>
      </c>
      <c r="Z308" t="s">
        <v>77</v>
      </c>
      <c r="AA308">
        <v>6.327</v>
      </c>
      <c r="AB308" t="s">
        <v>43</v>
      </c>
      <c r="AD308" s="5">
        <v>44984</v>
      </c>
    </row>
    <row r="309" spans="1:30" x14ac:dyDescent="0.3">
      <c r="A309" s="5">
        <v>44984</v>
      </c>
      <c r="B309" s="5" t="s">
        <v>75</v>
      </c>
      <c r="C309" t="s">
        <v>82</v>
      </c>
      <c r="D309" t="s">
        <v>77</v>
      </c>
      <c r="E309">
        <v>6.1840000000000002</v>
      </c>
      <c r="G309" t="s">
        <v>43</v>
      </c>
      <c r="O309">
        <v>124</v>
      </c>
      <c r="P309">
        <v>9.1999999999999998E-2</v>
      </c>
      <c r="Q309">
        <v>162.98699999999999</v>
      </c>
      <c r="R309">
        <v>79.697999999999993</v>
      </c>
      <c r="S309">
        <v>225.76900000000001</v>
      </c>
      <c r="T309">
        <v>-88.644000000000005</v>
      </c>
      <c r="U309">
        <v>7.8620000000000001</v>
      </c>
      <c r="V309" t="s">
        <v>43</v>
      </c>
      <c r="W309" t="s">
        <v>77</v>
      </c>
      <c r="X309" s="5" t="s">
        <v>75</v>
      </c>
      <c r="Y309" t="s">
        <v>82</v>
      </c>
      <c r="Z309" t="s">
        <v>77</v>
      </c>
      <c r="AA309">
        <v>6.1840000000000002</v>
      </c>
      <c r="AB309" t="s">
        <v>43</v>
      </c>
      <c r="AD309" s="5">
        <v>44984</v>
      </c>
    </row>
    <row r="310" spans="1:30" x14ac:dyDescent="0.3">
      <c r="A310" s="5">
        <v>44984</v>
      </c>
      <c r="B310" s="5" t="s">
        <v>75</v>
      </c>
      <c r="C310" t="s">
        <v>82</v>
      </c>
      <c r="D310" t="s">
        <v>77</v>
      </c>
      <c r="E310">
        <v>7.5049999999999999</v>
      </c>
      <c r="G310" t="s">
        <v>43</v>
      </c>
      <c r="O310">
        <v>125</v>
      </c>
      <c r="P310">
        <v>8.1000000000000003E-2</v>
      </c>
      <c r="Q310">
        <v>144.476</v>
      </c>
      <c r="R310">
        <v>56.533000000000001</v>
      </c>
      <c r="S310">
        <v>234.44900000000001</v>
      </c>
      <c r="T310">
        <v>-91.528000000000006</v>
      </c>
      <c r="U310">
        <v>6.9790000000000001</v>
      </c>
      <c r="V310" t="s">
        <v>43</v>
      </c>
      <c r="W310" t="s">
        <v>77</v>
      </c>
      <c r="X310" s="5" t="s">
        <v>75</v>
      </c>
      <c r="Y310" t="s">
        <v>82</v>
      </c>
      <c r="Z310" t="s">
        <v>77</v>
      </c>
      <c r="AA310">
        <v>7.5049999999999999</v>
      </c>
      <c r="AB310" t="s">
        <v>43</v>
      </c>
      <c r="AD310" s="5">
        <v>44984</v>
      </c>
    </row>
    <row r="311" spans="1:30" x14ac:dyDescent="0.3">
      <c r="A311" s="5">
        <v>44984</v>
      </c>
      <c r="B311" s="5" t="s">
        <v>75</v>
      </c>
      <c r="C311" t="s">
        <v>82</v>
      </c>
      <c r="D311" t="s">
        <v>77</v>
      </c>
      <c r="E311">
        <v>7.5</v>
      </c>
      <c r="G311" t="s">
        <v>43</v>
      </c>
      <c r="O311">
        <v>126</v>
      </c>
      <c r="P311">
        <v>8.4000000000000005E-2</v>
      </c>
      <c r="Q311">
        <v>115.762</v>
      </c>
      <c r="R311">
        <v>16.352</v>
      </c>
      <c r="S311">
        <v>237.43100000000001</v>
      </c>
      <c r="T311">
        <v>-83.741</v>
      </c>
      <c r="U311">
        <v>7.2519999999999998</v>
      </c>
      <c r="V311" t="s">
        <v>43</v>
      </c>
      <c r="W311" t="s">
        <v>77</v>
      </c>
      <c r="X311" s="5" t="s">
        <v>75</v>
      </c>
      <c r="Y311" t="s">
        <v>82</v>
      </c>
      <c r="Z311" t="s">
        <v>77</v>
      </c>
      <c r="AA311">
        <v>7.5</v>
      </c>
      <c r="AB311" t="s">
        <v>43</v>
      </c>
      <c r="AD311" s="5">
        <v>44984</v>
      </c>
    </row>
    <row r="312" spans="1:30" x14ac:dyDescent="0.3">
      <c r="A312" s="5">
        <v>44984</v>
      </c>
      <c r="B312" s="5" t="s">
        <v>75</v>
      </c>
      <c r="C312" t="s">
        <v>82</v>
      </c>
      <c r="D312" t="s">
        <v>77</v>
      </c>
      <c r="E312">
        <v>6.4560000000000004</v>
      </c>
      <c r="G312" t="s">
        <v>43</v>
      </c>
      <c r="O312">
        <v>127</v>
      </c>
      <c r="P312">
        <v>8.2000000000000003E-2</v>
      </c>
      <c r="Q312">
        <v>110.125</v>
      </c>
      <c r="R312">
        <v>3.843</v>
      </c>
      <c r="S312">
        <v>231.50800000000001</v>
      </c>
      <c r="T312">
        <v>-89.620999999999995</v>
      </c>
      <c r="U312">
        <v>7.0229999999999997</v>
      </c>
      <c r="V312" t="s">
        <v>43</v>
      </c>
      <c r="W312" t="s">
        <v>77</v>
      </c>
      <c r="X312" s="5" t="s">
        <v>75</v>
      </c>
      <c r="Y312" t="s">
        <v>82</v>
      </c>
      <c r="Z312" t="s">
        <v>77</v>
      </c>
      <c r="AA312">
        <v>6.4560000000000004</v>
      </c>
      <c r="AB312" t="s">
        <v>43</v>
      </c>
      <c r="AD312" s="5">
        <v>44984</v>
      </c>
    </row>
    <row r="313" spans="1:30" x14ac:dyDescent="0.3">
      <c r="A313" s="5">
        <v>44984</v>
      </c>
      <c r="B313" s="5" t="s">
        <v>75</v>
      </c>
      <c r="C313" t="s">
        <v>82</v>
      </c>
      <c r="D313" t="s">
        <v>77</v>
      </c>
      <c r="E313">
        <v>6.8680000000000003</v>
      </c>
      <c r="G313" t="s">
        <v>43</v>
      </c>
      <c r="O313">
        <v>128</v>
      </c>
      <c r="P313">
        <v>9.4E-2</v>
      </c>
      <c r="Q313">
        <v>116.697</v>
      </c>
      <c r="R313">
        <v>10.74</v>
      </c>
      <c r="S313">
        <v>209.19900000000001</v>
      </c>
      <c r="T313">
        <v>-92.316999999999993</v>
      </c>
      <c r="U313">
        <v>8.0530000000000008</v>
      </c>
      <c r="V313" t="s">
        <v>43</v>
      </c>
      <c r="W313" t="s">
        <v>77</v>
      </c>
      <c r="X313" s="5" t="s">
        <v>75</v>
      </c>
      <c r="Y313" t="s">
        <v>82</v>
      </c>
      <c r="Z313" t="s">
        <v>77</v>
      </c>
      <c r="AA313">
        <v>6.8680000000000003</v>
      </c>
      <c r="AB313" t="s">
        <v>43</v>
      </c>
      <c r="AD313" s="5">
        <v>44984</v>
      </c>
    </row>
    <row r="314" spans="1:30" x14ac:dyDescent="0.3">
      <c r="A314" s="5">
        <v>44984</v>
      </c>
      <c r="B314" s="5" t="s">
        <v>75</v>
      </c>
      <c r="C314" t="s">
        <v>82</v>
      </c>
      <c r="D314" t="s">
        <v>77</v>
      </c>
      <c r="E314">
        <v>7.3609999999999998</v>
      </c>
      <c r="G314" t="s">
        <v>43</v>
      </c>
      <c r="O314">
        <v>129</v>
      </c>
      <c r="P314">
        <v>8.6999999999999994E-2</v>
      </c>
      <c r="Q314">
        <v>102.447</v>
      </c>
      <c r="R314">
        <v>0</v>
      </c>
      <c r="S314">
        <v>232.523</v>
      </c>
      <c r="T314">
        <v>-87.138000000000005</v>
      </c>
      <c r="U314">
        <v>7.4509999999999996</v>
      </c>
      <c r="V314" t="s">
        <v>43</v>
      </c>
      <c r="W314" t="s">
        <v>77</v>
      </c>
      <c r="X314" s="5" t="s">
        <v>75</v>
      </c>
      <c r="Y314" t="s">
        <v>82</v>
      </c>
      <c r="Z314" t="s">
        <v>77</v>
      </c>
      <c r="AA314">
        <v>7.3609999999999998</v>
      </c>
      <c r="AB314" t="s">
        <v>43</v>
      </c>
      <c r="AD314" s="5">
        <v>44984</v>
      </c>
    </row>
    <row r="315" spans="1:30" x14ac:dyDescent="0.3">
      <c r="A315" s="5">
        <v>44984</v>
      </c>
      <c r="B315" s="5" t="s">
        <v>75</v>
      </c>
      <c r="C315" t="s">
        <v>82</v>
      </c>
      <c r="D315" t="s">
        <v>77</v>
      </c>
      <c r="E315">
        <v>7.8620000000000001</v>
      </c>
      <c r="G315" t="s">
        <v>43</v>
      </c>
      <c r="O315">
        <v>130</v>
      </c>
      <c r="P315">
        <v>8.5999999999999993E-2</v>
      </c>
      <c r="Q315">
        <v>110.973</v>
      </c>
      <c r="R315">
        <v>8.7999999999999995E-2</v>
      </c>
      <c r="S315">
        <v>196.50899999999999</v>
      </c>
      <c r="T315">
        <v>-91.441000000000003</v>
      </c>
      <c r="U315">
        <v>7.3970000000000002</v>
      </c>
      <c r="V315" t="s">
        <v>43</v>
      </c>
      <c r="W315" t="s">
        <v>77</v>
      </c>
      <c r="X315" s="5" t="s">
        <v>75</v>
      </c>
      <c r="Y315" t="s">
        <v>82</v>
      </c>
      <c r="Z315" t="s">
        <v>77</v>
      </c>
      <c r="AA315">
        <v>7.8620000000000001</v>
      </c>
      <c r="AB315" t="s">
        <v>43</v>
      </c>
      <c r="AD315" s="5">
        <v>44984</v>
      </c>
    </row>
    <row r="316" spans="1:30" x14ac:dyDescent="0.3">
      <c r="A316" s="5">
        <v>44984</v>
      </c>
      <c r="B316" s="5" t="s">
        <v>75</v>
      </c>
      <c r="C316" t="s">
        <v>82</v>
      </c>
      <c r="D316" t="s">
        <v>77</v>
      </c>
      <c r="E316">
        <v>6.9790000000000001</v>
      </c>
      <c r="G316" t="s">
        <v>43</v>
      </c>
      <c r="O316">
        <v>131</v>
      </c>
      <c r="P316">
        <v>0.104</v>
      </c>
      <c r="Q316">
        <v>108.83</v>
      </c>
      <c r="R316">
        <v>2.2370000000000001</v>
      </c>
      <c r="S316">
        <v>224.20699999999999</v>
      </c>
      <c r="T316">
        <v>-79.215999999999994</v>
      </c>
      <c r="U316">
        <v>8.9480000000000004</v>
      </c>
      <c r="V316" t="s">
        <v>43</v>
      </c>
      <c r="W316" t="s">
        <v>77</v>
      </c>
      <c r="X316" s="5" t="s">
        <v>75</v>
      </c>
      <c r="Y316" t="s">
        <v>82</v>
      </c>
      <c r="Z316" t="s">
        <v>77</v>
      </c>
      <c r="AA316">
        <v>6.9790000000000001</v>
      </c>
      <c r="AB316" t="s">
        <v>43</v>
      </c>
      <c r="AD316" s="5">
        <v>44984</v>
      </c>
    </row>
    <row r="317" spans="1:30" x14ac:dyDescent="0.3">
      <c r="A317" s="5">
        <v>44984</v>
      </c>
      <c r="B317" s="5" t="s">
        <v>75</v>
      </c>
      <c r="C317" t="s">
        <v>82</v>
      </c>
      <c r="D317" t="s">
        <v>77</v>
      </c>
      <c r="E317">
        <v>7.2519999999999998</v>
      </c>
      <c r="G317" t="s">
        <v>43</v>
      </c>
      <c r="O317">
        <v>132</v>
      </c>
      <c r="P317">
        <v>9.2999999999999999E-2</v>
      </c>
      <c r="Q317">
        <v>149.19800000000001</v>
      </c>
      <c r="R317">
        <v>7.6999999999999999E-2</v>
      </c>
      <c r="S317">
        <v>247.333</v>
      </c>
      <c r="T317">
        <v>-93.013000000000005</v>
      </c>
      <c r="U317">
        <v>7.9640000000000004</v>
      </c>
      <c r="V317" t="s">
        <v>43</v>
      </c>
      <c r="W317" t="s">
        <v>77</v>
      </c>
      <c r="X317" s="5" t="s">
        <v>75</v>
      </c>
      <c r="Y317" t="s">
        <v>82</v>
      </c>
      <c r="Z317" t="s">
        <v>77</v>
      </c>
      <c r="AA317">
        <v>7.2519999999999998</v>
      </c>
      <c r="AB317" t="s">
        <v>43</v>
      </c>
      <c r="AD317" s="5">
        <v>44984</v>
      </c>
    </row>
    <row r="318" spans="1:30" x14ac:dyDescent="0.3">
      <c r="A318" s="5">
        <v>44984</v>
      </c>
      <c r="B318" s="5" t="s">
        <v>75</v>
      </c>
      <c r="C318" t="s">
        <v>82</v>
      </c>
      <c r="D318" t="s">
        <v>77</v>
      </c>
      <c r="E318">
        <v>7.0229999999999997</v>
      </c>
      <c r="G318" t="s">
        <v>43</v>
      </c>
      <c r="O318">
        <v>133</v>
      </c>
      <c r="P318">
        <v>8.3000000000000004E-2</v>
      </c>
      <c r="Q318">
        <v>154.53700000000001</v>
      </c>
      <c r="R318">
        <v>42.054000000000002</v>
      </c>
      <c r="S318">
        <v>239.333</v>
      </c>
      <c r="T318">
        <v>-90.372</v>
      </c>
      <c r="U318">
        <v>7.1619999999999999</v>
      </c>
      <c r="V318" t="s">
        <v>43</v>
      </c>
      <c r="W318" t="s">
        <v>77</v>
      </c>
      <c r="X318" s="5" t="s">
        <v>75</v>
      </c>
      <c r="Y318" t="s">
        <v>82</v>
      </c>
      <c r="Z318" t="s">
        <v>77</v>
      </c>
      <c r="AA318">
        <v>7.0229999999999997</v>
      </c>
      <c r="AB318" t="s">
        <v>43</v>
      </c>
      <c r="AD318" s="5">
        <v>44984</v>
      </c>
    </row>
    <row r="319" spans="1:30" x14ac:dyDescent="0.3">
      <c r="A319" s="5">
        <v>44984</v>
      </c>
      <c r="B319" s="5" t="s">
        <v>75</v>
      </c>
      <c r="C319" t="s">
        <v>82</v>
      </c>
      <c r="D319" t="s">
        <v>77</v>
      </c>
      <c r="E319">
        <v>8.0530000000000008</v>
      </c>
      <c r="G319" t="s">
        <v>43</v>
      </c>
      <c r="O319">
        <v>134</v>
      </c>
      <c r="P319">
        <v>0.09</v>
      </c>
      <c r="Q319">
        <v>143.846</v>
      </c>
      <c r="R319">
        <v>3</v>
      </c>
      <c r="S319">
        <v>236.577</v>
      </c>
      <c r="T319">
        <v>-89.313999999999993</v>
      </c>
      <c r="U319">
        <v>7.7670000000000003</v>
      </c>
      <c r="V319" t="s">
        <v>43</v>
      </c>
      <c r="W319" t="s">
        <v>77</v>
      </c>
      <c r="X319" s="5" t="s">
        <v>75</v>
      </c>
      <c r="Y319" t="s">
        <v>82</v>
      </c>
      <c r="Z319" t="s">
        <v>77</v>
      </c>
      <c r="AA319">
        <v>8.0530000000000008</v>
      </c>
      <c r="AB319" t="s">
        <v>43</v>
      </c>
      <c r="AD319" s="5">
        <v>44984</v>
      </c>
    </row>
    <row r="320" spans="1:30" x14ac:dyDescent="0.3">
      <c r="A320" s="5">
        <v>44984</v>
      </c>
      <c r="B320" s="5" t="s">
        <v>75</v>
      </c>
      <c r="C320" t="s">
        <v>82</v>
      </c>
      <c r="D320" t="s">
        <v>77</v>
      </c>
      <c r="E320">
        <v>7.4509999999999996</v>
      </c>
      <c r="G320" t="s">
        <v>43</v>
      </c>
      <c r="O320">
        <v>135</v>
      </c>
      <c r="P320">
        <v>0.09</v>
      </c>
      <c r="Q320">
        <v>164.30099999999999</v>
      </c>
      <c r="R320">
        <v>44.045000000000002</v>
      </c>
      <c r="S320">
        <v>243.387</v>
      </c>
      <c r="T320">
        <v>-92.063999999999993</v>
      </c>
      <c r="U320">
        <v>7.7489999999999997</v>
      </c>
      <c r="V320" t="s">
        <v>43</v>
      </c>
      <c r="W320" t="s">
        <v>77</v>
      </c>
      <c r="X320" s="5" t="s">
        <v>75</v>
      </c>
      <c r="Y320" t="s">
        <v>82</v>
      </c>
      <c r="Z320" t="s">
        <v>77</v>
      </c>
      <c r="AA320">
        <v>7.4509999999999996</v>
      </c>
      <c r="AB320" t="s">
        <v>43</v>
      </c>
      <c r="AD320" s="5">
        <v>44984</v>
      </c>
    </row>
    <row r="321" spans="1:30" x14ac:dyDescent="0.3">
      <c r="A321" s="5">
        <v>44984</v>
      </c>
      <c r="B321" s="5" t="s">
        <v>75</v>
      </c>
      <c r="C321" t="s">
        <v>82</v>
      </c>
      <c r="D321" t="s">
        <v>77</v>
      </c>
      <c r="E321">
        <v>7.3970000000000002</v>
      </c>
      <c r="G321" t="s">
        <v>43</v>
      </c>
      <c r="O321">
        <v>136</v>
      </c>
      <c r="P321">
        <v>9.4E-2</v>
      </c>
      <c r="Q321">
        <v>149.09399999999999</v>
      </c>
      <c r="R321">
        <v>43.332999999999998</v>
      </c>
      <c r="S321">
        <v>238.333</v>
      </c>
      <c r="T321">
        <v>-90</v>
      </c>
      <c r="U321">
        <v>8.0920000000000005</v>
      </c>
      <c r="V321" t="s">
        <v>43</v>
      </c>
      <c r="W321" t="s">
        <v>77</v>
      </c>
      <c r="X321" s="5" t="s">
        <v>75</v>
      </c>
      <c r="Y321" t="s">
        <v>82</v>
      </c>
      <c r="Z321" t="s">
        <v>77</v>
      </c>
      <c r="AA321">
        <v>7.3970000000000002</v>
      </c>
      <c r="AB321" t="s">
        <v>43</v>
      </c>
      <c r="AD321" s="5">
        <v>44984</v>
      </c>
    </row>
    <row r="322" spans="1:30" x14ac:dyDescent="0.3">
      <c r="A322" s="5">
        <v>44984</v>
      </c>
      <c r="B322" s="5" t="s">
        <v>75</v>
      </c>
      <c r="C322" t="s">
        <v>82</v>
      </c>
      <c r="D322" t="s">
        <v>77</v>
      </c>
      <c r="E322">
        <v>8.9480000000000004</v>
      </c>
      <c r="G322" t="s">
        <v>43</v>
      </c>
      <c r="O322">
        <v>137</v>
      </c>
      <c r="P322">
        <v>8.8999999999999996E-2</v>
      </c>
      <c r="Q322">
        <v>124.202</v>
      </c>
      <c r="R322">
        <v>2.206</v>
      </c>
      <c r="S322">
        <v>230.655</v>
      </c>
      <c r="T322">
        <v>-91.561999999999998</v>
      </c>
      <c r="U322">
        <v>7.6769999999999996</v>
      </c>
      <c r="V322" t="s">
        <v>43</v>
      </c>
      <c r="W322" t="s">
        <v>77</v>
      </c>
      <c r="X322" s="5" t="s">
        <v>75</v>
      </c>
      <c r="Y322" t="s">
        <v>82</v>
      </c>
      <c r="Z322" t="s">
        <v>77</v>
      </c>
      <c r="AA322">
        <v>8.9480000000000004</v>
      </c>
      <c r="AB322" t="s">
        <v>43</v>
      </c>
      <c r="AD322" s="5">
        <v>44984</v>
      </c>
    </row>
    <row r="323" spans="1:30" x14ac:dyDescent="0.3">
      <c r="A323" s="5">
        <v>44984</v>
      </c>
      <c r="B323" s="5" t="s">
        <v>75</v>
      </c>
      <c r="C323" t="s">
        <v>82</v>
      </c>
      <c r="D323" t="s">
        <v>77</v>
      </c>
      <c r="E323">
        <v>7.9640000000000004</v>
      </c>
      <c r="G323" t="s">
        <v>43</v>
      </c>
      <c r="O323">
        <v>138</v>
      </c>
      <c r="P323">
        <v>8.6999999999999994E-2</v>
      </c>
      <c r="Q323">
        <v>102.426</v>
      </c>
      <c r="R323">
        <v>1.0549999999999999</v>
      </c>
      <c r="S323">
        <v>216.22499999999999</v>
      </c>
      <c r="T323">
        <v>-93.209000000000003</v>
      </c>
      <c r="U323">
        <v>7.476</v>
      </c>
      <c r="V323" t="s">
        <v>43</v>
      </c>
      <c r="W323" t="s">
        <v>77</v>
      </c>
      <c r="X323" s="5" t="s">
        <v>75</v>
      </c>
      <c r="Y323" t="s">
        <v>82</v>
      </c>
      <c r="Z323" t="s">
        <v>77</v>
      </c>
      <c r="AA323">
        <v>7.9640000000000004</v>
      </c>
      <c r="AB323" t="s">
        <v>43</v>
      </c>
      <c r="AD323" s="5">
        <v>44984</v>
      </c>
    </row>
    <row r="324" spans="1:30" x14ac:dyDescent="0.3">
      <c r="A324" s="5">
        <v>44984</v>
      </c>
      <c r="B324" s="5" t="s">
        <v>75</v>
      </c>
      <c r="C324" t="s">
        <v>82</v>
      </c>
      <c r="D324" t="s">
        <v>77</v>
      </c>
      <c r="E324">
        <v>7.1619999999999999</v>
      </c>
      <c r="G324" t="s">
        <v>43</v>
      </c>
      <c r="O324">
        <v>139</v>
      </c>
      <c r="P324">
        <v>9.4E-2</v>
      </c>
      <c r="Q324">
        <v>125.57299999999999</v>
      </c>
      <c r="R324">
        <v>37.792999999999999</v>
      </c>
      <c r="S324">
        <v>193.24700000000001</v>
      </c>
      <c r="T324">
        <v>-89.506</v>
      </c>
      <c r="U324">
        <v>8.093</v>
      </c>
      <c r="V324" t="s">
        <v>43</v>
      </c>
      <c r="W324" t="s">
        <v>77</v>
      </c>
      <c r="X324" s="5" t="s">
        <v>75</v>
      </c>
      <c r="Y324" t="s">
        <v>82</v>
      </c>
      <c r="Z324" t="s">
        <v>77</v>
      </c>
      <c r="AA324">
        <v>7.1619999999999999</v>
      </c>
      <c r="AB324" t="s">
        <v>43</v>
      </c>
      <c r="AD324" s="5">
        <v>44984</v>
      </c>
    </row>
    <row r="325" spans="1:30" x14ac:dyDescent="0.3">
      <c r="A325" s="5">
        <v>44984</v>
      </c>
      <c r="B325" s="5" t="s">
        <v>75</v>
      </c>
      <c r="C325" t="s">
        <v>82</v>
      </c>
      <c r="D325" t="s">
        <v>77</v>
      </c>
      <c r="E325">
        <v>7.7670000000000003</v>
      </c>
      <c r="G325" t="s">
        <v>43</v>
      </c>
      <c r="O325">
        <v>140</v>
      </c>
      <c r="P325">
        <v>8.5999999999999993E-2</v>
      </c>
      <c r="Q325">
        <v>154.99700000000001</v>
      </c>
      <c r="R325">
        <v>24.574000000000002</v>
      </c>
      <c r="S325">
        <v>244.02</v>
      </c>
      <c r="T325">
        <v>0.48099999999999998</v>
      </c>
      <c r="U325">
        <v>7.8460000000000001</v>
      </c>
      <c r="V325" t="s">
        <v>43</v>
      </c>
      <c r="W325" t="s">
        <v>77</v>
      </c>
      <c r="X325" s="5" t="s">
        <v>75</v>
      </c>
      <c r="Y325" t="s">
        <v>82</v>
      </c>
      <c r="Z325" t="s">
        <v>77</v>
      </c>
      <c r="AA325">
        <v>7.7670000000000003</v>
      </c>
      <c r="AB325" t="s">
        <v>43</v>
      </c>
      <c r="AD325" s="5">
        <v>44984</v>
      </c>
    </row>
    <row r="326" spans="1:30" x14ac:dyDescent="0.3">
      <c r="A326" s="5">
        <v>44984</v>
      </c>
      <c r="B326" s="5" t="s">
        <v>75</v>
      </c>
      <c r="C326" t="s">
        <v>82</v>
      </c>
      <c r="D326" t="s">
        <v>77</v>
      </c>
      <c r="E326">
        <v>7.7489999999999997</v>
      </c>
      <c r="G326" t="s">
        <v>43</v>
      </c>
      <c r="O326">
        <v>141</v>
      </c>
      <c r="P326">
        <v>8.3000000000000004E-2</v>
      </c>
      <c r="Q326">
        <v>150.32300000000001</v>
      </c>
      <c r="R326">
        <v>28.597000000000001</v>
      </c>
      <c r="S326">
        <v>240.542</v>
      </c>
      <c r="T326">
        <v>1.7430000000000001</v>
      </c>
      <c r="U326">
        <v>7.5860000000000003</v>
      </c>
      <c r="V326" t="s">
        <v>43</v>
      </c>
      <c r="W326" t="s">
        <v>77</v>
      </c>
      <c r="X326" s="5" t="s">
        <v>75</v>
      </c>
      <c r="Y326" t="s">
        <v>82</v>
      </c>
      <c r="Z326" t="s">
        <v>77</v>
      </c>
      <c r="AA326">
        <v>7.7489999999999997</v>
      </c>
      <c r="AB326" t="s">
        <v>43</v>
      </c>
      <c r="AD326" s="5">
        <v>44984</v>
      </c>
    </row>
    <row r="327" spans="1:30" x14ac:dyDescent="0.3">
      <c r="A327" s="5">
        <v>44984</v>
      </c>
      <c r="B327" s="5" t="s">
        <v>75</v>
      </c>
      <c r="C327" t="s">
        <v>82</v>
      </c>
      <c r="D327" t="s">
        <v>77</v>
      </c>
      <c r="E327">
        <v>8.0920000000000005</v>
      </c>
      <c r="G327" t="s">
        <v>43</v>
      </c>
      <c r="O327">
        <v>142</v>
      </c>
      <c r="P327">
        <v>8.6999999999999994E-2</v>
      </c>
      <c r="Q327">
        <v>122.65900000000001</v>
      </c>
      <c r="R327">
        <v>21.876000000000001</v>
      </c>
      <c r="S327">
        <v>229.68899999999999</v>
      </c>
      <c r="T327">
        <v>4.3250000000000002</v>
      </c>
      <c r="U327">
        <v>7.8689999999999998</v>
      </c>
      <c r="V327" t="s">
        <v>43</v>
      </c>
      <c r="W327" t="s">
        <v>77</v>
      </c>
      <c r="X327" s="5" t="s">
        <v>75</v>
      </c>
      <c r="Y327" t="s">
        <v>82</v>
      </c>
      <c r="Z327" t="s">
        <v>77</v>
      </c>
      <c r="AA327">
        <v>8.0920000000000005</v>
      </c>
      <c r="AB327" t="s">
        <v>43</v>
      </c>
      <c r="AD327" s="5">
        <v>44984</v>
      </c>
    </row>
    <row r="328" spans="1:30" x14ac:dyDescent="0.3">
      <c r="A328" s="5">
        <v>44984</v>
      </c>
      <c r="B328" s="5" t="s">
        <v>75</v>
      </c>
      <c r="C328" t="s">
        <v>82</v>
      </c>
      <c r="D328" t="s">
        <v>77</v>
      </c>
      <c r="E328">
        <v>7.6769999999999996</v>
      </c>
      <c r="G328" t="s">
        <v>43</v>
      </c>
      <c r="O328">
        <v>143</v>
      </c>
      <c r="P328">
        <v>8.5000000000000006E-2</v>
      </c>
      <c r="Q328">
        <v>125.211</v>
      </c>
      <c r="R328">
        <v>5.2270000000000003</v>
      </c>
      <c r="S328">
        <v>219.08199999999999</v>
      </c>
      <c r="T328">
        <v>4.38</v>
      </c>
      <c r="U328">
        <v>7.77</v>
      </c>
      <c r="V328" t="s">
        <v>43</v>
      </c>
      <c r="W328" t="s">
        <v>77</v>
      </c>
      <c r="X328" s="5" t="s">
        <v>75</v>
      </c>
      <c r="Y328" t="s">
        <v>82</v>
      </c>
      <c r="Z328" t="s">
        <v>77</v>
      </c>
      <c r="AA328">
        <v>7.6769999999999996</v>
      </c>
      <c r="AB328" t="s">
        <v>43</v>
      </c>
      <c r="AD328" s="5">
        <v>44984</v>
      </c>
    </row>
    <row r="329" spans="1:30" x14ac:dyDescent="0.3">
      <c r="A329" s="5">
        <v>44984</v>
      </c>
      <c r="B329" s="5" t="s">
        <v>75</v>
      </c>
      <c r="C329" t="s">
        <v>82</v>
      </c>
      <c r="D329" t="s">
        <v>77</v>
      </c>
      <c r="E329">
        <v>7.476</v>
      </c>
      <c r="G329" t="s">
        <v>43</v>
      </c>
      <c r="O329">
        <v>144</v>
      </c>
      <c r="P329">
        <v>8.5000000000000006E-2</v>
      </c>
      <c r="Q329">
        <v>106.943</v>
      </c>
      <c r="R329">
        <v>0.122</v>
      </c>
      <c r="S329">
        <v>203.666</v>
      </c>
      <c r="T329">
        <v>-10.349</v>
      </c>
      <c r="U329">
        <v>7.7080000000000002</v>
      </c>
      <c r="V329" t="s">
        <v>43</v>
      </c>
      <c r="W329" t="s">
        <v>77</v>
      </c>
      <c r="X329" s="5" t="s">
        <v>75</v>
      </c>
      <c r="Y329" t="s">
        <v>82</v>
      </c>
      <c r="Z329" t="s">
        <v>77</v>
      </c>
      <c r="AA329">
        <v>7.476</v>
      </c>
      <c r="AB329" t="s">
        <v>43</v>
      </c>
      <c r="AD329" s="5">
        <v>44984</v>
      </c>
    </row>
    <row r="330" spans="1:30" x14ac:dyDescent="0.3">
      <c r="A330" s="5">
        <v>44984</v>
      </c>
      <c r="B330" s="5" t="s">
        <v>75</v>
      </c>
      <c r="C330" t="s">
        <v>82</v>
      </c>
      <c r="D330" t="s">
        <v>77</v>
      </c>
      <c r="E330">
        <v>8.093</v>
      </c>
      <c r="G330" t="s">
        <v>43</v>
      </c>
      <c r="O330">
        <v>145</v>
      </c>
      <c r="P330">
        <v>8.5000000000000006E-2</v>
      </c>
      <c r="Q330">
        <v>120.444</v>
      </c>
      <c r="R330">
        <v>16.148</v>
      </c>
      <c r="S330">
        <v>192.10499999999999</v>
      </c>
      <c r="T330">
        <v>1.958</v>
      </c>
      <c r="U330">
        <v>7.7190000000000003</v>
      </c>
      <c r="V330" t="s">
        <v>43</v>
      </c>
      <c r="W330" t="s">
        <v>77</v>
      </c>
      <c r="X330" s="5" t="s">
        <v>75</v>
      </c>
      <c r="Y330" t="s">
        <v>82</v>
      </c>
      <c r="Z330" t="s">
        <v>77</v>
      </c>
      <c r="AA330">
        <v>8.093</v>
      </c>
      <c r="AB330" t="s">
        <v>43</v>
      </c>
      <c r="AD330" s="5">
        <v>44984</v>
      </c>
    </row>
    <row r="331" spans="1:30" x14ac:dyDescent="0.3">
      <c r="A331" s="5">
        <v>44984</v>
      </c>
      <c r="B331" s="5" t="s">
        <v>75</v>
      </c>
      <c r="C331" t="s">
        <v>82</v>
      </c>
      <c r="D331" t="s">
        <v>77</v>
      </c>
      <c r="E331">
        <v>7.8460000000000001</v>
      </c>
      <c r="G331" t="s">
        <v>43</v>
      </c>
      <c r="O331">
        <v>146</v>
      </c>
      <c r="P331">
        <v>8.2000000000000003E-2</v>
      </c>
      <c r="Q331">
        <v>87.224000000000004</v>
      </c>
      <c r="R331">
        <v>1.754</v>
      </c>
      <c r="S331">
        <v>204.21199999999999</v>
      </c>
      <c r="T331">
        <v>-7.3440000000000003</v>
      </c>
      <c r="U331">
        <v>7.4790000000000001</v>
      </c>
      <c r="V331" t="s">
        <v>43</v>
      </c>
      <c r="W331" t="s">
        <v>77</v>
      </c>
      <c r="X331" s="5" t="s">
        <v>75</v>
      </c>
      <c r="Y331" t="s">
        <v>82</v>
      </c>
      <c r="Z331" t="s">
        <v>77</v>
      </c>
      <c r="AA331">
        <v>7.8460000000000001</v>
      </c>
      <c r="AB331" t="s">
        <v>43</v>
      </c>
      <c r="AD331" s="5">
        <v>44984</v>
      </c>
    </row>
    <row r="332" spans="1:30" x14ac:dyDescent="0.3">
      <c r="A332" s="5">
        <v>44984</v>
      </c>
      <c r="B332" s="5" t="s">
        <v>75</v>
      </c>
      <c r="C332" t="s">
        <v>82</v>
      </c>
      <c r="D332" t="s">
        <v>77</v>
      </c>
      <c r="E332">
        <v>7.5860000000000003</v>
      </c>
      <c r="G332" t="s">
        <v>43</v>
      </c>
      <c r="O332">
        <v>147</v>
      </c>
      <c r="P332">
        <v>8.8999999999999996E-2</v>
      </c>
      <c r="Q332">
        <v>138.80799999999999</v>
      </c>
      <c r="R332">
        <v>2.714</v>
      </c>
      <c r="S332">
        <v>238.60599999999999</v>
      </c>
      <c r="T332">
        <v>-7.9969999999999999</v>
      </c>
      <c r="U332">
        <v>8.0559999999999992</v>
      </c>
      <c r="V332" t="s">
        <v>43</v>
      </c>
      <c r="W332" t="s">
        <v>77</v>
      </c>
      <c r="X332" s="5" t="s">
        <v>75</v>
      </c>
      <c r="Y332" t="s">
        <v>82</v>
      </c>
      <c r="Z332" t="s">
        <v>77</v>
      </c>
      <c r="AA332">
        <v>7.5860000000000003</v>
      </c>
      <c r="AB332" t="s">
        <v>43</v>
      </c>
      <c r="AD332" s="5">
        <v>44984</v>
      </c>
    </row>
    <row r="333" spans="1:30" x14ac:dyDescent="0.3">
      <c r="A333" s="5">
        <v>44984</v>
      </c>
      <c r="B333" s="5" t="s">
        <v>75</v>
      </c>
      <c r="C333" t="s">
        <v>82</v>
      </c>
      <c r="D333" t="s">
        <v>77</v>
      </c>
      <c r="E333">
        <v>7.8689999999999998</v>
      </c>
      <c r="G333" t="s">
        <v>43</v>
      </c>
      <c r="O333">
        <v>148</v>
      </c>
      <c r="P333">
        <v>8.5000000000000006E-2</v>
      </c>
      <c r="Q333">
        <v>85.978999999999999</v>
      </c>
      <c r="R333">
        <v>0</v>
      </c>
      <c r="S333">
        <v>228.82499999999999</v>
      </c>
      <c r="T333">
        <v>2.4470000000000001</v>
      </c>
      <c r="U333">
        <v>7.7210000000000001</v>
      </c>
      <c r="V333" t="s">
        <v>43</v>
      </c>
      <c r="W333" t="s">
        <v>77</v>
      </c>
      <c r="X333" s="5" t="s">
        <v>75</v>
      </c>
      <c r="Y333" t="s">
        <v>82</v>
      </c>
      <c r="Z333" t="s">
        <v>77</v>
      </c>
      <c r="AA333">
        <v>7.8689999999999998</v>
      </c>
      <c r="AB333" t="s">
        <v>43</v>
      </c>
      <c r="AD333" s="5">
        <v>44984</v>
      </c>
    </row>
    <row r="334" spans="1:30" x14ac:dyDescent="0.3">
      <c r="A334" s="5">
        <v>44984</v>
      </c>
      <c r="B334" s="5" t="s">
        <v>75</v>
      </c>
      <c r="C334" t="s">
        <v>82</v>
      </c>
      <c r="D334" t="s">
        <v>77</v>
      </c>
      <c r="E334">
        <v>7.77</v>
      </c>
      <c r="G334" t="s">
        <v>43</v>
      </c>
      <c r="O334">
        <v>149</v>
      </c>
      <c r="P334">
        <v>8.6999999999999994E-2</v>
      </c>
      <c r="Q334">
        <v>139.32400000000001</v>
      </c>
      <c r="R334">
        <v>1.667</v>
      </c>
      <c r="S334">
        <v>239.54300000000001</v>
      </c>
      <c r="T334">
        <v>-5.4740000000000002</v>
      </c>
      <c r="U334">
        <v>7.9480000000000004</v>
      </c>
      <c r="V334" t="s">
        <v>43</v>
      </c>
      <c r="W334" t="s">
        <v>77</v>
      </c>
      <c r="X334" s="5" t="s">
        <v>75</v>
      </c>
      <c r="Y334" t="s">
        <v>82</v>
      </c>
      <c r="Z334" t="s">
        <v>77</v>
      </c>
      <c r="AA334">
        <v>7.77</v>
      </c>
      <c r="AB334" t="s">
        <v>43</v>
      </c>
      <c r="AD334" s="5">
        <v>44984</v>
      </c>
    </row>
    <row r="335" spans="1:30" x14ac:dyDescent="0.3">
      <c r="A335" s="5">
        <v>44984</v>
      </c>
      <c r="B335" s="5" t="s">
        <v>75</v>
      </c>
      <c r="C335" t="s">
        <v>82</v>
      </c>
      <c r="D335" t="s">
        <v>77</v>
      </c>
      <c r="E335">
        <v>7.7080000000000002</v>
      </c>
      <c r="G335" t="s">
        <v>43</v>
      </c>
      <c r="O335">
        <v>150</v>
      </c>
      <c r="P335">
        <v>8.8999999999999996E-2</v>
      </c>
      <c r="Q335">
        <v>140.66</v>
      </c>
      <c r="R335">
        <v>3.762</v>
      </c>
      <c r="S335">
        <v>239.21199999999999</v>
      </c>
      <c r="T335">
        <v>6.9809999999999999</v>
      </c>
      <c r="U335">
        <v>8.1370000000000005</v>
      </c>
      <c r="V335" t="s">
        <v>43</v>
      </c>
      <c r="W335" t="s">
        <v>77</v>
      </c>
      <c r="X335" s="5" t="s">
        <v>75</v>
      </c>
      <c r="Y335" t="s">
        <v>82</v>
      </c>
      <c r="Z335" t="s">
        <v>77</v>
      </c>
      <c r="AA335">
        <v>7.7080000000000002</v>
      </c>
      <c r="AB335" t="s">
        <v>43</v>
      </c>
      <c r="AD335" s="5">
        <v>44984</v>
      </c>
    </row>
    <row r="336" spans="1:30" x14ac:dyDescent="0.3">
      <c r="A336" s="5">
        <v>44984</v>
      </c>
      <c r="B336" s="5" t="s">
        <v>75</v>
      </c>
      <c r="C336" t="s">
        <v>82</v>
      </c>
      <c r="D336" t="s">
        <v>77</v>
      </c>
      <c r="E336">
        <v>7.7190000000000003</v>
      </c>
      <c r="G336" t="s">
        <v>43</v>
      </c>
      <c r="O336">
        <v>151</v>
      </c>
      <c r="P336">
        <v>8.2000000000000003E-2</v>
      </c>
      <c r="Q336">
        <v>153.53100000000001</v>
      </c>
      <c r="R336">
        <v>33.023000000000003</v>
      </c>
      <c r="S336">
        <v>242.92099999999999</v>
      </c>
      <c r="T336">
        <v>0.505</v>
      </c>
      <c r="U336">
        <v>7.484</v>
      </c>
      <c r="V336" t="s">
        <v>43</v>
      </c>
      <c r="W336" t="s">
        <v>77</v>
      </c>
      <c r="X336" s="5" t="s">
        <v>75</v>
      </c>
      <c r="Y336" t="s">
        <v>82</v>
      </c>
      <c r="Z336" t="s">
        <v>77</v>
      </c>
      <c r="AA336">
        <v>7.7190000000000003</v>
      </c>
      <c r="AB336" t="s">
        <v>43</v>
      </c>
      <c r="AD336" s="5">
        <v>44984</v>
      </c>
    </row>
    <row r="337" spans="1:30" x14ac:dyDescent="0.3">
      <c r="A337" s="5">
        <v>44984</v>
      </c>
      <c r="B337" s="5" t="s">
        <v>75</v>
      </c>
      <c r="C337" t="s">
        <v>82</v>
      </c>
      <c r="D337" t="s">
        <v>77</v>
      </c>
      <c r="E337">
        <v>7.4790000000000001</v>
      </c>
      <c r="G337" t="s">
        <v>43</v>
      </c>
      <c r="O337">
        <v>152</v>
      </c>
      <c r="P337">
        <v>9.0999999999999998E-2</v>
      </c>
      <c r="Q337">
        <v>129.59399999999999</v>
      </c>
      <c r="R337">
        <v>11.529</v>
      </c>
      <c r="S337">
        <v>239.49</v>
      </c>
      <c r="T337">
        <v>3.9060000000000001</v>
      </c>
      <c r="U337">
        <v>8.2279999999999998</v>
      </c>
      <c r="V337" t="s">
        <v>43</v>
      </c>
      <c r="W337" t="s">
        <v>77</v>
      </c>
      <c r="X337" s="5" t="s">
        <v>75</v>
      </c>
      <c r="Y337" t="s">
        <v>82</v>
      </c>
      <c r="Z337" t="s">
        <v>77</v>
      </c>
      <c r="AA337">
        <v>7.4790000000000001</v>
      </c>
      <c r="AB337" t="s">
        <v>43</v>
      </c>
      <c r="AD337" s="5">
        <v>44984</v>
      </c>
    </row>
    <row r="338" spans="1:30" x14ac:dyDescent="0.3">
      <c r="A338" s="5">
        <v>44984</v>
      </c>
      <c r="B338" s="5" t="s">
        <v>75</v>
      </c>
      <c r="C338" t="s">
        <v>82</v>
      </c>
      <c r="D338" t="s">
        <v>77</v>
      </c>
      <c r="E338">
        <v>8.0559999999999992</v>
      </c>
      <c r="G338" t="s">
        <v>43</v>
      </c>
      <c r="O338">
        <v>153</v>
      </c>
      <c r="P338">
        <v>9.0999999999999998E-2</v>
      </c>
      <c r="Q338">
        <v>141.76900000000001</v>
      </c>
      <c r="R338">
        <v>1</v>
      </c>
      <c r="S338">
        <v>238.75</v>
      </c>
      <c r="T338">
        <v>1.141</v>
      </c>
      <c r="U338">
        <v>8.2759999999999998</v>
      </c>
      <c r="V338" t="s">
        <v>43</v>
      </c>
      <c r="W338" t="s">
        <v>77</v>
      </c>
      <c r="X338" s="5" t="s">
        <v>75</v>
      </c>
      <c r="Y338" t="s">
        <v>82</v>
      </c>
      <c r="Z338" t="s">
        <v>77</v>
      </c>
      <c r="AA338">
        <v>8.0559999999999992</v>
      </c>
      <c r="AB338" t="s">
        <v>43</v>
      </c>
      <c r="AD338" s="5">
        <v>44984</v>
      </c>
    </row>
    <row r="339" spans="1:30" x14ac:dyDescent="0.3">
      <c r="A339" s="5">
        <v>44984</v>
      </c>
      <c r="B339" s="5" t="s">
        <v>75</v>
      </c>
      <c r="C339" t="s">
        <v>82</v>
      </c>
      <c r="D339" t="s">
        <v>77</v>
      </c>
      <c r="E339">
        <v>7.7210000000000001</v>
      </c>
      <c r="G339" t="s">
        <v>43</v>
      </c>
      <c r="O339">
        <v>154</v>
      </c>
      <c r="P339">
        <v>8.7999999999999995E-2</v>
      </c>
      <c r="Q339">
        <v>131.684</v>
      </c>
      <c r="R339">
        <v>2.9550000000000001</v>
      </c>
      <c r="S339">
        <v>242.55600000000001</v>
      </c>
      <c r="T339">
        <v>-0.23599999999999999</v>
      </c>
      <c r="U339">
        <v>8.0109999999999992</v>
      </c>
      <c r="V339" t="s">
        <v>43</v>
      </c>
      <c r="W339" t="s">
        <v>77</v>
      </c>
      <c r="X339" s="5" t="s">
        <v>75</v>
      </c>
      <c r="Y339" t="s">
        <v>82</v>
      </c>
      <c r="Z339" t="s">
        <v>77</v>
      </c>
      <c r="AA339">
        <v>7.7210000000000001</v>
      </c>
      <c r="AB339" t="s">
        <v>43</v>
      </c>
      <c r="AD339" s="5">
        <v>44984</v>
      </c>
    </row>
    <row r="340" spans="1:30" x14ac:dyDescent="0.3">
      <c r="A340" s="5">
        <v>44984</v>
      </c>
      <c r="B340" s="5" t="s">
        <v>75</v>
      </c>
      <c r="C340" t="s">
        <v>82</v>
      </c>
      <c r="D340" t="s">
        <v>77</v>
      </c>
      <c r="E340">
        <v>7.9480000000000004</v>
      </c>
      <c r="G340" t="s">
        <v>43</v>
      </c>
      <c r="O340">
        <v>155</v>
      </c>
      <c r="P340">
        <v>8.5999999999999993E-2</v>
      </c>
      <c r="Q340">
        <v>135.035</v>
      </c>
      <c r="R340">
        <v>1.7689999999999999</v>
      </c>
      <c r="S340">
        <v>235.92599999999999</v>
      </c>
      <c r="T340">
        <v>-3.621</v>
      </c>
      <c r="U340">
        <v>7.8289999999999997</v>
      </c>
      <c r="V340" t="s">
        <v>43</v>
      </c>
      <c r="W340" t="s">
        <v>77</v>
      </c>
      <c r="X340" s="5" t="s">
        <v>75</v>
      </c>
      <c r="Y340" t="s">
        <v>82</v>
      </c>
      <c r="Z340" t="s">
        <v>77</v>
      </c>
      <c r="AA340">
        <v>7.9480000000000004</v>
      </c>
      <c r="AB340" t="s">
        <v>43</v>
      </c>
      <c r="AD340" s="5">
        <v>44984</v>
      </c>
    </row>
    <row r="341" spans="1:30" x14ac:dyDescent="0.3">
      <c r="A341" s="5">
        <v>44984</v>
      </c>
      <c r="B341" s="5" t="s">
        <v>75</v>
      </c>
      <c r="C341" t="s">
        <v>82</v>
      </c>
      <c r="D341" t="s">
        <v>77</v>
      </c>
      <c r="E341">
        <v>8.1370000000000005</v>
      </c>
      <c r="G341" t="s">
        <v>43</v>
      </c>
      <c r="O341">
        <v>156</v>
      </c>
      <c r="P341">
        <v>8.7999999999999995E-2</v>
      </c>
      <c r="Q341">
        <v>130.01900000000001</v>
      </c>
      <c r="R341">
        <v>2.4220000000000002</v>
      </c>
      <c r="S341">
        <v>247.16399999999999</v>
      </c>
      <c r="T341">
        <v>-3.5619999999999998</v>
      </c>
      <c r="U341">
        <v>7.96</v>
      </c>
      <c r="V341" t="s">
        <v>43</v>
      </c>
      <c r="W341" t="s">
        <v>77</v>
      </c>
      <c r="X341" s="5" t="s">
        <v>75</v>
      </c>
      <c r="Y341" t="s">
        <v>82</v>
      </c>
      <c r="Z341" t="s">
        <v>77</v>
      </c>
      <c r="AA341">
        <v>8.1370000000000005</v>
      </c>
      <c r="AB341" t="s">
        <v>43</v>
      </c>
      <c r="AD341" s="5">
        <v>44984</v>
      </c>
    </row>
    <row r="342" spans="1:30" x14ac:dyDescent="0.3">
      <c r="A342" s="5">
        <v>44984</v>
      </c>
      <c r="B342" s="5" t="s">
        <v>75</v>
      </c>
      <c r="C342" t="s">
        <v>82</v>
      </c>
      <c r="D342" t="s">
        <v>77</v>
      </c>
      <c r="E342">
        <v>7.484</v>
      </c>
      <c r="G342" t="s">
        <v>43</v>
      </c>
      <c r="O342">
        <v>157</v>
      </c>
      <c r="P342">
        <v>8.7999999999999995E-2</v>
      </c>
      <c r="Q342">
        <v>134.983</v>
      </c>
      <c r="R342">
        <v>41.273000000000003</v>
      </c>
      <c r="S342">
        <v>220.02600000000001</v>
      </c>
      <c r="T342">
        <v>-0.71</v>
      </c>
      <c r="U342">
        <v>7.9790000000000001</v>
      </c>
      <c r="V342" t="s">
        <v>43</v>
      </c>
      <c r="W342" t="s">
        <v>77</v>
      </c>
      <c r="X342" s="5" t="s">
        <v>75</v>
      </c>
      <c r="Y342" t="s">
        <v>82</v>
      </c>
      <c r="Z342" t="s">
        <v>77</v>
      </c>
      <c r="AA342">
        <v>7.484</v>
      </c>
      <c r="AB342" t="s">
        <v>43</v>
      </c>
      <c r="AD342" s="5">
        <v>44984</v>
      </c>
    </row>
    <row r="343" spans="1:30" x14ac:dyDescent="0.3">
      <c r="A343" s="5">
        <v>44984</v>
      </c>
      <c r="B343" s="5" t="s">
        <v>75</v>
      </c>
      <c r="C343" t="s">
        <v>82</v>
      </c>
      <c r="D343" t="s">
        <v>77</v>
      </c>
      <c r="E343">
        <v>8.2279999999999998</v>
      </c>
      <c r="G343" t="s">
        <v>43</v>
      </c>
      <c r="O343">
        <v>158</v>
      </c>
      <c r="P343">
        <v>5.8000000000000003E-2</v>
      </c>
      <c r="Q343">
        <v>141.04499999999999</v>
      </c>
      <c r="R343">
        <v>9.1999999999999993</v>
      </c>
      <c r="S343">
        <v>242.273</v>
      </c>
      <c r="T343">
        <v>-87.917000000000002</v>
      </c>
      <c r="U343">
        <v>6.17</v>
      </c>
      <c r="V343" t="s">
        <v>43</v>
      </c>
      <c r="W343" t="s">
        <v>77</v>
      </c>
      <c r="X343" s="5" t="s">
        <v>75</v>
      </c>
      <c r="Y343" t="s">
        <v>82</v>
      </c>
      <c r="Z343" t="s">
        <v>77</v>
      </c>
      <c r="AA343">
        <v>8.2279999999999998</v>
      </c>
      <c r="AB343" t="s">
        <v>43</v>
      </c>
      <c r="AD343" s="5">
        <v>44984</v>
      </c>
    </row>
    <row r="344" spans="1:30" x14ac:dyDescent="0.3">
      <c r="A344" s="5">
        <v>44984</v>
      </c>
      <c r="B344" s="5" t="s">
        <v>75</v>
      </c>
      <c r="C344" t="s">
        <v>82</v>
      </c>
      <c r="D344" t="s">
        <v>77</v>
      </c>
      <c r="E344">
        <v>8.2759999999999998</v>
      </c>
      <c r="G344" t="s">
        <v>43</v>
      </c>
      <c r="O344">
        <v>159</v>
      </c>
      <c r="P344">
        <v>6.7000000000000004E-2</v>
      </c>
      <c r="Q344">
        <v>121.194</v>
      </c>
      <c r="R344">
        <v>0</v>
      </c>
      <c r="S344">
        <v>218.68799999999999</v>
      </c>
      <c r="T344">
        <v>-91.79</v>
      </c>
      <c r="U344">
        <v>7.1779999999999999</v>
      </c>
      <c r="V344" t="s">
        <v>43</v>
      </c>
      <c r="W344" t="s">
        <v>77</v>
      </c>
      <c r="X344" s="5" t="s">
        <v>75</v>
      </c>
      <c r="Y344" t="s">
        <v>82</v>
      </c>
      <c r="Z344" t="s">
        <v>77</v>
      </c>
      <c r="AA344">
        <v>8.2759999999999998</v>
      </c>
      <c r="AB344" t="s">
        <v>43</v>
      </c>
      <c r="AD344" s="5">
        <v>44984</v>
      </c>
    </row>
    <row r="345" spans="1:30" x14ac:dyDescent="0.3">
      <c r="A345" s="5">
        <v>44984</v>
      </c>
      <c r="B345" s="5" t="s">
        <v>75</v>
      </c>
      <c r="C345" t="s">
        <v>82</v>
      </c>
      <c r="D345" t="s">
        <v>77</v>
      </c>
      <c r="E345">
        <v>8.0109999999999992</v>
      </c>
      <c r="G345" t="s">
        <v>43</v>
      </c>
      <c r="O345">
        <v>160</v>
      </c>
      <c r="P345">
        <v>5.8999999999999997E-2</v>
      </c>
      <c r="Q345">
        <v>130.642</v>
      </c>
      <c r="R345">
        <v>30</v>
      </c>
      <c r="S345">
        <v>220.375</v>
      </c>
      <c r="T345">
        <v>-88.478999999999999</v>
      </c>
      <c r="U345">
        <v>6.3360000000000003</v>
      </c>
      <c r="V345" t="s">
        <v>43</v>
      </c>
      <c r="W345" t="s">
        <v>77</v>
      </c>
      <c r="X345" s="5" t="s">
        <v>75</v>
      </c>
      <c r="Y345" t="s">
        <v>82</v>
      </c>
      <c r="Z345" t="s">
        <v>77</v>
      </c>
      <c r="AA345">
        <v>8.0109999999999992</v>
      </c>
      <c r="AB345" t="s">
        <v>43</v>
      </c>
      <c r="AD345" s="5">
        <v>44984</v>
      </c>
    </row>
    <row r="346" spans="1:30" x14ac:dyDescent="0.3">
      <c r="A346" s="5">
        <v>44984</v>
      </c>
      <c r="B346" s="5" t="s">
        <v>75</v>
      </c>
      <c r="C346" t="s">
        <v>82</v>
      </c>
      <c r="D346" t="s">
        <v>77</v>
      </c>
      <c r="E346">
        <v>7.8289999999999997</v>
      </c>
      <c r="G346" t="s">
        <v>43</v>
      </c>
      <c r="O346">
        <v>161</v>
      </c>
      <c r="P346">
        <v>5.2999999999999999E-2</v>
      </c>
      <c r="Q346">
        <v>142.62</v>
      </c>
      <c r="R346">
        <v>18.882000000000001</v>
      </c>
      <c r="S346">
        <v>245.78399999999999</v>
      </c>
      <c r="T346">
        <v>-88.314999999999998</v>
      </c>
      <c r="U346">
        <v>5.72</v>
      </c>
      <c r="V346" t="s">
        <v>43</v>
      </c>
      <c r="W346" t="s">
        <v>77</v>
      </c>
      <c r="X346" s="5" t="s">
        <v>75</v>
      </c>
      <c r="Y346" t="s">
        <v>82</v>
      </c>
      <c r="Z346" t="s">
        <v>77</v>
      </c>
      <c r="AA346">
        <v>7.8289999999999997</v>
      </c>
      <c r="AB346" t="s">
        <v>43</v>
      </c>
      <c r="AD346" s="5">
        <v>44984</v>
      </c>
    </row>
    <row r="347" spans="1:30" x14ac:dyDescent="0.3">
      <c r="A347" s="5">
        <v>44984</v>
      </c>
      <c r="B347" s="5" t="s">
        <v>75</v>
      </c>
      <c r="C347" t="s">
        <v>82</v>
      </c>
      <c r="D347" t="s">
        <v>77</v>
      </c>
      <c r="E347">
        <v>7.96</v>
      </c>
      <c r="G347" t="s">
        <v>43</v>
      </c>
      <c r="O347">
        <v>162</v>
      </c>
      <c r="P347">
        <v>5.8999999999999997E-2</v>
      </c>
      <c r="Q347">
        <v>94.613</v>
      </c>
      <c r="R347">
        <v>8.8480000000000008</v>
      </c>
      <c r="S347">
        <v>192.90899999999999</v>
      </c>
      <c r="T347">
        <v>-96.620999999999995</v>
      </c>
      <c r="U347">
        <v>6.32</v>
      </c>
      <c r="V347" t="s">
        <v>43</v>
      </c>
      <c r="W347" t="s">
        <v>77</v>
      </c>
      <c r="X347" s="5" t="s">
        <v>75</v>
      </c>
      <c r="Y347" t="s">
        <v>82</v>
      </c>
      <c r="Z347" t="s">
        <v>77</v>
      </c>
      <c r="AA347">
        <v>7.96</v>
      </c>
      <c r="AB347" t="s">
        <v>43</v>
      </c>
      <c r="AD347" s="5">
        <v>44984</v>
      </c>
    </row>
    <row r="348" spans="1:30" x14ac:dyDescent="0.3">
      <c r="A348" s="5">
        <v>44984</v>
      </c>
      <c r="B348" s="5" t="s">
        <v>75</v>
      </c>
      <c r="C348" t="s">
        <v>82</v>
      </c>
      <c r="D348" t="s">
        <v>77</v>
      </c>
      <c r="E348">
        <v>7.9790000000000001</v>
      </c>
      <c r="G348" t="s">
        <v>43</v>
      </c>
      <c r="O348">
        <v>163</v>
      </c>
      <c r="P348">
        <v>5.5E-2</v>
      </c>
      <c r="Q348">
        <v>97.778000000000006</v>
      </c>
      <c r="R348">
        <v>3.089</v>
      </c>
      <c r="S348">
        <v>198.36500000000001</v>
      </c>
      <c r="T348">
        <v>-89.453999999999994</v>
      </c>
      <c r="U348">
        <v>5.8860000000000001</v>
      </c>
      <c r="V348" t="s">
        <v>43</v>
      </c>
      <c r="W348" t="s">
        <v>77</v>
      </c>
      <c r="X348" s="5" t="s">
        <v>75</v>
      </c>
      <c r="Y348" t="s">
        <v>82</v>
      </c>
      <c r="Z348" t="s">
        <v>77</v>
      </c>
      <c r="AA348">
        <v>7.9790000000000001</v>
      </c>
      <c r="AB348" t="s">
        <v>43</v>
      </c>
      <c r="AD348" s="5">
        <v>44984</v>
      </c>
    </row>
    <row r="349" spans="1:30" x14ac:dyDescent="0.3">
      <c r="A349" s="5">
        <v>44984</v>
      </c>
      <c r="B349" s="5" t="s">
        <v>75</v>
      </c>
      <c r="C349" t="s">
        <v>82</v>
      </c>
      <c r="D349" t="s">
        <v>77</v>
      </c>
      <c r="E349">
        <v>6.17</v>
      </c>
      <c r="G349" t="s">
        <v>43</v>
      </c>
      <c r="O349">
        <v>164</v>
      </c>
      <c r="P349">
        <v>5.0999999999999997E-2</v>
      </c>
      <c r="Q349">
        <v>141.505</v>
      </c>
      <c r="R349">
        <v>0</v>
      </c>
      <c r="S349">
        <v>244.27099999999999</v>
      </c>
      <c r="T349">
        <v>-90.590999999999994</v>
      </c>
      <c r="U349">
        <v>5.4370000000000003</v>
      </c>
      <c r="V349" t="s">
        <v>43</v>
      </c>
      <c r="W349" t="s">
        <v>77</v>
      </c>
      <c r="X349" s="5" t="s">
        <v>75</v>
      </c>
      <c r="Y349" t="s">
        <v>82</v>
      </c>
      <c r="Z349" t="s">
        <v>77</v>
      </c>
      <c r="AA349">
        <v>6.17</v>
      </c>
      <c r="AB349" t="s">
        <v>43</v>
      </c>
      <c r="AD349" s="5">
        <v>44984</v>
      </c>
    </row>
    <row r="350" spans="1:30" x14ac:dyDescent="0.3">
      <c r="A350" s="5">
        <v>44984</v>
      </c>
      <c r="B350" s="5" t="s">
        <v>75</v>
      </c>
      <c r="C350" t="s">
        <v>82</v>
      </c>
      <c r="D350" t="s">
        <v>77</v>
      </c>
      <c r="E350">
        <v>7.1779999999999999</v>
      </c>
      <c r="G350" t="s">
        <v>43</v>
      </c>
      <c r="O350">
        <v>165</v>
      </c>
      <c r="P350">
        <v>5.3999999999999999E-2</v>
      </c>
      <c r="Q350">
        <v>123.902</v>
      </c>
      <c r="R350">
        <v>39.311</v>
      </c>
      <c r="S350">
        <v>209.494</v>
      </c>
      <c r="T350">
        <v>-101.86</v>
      </c>
      <c r="U350">
        <v>5.7279999999999998</v>
      </c>
      <c r="V350" t="s">
        <v>43</v>
      </c>
      <c r="W350" t="s">
        <v>77</v>
      </c>
      <c r="X350" s="5" t="s">
        <v>75</v>
      </c>
      <c r="Y350" t="s">
        <v>82</v>
      </c>
      <c r="Z350" t="s">
        <v>77</v>
      </c>
      <c r="AA350">
        <v>7.1779999999999999</v>
      </c>
      <c r="AB350" t="s">
        <v>43</v>
      </c>
      <c r="AD350" s="5">
        <v>44984</v>
      </c>
    </row>
    <row r="351" spans="1:30" x14ac:dyDescent="0.3">
      <c r="A351" s="5">
        <v>44984</v>
      </c>
      <c r="B351" s="5" t="s">
        <v>75</v>
      </c>
      <c r="C351" t="s">
        <v>82</v>
      </c>
      <c r="D351" t="s">
        <v>77</v>
      </c>
      <c r="E351">
        <v>6.3360000000000003</v>
      </c>
      <c r="G351" t="s">
        <v>43</v>
      </c>
      <c r="O351">
        <v>166</v>
      </c>
      <c r="P351">
        <v>5.2999999999999999E-2</v>
      </c>
      <c r="Q351">
        <v>129.73699999999999</v>
      </c>
      <c r="R351">
        <v>31.32</v>
      </c>
      <c r="S351">
        <v>203.31299999999999</v>
      </c>
      <c r="T351">
        <v>-79.242000000000004</v>
      </c>
      <c r="U351">
        <v>5.7060000000000004</v>
      </c>
      <c r="V351" t="s">
        <v>43</v>
      </c>
      <c r="W351" t="s">
        <v>77</v>
      </c>
      <c r="X351" s="5" t="s">
        <v>75</v>
      </c>
      <c r="Y351" t="s">
        <v>82</v>
      </c>
      <c r="Z351" t="s">
        <v>77</v>
      </c>
      <c r="AA351">
        <v>6.3360000000000003</v>
      </c>
      <c r="AB351" t="s">
        <v>43</v>
      </c>
      <c r="AD351" s="5">
        <v>44984</v>
      </c>
    </row>
    <row r="352" spans="1:30" x14ac:dyDescent="0.3">
      <c r="A352" s="5">
        <v>44984</v>
      </c>
      <c r="B352" s="5" t="s">
        <v>75</v>
      </c>
      <c r="C352" t="s">
        <v>82</v>
      </c>
      <c r="D352" t="s">
        <v>77</v>
      </c>
      <c r="E352">
        <v>5.72</v>
      </c>
      <c r="G352" t="s">
        <v>43</v>
      </c>
      <c r="O352">
        <v>167</v>
      </c>
      <c r="P352">
        <v>5.6000000000000001E-2</v>
      </c>
      <c r="Q352">
        <v>128.726</v>
      </c>
      <c r="R352">
        <v>11.224</v>
      </c>
      <c r="S352">
        <v>233.607</v>
      </c>
      <c r="T352">
        <v>-86.221999999999994</v>
      </c>
      <c r="U352">
        <v>5.9550000000000001</v>
      </c>
      <c r="V352" t="s">
        <v>43</v>
      </c>
      <c r="W352" t="s">
        <v>77</v>
      </c>
      <c r="X352" s="5" t="s">
        <v>75</v>
      </c>
      <c r="Y352" t="s">
        <v>82</v>
      </c>
      <c r="Z352" t="s">
        <v>77</v>
      </c>
      <c r="AA352">
        <v>5.72</v>
      </c>
      <c r="AB352" t="s">
        <v>43</v>
      </c>
      <c r="AD352" s="5">
        <v>44984</v>
      </c>
    </row>
    <row r="353" spans="1:30" x14ac:dyDescent="0.3">
      <c r="A353" s="5">
        <v>44984</v>
      </c>
      <c r="B353" s="5" t="s">
        <v>75</v>
      </c>
      <c r="C353" t="s">
        <v>82</v>
      </c>
      <c r="D353" t="s">
        <v>77</v>
      </c>
      <c r="E353">
        <v>6.32</v>
      </c>
      <c r="G353" t="s">
        <v>43</v>
      </c>
      <c r="O353">
        <v>168</v>
      </c>
      <c r="P353">
        <v>5.5E-2</v>
      </c>
      <c r="Q353">
        <v>155.82499999999999</v>
      </c>
      <c r="R353">
        <v>14.167999999999999</v>
      </c>
      <c r="S353">
        <v>240.78200000000001</v>
      </c>
      <c r="T353">
        <v>-81.254000000000005</v>
      </c>
      <c r="U353">
        <v>5.8979999999999997</v>
      </c>
      <c r="V353" t="s">
        <v>43</v>
      </c>
      <c r="W353" t="s">
        <v>77</v>
      </c>
      <c r="X353" s="5" t="s">
        <v>75</v>
      </c>
      <c r="Y353" t="s">
        <v>82</v>
      </c>
      <c r="Z353" t="s">
        <v>77</v>
      </c>
      <c r="AA353">
        <v>6.32</v>
      </c>
      <c r="AB353" t="s">
        <v>43</v>
      </c>
      <c r="AD353" s="5">
        <v>44984</v>
      </c>
    </row>
    <row r="354" spans="1:30" x14ac:dyDescent="0.3">
      <c r="A354" s="5">
        <v>44984</v>
      </c>
      <c r="B354" s="5" t="s">
        <v>75</v>
      </c>
      <c r="C354" t="s">
        <v>82</v>
      </c>
      <c r="D354" t="s">
        <v>77</v>
      </c>
      <c r="E354">
        <v>5.8860000000000001</v>
      </c>
      <c r="G354" t="s">
        <v>43</v>
      </c>
      <c r="O354">
        <v>169</v>
      </c>
      <c r="P354">
        <v>0.06</v>
      </c>
      <c r="Q354">
        <v>151.16900000000001</v>
      </c>
      <c r="R354">
        <v>20.709</v>
      </c>
      <c r="S354">
        <v>248.923</v>
      </c>
      <c r="T354">
        <v>-85.986000000000004</v>
      </c>
      <c r="U354">
        <v>6.4059999999999997</v>
      </c>
      <c r="V354" t="s">
        <v>43</v>
      </c>
      <c r="W354" t="s">
        <v>77</v>
      </c>
      <c r="X354" s="5" t="s">
        <v>75</v>
      </c>
      <c r="Y354" t="s">
        <v>82</v>
      </c>
      <c r="Z354" t="s">
        <v>77</v>
      </c>
      <c r="AA354">
        <v>5.8860000000000001</v>
      </c>
      <c r="AB354" t="s">
        <v>43</v>
      </c>
      <c r="AD354" s="5">
        <v>44984</v>
      </c>
    </row>
    <row r="355" spans="1:30" x14ac:dyDescent="0.3">
      <c r="A355" s="5">
        <v>44984</v>
      </c>
      <c r="B355" s="5" t="s">
        <v>75</v>
      </c>
      <c r="C355" t="s">
        <v>82</v>
      </c>
      <c r="D355" t="s">
        <v>77</v>
      </c>
      <c r="E355">
        <v>5.4370000000000003</v>
      </c>
      <c r="G355" t="s">
        <v>43</v>
      </c>
      <c r="O355">
        <v>170</v>
      </c>
      <c r="P355">
        <v>5.3999999999999999E-2</v>
      </c>
      <c r="Q355">
        <v>153.64599999999999</v>
      </c>
      <c r="R355">
        <v>23.818000000000001</v>
      </c>
      <c r="S355">
        <v>247.875</v>
      </c>
      <c r="T355">
        <v>-86.665999999999997</v>
      </c>
      <c r="U355">
        <v>5.7830000000000004</v>
      </c>
      <c r="V355" t="s">
        <v>43</v>
      </c>
      <c r="W355" t="s">
        <v>77</v>
      </c>
      <c r="X355" s="5" t="s">
        <v>75</v>
      </c>
      <c r="Y355" t="s">
        <v>82</v>
      </c>
      <c r="Z355" t="s">
        <v>77</v>
      </c>
      <c r="AA355">
        <v>5.4370000000000003</v>
      </c>
      <c r="AB355" t="s">
        <v>43</v>
      </c>
      <c r="AD355" s="5">
        <v>44984</v>
      </c>
    </row>
    <row r="356" spans="1:30" x14ac:dyDescent="0.3">
      <c r="A356" s="5">
        <v>44984</v>
      </c>
      <c r="B356" s="5" t="s">
        <v>75</v>
      </c>
      <c r="C356" t="s">
        <v>82</v>
      </c>
      <c r="D356" t="s">
        <v>77</v>
      </c>
      <c r="E356">
        <v>5.7279999999999998</v>
      </c>
      <c r="G356" t="s">
        <v>43</v>
      </c>
      <c r="O356">
        <v>171</v>
      </c>
      <c r="P356">
        <v>5.8999999999999997E-2</v>
      </c>
      <c r="Q356">
        <v>127.639</v>
      </c>
      <c r="R356">
        <v>31.667000000000002</v>
      </c>
      <c r="S356">
        <v>214.81</v>
      </c>
      <c r="T356">
        <v>-87.954999999999998</v>
      </c>
      <c r="U356">
        <v>6.282</v>
      </c>
      <c r="V356" t="s">
        <v>43</v>
      </c>
      <c r="W356" t="s">
        <v>77</v>
      </c>
      <c r="X356" s="5" t="s">
        <v>75</v>
      </c>
      <c r="Y356" t="s">
        <v>82</v>
      </c>
      <c r="Z356" t="s">
        <v>77</v>
      </c>
      <c r="AA356">
        <v>5.7279999999999998</v>
      </c>
      <c r="AB356" t="s">
        <v>43</v>
      </c>
      <c r="AD356" s="5">
        <v>44984</v>
      </c>
    </row>
    <row r="357" spans="1:30" x14ac:dyDescent="0.3">
      <c r="A357" s="5">
        <v>44984</v>
      </c>
      <c r="B357" s="5" t="s">
        <v>75</v>
      </c>
      <c r="C357" t="s">
        <v>82</v>
      </c>
      <c r="D357" t="s">
        <v>77</v>
      </c>
      <c r="E357">
        <v>5.7060000000000004</v>
      </c>
      <c r="G357" t="s">
        <v>43</v>
      </c>
      <c r="X357" s="5" t="s">
        <v>75</v>
      </c>
      <c r="Y357" t="s">
        <v>82</v>
      </c>
      <c r="Z357" t="s">
        <v>77</v>
      </c>
      <c r="AA357">
        <v>5.7060000000000004</v>
      </c>
      <c r="AB357" t="s">
        <v>43</v>
      </c>
      <c r="AD357" s="5">
        <v>44984</v>
      </c>
    </row>
    <row r="358" spans="1:30" x14ac:dyDescent="0.3">
      <c r="A358" s="5">
        <v>44984</v>
      </c>
      <c r="B358" s="5" t="s">
        <v>75</v>
      </c>
      <c r="C358" t="s">
        <v>82</v>
      </c>
      <c r="D358" t="s">
        <v>77</v>
      </c>
      <c r="E358">
        <v>5.9550000000000001</v>
      </c>
      <c r="G358" t="s">
        <v>43</v>
      </c>
      <c r="O358">
        <v>1</v>
      </c>
      <c r="P358">
        <v>0.114</v>
      </c>
      <c r="Q358">
        <v>79.841999999999999</v>
      </c>
      <c r="R358">
        <v>22.832000000000001</v>
      </c>
      <c r="S358">
        <v>194.52199999999999</v>
      </c>
      <c r="T358">
        <v>-89.173000000000002</v>
      </c>
      <c r="U358">
        <v>18.189</v>
      </c>
      <c r="V358" t="s">
        <v>42</v>
      </c>
      <c r="W358" t="s">
        <v>83</v>
      </c>
      <c r="X358" s="5" t="s">
        <v>75</v>
      </c>
      <c r="Y358" t="s">
        <v>82</v>
      </c>
      <c r="Z358" t="s">
        <v>77</v>
      </c>
      <c r="AA358">
        <v>5.9550000000000001</v>
      </c>
      <c r="AB358" t="s">
        <v>43</v>
      </c>
      <c r="AD358" s="5">
        <v>44984</v>
      </c>
    </row>
    <row r="359" spans="1:30" x14ac:dyDescent="0.3">
      <c r="A359" s="5">
        <v>44984</v>
      </c>
      <c r="B359" s="5" t="s">
        <v>75</v>
      </c>
      <c r="C359" t="s">
        <v>82</v>
      </c>
      <c r="D359" t="s">
        <v>77</v>
      </c>
      <c r="E359">
        <v>5.8979999999999997</v>
      </c>
      <c r="G359" t="s">
        <v>43</v>
      </c>
      <c r="O359">
        <v>2</v>
      </c>
      <c r="P359">
        <v>0.11899999999999999</v>
      </c>
      <c r="Q359">
        <v>124.61199999999999</v>
      </c>
      <c r="R359">
        <v>10.333</v>
      </c>
      <c r="S359">
        <v>234.672</v>
      </c>
      <c r="T359">
        <v>-91.015000000000001</v>
      </c>
      <c r="U359">
        <v>19.053000000000001</v>
      </c>
      <c r="V359" t="s">
        <v>42</v>
      </c>
      <c r="W359" t="s">
        <v>83</v>
      </c>
      <c r="X359" s="5" t="s">
        <v>75</v>
      </c>
      <c r="Y359" t="s">
        <v>82</v>
      </c>
      <c r="Z359" t="s">
        <v>77</v>
      </c>
      <c r="AA359">
        <v>5.8979999999999997</v>
      </c>
      <c r="AB359" t="s">
        <v>43</v>
      </c>
      <c r="AD359" s="5">
        <v>44984</v>
      </c>
    </row>
    <row r="360" spans="1:30" x14ac:dyDescent="0.3">
      <c r="A360" s="5">
        <v>44984</v>
      </c>
      <c r="B360" s="5" t="s">
        <v>75</v>
      </c>
      <c r="C360" t="s">
        <v>82</v>
      </c>
      <c r="D360" t="s">
        <v>77</v>
      </c>
      <c r="E360">
        <v>6.4059999999999997</v>
      </c>
      <c r="G360" t="s">
        <v>43</v>
      </c>
      <c r="O360">
        <v>3</v>
      </c>
      <c r="P360">
        <v>0.14399999999999999</v>
      </c>
      <c r="Q360">
        <v>102.982</v>
      </c>
      <c r="R360">
        <v>9</v>
      </c>
      <c r="S360">
        <v>254</v>
      </c>
      <c r="T360">
        <v>-90</v>
      </c>
      <c r="U360">
        <v>23.024999999999999</v>
      </c>
      <c r="V360" t="s">
        <v>42</v>
      </c>
      <c r="W360" t="s">
        <v>84</v>
      </c>
      <c r="X360" s="5" t="s">
        <v>75</v>
      </c>
      <c r="Y360" t="s">
        <v>82</v>
      </c>
      <c r="Z360" t="s">
        <v>77</v>
      </c>
      <c r="AA360">
        <v>6.4059999999999997</v>
      </c>
      <c r="AB360" t="s">
        <v>43</v>
      </c>
      <c r="AD360" s="5">
        <v>44984</v>
      </c>
    </row>
    <row r="361" spans="1:30" x14ac:dyDescent="0.3">
      <c r="A361" s="5">
        <v>44984</v>
      </c>
      <c r="B361" s="5" t="s">
        <v>75</v>
      </c>
      <c r="C361" t="s">
        <v>82</v>
      </c>
      <c r="D361" t="s">
        <v>77</v>
      </c>
      <c r="E361">
        <v>5.7830000000000004</v>
      </c>
      <c r="G361" t="s">
        <v>43</v>
      </c>
      <c r="O361">
        <v>4</v>
      </c>
      <c r="P361">
        <v>0.113</v>
      </c>
      <c r="Q361">
        <v>77.08</v>
      </c>
      <c r="R361">
        <v>18</v>
      </c>
      <c r="S361">
        <v>169</v>
      </c>
      <c r="T361">
        <v>-90</v>
      </c>
      <c r="U361">
        <v>18.149999999999999</v>
      </c>
      <c r="V361" t="s">
        <v>42</v>
      </c>
      <c r="W361" t="s">
        <v>83</v>
      </c>
      <c r="X361" s="5" t="s">
        <v>75</v>
      </c>
      <c r="Y361" t="s">
        <v>82</v>
      </c>
      <c r="Z361" t="s">
        <v>77</v>
      </c>
      <c r="AA361">
        <v>5.7830000000000004</v>
      </c>
      <c r="AB361" t="s">
        <v>43</v>
      </c>
      <c r="AD361" s="5">
        <v>44984</v>
      </c>
    </row>
    <row r="362" spans="1:30" x14ac:dyDescent="0.3">
      <c r="A362" s="5">
        <v>44984</v>
      </c>
      <c r="B362" s="5" t="s">
        <v>75</v>
      </c>
      <c r="C362" t="s">
        <v>82</v>
      </c>
      <c r="D362" t="s">
        <v>77</v>
      </c>
      <c r="E362">
        <v>6.282</v>
      </c>
      <c r="G362" t="s">
        <v>43</v>
      </c>
      <c r="O362">
        <v>5</v>
      </c>
      <c r="P362">
        <v>2.3E-2</v>
      </c>
      <c r="Q362">
        <v>96.537000000000006</v>
      </c>
      <c r="R362">
        <v>16.344999999999999</v>
      </c>
      <c r="S362">
        <v>237.31</v>
      </c>
      <c r="T362">
        <v>-99.462000000000003</v>
      </c>
      <c r="U362">
        <v>2.8149999999999999</v>
      </c>
      <c r="V362" t="s">
        <v>42</v>
      </c>
      <c r="W362" t="s">
        <v>85</v>
      </c>
      <c r="X362" s="5" t="s">
        <v>75</v>
      </c>
      <c r="Y362" t="s">
        <v>82</v>
      </c>
      <c r="Z362" t="s">
        <v>77</v>
      </c>
      <c r="AA362">
        <v>6.282</v>
      </c>
      <c r="AB362" t="s">
        <v>43</v>
      </c>
      <c r="AD362" s="5">
        <v>44984</v>
      </c>
    </row>
    <row r="363" spans="1:30" x14ac:dyDescent="0.3">
      <c r="A363" s="5">
        <v>44986</v>
      </c>
      <c r="B363" s="5" t="s">
        <v>75</v>
      </c>
      <c r="C363" t="s">
        <v>86</v>
      </c>
      <c r="D363" t="s">
        <v>83</v>
      </c>
      <c r="E363">
        <v>18.189</v>
      </c>
      <c r="G363" t="s">
        <v>42</v>
      </c>
      <c r="O363">
        <v>6</v>
      </c>
      <c r="P363">
        <v>2.1999999999999999E-2</v>
      </c>
      <c r="Q363">
        <v>77.557000000000002</v>
      </c>
      <c r="R363">
        <v>8.4890000000000008</v>
      </c>
      <c r="S363">
        <v>177.19300000000001</v>
      </c>
      <c r="T363">
        <v>-78.551000000000002</v>
      </c>
      <c r="U363">
        <v>2.6640000000000001</v>
      </c>
      <c r="V363" t="s">
        <v>42</v>
      </c>
      <c r="W363" t="s">
        <v>85</v>
      </c>
      <c r="X363" s="5" t="s">
        <v>75</v>
      </c>
      <c r="Y363" t="s">
        <v>86</v>
      </c>
      <c r="Z363" t="s">
        <v>83</v>
      </c>
      <c r="AA363">
        <v>18.189</v>
      </c>
      <c r="AB363" t="s">
        <v>42</v>
      </c>
      <c r="AD363" s="5">
        <v>44986</v>
      </c>
    </row>
    <row r="364" spans="1:30" x14ac:dyDescent="0.3">
      <c r="A364" s="5">
        <v>44986</v>
      </c>
      <c r="B364" s="5" t="s">
        <v>75</v>
      </c>
      <c r="C364" t="s">
        <v>86</v>
      </c>
      <c r="D364" t="s">
        <v>83</v>
      </c>
      <c r="E364">
        <v>19.053000000000001</v>
      </c>
      <c r="G364" t="s">
        <v>42</v>
      </c>
      <c r="O364">
        <v>7</v>
      </c>
      <c r="P364">
        <v>1.6E-2</v>
      </c>
      <c r="Q364">
        <v>48.442999999999998</v>
      </c>
      <c r="R364">
        <v>15</v>
      </c>
      <c r="S364">
        <v>90.566999999999993</v>
      </c>
      <c r="T364">
        <v>-2.8620000000000001</v>
      </c>
      <c r="U364">
        <v>1.986</v>
      </c>
      <c r="V364" t="s">
        <v>42</v>
      </c>
      <c r="W364" t="s">
        <v>85</v>
      </c>
      <c r="X364" s="5" t="s">
        <v>75</v>
      </c>
      <c r="Y364" t="s">
        <v>86</v>
      </c>
      <c r="Z364" t="s">
        <v>83</v>
      </c>
      <c r="AA364">
        <v>19.053000000000001</v>
      </c>
      <c r="AB364" t="s">
        <v>42</v>
      </c>
      <c r="AD364" s="5">
        <v>44986</v>
      </c>
    </row>
    <row r="365" spans="1:30" x14ac:dyDescent="0.3">
      <c r="A365" s="5">
        <v>44986</v>
      </c>
      <c r="B365" s="5" t="s">
        <v>75</v>
      </c>
      <c r="C365" t="s">
        <v>86</v>
      </c>
      <c r="D365" t="s">
        <v>84</v>
      </c>
      <c r="E365">
        <v>23.024999999999999</v>
      </c>
      <c r="G365" t="s">
        <v>42</v>
      </c>
      <c r="O365">
        <v>8</v>
      </c>
      <c r="P365">
        <v>1.7000000000000001E-2</v>
      </c>
      <c r="Q365">
        <v>105.181</v>
      </c>
      <c r="R365">
        <v>20.332999999999998</v>
      </c>
      <c r="S365">
        <v>243.98599999999999</v>
      </c>
      <c r="T365">
        <v>-125.218</v>
      </c>
      <c r="U365">
        <v>2.0630000000000002</v>
      </c>
      <c r="V365" t="s">
        <v>42</v>
      </c>
      <c r="W365" t="s">
        <v>85</v>
      </c>
      <c r="X365" s="5" t="s">
        <v>75</v>
      </c>
      <c r="Y365" t="s">
        <v>86</v>
      </c>
      <c r="Z365" t="s">
        <v>84</v>
      </c>
      <c r="AA365">
        <v>23.024999999999999</v>
      </c>
      <c r="AB365" t="s">
        <v>42</v>
      </c>
      <c r="AD365" s="5">
        <v>44986</v>
      </c>
    </row>
    <row r="366" spans="1:30" x14ac:dyDescent="0.3">
      <c r="A366" s="5">
        <v>44986</v>
      </c>
      <c r="B366" s="5" t="s">
        <v>75</v>
      </c>
      <c r="C366" t="s">
        <v>86</v>
      </c>
      <c r="D366" t="s">
        <v>83</v>
      </c>
      <c r="E366">
        <v>18.149999999999999</v>
      </c>
      <c r="G366" t="s">
        <v>42</v>
      </c>
      <c r="O366">
        <v>9</v>
      </c>
      <c r="P366">
        <v>1.7999999999999999E-2</v>
      </c>
      <c r="Q366">
        <v>143.66900000000001</v>
      </c>
      <c r="R366">
        <v>9.6959999999999997</v>
      </c>
      <c r="S366">
        <v>250.83699999999999</v>
      </c>
      <c r="T366">
        <v>-81.995000000000005</v>
      </c>
      <c r="U366">
        <v>2.1360000000000001</v>
      </c>
      <c r="V366" t="s">
        <v>42</v>
      </c>
      <c r="W366" t="s">
        <v>85</v>
      </c>
      <c r="X366" s="5" t="s">
        <v>75</v>
      </c>
      <c r="Y366" t="s">
        <v>86</v>
      </c>
      <c r="Z366" t="s">
        <v>83</v>
      </c>
      <c r="AA366">
        <v>18.149999999999999</v>
      </c>
      <c r="AB366" t="s">
        <v>42</v>
      </c>
      <c r="AD366" s="5">
        <v>44986</v>
      </c>
    </row>
    <row r="367" spans="1:30" x14ac:dyDescent="0.3">
      <c r="A367" s="5">
        <v>44986</v>
      </c>
      <c r="B367" s="5" t="s">
        <v>75</v>
      </c>
      <c r="C367" t="s">
        <v>86</v>
      </c>
      <c r="D367" t="s">
        <v>85</v>
      </c>
      <c r="E367">
        <v>2.8149999999999999</v>
      </c>
      <c r="G367" t="s">
        <v>42</v>
      </c>
      <c r="O367">
        <v>10</v>
      </c>
      <c r="P367">
        <v>1.9E-2</v>
      </c>
      <c r="Q367">
        <v>115.53100000000001</v>
      </c>
      <c r="R367">
        <v>1.7629999999999999</v>
      </c>
      <c r="S367">
        <v>247.14699999999999</v>
      </c>
      <c r="T367">
        <v>-80.941999999999993</v>
      </c>
      <c r="U367">
        <v>2.3090000000000002</v>
      </c>
      <c r="V367" t="s">
        <v>42</v>
      </c>
      <c r="W367" t="s">
        <v>85</v>
      </c>
      <c r="X367" s="5" t="s">
        <v>75</v>
      </c>
      <c r="Y367" t="s">
        <v>86</v>
      </c>
      <c r="Z367" t="s">
        <v>85</v>
      </c>
      <c r="AA367">
        <v>2.8149999999999999</v>
      </c>
      <c r="AB367" t="s">
        <v>42</v>
      </c>
      <c r="AD367" s="5">
        <v>44986</v>
      </c>
    </row>
    <row r="368" spans="1:30" x14ac:dyDescent="0.3">
      <c r="A368" s="5">
        <v>44986</v>
      </c>
      <c r="B368" s="5" t="s">
        <v>75</v>
      </c>
      <c r="C368" t="s">
        <v>86</v>
      </c>
      <c r="D368" t="s">
        <v>85</v>
      </c>
      <c r="E368">
        <v>2.6640000000000001</v>
      </c>
      <c r="G368" t="s">
        <v>42</v>
      </c>
      <c r="O368">
        <v>11</v>
      </c>
      <c r="P368">
        <v>2.1999999999999999E-2</v>
      </c>
      <c r="Q368">
        <v>136.476</v>
      </c>
      <c r="R368">
        <v>57.518000000000001</v>
      </c>
      <c r="S368">
        <v>249.83699999999999</v>
      </c>
      <c r="T368">
        <v>-65.376000000000005</v>
      </c>
      <c r="U368">
        <v>2.6179999999999999</v>
      </c>
      <c r="V368" t="s">
        <v>42</v>
      </c>
      <c r="W368" t="s">
        <v>85</v>
      </c>
      <c r="X368" s="5" t="s">
        <v>75</v>
      </c>
      <c r="Y368" t="s">
        <v>86</v>
      </c>
      <c r="Z368" t="s">
        <v>85</v>
      </c>
      <c r="AA368">
        <v>2.6640000000000001</v>
      </c>
      <c r="AB368" t="s">
        <v>42</v>
      </c>
      <c r="AD368" s="5">
        <v>44986</v>
      </c>
    </row>
    <row r="369" spans="1:30" x14ac:dyDescent="0.3">
      <c r="A369" s="5">
        <v>44986</v>
      </c>
      <c r="B369" s="5" t="s">
        <v>75</v>
      </c>
      <c r="C369" t="s">
        <v>86</v>
      </c>
      <c r="D369" t="s">
        <v>85</v>
      </c>
      <c r="E369">
        <v>1.986</v>
      </c>
      <c r="G369" t="s">
        <v>42</v>
      </c>
      <c r="O369">
        <v>12</v>
      </c>
      <c r="P369">
        <v>2.1000000000000001E-2</v>
      </c>
      <c r="Q369">
        <v>93.881</v>
      </c>
      <c r="R369">
        <v>4.133</v>
      </c>
      <c r="S369">
        <v>225.101</v>
      </c>
      <c r="T369">
        <v>40.840000000000003</v>
      </c>
      <c r="U369">
        <v>2.5779999999999998</v>
      </c>
      <c r="V369" t="s">
        <v>42</v>
      </c>
      <c r="W369" t="s">
        <v>85</v>
      </c>
      <c r="X369" s="5" t="s">
        <v>75</v>
      </c>
      <c r="Y369" t="s">
        <v>86</v>
      </c>
      <c r="Z369" t="s">
        <v>85</v>
      </c>
      <c r="AA369">
        <v>1.986</v>
      </c>
      <c r="AB369" t="s">
        <v>42</v>
      </c>
      <c r="AD369" s="5">
        <v>44986</v>
      </c>
    </row>
    <row r="370" spans="1:30" x14ac:dyDescent="0.3">
      <c r="A370" s="5">
        <v>44986</v>
      </c>
      <c r="B370" s="5" t="s">
        <v>75</v>
      </c>
      <c r="C370" t="s">
        <v>86</v>
      </c>
      <c r="D370" t="s">
        <v>85</v>
      </c>
      <c r="E370">
        <v>2.0630000000000002</v>
      </c>
      <c r="G370" t="s">
        <v>42</v>
      </c>
      <c r="O370">
        <v>13</v>
      </c>
      <c r="P370">
        <v>2.1999999999999999E-2</v>
      </c>
      <c r="Q370">
        <v>118.636</v>
      </c>
      <c r="R370">
        <v>3.3330000000000002</v>
      </c>
      <c r="S370">
        <v>219.57599999999999</v>
      </c>
      <c r="T370">
        <v>-60.255000000000003</v>
      </c>
      <c r="U370">
        <v>2.665</v>
      </c>
      <c r="V370" t="s">
        <v>42</v>
      </c>
      <c r="W370" t="s">
        <v>85</v>
      </c>
      <c r="X370" s="5" t="s">
        <v>75</v>
      </c>
      <c r="Y370" t="s">
        <v>86</v>
      </c>
      <c r="Z370" t="s">
        <v>85</v>
      </c>
      <c r="AA370">
        <v>2.0630000000000002</v>
      </c>
      <c r="AB370" t="s">
        <v>42</v>
      </c>
      <c r="AD370" s="5">
        <v>44986</v>
      </c>
    </row>
    <row r="371" spans="1:30" x14ac:dyDescent="0.3">
      <c r="A371" s="5">
        <v>44986</v>
      </c>
      <c r="B371" s="5" t="s">
        <v>75</v>
      </c>
      <c r="C371" t="s">
        <v>86</v>
      </c>
      <c r="D371" t="s">
        <v>85</v>
      </c>
      <c r="E371">
        <v>2.1360000000000001</v>
      </c>
      <c r="G371" t="s">
        <v>42</v>
      </c>
      <c r="O371">
        <v>14</v>
      </c>
      <c r="P371">
        <v>1.9E-2</v>
      </c>
      <c r="Q371">
        <v>79.992000000000004</v>
      </c>
      <c r="R371">
        <v>7.3739999999999997</v>
      </c>
      <c r="S371">
        <v>192.965</v>
      </c>
      <c r="T371">
        <v>-119.539</v>
      </c>
      <c r="U371">
        <v>2.2789999999999999</v>
      </c>
      <c r="V371" t="s">
        <v>42</v>
      </c>
      <c r="W371" t="s">
        <v>85</v>
      </c>
      <c r="X371" s="5" t="s">
        <v>75</v>
      </c>
      <c r="Y371" t="s">
        <v>86</v>
      </c>
      <c r="Z371" t="s">
        <v>85</v>
      </c>
      <c r="AA371">
        <v>2.1360000000000001</v>
      </c>
      <c r="AB371" t="s">
        <v>42</v>
      </c>
      <c r="AD371" s="5">
        <v>44986</v>
      </c>
    </row>
    <row r="372" spans="1:30" x14ac:dyDescent="0.3">
      <c r="A372" s="5">
        <v>44986</v>
      </c>
      <c r="B372" s="5" t="s">
        <v>75</v>
      </c>
      <c r="C372" t="s">
        <v>86</v>
      </c>
      <c r="D372" t="s">
        <v>85</v>
      </c>
      <c r="E372">
        <v>2.3090000000000002</v>
      </c>
      <c r="G372" t="s">
        <v>42</v>
      </c>
      <c r="O372">
        <v>15</v>
      </c>
      <c r="P372">
        <v>1.7999999999999999E-2</v>
      </c>
      <c r="Q372">
        <v>110.273</v>
      </c>
      <c r="R372">
        <v>13.667</v>
      </c>
      <c r="S372">
        <v>171.10400000000001</v>
      </c>
      <c r="T372">
        <v>118.887</v>
      </c>
      <c r="U372">
        <v>2.19</v>
      </c>
      <c r="V372" t="s">
        <v>42</v>
      </c>
      <c r="W372" t="s">
        <v>85</v>
      </c>
      <c r="X372" s="5" t="s">
        <v>75</v>
      </c>
      <c r="Y372" t="s">
        <v>86</v>
      </c>
      <c r="Z372" t="s">
        <v>85</v>
      </c>
      <c r="AA372">
        <v>2.3090000000000002</v>
      </c>
      <c r="AB372" t="s">
        <v>42</v>
      </c>
      <c r="AD372" s="5">
        <v>44986</v>
      </c>
    </row>
    <row r="373" spans="1:30" x14ac:dyDescent="0.3">
      <c r="A373" s="5">
        <v>44986</v>
      </c>
      <c r="B373" s="5" t="s">
        <v>75</v>
      </c>
      <c r="C373" t="s">
        <v>86</v>
      </c>
      <c r="D373" t="s">
        <v>85</v>
      </c>
      <c r="E373">
        <v>2.6179999999999999</v>
      </c>
      <c r="G373" t="s">
        <v>42</v>
      </c>
      <c r="O373">
        <v>16</v>
      </c>
      <c r="P373">
        <v>2.3E-2</v>
      </c>
      <c r="Q373">
        <v>50.69</v>
      </c>
      <c r="R373">
        <v>23.486999999999998</v>
      </c>
      <c r="S373">
        <v>82.16</v>
      </c>
      <c r="T373">
        <v>-95.846999999999994</v>
      </c>
      <c r="U373">
        <v>2.758</v>
      </c>
      <c r="V373" t="s">
        <v>42</v>
      </c>
      <c r="W373" t="s">
        <v>85</v>
      </c>
      <c r="X373" s="5" t="s">
        <v>75</v>
      </c>
      <c r="Y373" t="s">
        <v>86</v>
      </c>
      <c r="Z373" t="s">
        <v>85</v>
      </c>
      <c r="AA373">
        <v>2.6179999999999999</v>
      </c>
      <c r="AB373" t="s">
        <v>42</v>
      </c>
      <c r="AD373" s="5">
        <v>44986</v>
      </c>
    </row>
    <row r="374" spans="1:30" x14ac:dyDescent="0.3">
      <c r="A374" s="5">
        <v>44986</v>
      </c>
      <c r="B374" s="5" t="s">
        <v>75</v>
      </c>
      <c r="C374" t="s">
        <v>86</v>
      </c>
      <c r="D374" t="s">
        <v>85</v>
      </c>
      <c r="E374">
        <v>2.5779999999999998</v>
      </c>
      <c r="G374" t="s">
        <v>42</v>
      </c>
      <c r="O374">
        <v>17</v>
      </c>
      <c r="P374">
        <v>1.7000000000000001E-2</v>
      </c>
      <c r="Q374">
        <v>85.069000000000003</v>
      </c>
      <c r="R374">
        <v>15.333</v>
      </c>
      <c r="S374">
        <v>161.333</v>
      </c>
      <c r="T374">
        <v>-23.733000000000001</v>
      </c>
      <c r="U374">
        <v>2.0939999999999999</v>
      </c>
      <c r="V374" t="s">
        <v>42</v>
      </c>
      <c r="W374" t="s">
        <v>85</v>
      </c>
      <c r="X374" s="5" t="s">
        <v>75</v>
      </c>
      <c r="Y374" t="s">
        <v>86</v>
      </c>
      <c r="Z374" t="s">
        <v>85</v>
      </c>
      <c r="AA374">
        <v>2.5779999999999998</v>
      </c>
      <c r="AB374" t="s">
        <v>42</v>
      </c>
      <c r="AD374" s="5">
        <v>44986</v>
      </c>
    </row>
    <row r="375" spans="1:30" x14ac:dyDescent="0.3">
      <c r="A375" s="5">
        <v>44986</v>
      </c>
      <c r="B375" s="5" t="s">
        <v>75</v>
      </c>
      <c r="C375" t="s">
        <v>86</v>
      </c>
      <c r="D375" t="s">
        <v>85</v>
      </c>
      <c r="E375">
        <v>2.665</v>
      </c>
      <c r="G375" t="s">
        <v>42</v>
      </c>
      <c r="O375">
        <v>18</v>
      </c>
      <c r="P375">
        <v>2.3E-2</v>
      </c>
      <c r="Q375">
        <v>92.647999999999996</v>
      </c>
      <c r="R375">
        <v>13.566000000000001</v>
      </c>
      <c r="S375">
        <v>254.667</v>
      </c>
      <c r="T375">
        <v>-63.741</v>
      </c>
      <c r="U375">
        <v>2.7639999999999998</v>
      </c>
      <c r="V375" t="s">
        <v>42</v>
      </c>
      <c r="W375" t="s">
        <v>85</v>
      </c>
      <c r="X375" s="5" t="s">
        <v>75</v>
      </c>
      <c r="Y375" t="s">
        <v>86</v>
      </c>
      <c r="Z375" t="s">
        <v>85</v>
      </c>
      <c r="AA375">
        <v>2.665</v>
      </c>
      <c r="AB375" t="s">
        <v>42</v>
      </c>
      <c r="AD375" s="5">
        <v>44986</v>
      </c>
    </row>
    <row r="376" spans="1:30" x14ac:dyDescent="0.3">
      <c r="A376" s="5">
        <v>44986</v>
      </c>
      <c r="B376" s="5" t="s">
        <v>75</v>
      </c>
      <c r="C376" t="s">
        <v>86</v>
      </c>
      <c r="D376" t="s">
        <v>85</v>
      </c>
      <c r="E376">
        <v>2.2789999999999999</v>
      </c>
      <c r="G376" t="s">
        <v>42</v>
      </c>
      <c r="O376">
        <v>19</v>
      </c>
      <c r="P376">
        <v>0.02</v>
      </c>
      <c r="Q376">
        <v>65.718999999999994</v>
      </c>
      <c r="R376">
        <v>17.628</v>
      </c>
      <c r="S376">
        <v>157.005</v>
      </c>
      <c r="T376">
        <v>-157.684</v>
      </c>
      <c r="U376">
        <v>2.3940000000000001</v>
      </c>
      <c r="V376" t="s">
        <v>42</v>
      </c>
      <c r="W376" t="s">
        <v>85</v>
      </c>
      <c r="X376" s="5" t="s">
        <v>75</v>
      </c>
      <c r="Y376" t="s">
        <v>86</v>
      </c>
      <c r="Z376" t="s">
        <v>85</v>
      </c>
      <c r="AA376">
        <v>2.2789999999999999</v>
      </c>
      <c r="AB376" t="s">
        <v>42</v>
      </c>
      <c r="AD376" s="5">
        <v>44986</v>
      </c>
    </row>
    <row r="377" spans="1:30" x14ac:dyDescent="0.3">
      <c r="A377" s="5">
        <v>44986</v>
      </c>
      <c r="B377" s="5" t="s">
        <v>75</v>
      </c>
      <c r="C377" t="s">
        <v>86</v>
      </c>
      <c r="D377" t="s">
        <v>85</v>
      </c>
      <c r="E377">
        <v>2.19</v>
      </c>
      <c r="G377" t="s">
        <v>42</v>
      </c>
      <c r="O377">
        <v>20</v>
      </c>
      <c r="P377">
        <v>2.1999999999999999E-2</v>
      </c>
      <c r="Q377">
        <v>52.301000000000002</v>
      </c>
      <c r="R377">
        <v>7.3330000000000002</v>
      </c>
      <c r="S377">
        <v>212.47499999999999</v>
      </c>
      <c r="T377">
        <v>-131.934</v>
      </c>
      <c r="U377">
        <v>2.621</v>
      </c>
      <c r="V377" t="s">
        <v>42</v>
      </c>
      <c r="W377" t="s">
        <v>85</v>
      </c>
      <c r="X377" s="5" t="s">
        <v>75</v>
      </c>
      <c r="Y377" t="s">
        <v>86</v>
      </c>
      <c r="Z377" t="s">
        <v>85</v>
      </c>
      <c r="AA377">
        <v>2.19</v>
      </c>
      <c r="AB377" t="s">
        <v>42</v>
      </c>
      <c r="AD377" s="5">
        <v>44986</v>
      </c>
    </row>
    <row r="378" spans="1:30" x14ac:dyDescent="0.3">
      <c r="A378" s="5">
        <v>44986</v>
      </c>
      <c r="B378" s="5" t="s">
        <v>75</v>
      </c>
      <c r="C378" t="s">
        <v>86</v>
      </c>
      <c r="D378" t="s">
        <v>85</v>
      </c>
      <c r="E378">
        <v>2.758</v>
      </c>
      <c r="G378" t="s">
        <v>42</v>
      </c>
      <c r="O378">
        <v>21</v>
      </c>
      <c r="P378">
        <v>2.4E-2</v>
      </c>
      <c r="Q378">
        <v>114.53</v>
      </c>
      <c r="R378">
        <v>21.954000000000001</v>
      </c>
      <c r="S378">
        <v>250</v>
      </c>
      <c r="T378">
        <v>-66.671999999999997</v>
      </c>
      <c r="U378">
        <v>2.88</v>
      </c>
      <c r="V378" t="s">
        <v>42</v>
      </c>
      <c r="W378" t="s">
        <v>85</v>
      </c>
      <c r="X378" s="5" t="s">
        <v>75</v>
      </c>
      <c r="Y378" t="s">
        <v>86</v>
      </c>
      <c r="Z378" t="s">
        <v>85</v>
      </c>
      <c r="AA378">
        <v>2.758</v>
      </c>
      <c r="AB378" t="s">
        <v>42</v>
      </c>
      <c r="AD378" s="5">
        <v>44986</v>
      </c>
    </row>
    <row r="379" spans="1:30" x14ac:dyDescent="0.3">
      <c r="A379" s="5">
        <v>44986</v>
      </c>
      <c r="B379" s="5" t="s">
        <v>75</v>
      </c>
      <c r="C379" t="s">
        <v>86</v>
      </c>
      <c r="D379" t="s">
        <v>85</v>
      </c>
      <c r="E379">
        <v>2.0939999999999999</v>
      </c>
      <c r="G379" t="s">
        <v>42</v>
      </c>
      <c r="O379">
        <v>22</v>
      </c>
      <c r="P379">
        <v>2.1000000000000001E-2</v>
      </c>
      <c r="Q379">
        <v>68.272000000000006</v>
      </c>
      <c r="R379">
        <v>6.641</v>
      </c>
      <c r="S379">
        <v>209.327</v>
      </c>
      <c r="T379">
        <v>11.093999999999999</v>
      </c>
      <c r="U379">
        <v>2.577</v>
      </c>
      <c r="V379" t="s">
        <v>42</v>
      </c>
      <c r="W379" t="s">
        <v>85</v>
      </c>
      <c r="X379" s="5" t="s">
        <v>75</v>
      </c>
      <c r="Y379" t="s">
        <v>86</v>
      </c>
      <c r="Z379" t="s">
        <v>85</v>
      </c>
      <c r="AA379">
        <v>2.0939999999999999</v>
      </c>
      <c r="AB379" t="s">
        <v>42</v>
      </c>
      <c r="AD379" s="5">
        <v>44986</v>
      </c>
    </row>
    <row r="380" spans="1:30" x14ac:dyDescent="0.3">
      <c r="A380" s="5">
        <v>44986</v>
      </c>
      <c r="B380" s="5" t="s">
        <v>75</v>
      </c>
      <c r="C380" t="s">
        <v>86</v>
      </c>
      <c r="D380" t="s">
        <v>85</v>
      </c>
      <c r="E380">
        <v>2.7639999999999998</v>
      </c>
      <c r="G380" t="s">
        <v>42</v>
      </c>
      <c r="O380">
        <v>23</v>
      </c>
      <c r="P380">
        <v>2.8000000000000001E-2</v>
      </c>
      <c r="Q380">
        <v>65.191999999999993</v>
      </c>
      <c r="R380">
        <v>33.432000000000002</v>
      </c>
      <c r="S380">
        <v>188.84800000000001</v>
      </c>
      <c r="T380">
        <v>-170.767</v>
      </c>
      <c r="U380">
        <v>3.399</v>
      </c>
      <c r="V380" t="s">
        <v>42</v>
      </c>
      <c r="W380" t="s">
        <v>85</v>
      </c>
      <c r="X380" s="5" t="s">
        <v>75</v>
      </c>
      <c r="Y380" t="s">
        <v>86</v>
      </c>
      <c r="Z380" t="s">
        <v>85</v>
      </c>
      <c r="AA380">
        <v>2.7639999999999998</v>
      </c>
      <c r="AB380" t="s">
        <v>42</v>
      </c>
      <c r="AD380" s="5">
        <v>44986</v>
      </c>
    </row>
    <row r="381" spans="1:30" x14ac:dyDescent="0.3">
      <c r="A381" s="5">
        <v>44986</v>
      </c>
      <c r="B381" s="5" t="s">
        <v>75</v>
      </c>
      <c r="C381" t="s">
        <v>86</v>
      </c>
      <c r="D381" t="s">
        <v>85</v>
      </c>
      <c r="E381">
        <v>2.3940000000000001</v>
      </c>
      <c r="G381" t="s">
        <v>42</v>
      </c>
      <c r="O381">
        <v>24</v>
      </c>
      <c r="P381">
        <v>1.9E-2</v>
      </c>
      <c r="Q381">
        <v>129.15100000000001</v>
      </c>
      <c r="R381">
        <v>12.913</v>
      </c>
      <c r="S381">
        <v>252.667</v>
      </c>
      <c r="T381">
        <v>-116.295</v>
      </c>
      <c r="U381">
        <v>2.35</v>
      </c>
      <c r="V381" t="s">
        <v>42</v>
      </c>
      <c r="W381" t="s">
        <v>85</v>
      </c>
      <c r="X381" s="5" t="s">
        <v>75</v>
      </c>
      <c r="Y381" t="s">
        <v>86</v>
      </c>
      <c r="Z381" t="s">
        <v>85</v>
      </c>
      <c r="AA381">
        <v>2.3940000000000001</v>
      </c>
      <c r="AB381" t="s">
        <v>42</v>
      </c>
      <c r="AD381" s="5">
        <v>44986</v>
      </c>
    </row>
    <row r="382" spans="1:30" x14ac:dyDescent="0.3">
      <c r="A382" s="5">
        <v>44986</v>
      </c>
      <c r="B382" s="5" t="s">
        <v>75</v>
      </c>
      <c r="C382" t="s">
        <v>86</v>
      </c>
      <c r="D382" t="s">
        <v>85</v>
      </c>
      <c r="E382">
        <v>2.621</v>
      </c>
      <c r="G382" t="s">
        <v>42</v>
      </c>
      <c r="O382">
        <v>25</v>
      </c>
      <c r="P382">
        <v>2.5999999999999999E-2</v>
      </c>
      <c r="Q382">
        <v>60.552999999999997</v>
      </c>
      <c r="R382">
        <v>11.593</v>
      </c>
      <c r="S382">
        <v>209.73599999999999</v>
      </c>
      <c r="T382">
        <v>-56.055999999999997</v>
      </c>
      <c r="U382">
        <v>3.1080000000000001</v>
      </c>
      <c r="V382" t="s">
        <v>42</v>
      </c>
      <c r="W382" t="s">
        <v>85</v>
      </c>
      <c r="X382" s="5" t="s">
        <v>75</v>
      </c>
      <c r="Y382" t="s">
        <v>86</v>
      </c>
      <c r="Z382" t="s">
        <v>85</v>
      </c>
      <c r="AA382">
        <v>2.621</v>
      </c>
      <c r="AB382" t="s">
        <v>42</v>
      </c>
      <c r="AD382" s="5">
        <v>44986</v>
      </c>
    </row>
    <row r="383" spans="1:30" x14ac:dyDescent="0.3">
      <c r="A383" s="5">
        <v>44986</v>
      </c>
      <c r="B383" s="5" t="s">
        <v>75</v>
      </c>
      <c r="C383" t="s">
        <v>86</v>
      </c>
      <c r="D383" t="s">
        <v>85</v>
      </c>
      <c r="E383">
        <v>2.88</v>
      </c>
      <c r="G383" t="s">
        <v>42</v>
      </c>
      <c r="O383">
        <v>26</v>
      </c>
      <c r="P383">
        <v>2.5000000000000001E-2</v>
      </c>
      <c r="Q383">
        <v>60.886000000000003</v>
      </c>
      <c r="R383">
        <v>14.534000000000001</v>
      </c>
      <c r="S383">
        <v>173.333</v>
      </c>
      <c r="T383">
        <v>-131.40299999999999</v>
      </c>
      <c r="U383">
        <v>3.0739999999999998</v>
      </c>
      <c r="V383" t="s">
        <v>42</v>
      </c>
      <c r="W383" t="s">
        <v>85</v>
      </c>
      <c r="X383" s="5" t="s">
        <v>75</v>
      </c>
      <c r="Y383" t="s">
        <v>86</v>
      </c>
      <c r="Z383" t="s">
        <v>85</v>
      </c>
      <c r="AA383">
        <v>2.88</v>
      </c>
      <c r="AB383" t="s">
        <v>42</v>
      </c>
      <c r="AD383" s="5">
        <v>44986</v>
      </c>
    </row>
    <row r="384" spans="1:30" x14ac:dyDescent="0.3">
      <c r="A384" s="5">
        <v>44986</v>
      </c>
      <c r="B384" s="5" t="s">
        <v>75</v>
      </c>
      <c r="C384" t="s">
        <v>86</v>
      </c>
      <c r="D384" t="s">
        <v>85</v>
      </c>
      <c r="E384">
        <v>2.577</v>
      </c>
      <c r="G384" t="s">
        <v>42</v>
      </c>
      <c r="O384">
        <v>27</v>
      </c>
      <c r="P384">
        <v>2.4E-2</v>
      </c>
      <c r="Q384">
        <v>43.031999999999996</v>
      </c>
      <c r="R384">
        <v>1.667</v>
      </c>
      <c r="S384">
        <v>149.333</v>
      </c>
      <c r="T384">
        <v>79.17</v>
      </c>
      <c r="U384">
        <v>2.903</v>
      </c>
      <c r="V384" t="s">
        <v>42</v>
      </c>
      <c r="W384" t="s">
        <v>85</v>
      </c>
      <c r="X384" s="5" t="s">
        <v>75</v>
      </c>
      <c r="Y384" t="s">
        <v>86</v>
      </c>
      <c r="Z384" t="s">
        <v>85</v>
      </c>
      <c r="AA384">
        <v>2.577</v>
      </c>
      <c r="AB384" t="s">
        <v>42</v>
      </c>
      <c r="AD384" s="5">
        <v>44986</v>
      </c>
    </row>
    <row r="385" spans="1:30" x14ac:dyDescent="0.3">
      <c r="A385" s="5">
        <v>44986</v>
      </c>
      <c r="B385" s="5" t="s">
        <v>75</v>
      </c>
      <c r="C385" t="s">
        <v>86</v>
      </c>
      <c r="D385" t="s">
        <v>85</v>
      </c>
      <c r="E385">
        <v>3.399</v>
      </c>
      <c r="G385" t="s">
        <v>42</v>
      </c>
      <c r="O385">
        <v>28</v>
      </c>
      <c r="P385">
        <v>2.1999999999999999E-2</v>
      </c>
      <c r="Q385">
        <v>84.38</v>
      </c>
      <c r="R385">
        <v>8.7219999999999995</v>
      </c>
      <c r="S385">
        <v>229.559</v>
      </c>
      <c r="T385">
        <v>80.802999999999997</v>
      </c>
      <c r="U385">
        <v>2.637</v>
      </c>
      <c r="V385" t="s">
        <v>42</v>
      </c>
      <c r="W385" t="s">
        <v>85</v>
      </c>
      <c r="X385" s="5" t="s">
        <v>75</v>
      </c>
      <c r="Y385" t="s">
        <v>86</v>
      </c>
      <c r="Z385" t="s">
        <v>85</v>
      </c>
      <c r="AA385">
        <v>3.399</v>
      </c>
      <c r="AB385" t="s">
        <v>42</v>
      </c>
      <c r="AD385" s="5">
        <v>44986</v>
      </c>
    </row>
    <row r="386" spans="1:30" x14ac:dyDescent="0.3">
      <c r="A386" s="5">
        <v>44986</v>
      </c>
      <c r="B386" s="5" t="s">
        <v>75</v>
      </c>
      <c r="C386" t="s">
        <v>86</v>
      </c>
      <c r="D386" t="s">
        <v>85</v>
      </c>
      <c r="E386">
        <v>2.35</v>
      </c>
      <c r="G386" t="s">
        <v>42</v>
      </c>
      <c r="O386">
        <v>29</v>
      </c>
      <c r="P386">
        <v>1.9E-2</v>
      </c>
      <c r="Q386">
        <v>122.059</v>
      </c>
      <c r="R386">
        <v>19.332999999999998</v>
      </c>
      <c r="S386">
        <v>223.322</v>
      </c>
      <c r="T386">
        <v>-153.435</v>
      </c>
      <c r="U386">
        <v>2.3279999999999998</v>
      </c>
      <c r="V386" t="s">
        <v>42</v>
      </c>
      <c r="W386" t="s">
        <v>85</v>
      </c>
      <c r="X386" s="5" t="s">
        <v>75</v>
      </c>
      <c r="Y386" t="s">
        <v>86</v>
      </c>
      <c r="Z386" t="s">
        <v>85</v>
      </c>
      <c r="AA386">
        <v>2.35</v>
      </c>
      <c r="AB386" t="s">
        <v>42</v>
      </c>
      <c r="AD386" s="5">
        <v>44986</v>
      </c>
    </row>
    <row r="387" spans="1:30" x14ac:dyDescent="0.3">
      <c r="A387" s="5">
        <v>44986</v>
      </c>
      <c r="B387" s="5" t="s">
        <v>75</v>
      </c>
      <c r="C387" t="s">
        <v>86</v>
      </c>
      <c r="D387" t="s">
        <v>85</v>
      </c>
      <c r="E387">
        <v>3.1080000000000001</v>
      </c>
      <c r="G387" t="s">
        <v>42</v>
      </c>
      <c r="O387">
        <v>30</v>
      </c>
      <c r="P387">
        <v>2.5000000000000001E-2</v>
      </c>
      <c r="Q387">
        <v>59.484999999999999</v>
      </c>
      <c r="R387">
        <v>10.667</v>
      </c>
      <c r="S387">
        <v>234.51900000000001</v>
      </c>
      <c r="T387">
        <v>-132.68299999999999</v>
      </c>
      <c r="U387">
        <v>3.0350000000000001</v>
      </c>
      <c r="V387" t="s">
        <v>42</v>
      </c>
      <c r="W387" t="s">
        <v>85</v>
      </c>
      <c r="X387" s="5" t="s">
        <v>75</v>
      </c>
      <c r="Y387" t="s">
        <v>86</v>
      </c>
      <c r="Z387" t="s">
        <v>85</v>
      </c>
      <c r="AA387">
        <v>3.1080000000000001</v>
      </c>
      <c r="AB387" t="s">
        <v>42</v>
      </c>
      <c r="AD387" s="5">
        <v>44986</v>
      </c>
    </row>
    <row r="388" spans="1:30" x14ac:dyDescent="0.3">
      <c r="A388" s="5">
        <v>44986</v>
      </c>
      <c r="B388" s="5" t="s">
        <v>75</v>
      </c>
      <c r="C388" t="s">
        <v>86</v>
      </c>
      <c r="D388" t="s">
        <v>85</v>
      </c>
      <c r="E388">
        <v>3.0739999999999998</v>
      </c>
      <c r="G388" t="s">
        <v>42</v>
      </c>
      <c r="O388">
        <v>31</v>
      </c>
      <c r="P388">
        <v>1.9E-2</v>
      </c>
      <c r="Q388">
        <v>116.214</v>
      </c>
      <c r="R388">
        <v>11.867000000000001</v>
      </c>
      <c r="S388">
        <v>247.33699999999999</v>
      </c>
      <c r="T388">
        <v>-118.56</v>
      </c>
      <c r="U388">
        <v>2.23</v>
      </c>
      <c r="V388" t="s">
        <v>42</v>
      </c>
      <c r="W388" t="s">
        <v>85</v>
      </c>
      <c r="X388" s="5" t="s">
        <v>75</v>
      </c>
      <c r="Y388" t="s">
        <v>86</v>
      </c>
      <c r="Z388" t="s">
        <v>85</v>
      </c>
      <c r="AA388">
        <v>3.0739999999999998</v>
      </c>
      <c r="AB388" t="s">
        <v>42</v>
      </c>
      <c r="AD388" s="5">
        <v>44986</v>
      </c>
    </row>
    <row r="389" spans="1:30" x14ac:dyDescent="0.3">
      <c r="A389" s="5">
        <v>44986</v>
      </c>
      <c r="B389" s="5" t="s">
        <v>75</v>
      </c>
      <c r="C389" t="s">
        <v>86</v>
      </c>
      <c r="D389" t="s">
        <v>85</v>
      </c>
      <c r="E389">
        <v>2.903</v>
      </c>
      <c r="G389" t="s">
        <v>42</v>
      </c>
      <c r="O389">
        <v>32</v>
      </c>
      <c r="P389">
        <v>1.7999999999999999E-2</v>
      </c>
      <c r="Q389">
        <v>93.935000000000002</v>
      </c>
      <c r="R389">
        <v>13.026</v>
      </c>
      <c r="S389">
        <v>205.73099999999999</v>
      </c>
      <c r="T389">
        <v>-140.93700000000001</v>
      </c>
      <c r="U389">
        <v>2.2029999999999998</v>
      </c>
      <c r="V389" t="s">
        <v>42</v>
      </c>
      <c r="W389" t="s">
        <v>85</v>
      </c>
      <c r="X389" s="5" t="s">
        <v>75</v>
      </c>
      <c r="Y389" t="s">
        <v>86</v>
      </c>
      <c r="Z389" t="s">
        <v>85</v>
      </c>
      <c r="AA389">
        <v>2.903</v>
      </c>
      <c r="AB389" t="s">
        <v>42</v>
      </c>
      <c r="AD389" s="5">
        <v>44986</v>
      </c>
    </row>
    <row r="390" spans="1:30" x14ac:dyDescent="0.3">
      <c r="A390" s="5">
        <v>44986</v>
      </c>
      <c r="B390" s="5" t="s">
        <v>75</v>
      </c>
      <c r="C390" t="s">
        <v>86</v>
      </c>
      <c r="D390" t="s">
        <v>85</v>
      </c>
      <c r="E390">
        <v>2.637</v>
      </c>
      <c r="G390" t="s">
        <v>42</v>
      </c>
      <c r="O390">
        <v>33</v>
      </c>
      <c r="P390">
        <v>1.7000000000000001E-2</v>
      </c>
      <c r="Q390">
        <v>81.423000000000002</v>
      </c>
      <c r="R390">
        <v>5</v>
      </c>
      <c r="S390">
        <v>220.99199999999999</v>
      </c>
      <c r="T390">
        <v>-79.38</v>
      </c>
      <c r="U390">
        <v>2.0179999999999998</v>
      </c>
      <c r="V390" t="s">
        <v>42</v>
      </c>
      <c r="W390" t="s">
        <v>85</v>
      </c>
      <c r="X390" s="5" t="s">
        <v>75</v>
      </c>
      <c r="Y390" t="s">
        <v>86</v>
      </c>
      <c r="Z390" t="s">
        <v>85</v>
      </c>
      <c r="AA390">
        <v>2.637</v>
      </c>
      <c r="AB390" t="s">
        <v>42</v>
      </c>
      <c r="AD390" s="5">
        <v>44986</v>
      </c>
    </row>
    <row r="391" spans="1:30" x14ac:dyDescent="0.3">
      <c r="A391" s="5">
        <v>44986</v>
      </c>
      <c r="B391" s="5" t="s">
        <v>75</v>
      </c>
      <c r="C391" t="s">
        <v>86</v>
      </c>
      <c r="D391" t="s">
        <v>85</v>
      </c>
      <c r="E391">
        <v>2.3279999999999998</v>
      </c>
      <c r="G391" t="s">
        <v>42</v>
      </c>
      <c r="O391">
        <v>34</v>
      </c>
      <c r="P391">
        <v>1.4999999999999999E-2</v>
      </c>
      <c r="Q391">
        <v>67.221000000000004</v>
      </c>
      <c r="R391">
        <v>14.75</v>
      </c>
      <c r="S391">
        <v>132.79300000000001</v>
      </c>
      <c r="T391">
        <v>-95.631</v>
      </c>
      <c r="U391">
        <v>1.7689999999999999</v>
      </c>
      <c r="V391" t="s">
        <v>42</v>
      </c>
      <c r="W391" t="s">
        <v>85</v>
      </c>
      <c r="X391" s="5" t="s">
        <v>75</v>
      </c>
      <c r="Y391" t="s">
        <v>86</v>
      </c>
      <c r="Z391" t="s">
        <v>85</v>
      </c>
      <c r="AA391">
        <v>2.3279999999999998</v>
      </c>
      <c r="AB391" t="s">
        <v>42</v>
      </c>
      <c r="AD391" s="5">
        <v>44986</v>
      </c>
    </row>
    <row r="392" spans="1:30" x14ac:dyDescent="0.3">
      <c r="A392" s="5">
        <v>44986</v>
      </c>
      <c r="B392" s="5" t="s">
        <v>75</v>
      </c>
      <c r="C392" t="s">
        <v>86</v>
      </c>
      <c r="D392" t="s">
        <v>85</v>
      </c>
      <c r="E392">
        <v>3.0350000000000001</v>
      </c>
      <c r="G392" t="s">
        <v>42</v>
      </c>
      <c r="O392">
        <v>35</v>
      </c>
      <c r="P392">
        <v>0.02</v>
      </c>
      <c r="Q392">
        <v>134.17400000000001</v>
      </c>
      <c r="R392">
        <v>11.129</v>
      </c>
      <c r="S392">
        <v>237.54499999999999</v>
      </c>
      <c r="T392">
        <v>-122.196</v>
      </c>
      <c r="U392">
        <v>2.3730000000000002</v>
      </c>
      <c r="V392" t="s">
        <v>42</v>
      </c>
      <c r="W392" t="s">
        <v>85</v>
      </c>
      <c r="X392" s="5" t="s">
        <v>75</v>
      </c>
      <c r="Y392" t="s">
        <v>86</v>
      </c>
      <c r="Z392" t="s">
        <v>85</v>
      </c>
      <c r="AA392">
        <v>3.0350000000000001</v>
      </c>
      <c r="AB392" t="s">
        <v>42</v>
      </c>
      <c r="AD392" s="5">
        <v>44986</v>
      </c>
    </row>
    <row r="393" spans="1:30" x14ac:dyDescent="0.3">
      <c r="A393" s="5">
        <v>44986</v>
      </c>
      <c r="B393" s="5" t="s">
        <v>75</v>
      </c>
      <c r="C393" t="s">
        <v>86</v>
      </c>
      <c r="D393" t="s">
        <v>85</v>
      </c>
      <c r="E393">
        <v>2.23</v>
      </c>
      <c r="G393" t="s">
        <v>42</v>
      </c>
      <c r="O393">
        <v>36</v>
      </c>
      <c r="P393">
        <v>1.2999999999999999E-2</v>
      </c>
      <c r="Q393">
        <v>45.902999999999999</v>
      </c>
      <c r="R393">
        <v>18.404</v>
      </c>
      <c r="S393">
        <v>149.23500000000001</v>
      </c>
      <c r="T393">
        <v>-86.248000000000005</v>
      </c>
      <c r="U393">
        <v>1.5149999999999999</v>
      </c>
      <c r="V393" t="s">
        <v>42</v>
      </c>
      <c r="W393" t="s">
        <v>85</v>
      </c>
      <c r="X393" s="5" t="s">
        <v>75</v>
      </c>
      <c r="Y393" t="s">
        <v>86</v>
      </c>
      <c r="Z393" t="s">
        <v>85</v>
      </c>
      <c r="AA393">
        <v>2.23</v>
      </c>
      <c r="AB393" t="s">
        <v>42</v>
      </c>
      <c r="AD393" s="5">
        <v>44986</v>
      </c>
    </row>
    <row r="394" spans="1:30" x14ac:dyDescent="0.3">
      <c r="A394" s="5">
        <v>44986</v>
      </c>
      <c r="B394" s="5" t="s">
        <v>75</v>
      </c>
      <c r="C394" t="s">
        <v>86</v>
      </c>
      <c r="D394" t="s">
        <v>85</v>
      </c>
      <c r="E394">
        <v>2.2029999999999998</v>
      </c>
      <c r="G394" t="s">
        <v>42</v>
      </c>
      <c r="O394">
        <v>37</v>
      </c>
      <c r="P394">
        <v>1.7999999999999999E-2</v>
      </c>
      <c r="Q394">
        <v>102.023</v>
      </c>
      <c r="R394">
        <v>5.38</v>
      </c>
      <c r="S394">
        <v>204.82499999999999</v>
      </c>
      <c r="T394">
        <v>-99.352999999999994</v>
      </c>
      <c r="U394">
        <v>2.1360000000000001</v>
      </c>
      <c r="V394" t="s">
        <v>42</v>
      </c>
      <c r="W394" t="s">
        <v>85</v>
      </c>
      <c r="X394" s="5" t="s">
        <v>75</v>
      </c>
      <c r="Y394" t="s">
        <v>86</v>
      </c>
      <c r="Z394" t="s">
        <v>85</v>
      </c>
      <c r="AA394">
        <v>2.2029999999999998</v>
      </c>
      <c r="AB394" t="s">
        <v>42</v>
      </c>
      <c r="AD394" s="5">
        <v>44986</v>
      </c>
    </row>
    <row r="395" spans="1:30" x14ac:dyDescent="0.3">
      <c r="A395" s="5">
        <v>44986</v>
      </c>
      <c r="B395" s="5" t="s">
        <v>75</v>
      </c>
      <c r="C395" t="s">
        <v>86</v>
      </c>
      <c r="D395" t="s">
        <v>85</v>
      </c>
      <c r="E395">
        <v>2.0179999999999998</v>
      </c>
      <c r="G395" t="s">
        <v>42</v>
      </c>
      <c r="O395">
        <v>38</v>
      </c>
      <c r="P395">
        <v>2.3E-2</v>
      </c>
      <c r="Q395">
        <v>88.064999999999998</v>
      </c>
      <c r="R395">
        <v>6.0140000000000002</v>
      </c>
      <c r="S395">
        <v>246.36799999999999</v>
      </c>
      <c r="T395">
        <v>-85.914000000000001</v>
      </c>
      <c r="U395">
        <v>2.7839999999999998</v>
      </c>
      <c r="V395" t="s">
        <v>42</v>
      </c>
      <c r="W395" t="s">
        <v>85</v>
      </c>
      <c r="X395" s="5" t="s">
        <v>75</v>
      </c>
      <c r="Y395" t="s">
        <v>86</v>
      </c>
      <c r="Z395" t="s">
        <v>85</v>
      </c>
      <c r="AA395">
        <v>2.0179999999999998</v>
      </c>
      <c r="AB395" t="s">
        <v>42</v>
      </c>
      <c r="AD395" s="5">
        <v>44986</v>
      </c>
    </row>
    <row r="396" spans="1:30" x14ac:dyDescent="0.3">
      <c r="A396" s="5">
        <v>44986</v>
      </c>
      <c r="B396" s="5" t="s">
        <v>75</v>
      </c>
      <c r="C396" t="s">
        <v>86</v>
      </c>
      <c r="D396" t="s">
        <v>85</v>
      </c>
      <c r="E396">
        <v>1.7689999999999999</v>
      </c>
      <c r="G396" t="s">
        <v>42</v>
      </c>
      <c r="O396">
        <v>39</v>
      </c>
      <c r="P396">
        <v>2.4E-2</v>
      </c>
      <c r="Q396">
        <v>84.361000000000004</v>
      </c>
      <c r="R396">
        <v>12.974</v>
      </c>
      <c r="S396">
        <v>210.43100000000001</v>
      </c>
      <c r="T396">
        <v>125.48</v>
      </c>
      <c r="U396">
        <v>2.8620000000000001</v>
      </c>
      <c r="V396" t="s">
        <v>42</v>
      </c>
      <c r="W396" t="s">
        <v>85</v>
      </c>
      <c r="X396" s="5" t="s">
        <v>75</v>
      </c>
      <c r="Y396" t="s">
        <v>86</v>
      </c>
      <c r="Z396" t="s">
        <v>85</v>
      </c>
      <c r="AA396">
        <v>1.7689999999999999</v>
      </c>
      <c r="AB396" t="s">
        <v>42</v>
      </c>
      <c r="AD396" s="5">
        <v>44986</v>
      </c>
    </row>
    <row r="397" spans="1:30" x14ac:dyDescent="0.3">
      <c r="A397" s="5">
        <v>44986</v>
      </c>
      <c r="B397" s="5" t="s">
        <v>75</v>
      </c>
      <c r="C397" t="s">
        <v>86</v>
      </c>
      <c r="D397" t="s">
        <v>85</v>
      </c>
      <c r="E397">
        <v>2.3730000000000002</v>
      </c>
      <c r="G397" t="s">
        <v>42</v>
      </c>
      <c r="O397">
        <v>40</v>
      </c>
      <c r="P397">
        <v>0.02</v>
      </c>
      <c r="Q397">
        <v>93.227000000000004</v>
      </c>
      <c r="R397">
        <v>37.835000000000001</v>
      </c>
      <c r="S397">
        <v>224.179</v>
      </c>
      <c r="T397">
        <v>-42.94</v>
      </c>
      <c r="U397">
        <v>2.4380000000000002</v>
      </c>
      <c r="V397" t="s">
        <v>42</v>
      </c>
      <c r="W397" t="s">
        <v>85</v>
      </c>
      <c r="X397" s="5" t="s">
        <v>75</v>
      </c>
      <c r="Y397" t="s">
        <v>86</v>
      </c>
      <c r="Z397" t="s">
        <v>85</v>
      </c>
      <c r="AA397">
        <v>2.3730000000000002</v>
      </c>
      <c r="AB397" t="s">
        <v>42</v>
      </c>
      <c r="AD397" s="5">
        <v>44986</v>
      </c>
    </row>
    <row r="398" spans="1:30" x14ac:dyDescent="0.3">
      <c r="A398" s="5">
        <v>44986</v>
      </c>
      <c r="B398" s="5" t="s">
        <v>75</v>
      </c>
      <c r="C398" t="s">
        <v>86</v>
      </c>
      <c r="D398" t="s">
        <v>85</v>
      </c>
      <c r="E398">
        <v>1.5149999999999999</v>
      </c>
      <c r="G398" t="s">
        <v>42</v>
      </c>
      <c r="O398">
        <v>41</v>
      </c>
      <c r="P398">
        <v>2.1000000000000001E-2</v>
      </c>
      <c r="Q398">
        <v>118.55200000000001</v>
      </c>
      <c r="R398">
        <v>54.640999999999998</v>
      </c>
      <c r="S398">
        <v>223.553</v>
      </c>
      <c r="T398">
        <v>-7.8150000000000004</v>
      </c>
      <c r="U398">
        <v>2.552</v>
      </c>
      <c r="V398" t="s">
        <v>42</v>
      </c>
      <c r="W398" t="s">
        <v>85</v>
      </c>
      <c r="X398" s="5" t="s">
        <v>75</v>
      </c>
      <c r="Y398" t="s">
        <v>86</v>
      </c>
      <c r="Z398" t="s">
        <v>85</v>
      </c>
      <c r="AA398">
        <v>1.5149999999999999</v>
      </c>
      <c r="AB398" t="s">
        <v>42</v>
      </c>
      <c r="AD398" s="5">
        <v>44986</v>
      </c>
    </row>
    <row r="399" spans="1:30" x14ac:dyDescent="0.3">
      <c r="A399" s="5">
        <v>44986</v>
      </c>
      <c r="B399" s="5" t="s">
        <v>75</v>
      </c>
      <c r="C399" t="s">
        <v>86</v>
      </c>
      <c r="D399" t="s">
        <v>85</v>
      </c>
      <c r="E399">
        <v>2.1360000000000001</v>
      </c>
      <c r="G399" t="s">
        <v>42</v>
      </c>
      <c r="O399">
        <v>42</v>
      </c>
      <c r="P399">
        <v>2.1000000000000001E-2</v>
      </c>
      <c r="Q399">
        <v>54.322000000000003</v>
      </c>
      <c r="R399">
        <v>4</v>
      </c>
      <c r="S399">
        <v>193.452</v>
      </c>
      <c r="T399">
        <v>-112.533</v>
      </c>
      <c r="U399">
        <v>2.5230000000000001</v>
      </c>
      <c r="V399" t="s">
        <v>42</v>
      </c>
      <c r="W399" t="s">
        <v>85</v>
      </c>
      <c r="X399" s="5" t="s">
        <v>75</v>
      </c>
      <c r="Y399" t="s">
        <v>86</v>
      </c>
      <c r="Z399" t="s">
        <v>85</v>
      </c>
      <c r="AA399">
        <v>2.1360000000000001</v>
      </c>
      <c r="AB399" t="s">
        <v>42</v>
      </c>
      <c r="AD399" s="5">
        <v>44986</v>
      </c>
    </row>
    <row r="400" spans="1:30" x14ac:dyDescent="0.3">
      <c r="A400" s="5">
        <v>44986</v>
      </c>
      <c r="B400" s="5" t="s">
        <v>75</v>
      </c>
      <c r="C400" t="s">
        <v>86</v>
      </c>
      <c r="D400" t="s">
        <v>85</v>
      </c>
      <c r="E400">
        <v>2.7839999999999998</v>
      </c>
      <c r="G400" t="s">
        <v>42</v>
      </c>
      <c r="O400">
        <v>43</v>
      </c>
      <c r="P400">
        <v>1.9E-2</v>
      </c>
      <c r="Q400">
        <v>96.206000000000003</v>
      </c>
      <c r="R400">
        <v>10.273</v>
      </c>
      <c r="S400">
        <v>226.672</v>
      </c>
      <c r="T400">
        <v>-74.31</v>
      </c>
      <c r="U400">
        <v>2.2919999999999998</v>
      </c>
      <c r="V400" t="s">
        <v>42</v>
      </c>
      <c r="W400" t="s">
        <v>85</v>
      </c>
      <c r="X400" s="5" t="s">
        <v>75</v>
      </c>
      <c r="Y400" t="s">
        <v>86</v>
      </c>
      <c r="Z400" t="s">
        <v>85</v>
      </c>
      <c r="AA400">
        <v>2.7839999999999998</v>
      </c>
      <c r="AB400" t="s">
        <v>42</v>
      </c>
      <c r="AD400" s="5">
        <v>44986</v>
      </c>
    </row>
    <row r="401" spans="1:30" x14ac:dyDescent="0.3">
      <c r="A401" s="5">
        <v>44986</v>
      </c>
      <c r="B401" s="5" t="s">
        <v>75</v>
      </c>
      <c r="C401" t="s">
        <v>86</v>
      </c>
      <c r="D401" t="s">
        <v>85</v>
      </c>
      <c r="E401">
        <v>2.8620000000000001</v>
      </c>
      <c r="G401" t="s">
        <v>42</v>
      </c>
      <c r="O401">
        <v>44</v>
      </c>
      <c r="P401">
        <v>2.1999999999999999E-2</v>
      </c>
      <c r="Q401">
        <v>113.77500000000001</v>
      </c>
      <c r="R401">
        <v>40</v>
      </c>
      <c r="S401">
        <v>249.971</v>
      </c>
      <c r="T401">
        <v>-65.335999999999999</v>
      </c>
      <c r="U401">
        <v>2.673</v>
      </c>
      <c r="V401" t="s">
        <v>42</v>
      </c>
      <c r="W401" t="s">
        <v>85</v>
      </c>
      <c r="X401" s="5" t="s">
        <v>75</v>
      </c>
      <c r="Y401" t="s">
        <v>86</v>
      </c>
      <c r="Z401" t="s">
        <v>85</v>
      </c>
      <c r="AA401">
        <v>2.8620000000000001</v>
      </c>
      <c r="AB401" t="s">
        <v>42</v>
      </c>
      <c r="AD401" s="5">
        <v>44986</v>
      </c>
    </row>
    <row r="402" spans="1:30" x14ac:dyDescent="0.3">
      <c r="A402" s="5">
        <v>44986</v>
      </c>
      <c r="B402" s="5" t="s">
        <v>75</v>
      </c>
      <c r="C402" t="s">
        <v>86</v>
      </c>
      <c r="D402" t="s">
        <v>85</v>
      </c>
      <c r="E402">
        <v>2.4380000000000002</v>
      </c>
      <c r="G402" t="s">
        <v>42</v>
      </c>
      <c r="O402">
        <v>45</v>
      </c>
      <c r="P402">
        <v>1.9E-2</v>
      </c>
      <c r="Q402">
        <v>108.32</v>
      </c>
      <c r="R402">
        <v>6.2850000000000001</v>
      </c>
      <c r="S402">
        <v>249.34299999999999</v>
      </c>
      <c r="T402">
        <v>-125.754</v>
      </c>
      <c r="U402">
        <v>2.2909999999999999</v>
      </c>
      <c r="V402" t="s">
        <v>42</v>
      </c>
      <c r="W402" t="s">
        <v>85</v>
      </c>
      <c r="X402" s="5" t="s">
        <v>75</v>
      </c>
      <c r="Y402" t="s">
        <v>86</v>
      </c>
      <c r="Z402" t="s">
        <v>85</v>
      </c>
      <c r="AA402">
        <v>2.4380000000000002</v>
      </c>
      <c r="AB402" t="s">
        <v>42</v>
      </c>
      <c r="AD402" s="5">
        <v>44986</v>
      </c>
    </row>
    <row r="403" spans="1:30" x14ac:dyDescent="0.3">
      <c r="A403" s="5">
        <v>44986</v>
      </c>
      <c r="B403" s="5" t="s">
        <v>75</v>
      </c>
      <c r="C403" t="s">
        <v>86</v>
      </c>
      <c r="D403" t="s">
        <v>85</v>
      </c>
      <c r="E403">
        <v>2.552</v>
      </c>
      <c r="G403" t="s">
        <v>42</v>
      </c>
      <c r="O403">
        <v>46</v>
      </c>
      <c r="P403">
        <v>2.3E-2</v>
      </c>
      <c r="Q403">
        <v>82.311000000000007</v>
      </c>
      <c r="R403">
        <v>9.9149999999999991</v>
      </c>
      <c r="S403">
        <v>159.04400000000001</v>
      </c>
      <c r="T403">
        <v>-124.69499999999999</v>
      </c>
      <c r="U403">
        <v>2.7440000000000002</v>
      </c>
      <c r="V403" t="s">
        <v>42</v>
      </c>
      <c r="W403" t="s">
        <v>85</v>
      </c>
      <c r="X403" s="5" t="s">
        <v>75</v>
      </c>
      <c r="Y403" t="s">
        <v>86</v>
      </c>
      <c r="Z403" t="s">
        <v>85</v>
      </c>
      <c r="AA403">
        <v>2.552</v>
      </c>
      <c r="AB403" t="s">
        <v>42</v>
      </c>
      <c r="AD403" s="5">
        <v>44986</v>
      </c>
    </row>
    <row r="404" spans="1:30" x14ac:dyDescent="0.3">
      <c r="A404" s="5">
        <v>44986</v>
      </c>
      <c r="B404" s="5" t="s">
        <v>75</v>
      </c>
      <c r="C404" t="s">
        <v>86</v>
      </c>
      <c r="D404" t="s">
        <v>85</v>
      </c>
      <c r="E404">
        <v>2.5230000000000001</v>
      </c>
      <c r="G404" t="s">
        <v>42</v>
      </c>
      <c r="O404">
        <v>47</v>
      </c>
      <c r="P404">
        <v>2.1000000000000001E-2</v>
      </c>
      <c r="Q404">
        <v>103.874</v>
      </c>
      <c r="R404">
        <v>20.338999999999999</v>
      </c>
      <c r="S404">
        <v>249.483</v>
      </c>
      <c r="T404">
        <v>96.096000000000004</v>
      </c>
      <c r="U404">
        <v>2.5680000000000001</v>
      </c>
      <c r="V404" t="s">
        <v>42</v>
      </c>
      <c r="W404" t="s">
        <v>85</v>
      </c>
      <c r="X404" s="5" t="s">
        <v>75</v>
      </c>
      <c r="Y404" t="s">
        <v>86</v>
      </c>
      <c r="Z404" t="s">
        <v>85</v>
      </c>
      <c r="AA404">
        <v>2.5230000000000001</v>
      </c>
      <c r="AB404" t="s">
        <v>42</v>
      </c>
      <c r="AD404" s="5">
        <v>44986</v>
      </c>
    </row>
    <row r="405" spans="1:30" x14ac:dyDescent="0.3">
      <c r="A405" s="5">
        <v>44986</v>
      </c>
      <c r="B405" s="5" t="s">
        <v>75</v>
      </c>
      <c r="C405" t="s">
        <v>86</v>
      </c>
      <c r="D405" t="s">
        <v>85</v>
      </c>
      <c r="E405">
        <v>2.2919999999999998</v>
      </c>
      <c r="G405" t="s">
        <v>42</v>
      </c>
      <c r="O405">
        <v>48</v>
      </c>
      <c r="P405">
        <v>1.9E-2</v>
      </c>
      <c r="Q405">
        <v>65.451999999999998</v>
      </c>
      <c r="R405">
        <v>8.6669999999999998</v>
      </c>
      <c r="S405">
        <v>175.19300000000001</v>
      </c>
      <c r="T405">
        <v>-178.727</v>
      </c>
      <c r="U405">
        <v>2.2320000000000002</v>
      </c>
      <c r="V405" t="s">
        <v>42</v>
      </c>
      <c r="W405" t="s">
        <v>85</v>
      </c>
      <c r="X405" s="5" t="s">
        <v>75</v>
      </c>
      <c r="Y405" t="s">
        <v>86</v>
      </c>
      <c r="Z405" t="s">
        <v>85</v>
      </c>
      <c r="AA405">
        <v>2.2919999999999998</v>
      </c>
      <c r="AB405" t="s">
        <v>42</v>
      </c>
      <c r="AD405" s="5">
        <v>44986</v>
      </c>
    </row>
    <row r="406" spans="1:30" x14ac:dyDescent="0.3">
      <c r="A406" s="5">
        <v>44986</v>
      </c>
      <c r="B406" s="5" t="s">
        <v>75</v>
      </c>
      <c r="C406" t="s">
        <v>86</v>
      </c>
      <c r="D406" t="s">
        <v>85</v>
      </c>
      <c r="E406">
        <v>2.673</v>
      </c>
      <c r="G406" t="s">
        <v>42</v>
      </c>
      <c r="O406">
        <v>49</v>
      </c>
      <c r="P406">
        <v>2.5999999999999999E-2</v>
      </c>
      <c r="Q406">
        <v>109.43</v>
      </c>
      <c r="R406">
        <v>31.744</v>
      </c>
      <c r="S406">
        <v>221.97200000000001</v>
      </c>
      <c r="T406">
        <v>15.573</v>
      </c>
      <c r="U406">
        <v>3.14</v>
      </c>
      <c r="V406" t="s">
        <v>42</v>
      </c>
      <c r="W406" t="s">
        <v>85</v>
      </c>
      <c r="X406" s="5" t="s">
        <v>75</v>
      </c>
      <c r="Y406" t="s">
        <v>86</v>
      </c>
      <c r="Z406" t="s">
        <v>85</v>
      </c>
      <c r="AA406">
        <v>2.673</v>
      </c>
      <c r="AB406" t="s">
        <v>42</v>
      </c>
      <c r="AD406" s="5">
        <v>44986</v>
      </c>
    </row>
    <row r="407" spans="1:30" x14ac:dyDescent="0.3">
      <c r="A407" s="5">
        <v>44986</v>
      </c>
      <c r="B407" s="5" t="s">
        <v>75</v>
      </c>
      <c r="C407" t="s">
        <v>86</v>
      </c>
      <c r="D407" t="s">
        <v>85</v>
      </c>
      <c r="E407">
        <v>2.2909999999999999</v>
      </c>
      <c r="G407" t="s">
        <v>42</v>
      </c>
      <c r="O407">
        <v>50</v>
      </c>
      <c r="P407">
        <v>1.7999999999999999E-2</v>
      </c>
      <c r="Q407">
        <v>46.606999999999999</v>
      </c>
      <c r="R407">
        <v>12.818</v>
      </c>
      <c r="S407">
        <v>171</v>
      </c>
      <c r="T407">
        <v>-39.805999999999997</v>
      </c>
      <c r="U407">
        <v>2.13</v>
      </c>
      <c r="V407" t="s">
        <v>42</v>
      </c>
      <c r="W407" t="s">
        <v>85</v>
      </c>
      <c r="X407" s="5" t="s">
        <v>75</v>
      </c>
      <c r="Y407" t="s">
        <v>86</v>
      </c>
      <c r="Z407" t="s">
        <v>85</v>
      </c>
      <c r="AA407">
        <v>2.2909999999999999</v>
      </c>
      <c r="AB407" t="s">
        <v>42</v>
      </c>
      <c r="AD407" s="5">
        <v>44986</v>
      </c>
    </row>
    <row r="408" spans="1:30" x14ac:dyDescent="0.3">
      <c r="A408" s="5">
        <v>44986</v>
      </c>
      <c r="B408" s="5" t="s">
        <v>75</v>
      </c>
      <c r="C408" t="s">
        <v>86</v>
      </c>
      <c r="D408" t="s">
        <v>85</v>
      </c>
      <c r="E408">
        <v>2.7440000000000002</v>
      </c>
      <c r="G408" t="s">
        <v>42</v>
      </c>
      <c r="O408">
        <v>51</v>
      </c>
      <c r="P408">
        <v>2.1999999999999999E-2</v>
      </c>
      <c r="Q408">
        <v>106.446</v>
      </c>
      <c r="R408">
        <v>14.667</v>
      </c>
      <c r="S408">
        <v>252.95500000000001</v>
      </c>
      <c r="T408">
        <v>108.95399999999999</v>
      </c>
      <c r="U408">
        <v>2.5950000000000002</v>
      </c>
      <c r="V408" t="s">
        <v>42</v>
      </c>
      <c r="W408" t="s">
        <v>85</v>
      </c>
      <c r="X408" s="5" t="s">
        <v>75</v>
      </c>
      <c r="Y408" t="s">
        <v>86</v>
      </c>
      <c r="Z408" t="s">
        <v>85</v>
      </c>
      <c r="AA408">
        <v>2.7440000000000002</v>
      </c>
      <c r="AB408" t="s">
        <v>42</v>
      </c>
      <c r="AD408" s="5">
        <v>44986</v>
      </c>
    </row>
    <row r="409" spans="1:30" x14ac:dyDescent="0.3">
      <c r="A409" s="5">
        <v>44986</v>
      </c>
      <c r="B409" s="5" t="s">
        <v>75</v>
      </c>
      <c r="C409" t="s">
        <v>86</v>
      </c>
      <c r="D409" t="s">
        <v>85</v>
      </c>
      <c r="E409">
        <v>2.5680000000000001</v>
      </c>
      <c r="G409" t="s">
        <v>42</v>
      </c>
      <c r="O409">
        <v>52</v>
      </c>
      <c r="P409">
        <v>0.02</v>
      </c>
      <c r="Q409">
        <v>139.857</v>
      </c>
      <c r="R409">
        <v>26.332999999999998</v>
      </c>
      <c r="S409">
        <v>246.76400000000001</v>
      </c>
      <c r="T409">
        <v>-49.899000000000001</v>
      </c>
      <c r="U409">
        <v>2.4630000000000001</v>
      </c>
      <c r="V409" t="s">
        <v>42</v>
      </c>
      <c r="W409" t="s">
        <v>85</v>
      </c>
      <c r="X409" s="5" t="s">
        <v>75</v>
      </c>
      <c r="Y409" t="s">
        <v>86</v>
      </c>
      <c r="Z409" t="s">
        <v>85</v>
      </c>
      <c r="AA409">
        <v>2.5680000000000001</v>
      </c>
      <c r="AB409" t="s">
        <v>42</v>
      </c>
      <c r="AD409" s="5">
        <v>44986</v>
      </c>
    </row>
    <row r="410" spans="1:30" x14ac:dyDescent="0.3">
      <c r="A410" s="5">
        <v>44986</v>
      </c>
      <c r="B410" s="5" t="s">
        <v>75</v>
      </c>
      <c r="C410" t="s">
        <v>86</v>
      </c>
      <c r="D410" t="s">
        <v>85</v>
      </c>
      <c r="E410">
        <v>2.2320000000000002</v>
      </c>
      <c r="G410" t="s">
        <v>42</v>
      </c>
      <c r="O410">
        <v>53</v>
      </c>
      <c r="P410">
        <v>2.5999999999999999E-2</v>
      </c>
      <c r="Q410">
        <v>88.263999999999996</v>
      </c>
      <c r="R410">
        <v>8.3330000000000002</v>
      </c>
      <c r="S410">
        <v>200.083</v>
      </c>
      <c r="T410">
        <v>-72.864000000000004</v>
      </c>
      <c r="U410">
        <v>3.113</v>
      </c>
      <c r="V410" t="s">
        <v>42</v>
      </c>
      <c r="W410" t="s">
        <v>85</v>
      </c>
      <c r="X410" s="5" t="s">
        <v>75</v>
      </c>
      <c r="Y410" t="s">
        <v>86</v>
      </c>
      <c r="Z410" t="s">
        <v>85</v>
      </c>
      <c r="AA410">
        <v>2.2320000000000002</v>
      </c>
      <c r="AB410" t="s">
        <v>42</v>
      </c>
      <c r="AD410" s="5">
        <v>44986</v>
      </c>
    </row>
    <row r="411" spans="1:30" x14ac:dyDescent="0.3">
      <c r="A411" s="5">
        <v>44986</v>
      </c>
      <c r="B411" s="5" t="s">
        <v>75</v>
      </c>
      <c r="C411" t="s">
        <v>86</v>
      </c>
      <c r="D411" t="s">
        <v>85</v>
      </c>
      <c r="E411">
        <v>3.14</v>
      </c>
      <c r="G411" t="s">
        <v>42</v>
      </c>
      <c r="O411">
        <v>54</v>
      </c>
      <c r="P411">
        <v>1.9E-2</v>
      </c>
      <c r="Q411">
        <v>50.494999999999997</v>
      </c>
      <c r="R411">
        <v>6.3330000000000002</v>
      </c>
      <c r="S411">
        <v>113.333</v>
      </c>
      <c r="T411">
        <v>-64.269000000000005</v>
      </c>
      <c r="U411">
        <v>2.2839999999999998</v>
      </c>
      <c r="V411" t="s">
        <v>42</v>
      </c>
      <c r="W411" t="s">
        <v>85</v>
      </c>
      <c r="X411" s="5" t="s">
        <v>75</v>
      </c>
      <c r="Y411" t="s">
        <v>86</v>
      </c>
      <c r="Z411" t="s">
        <v>85</v>
      </c>
      <c r="AA411">
        <v>3.14</v>
      </c>
      <c r="AB411" t="s">
        <v>42</v>
      </c>
      <c r="AD411" s="5">
        <v>44986</v>
      </c>
    </row>
    <row r="412" spans="1:30" x14ac:dyDescent="0.3">
      <c r="A412" s="5">
        <v>44986</v>
      </c>
      <c r="B412" s="5" t="s">
        <v>75</v>
      </c>
      <c r="C412" t="s">
        <v>86</v>
      </c>
      <c r="D412" t="s">
        <v>85</v>
      </c>
      <c r="E412">
        <v>2.13</v>
      </c>
      <c r="G412" t="s">
        <v>42</v>
      </c>
      <c r="O412">
        <v>55</v>
      </c>
      <c r="P412">
        <v>0.02</v>
      </c>
      <c r="Q412">
        <v>54.027999999999999</v>
      </c>
      <c r="R412">
        <v>4.907</v>
      </c>
      <c r="S412">
        <v>203.38399999999999</v>
      </c>
      <c r="T412">
        <v>-117.867</v>
      </c>
      <c r="U412">
        <v>2.44</v>
      </c>
      <c r="V412" t="s">
        <v>42</v>
      </c>
      <c r="W412" t="s">
        <v>85</v>
      </c>
      <c r="X412" s="5" t="s">
        <v>75</v>
      </c>
      <c r="Y412" t="s">
        <v>86</v>
      </c>
      <c r="Z412" t="s">
        <v>85</v>
      </c>
      <c r="AA412">
        <v>2.13</v>
      </c>
      <c r="AB412" t="s">
        <v>42</v>
      </c>
      <c r="AD412" s="5">
        <v>44986</v>
      </c>
    </row>
    <row r="413" spans="1:30" x14ac:dyDescent="0.3">
      <c r="A413" s="5">
        <v>44986</v>
      </c>
      <c r="B413" s="5" t="s">
        <v>75</v>
      </c>
      <c r="C413" t="s">
        <v>86</v>
      </c>
      <c r="D413" t="s">
        <v>85</v>
      </c>
      <c r="E413">
        <v>2.5950000000000002</v>
      </c>
      <c r="G413" t="s">
        <v>42</v>
      </c>
      <c r="O413">
        <v>56</v>
      </c>
      <c r="P413">
        <v>2.1000000000000001E-2</v>
      </c>
      <c r="Q413">
        <v>51.302999999999997</v>
      </c>
      <c r="R413">
        <v>5.7770000000000001</v>
      </c>
      <c r="S413">
        <v>148.20699999999999</v>
      </c>
      <c r="T413">
        <v>-114.81399999999999</v>
      </c>
      <c r="U413">
        <v>2.54</v>
      </c>
      <c r="V413" t="s">
        <v>42</v>
      </c>
      <c r="W413" t="s">
        <v>85</v>
      </c>
      <c r="X413" s="5" t="s">
        <v>75</v>
      </c>
      <c r="Y413" t="s">
        <v>86</v>
      </c>
      <c r="Z413" t="s">
        <v>85</v>
      </c>
      <c r="AA413">
        <v>2.5950000000000002</v>
      </c>
      <c r="AB413" t="s">
        <v>42</v>
      </c>
      <c r="AD413" s="5">
        <v>44986</v>
      </c>
    </row>
    <row r="414" spans="1:30" x14ac:dyDescent="0.3">
      <c r="A414" s="5">
        <v>44986</v>
      </c>
      <c r="B414" s="5" t="s">
        <v>75</v>
      </c>
      <c r="C414" t="s">
        <v>86</v>
      </c>
      <c r="D414" t="s">
        <v>85</v>
      </c>
      <c r="E414">
        <v>2.4630000000000001</v>
      </c>
      <c r="G414" t="s">
        <v>42</v>
      </c>
      <c r="O414">
        <v>57</v>
      </c>
      <c r="P414">
        <v>1.4999999999999999E-2</v>
      </c>
      <c r="Q414">
        <v>54.781999999999996</v>
      </c>
      <c r="R414">
        <v>6.6479999999999997</v>
      </c>
      <c r="S414">
        <v>217.11199999999999</v>
      </c>
      <c r="T414">
        <v>-26.917000000000002</v>
      </c>
      <c r="U414">
        <v>1.8069999999999999</v>
      </c>
      <c r="V414" t="s">
        <v>42</v>
      </c>
      <c r="W414" t="s">
        <v>85</v>
      </c>
      <c r="X414" s="5" t="s">
        <v>75</v>
      </c>
      <c r="Y414" t="s">
        <v>86</v>
      </c>
      <c r="Z414" t="s">
        <v>85</v>
      </c>
      <c r="AA414">
        <v>2.4630000000000001</v>
      </c>
      <c r="AB414" t="s">
        <v>42</v>
      </c>
      <c r="AD414" s="5">
        <v>44986</v>
      </c>
    </row>
    <row r="415" spans="1:30" x14ac:dyDescent="0.3">
      <c r="A415" s="5">
        <v>44986</v>
      </c>
      <c r="B415" s="5" t="s">
        <v>75</v>
      </c>
      <c r="C415" t="s">
        <v>86</v>
      </c>
      <c r="D415" t="s">
        <v>85</v>
      </c>
      <c r="E415">
        <v>3.113</v>
      </c>
      <c r="G415" t="s">
        <v>42</v>
      </c>
      <c r="O415">
        <v>58</v>
      </c>
      <c r="P415">
        <v>1.4999999999999999E-2</v>
      </c>
      <c r="Q415">
        <v>37.537999999999997</v>
      </c>
      <c r="R415">
        <v>19.369</v>
      </c>
      <c r="S415">
        <v>104.667</v>
      </c>
      <c r="T415">
        <v>-49.316000000000003</v>
      </c>
      <c r="U415">
        <v>1.863</v>
      </c>
      <c r="V415" t="s">
        <v>42</v>
      </c>
      <c r="W415" t="s">
        <v>85</v>
      </c>
      <c r="X415" s="5" t="s">
        <v>75</v>
      </c>
      <c r="Y415" t="s">
        <v>86</v>
      </c>
      <c r="Z415" t="s">
        <v>85</v>
      </c>
      <c r="AA415">
        <v>3.113</v>
      </c>
      <c r="AB415" t="s">
        <v>42</v>
      </c>
      <c r="AD415" s="5">
        <v>44986</v>
      </c>
    </row>
    <row r="416" spans="1:30" x14ac:dyDescent="0.3">
      <c r="A416" s="5">
        <v>44986</v>
      </c>
      <c r="B416" s="5" t="s">
        <v>75</v>
      </c>
      <c r="C416" t="s">
        <v>86</v>
      </c>
      <c r="D416" t="s">
        <v>85</v>
      </c>
      <c r="E416">
        <v>2.2839999999999998</v>
      </c>
      <c r="G416" t="s">
        <v>42</v>
      </c>
      <c r="O416">
        <v>59</v>
      </c>
      <c r="P416">
        <v>1.7000000000000001E-2</v>
      </c>
      <c r="Q416">
        <v>33.286999999999999</v>
      </c>
      <c r="R416">
        <v>7.5709999999999997</v>
      </c>
      <c r="S416">
        <v>131.667</v>
      </c>
      <c r="T416">
        <v>-43.506</v>
      </c>
      <c r="U416">
        <v>2.0169999999999999</v>
      </c>
      <c r="V416" t="s">
        <v>42</v>
      </c>
      <c r="W416" t="s">
        <v>85</v>
      </c>
      <c r="X416" s="5" t="s">
        <v>75</v>
      </c>
      <c r="Y416" t="s">
        <v>86</v>
      </c>
      <c r="Z416" t="s">
        <v>85</v>
      </c>
      <c r="AA416">
        <v>2.2839999999999998</v>
      </c>
      <c r="AB416" t="s">
        <v>42</v>
      </c>
      <c r="AD416" s="5">
        <v>44986</v>
      </c>
    </row>
    <row r="417" spans="1:30" x14ac:dyDescent="0.3">
      <c r="A417" s="5">
        <v>44986</v>
      </c>
      <c r="B417" s="5" t="s">
        <v>75</v>
      </c>
      <c r="C417" t="s">
        <v>86</v>
      </c>
      <c r="D417" t="s">
        <v>85</v>
      </c>
      <c r="E417">
        <v>2.44</v>
      </c>
      <c r="G417" t="s">
        <v>42</v>
      </c>
      <c r="O417">
        <v>60</v>
      </c>
      <c r="P417">
        <v>1.7000000000000001E-2</v>
      </c>
      <c r="Q417">
        <v>122.57299999999999</v>
      </c>
      <c r="R417">
        <v>10.618</v>
      </c>
      <c r="S417">
        <v>228.465</v>
      </c>
      <c r="T417">
        <v>-9.4619999999999997</v>
      </c>
      <c r="U417">
        <v>2.1110000000000002</v>
      </c>
      <c r="V417" t="s">
        <v>42</v>
      </c>
      <c r="W417" t="s">
        <v>85</v>
      </c>
      <c r="X417" s="5" t="s">
        <v>75</v>
      </c>
      <c r="Y417" t="s">
        <v>86</v>
      </c>
      <c r="Z417" t="s">
        <v>85</v>
      </c>
      <c r="AA417">
        <v>2.44</v>
      </c>
      <c r="AB417" t="s">
        <v>42</v>
      </c>
      <c r="AD417" s="5">
        <v>44986</v>
      </c>
    </row>
    <row r="418" spans="1:30" x14ac:dyDescent="0.3">
      <c r="A418" s="5">
        <v>44986</v>
      </c>
      <c r="B418" s="5" t="s">
        <v>75</v>
      </c>
      <c r="C418" t="s">
        <v>86</v>
      </c>
      <c r="D418" t="s">
        <v>85</v>
      </c>
      <c r="E418">
        <v>2.54</v>
      </c>
      <c r="G418" t="s">
        <v>42</v>
      </c>
      <c r="O418">
        <v>61</v>
      </c>
      <c r="P418">
        <v>1.6E-2</v>
      </c>
      <c r="Q418">
        <v>117.251</v>
      </c>
      <c r="R418">
        <v>11.412000000000001</v>
      </c>
      <c r="S418">
        <v>249.12700000000001</v>
      </c>
      <c r="T418">
        <v>-82.694000000000003</v>
      </c>
      <c r="U418">
        <v>1.9490000000000001</v>
      </c>
      <c r="V418" t="s">
        <v>42</v>
      </c>
      <c r="W418" t="s">
        <v>85</v>
      </c>
      <c r="X418" s="5" t="s">
        <v>75</v>
      </c>
      <c r="Y418" t="s">
        <v>86</v>
      </c>
      <c r="Z418" t="s">
        <v>85</v>
      </c>
      <c r="AA418">
        <v>2.54</v>
      </c>
      <c r="AB418" t="s">
        <v>42</v>
      </c>
      <c r="AD418" s="5">
        <v>44986</v>
      </c>
    </row>
    <row r="419" spans="1:30" x14ac:dyDescent="0.3">
      <c r="A419" s="5">
        <v>44986</v>
      </c>
      <c r="B419" s="5" t="s">
        <v>75</v>
      </c>
      <c r="C419" t="s">
        <v>86</v>
      </c>
      <c r="D419" t="s">
        <v>85</v>
      </c>
      <c r="E419">
        <v>1.8069999999999999</v>
      </c>
      <c r="G419" t="s">
        <v>42</v>
      </c>
      <c r="O419">
        <v>62</v>
      </c>
      <c r="P419">
        <v>0.02</v>
      </c>
      <c r="Q419">
        <v>128.40100000000001</v>
      </c>
      <c r="R419">
        <v>17.202999999999999</v>
      </c>
      <c r="S419">
        <v>251.68600000000001</v>
      </c>
      <c r="T419">
        <v>-114.69199999999999</v>
      </c>
      <c r="U419">
        <v>2.3740000000000001</v>
      </c>
      <c r="V419" t="s">
        <v>42</v>
      </c>
      <c r="W419" t="s">
        <v>85</v>
      </c>
      <c r="X419" s="5" t="s">
        <v>75</v>
      </c>
      <c r="Y419" t="s">
        <v>86</v>
      </c>
      <c r="Z419" t="s">
        <v>85</v>
      </c>
      <c r="AA419">
        <v>1.8069999999999999</v>
      </c>
      <c r="AB419" t="s">
        <v>42</v>
      </c>
      <c r="AD419" s="5">
        <v>44986</v>
      </c>
    </row>
    <row r="420" spans="1:30" x14ac:dyDescent="0.3">
      <c r="A420" s="5">
        <v>44986</v>
      </c>
      <c r="B420" s="5" t="s">
        <v>75</v>
      </c>
      <c r="C420" t="s">
        <v>86</v>
      </c>
      <c r="D420" t="s">
        <v>85</v>
      </c>
      <c r="E420">
        <v>1.863</v>
      </c>
      <c r="G420" t="s">
        <v>42</v>
      </c>
      <c r="O420">
        <v>63</v>
      </c>
      <c r="P420">
        <v>2.3E-2</v>
      </c>
      <c r="Q420">
        <v>97.036000000000001</v>
      </c>
      <c r="R420">
        <v>14.757</v>
      </c>
      <c r="S420">
        <v>208.67</v>
      </c>
      <c r="T420">
        <v>-60.895000000000003</v>
      </c>
      <c r="U420">
        <v>2.7519999999999998</v>
      </c>
      <c r="V420" t="s">
        <v>42</v>
      </c>
      <c r="W420" t="s">
        <v>85</v>
      </c>
      <c r="X420" s="5" t="s">
        <v>75</v>
      </c>
      <c r="Y420" t="s">
        <v>86</v>
      </c>
      <c r="Z420" t="s">
        <v>85</v>
      </c>
      <c r="AA420">
        <v>1.863</v>
      </c>
      <c r="AB420" t="s">
        <v>42</v>
      </c>
      <c r="AD420" s="5">
        <v>44986</v>
      </c>
    </row>
    <row r="421" spans="1:30" x14ac:dyDescent="0.3">
      <c r="A421" s="5">
        <v>44986</v>
      </c>
      <c r="B421" s="5" t="s">
        <v>75</v>
      </c>
      <c r="C421" t="s">
        <v>86</v>
      </c>
      <c r="D421" t="s">
        <v>85</v>
      </c>
      <c r="E421">
        <v>2.0169999999999999</v>
      </c>
      <c r="G421" t="s">
        <v>42</v>
      </c>
      <c r="O421">
        <v>64</v>
      </c>
      <c r="P421">
        <v>1.9E-2</v>
      </c>
      <c r="Q421">
        <v>81.537999999999997</v>
      </c>
      <c r="R421">
        <v>9.3330000000000002</v>
      </c>
      <c r="S421">
        <v>200</v>
      </c>
      <c r="T421">
        <v>-93.772000000000006</v>
      </c>
      <c r="U421">
        <v>2.2610000000000001</v>
      </c>
      <c r="V421" t="s">
        <v>42</v>
      </c>
      <c r="W421" t="s">
        <v>85</v>
      </c>
      <c r="X421" s="5" t="s">
        <v>75</v>
      </c>
      <c r="Y421" t="s">
        <v>86</v>
      </c>
      <c r="Z421" t="s">
        <v>85</v>
      </c>
      <c r="AA421">
        <v>2.0169999999999999</v>
      </c>
      <c r="AB421" t="s">
        <v>42</v>
      </c>
      <c r="AD421" s="5">
        <v>44986</v>
      </c>
    </row>
    <row r="422" spans="1:30" x14ac:dyDescent="0.3">
      <c r="A422" s="5">
        <v>44986</v>
      </c>
      <c r="B422" s="5" t="s">
        <v>75</v>
      </c>
      <c r="C422" t="s">
        <v>86</v>
      </c>
      <c r="D422" t="s">
        <v>85</v>
      </c>
      <c r="E422">
        <v>2.1110000000000002</v>
      </c>
      <c r="G422" t="s">
        <v>42</v>
      </c>
      <c r="O422">
        <v>65</v>
      </c>
      <c r="P422">
        <v>2.1000000000000001E-2</v>
      </c>
      <c r="Q422">
        <v>109.124</v>
      </c>
      <c r="R422">
        <v>41.613</v>
      </c>
      <c r="S422">
        <v>227.751</v>
      </c>
      <c r="T422">
        <v>-125.407</v>
      </c>
      <c r="U422">
        <v>2.524</v>
      </c>
      <c r="V422" t="s">
        <v>42</v>
      </c>
      <c r="W422" t="s">
        <v>85</v>
      </c>
      <c r="X422" s="5" t="s">
        <v>75</v>
      </c>
      <c r="Y422" t="s">
        <v>86</v>
      </c>
      <c r="Z422" t="s">
        <v>85</v>
      </c>
      <c r="AA422">
        <v>2.1110000000000002</v>
      </c>
      <c r="AB422" t="s">
        <v>42</v>
      </c>
      <c r="AD422" s="5">
        <v>44986</v>
      </c>
    </row>
    <row r="423" spans="1:30" x14ac:dyDescent="0.3">
      <c r="A423" s="5">
        <v>44986</v>
      </c>
      <c r="B423" s="5" t="s">
        <v>75</v>
      </c>
      <c r="C423" t="s">
        <v>86</v>
      </c>
      <c r="D423" t="s">
        <v>85</v>
      </c>
      <c r="E423">
        <v>1.9490000000000001</v>
      </c>
      <c r="G423" t="s">
        <v>42</v>
      </c>
      <c r="O423">
        <v>66</v>
      </c>
      <c r="P423">
        <v>1.9E-2</v>
      </c>
      <c r="Q423">
        <v>30.12</v>
      </c>
      <c r="R423">
        <v>2.3330000000000002</v>
      </c>
      <c r="S423">
        <v>56.494999999999997</v>
      </c>
      <c r="T423">
        <v>-104.33499999999999</v>
      </c>
      <c r="U423">
        <v>2.3029999999999999</v>
      </c>
      <c r="V423" t="s">
        <v>42</v>
      </c>
      <c r="W423" t="s">
        <v>85</v>
      </c>
      <c r="X423" s="5" t="s">
        <v>75</v>
      </c>
      <c r="Y423" t="s">
        <v>86</v>
      </c>
      <c r="Z423" t="s">
        <v>85</v>
      </c>
      <c r="AA423">
        <v>1.9490000000000001</v>
      </c>
      <c r="AB423" t="s">
        <v>42</v>
      </c>
      <c r="AD423" s="5">
        <v>44986</v>
      </c>
    </row>
    <row r="424" spans="1:30" x14ac:dyDescent="0.3">
      <c r="A424" s="5">
        <v>44986</v>
      </c>
      <c r="B424" s="5" t="s">
        <v>75</v>
      </c>
      <c r="C424" t="s">
        <v>86</v>
      </c>
      <c r="D424" t="s">
        <v>85</v>
      </c>
      <c r="E424">
        <v>2.3740000000000001</v>
      </c>
      <c r="G424" t="s">
        <v>42</v>
      </c>
      <c r="O424">
        <v>67</v>
      </c>
      <c r="P424">
        <v>1.9E-2</v>
      </c>
      <c r="Q424">
        <v>119.834</v>
      </c>
      <c r="R424">
        <v>25.792000000000002</v>
      </c>
      <c r="S424">
        <v>252.983</v>
      </c>
      <c r="T424">
        <v>96.674000000000007</v>
      </c>
      <c r="U424">
        <v>2.3460000000000001</v>
      </c>
      <c r="V424" t="s">
        <v>42</v>
      </c>
      <c r="W424" t="s">
        <v>85</v>
      </c>
      <c r="X424" s="5" t="s">
        <v>75</v>
      </c>
      <c r="Y424" t="s">
        <v>86</v>
      </c>
      <c r="Z424" t="s">
        <v>85</v>
      </c>
      <c r="AA424">
        <v>2.3740000000000001</v>
      </c>
      <c r="AB424" t="s">
        <v>42</v>
      </c>
      <c r="AD424" s="5">
        <v>44986</v>
      </c>
    </row>
    <row r="425" spans="1:30" x14ac:dyDescent="0.3">
      <c r="A425" s="5">
        <v>44986</v>
      </c>
      <c r="B425" s="5" t="s">
        <v>75</v>
      </c>
      <c r="C425" t="s">
        <v>86</v>
      </c>
      <c r="D425" t="s">
        <v>85</v>
      </c>
      <c r="E425">
        <v>2.7519999999999998</v>
      </c>
      <c r="G425" t="s">
        <v>42</v>
      </c>
      <c r="O425">
        <v>68</v>
      </c>
      <c r="P425">
        <v>2.1000000000000001E-2</v>
      </c>
      <c r="Q425">
        <v>98.787000000000006</v>
      </c>
      <c r="R425">
        <v>1.905</v>
      </c>
      <c r="S425">
        <v>209.97499999999999</v>
      </c>
      <c r="T425">
        <v>-68.606999999999999</v>
      </c>
      <c r="U425">
        <v>2.5830000000000002</v>
      </c>
      <c r="V425" t="s">
        <v>42</v>
      </c>
      <c r="W425" t="s">
        <v>85</v>
      </c>
      <c r="X425" s="5" t="s">
        <v>75</v>
      </c>
      <c r="Y425" t="s">
        <v>86</v>
      </c>
      <c r="Z425" t="s">
        <v>85</v>
      </c>
      <c r="AA425">
        <v>2.7519999999999998</v>
      </c>
      <c r="AB425" t="s">
        <v>42</v>
      </c>
      <c r="AD425" s="5">
        <v>44986</v>
      </c>
    </row>
    <row r="426" spans="1:30" x14ac:dyDescent="0.3">
      <c r="A426" s="5">
        <v>44986</v>
      </c>
      <c r="B426" s="5" t="s">
        <v>75</v>
      </c>
      <c r="C426" t="s">
        <v>86</v>
      </c>
      <c r="D426" t="s">
        <v>85</v>
      </c>
      <c r="E426">
        <v>2.2610000000000001</v>
      </c>
      <c r="G426" t="s">
        <v>42</v>
      </c>
      <c r="O426">
        <v>69</v>
      </c>
      <c r="P426">
        <v>0.02</v>
      </c>
      <c r="Q426">
        <v>117.71899999999999</v>
      </c>
      <c r="R426">
        <v>12.539</v>
      </c>
      <c r="S426">
        <v>224.333</v>
      </c>
      <c r="T426">
        <v>71.378</v>
      </c>
      <c r="U426">
        <v>2.407</v>
      </c>
      <c r="V426" t="s">
        <v>42</v>
      </c>
      <c r="W426" t="s">
        <v>85</v>
      </c>
      <c r="X426" s="5" t="s">
        <v>75</v>
      </c>
      <c r="Y426" t="s">
        <v>86</v>
      </c>
      <c r="Z426" t="s">
        <v>85</v>
      </c>
      <c r="AA426">
        <v>2.2610000000000001</v>
      </c>
      <c r="AB426" t="s">
        <v>42</v>
      </c>
      <c r="AD426" s="5">
        <v>44986</v>
      </c>
    </row>
    <row r="427" spans="1:30" x14ac:dyDescent="0.3">
      <c r="A427" s="5">
        <v>44986</v>
      </c>
      <c r="B427" s="5" t="s">
        <v>75</v>
      </c>
      <c r="C427" t="s">
        <v>86</v>
      </c>
      <c r="D427" t="s">
        <v>85</v>
      </c>
      <c r="E427">
        <v>2.524</v>
      </c>
      <c r="G427" t="s">
        <v>42</v>
      </c>
      <c r="O427">
        <v>70</v>
      </c>
      <c r="P427">
        <v>1.6E-2</v>
      </c>
      <c r="Q427">
        <v>69.162999999999997</v>
      </c>
      <c r="R427">
        <v>22.667000000000002</v>
      </c>
      <c r="S427">
        <v>144.85499999999999</v>
      </c>
      <c r="T427">
        <v>60.164000000000001</v>
      </c>
      <c r="U427">
        <v>1.9430000000000001</v>
      </c>
      <c r="V427" t="s">
        <v>42</v>
      </c>
      <c r="W427" t="s">
        <v>85</v>
      </c>
      <c r="X427" s="5" t="s">
        <v>75</v>
      </c>
      <c r="Y427" t="s">
        <v>86</v>
      </c>
      <c r="Z427" t="s">
        <v>85</v>
      </c>
      <c r="AA427">
        <v>2.524</v>
      </c>
      <c r="AB427" t="s">
        <v>42</v>
      </c>
      <c r="AD427" s="5">
        <v>44986</v>
      </c>
    </row>
    <row r="428" spans="1:30" x14ac:dyDescent="0.3">
      <c r="A428" s="5">
        <v>44986</v>
      </c>
      <c r="B428" s="5" t="s">
        <v>75</v>
      </c>
      <c r="C428" t="s">
        <v>86</v>
      </c>
      <c r="D428" t="s">
        <v>85</v>
      </c>
      <c r="E428">
        <v>2.3029999999999999</v>
      </c>
      <c r="G428" t="s">
        <v>42</v>
      </c>
      <c r="O428">
        <v>71</v>
      </c>
      <c r="P428">
        <v>2.1000000000000001E-2</v>
      </c>
      <c r="Q428">
        <v>82.108999999999995</v>
      </c>
      <c r="R428">
        <v>8.4</v>
      </c>
      <c r="S428">
        <v>200.255</v>
      </c>
      <c r="T428">
        <v>-42.235999999999997</v>
      </c>
      <c r="U428">
        <v>2.5449999999999999</v>
      </c>
      <c r="V428" t="s">
        <v>42</v>
      </c>
      <c r="W428" t="s">
        <v>85</v>
      </c>
      <c r="X428" s="5" t="s">
        <v>75</v>
      </c>
      <c r="Y428" t="s">
        <v>86</v>
      </c>
      <c r="Z428" t="s">
        <v>85</v>
      </c>
      <c r="AA428">
        <v>2.3029999999999999</v>
      </c>
      <c r="AB428" t="s">
        <v>42</v>
      </c>
      <c r="AD428" s="5">
        <v>44986</v>
      </c>
    </row>
    <row r="429" spans="1:30" x14ac:dyDescent="0.3">
      <c r="A429" s="5">
        <v>44986</v>
      </c>
      <c r="B429" s="5" t="s">
        <v>75</v>
      </c>
      <c r="C429" t="s">
        <v>86</v>
      </c>
      <c r="D429" t="s">
        <v>85</v>
      </c>
      <c r="E429">
        <v>2.3460000000000001</v>
      </c>
      <c r="G429" t="s">
        <v>42</v>
      </c>
      <c r="O429">
        <v>72</v>
      </c>
      <c r="P429">
        <v>2.1000000000000001E-2</v>
      </c>
      <c r="Q429">
        <v>118.251</v>
      </c>
      <c r="R429">
        <v>40.607999999999997</v>
      </c>
      <c r="S429">
        <v>233.69499999999999</v>
      </c>
      <c r="T429">
        <v>-8.6159999999999997</v>
      </c>
      <c r="U429">
        <v>2.4820000000000002</v>
      </c>
      <c r="V429" t="s">
        <v>42</v>
      </c>
      <c r="W429" t="s">
        <v>85</v>
      </c>
      <c r="X429" s="5" t="s">
        <v>75</v>
      </c>
      <c r="Y429" t="s">
        <v>86</v>
      </c>
      <c r="Z429" t="s">
        <v>85</v>
      </c>
      <c r="AA429">
        <v>2.3460000000000001</v>
      </c>
      <c r="AB429" t="s">
        <v>42</v>
      </c>
      <c r="AD429" s="5">
        <v>44986</v>
      </c>
    </row>
    <row r="430" spans="1:30" x14ac:dyDescent="0.3">
      <c r="A430" s="5">
        <v>44986</v>
      </c>
      <c r="B430" s="5" t="s">
        <v>75</v>
      </c>
      <c r="C430" t="s">
        <v>86</v>
      </c>
      <c r="D430" t="s">
        <v>85</v>
      </c>
      <c r="E430">
        <v>2.5830000000000002</v>
      </c>
      <c r="G430" t="s">
        <v>42</v>
      </c>
      <c r="O430">
        <v>73</v>
      </c>
      <c r="P430">
        <v>0.02</v>
      </c>
      <c r="Q430">
        <v>79.367999999999995</v>
      </c>
      <c r="R430">
        <v>3.7210000000000001</v>
      </c>
      <c r="S430">
        <v>250.31899999999999</v>
      </c>
      <c r="T430">
        <v>-14.597</v>
      </c>
      <c r="U430">
        <v>2.4590000000000001</v>
      </c>
      <c r="V430" t="s">
        <v>42</v>
      </c>
      <c r="W430" t="s">
        <v>85</v>
      </c>
      <c r="X430" s="5" t="s">
        <v>75</v>
      </c>
      <c r="Y430" t="s">
        <v>86</v>
      </c>
      <c r="Z430" t="s">
        <v>85</v>
      </c>
      <c r="AA430">
        <v>2.5830000000000002</v>
      </c>
      <c r="AB430" t="s">
        <v>42</v>
      </c>
      <c r="AD430" s="5">
        <v>44986</v>
      </c>
    </row>
    <row r="431" spans="1:30" x14ac:dyDescent="0.3">
      <c r="A431" s="5">
        <v>44986</v>
      </c>
      <c r="B431" s="5" t="s">
        <v>75</v>
      </c>
      <c r="C431" t="s">
        <v>86</v>
      </c>
      <c r="D431" t="s">
        <v>85</v>
      </c>
      <c r="E431">
        <v>2.407</v>
      </c>
      <c r="G431" t="s">
        <v>42</v>
      </c>
      <c r="O431">
        <v>74</v>
      </c>
      <c r="P431">
        <v>0.02</v>
      </c>
      <c r="Q431">
        <v>51.738</v>
      </c>
      <c r="R431">
        <v>8.3330000000000002</v>
      </c>
      <c r="S431">
        <v>181.48500000000001</v>
      </c>
      <c r="T431">
        <v>152.13300000000001</v>
      </c>
      <c r="U431">
        <v>2.44</v>
      </c>
      <c r="V431" t="s">
        <v>42</v>
      </c>
      <c r="W431" t="s">
        <v>85</v>
      </c>
      <c r="X431" s="5" t="s">
        <v>75</v>
      </c>
      <c r="Y431" t="s">
        <v>86</v>
      </c>
      <c r="Z431" t="s">
        <v>85</v>
      </c>
      <c r="AA431">
        <v>2.407</v>
      </c>
      <c r="AB431" t="s">
        <v>42</v>
      </c>
      <c r="AD431" s="5">
        <v>44986</v>
      </c>
    </row>
    <row r="432" spans="1:30" x14ac:dyDescent="0.3">
      <c r="A432" s="5">
        <v>44986</v>
      </c>
      <c r="B432" s="5" t="s">
        <v>75</v>
      </c>
      <c r="C432" t="s">
        <v>86</v>
      </c>
      <c r="D432" t="s">
        <v>85</v>
      </c>
      <c r="E432">
        <v>1.9430000000000001</v>
      </c>
      <c r="G432" t="s">
        <v>42</v>
      </c>
      <c r="O432">
        <v>75</v>
      </c>
      <c r="P432">
        <v>2.1000000000000001E-2</v>
      </c>
      <c r="Q432">
        <v>58.689</v>
      </c>
      <c r="R432">
        <v>9.6020000000000003</v>
      </c>
      <c r="S432">
        <v>179.333</v>
      </c>
      <c r="T432">
        <v>132.99700000000001</v>
      </c>
      <c r="U432">
        <v>2.508</v>
      </c>
      <c r="V432" t="s">
        <v>42</v>
      </c>
      <c r="W432" t="s">
        <v>85</v>
      </c>
      <c r="X432" s="5" t="s">
        <v>75</v>
      </c>
      <c r="Y432" t="s">
        <v>86</v>
      </c>
      <c r="Z432" t="s">
        <v>85</v>
      </c>
      <c r="AA432">
        <v>1.9430000000000001</v>
      </c>
      <c r="AB432" t="s">
        <v>42</v>
      </c>
      <c r="AD432" s="5">
        <v>44986</v>
      </c>
    </row>
    <row r="433" spans="1:30" x14ac:dyDescent="0.3">
      <c r="A433" s="5">
        <v>44986</v>
      </c>
      <c r="B433" s="5" t="s">
        <v>75</v>
      </c>
      <c r="C433" t="s">
        <v>86</v>
      </c>
      <c r="D433" t="s">
        <v>85</v>
      </c>
      <c r="E433">
        <v>2.5449999999999999</v>
      </c>
      <c r="G433" t="s">
        <v>42</v>
      </c>
      <c r="O433">
        <v>76</v>
      </c>
      <c r="P433">
        <v>2.4E-2</v>
      </c>
      <c r="Q433">
        <v>79.691000000000003</v>
      </c>
      <c r="R433">
        <v>13.193</v>
      </c>
      <c r="S433">
        <v>184.36</v>
      </c>
      <c r="T433">
        <v>115.017</v>
      </c>
      <c r="U433">
        <v>2.8719999999999999</v>
      </c>
      <c r="V433" t="s">
        <v>42</v>
      </c>
      <c r="W433" t="s">
        <v>85</v>
      </c>
      <c r="X433" s="5" t="s">
        <v>75</v>
      </c>
      <c r="Y433" t="s">
        <v>86</v>
      </c>
      <c r="Z433" t="s">
        <v>85</v>
      </c>
      <c r="AA433">
        <v>2.5449999999999999</v>
      </c>
      <c r="AB433" t="s">
        <v>42</v>
      </c>
      <c r="AD433" s="5">
        <v>44986</v>
      </c>
    </row>
    <row r="434" spans="1:30" x14ac:dyDescent="0.3">
      <c r="A434" s="5">
        <v>44986</v>
      </c>
      <c r="B434" s="5" t="s">
        <v>75</v>
      </c>
      <c r="C434" t="s">
        <v>86</v>
      </c>
      <c r="D434" t="s">
        <v>85</v>
      </c>
      <c r="E434">
        <v>2.4820000000000002</v>
      </c>
      <c r="G434" t="s">
        <v>42</v>
      </c>
      <c r="O434">
        <v>77</v>
      </c>
      <c r="P434">
        <v>1.4999999999999999E-2</v>
      </c>
      <c r="Q434">
        <v>106.126</v>
      </c>
      <c r="R434">
        <v>4.1660000000000004</v>
      </c>
      <c r="S434">
        <v>240.04900000000001</v>
      </c>
      <c r="T434">
        <v>101.155</v>
      </c>
      <c r="U434">
        <v>1.794</v>
      </c>
      <c r="V434" t="s">
        <v>42</v>
      </c>
      <c r="W434" t="s">
        <v>85</v>
      </c>
      <c r="X434" s="5" t="s">
        <v>75</v>
      </c>
      <c r="Y434" t="s">
        <v>86</v>
      </c>
      <c r="Z434" t="s">
        <v>85</v>
      </c>
      <c r="AA434">
        <v>2.4820000000000002</v>
      </c>
      <c r="AB434" t="s">
        <v>42</v>
      </c>
      <c r="AD434" s="5">
        <v>44986</v>
      </c>
    </row>
    <row r="435" spans="1:30" x14ac:dyDescent="0.3">
      <c r="A435" s="5">
        <v>44986</v>
      </c>
      <c r="B435" s="5" t="s">
        <v>75</v>
      </c>
      <c r="C435" t="s">
        <v>86</v>
      </c>
      <c r="D435" t="s">
        <v>85</v>
      </c>
      <c r="E435">
        <v>2.4590000000000001</v>
      </c>
      <c r="G435" t="s">
        <v>42</v>
      </c>
      <c r="O435">
        <v>78</v>
      </c>
      <c r="P435">
        <v>1.7999999999999999E-2</v>
      </c>
      <c r="Q435">
        <v>118.627</v>
      </c>
      <c r="R435">
        <v>8.7690000000000001</v>
      </c>
      <c r="S435">
        <v>246.09899999999999</v>
      </c>
      <c r="T435">
        <v>95.314999999999998</v>
      </c>
      <c r="U435">
        <v>2.141</v>
      </c>
      <c r="V435" t="s">
        <v>42</v>
      </c>
      <c r="W435" t="s">
        <v>85</v>
      </c>
      <c r="X435" s="5" t="s">
        <v>75</v>
      </c>
      <c r="Y435" t="s">
        <v>86</v>
      </c>
      <c r="Z435" t="s">
        <v>85</v>
      </c>
      <c r="AA435">
        <v>2.4590000000000001</v>
      </c>
      <c r="AB435" t="s">
        <v>42</v>
      </c>
      <c r="AD435" s="5">
        <v>44986</v>
      </c>
    </row>
    <row r="436" spans="1:30" x14ac:dyDescent="0.3">
      <c r="A436" s="5">
        <v>44986</v>
      </c>
      <c r="B436" s="5" t="s">
        <v>75</v>
      </c>
      <c r="C436" t="s">
        <v>86</v>
      </c>
      <c r="D436" t="s">
        <v>85</v>
      </c>
      <c r="E436">
        <v>2.44</v>
      </c>
      <c r="G436" t="s">
        <v>42</v>
      </c>
      <c r="O436">
        <v>79</v>
      </c>
      <c r="P436">
        <v>2.1999999999999999E-2</v>
      </c>
      <c r="Q436">
        <v>84.831000000000003</v>
      </c>
      <c r="R436">
        <v>2.63</v>
      </c>
      <c r="S436">
        <v>192.53899999999999</v>
      </c>
      <c r="T436">
        <v>-125.29300000000001</v>
      </c>
      <c r="U436">
        <v>2.7029999999999998</v>
      </c>
      <c r="V436" t="s">
        <v>42</v>
      </c>
      <c r="W436" t="s">
        <v>85</v>
      </c>
      <c r="X436" s="5" t="s">
        <v>75</v>
      </c>
      <c r="Y436" t="s">
        <v>86</v>
      </c>
      <c r="Z436" t="s">
        <v>85</v>
      </c>
      <c r="AA436">
        <v>2.44</v>
      </c>
      <c r="AB436" t="s">
        <v>42</v>
      </c>
      <c r="AD436" s="5">
        <v>44986</v>
      </c>
    </row>
    <row r="437" spans="1:30" x14ac:dyDescent="0.3">
      <c r="A437" s="5">
        <v>44986</v>
      </c>
      <c r="B437" s="5" t="s">
        <v>75</v>
      </c>
      <c r="C437" t="s">
        <v>86</v>
      </c>
      <c r="D437" t="s">
        <v>85</v>
      </c>
      <c r="E437">
        <v>2.508</v>
      </c>
      <c r="G437" t="s">
        <v>42</v>
      </c>
      <c r="O437">
        <v>80</v>
      </c>
      <c r="P437">
        <v>5.8000000000000003E-2</v>
      </c>
      <c r="Q437">
        <v>117.77</v>
      </c>
      <c r="R437">
        <v>7.0330000000000004</v>
      </c>
      <c r="S437">
        <v>243.94800000000001</v>
      </c>
      <c r="T437">
        <v>-84.248999999999995</v>
      </c>
      <c r="U437">
        <v>5.7</v>
      </c>
      <c r="V437" t="s">
        <v>42</v>
      </c>
      <c r="W437" t="s">
        <v>85</v>
      </c>
      <c r="X437" s="5" t="s">
        <v>75</v>
      </c>
      <c r="Y437" t="s">
        <v>86</v>
      </c>
      <c r="Z437" t="s">
        <v>85</v>
      </c>
      <c r="AA437">
        <v>2.508</v>
      </c>
      <c r="AB437" t="s">
        <v>42</v>
      </c>
      <c r="AD437" s="5">
        <v>44986</v>
      </c>
    </row>
    <row r="438" spans="1:30" x14ac:dyDescent="0.3">
      <c r="A438" s="5">
        <v>44986</v>
      </c>
      <c r="B438" s="5" t="s">
        <v>75</v>
      </c>
      <c r="C438" t="s">
        <v>86</v>
      </c>
      <c r="D438" t="s">
        <v>85</v>
      </c>
      <c r="E438">
        <v>2.8719999999999999</v>
      </c>
      <c r="G438" t="s">
        <v>42</v>
      </c>
      <c r="O438">
        <v>81</v>
      </c>
      <c r="P438">
        <v>5.7000000000000002E-2</v>
      </c>
      <c r="Q438">
        <v>96.25</v>
      </c>
      <c r="R438">
        <v>2</v>
      </c>
      <c r="S438">
        <v>241.667</v>
      </c>
      <c r="T438">
        <v>-90</v>
      </c>
      <c r="U438">
        <v>5.5890000000000004</v>
      </c>
      <c r="V438" t="s">
        <v>42</v>
      </c>
      <c r="W438" t="s">
        <v>85</v>
      </c>
      <c r="X438" s="5" t="s">
        <v>75</v>
      </c>
      <c r="Y438" t="s">
        <v>86</v>
      </c>
      <c r="Z438" t="s">
        <v>85</v>
      </c>
      <c r="AA438">
        <v>2.8719999999999999</v>
      </c>
      <c r="AB438" t="s">
        <v>42</v>
      </c>
      <c r="AD438" s="5">
        <v>44986</v>
      </c>
    </row>
    <row r="439" spans="1:30" x14ac:dyDescent="0.3">
      <c r="A439" s="5">
        <v>44986</v>
      </c>
      <c r="B439" s="5" t="s">
        <v>75</v>
      </c>
      <c r="C439" t="s">
        <v>86</v>
      </c>
      <c r="D439" t="s">
        <v>85</v>
      </c>
      <c r="E439">
        <v>1.794</v>
      </c>
      <c r="G439" t="s">
        <v>42</v>
      </c>
      <c r="O439">
        <v>82</v>
      </c>
      <c r="P439">
        <v>7.2999999999999995E-2</v>
      </c>
      <c r="Q439">
        <v>162.04599999999999</v>
      </c>
      <c r="R439">
        <v>2.77</v>
      </c>
      <c r="S439">
        <v>251.667</v>
      </c>
      <c r="T439">
        <v>-91.646000000000001</v>
      </c>
      <c r="U439">
        <v>7.1020000000000003</v>
      </c>
      <c r="V439" t="s">
        <v>42</v>
      </c>
      <c r="W439" t="s">
        <v>85</v>
      </c>
      <c r="X439" s="5" t="s">
        <v>75</v>
      </c>
      <c r="Y439" t="s">
        <v>86</v>
      </c>
      <c r="Z439" t="s">
        <v>85</v>
      </c>
      <c r="AA439">
        <v>1.794</v>
      </c>
      <c r="AB439" t="s">
        <v>42</v>
      </c>
      <c r="AD439" s="5">
        <v>44986</v>
      </c>
    </row>
    <row r="440" spans="1:30" x14ac:dyDescent="0.3">
      <c r="A440" s="5">
        <v>44986</v>
      </c>
      <c r="B440" s="5" t="s">
        <v>75</v>
      </c>
      <c r="C440" t="s">
        <v>86</v>
      </c>
      <c r="D440" t="s">
        <v>85</v>
      </c>
      <c r="E440">
        <v>2.141</v>
      </c>
      <c r="G440" t="s">
        <v>42</v>
      </c>
      <c r="O440">
        <v>83</v>
      </c>
      <c r="P440">
        <v>6.0999999999999999E-2</v>
      </c>
      <c r="Q440">
        <v>144.29</v>
      </c>
      <c r="R440">
        <v>5.2430000000000003</v>
      </c>
      <c r="S440">
        <v>250.70500000000001</v>
      </c>
      <c r="T440">
        <v>-88.441000000000003</v>
      </c>
      <c r="U440">
        <v>5.9989999999999997</v>
      </c>
      <c r="V440" t="s">
        <v>42</v>
      </c>
      <c r="W440" t="s">
        <v>85</v>
      </c>
      <c r="X440" s="5" t="s">
        <v>75</v>
      </c>
      <c r="Y440" t="s">
        <v>86</v>
      </c>
      <c r="Z440" t="s">
        <v>85</v>
      </c>
      <c r="AA440">
        <v>2.141</v>
      </c>
      <c r="AB440" t="s">
        <v>42</v>
      </c>
      <c r="AD440" s="5">
        <v>44986</v>
      </c>
    </row>
    <row r="441" spans="1:30" x14ac:dyDescent="0.3">
      <c r="A441" s="5">
        <v>44986</v>
      </c>
      <c r="B441" s="5" t="s">
        <v>75</v>
      </c>
      <c r="C441" t="s">
        <v>86</v>
      </c>
      <c r="D441" t="s">
        <v>85</v>
      </c>
      <c r="E441">
        <v>2.7029999999999998</v>
      </c>
      <c r="G441" t="s">
        <v>42</v>
      </c>
      <c r="O441">
        <v>84</v>
      </c>
      <c r="P441">
        <v>6.4000000000000001E-2</v>
      </c>
      <c r="Q441">
        <v>128.042</v>
      </c>
      <c r="R441">
        <v>0.95199999999999996</v>
      </c>
      <c r="S441">
        <v>253.15199999999999</v>
      </c>
      <c r="T441">
        <v>-92.602999999999994</v>
      </c>
      <c r="U441">
        <v>6.2889999999999997</v>
      </c>
      <c r="V441" t="s">
        <v>42</v>
      </c>
      <c r="W441" t="s">
        <v>85</v>
      </c>
      <c r="X441" s="5" t="s">
        <v>75</v>
      </c>
      <c r="Y441" t="s">
        <v>86</v>
      </c>
      <c r="Z441" t="s">
        <v>85</v>
      </c>
      <c r="AA441">
        <v>2.7029999999999998</v>
      </c>
      <c r="AB441" t="s">
        <v>42</v>
      </c>
      <c r="AD441" s="5">
        <v>44986</v>
      </c>
    </row>
    <row r="442" spans="1:30" x14ac:dyDescent="0.3">
      <c r="A442" s="5">
        <v>44986</v>
      </c>
      <c r="B442" s="5" t="s">
        <v>75</v>
      </c>
      <c r="C442" t="s">
        <v>86</v>
      </c>
      <c r="D442" t="s">
        <v>85</v>
      </c>
      <c r="E442">
        <v>5.7</v>
      </c>
      <c r="G442" t="s">
        <v>42</v>
      </c>
      <c r="O442">
        <v>85</v>
      </c>
      <c r="P442">
        <v>6.2E-2</v>
      </c>
      <c r="Q442">
        <v>91.432000000000002</v>
      </c>
      <c r="R442">
        <v>1.7769999999999999</v>
      </c>
      <c r="S442">
        <v>246.166</v>
      </c>
      <c r="T442">
        <v>-95.748999999999995</v>
      </c>
      <c r="U442">
        <v>6.11</v>
      </c>
      <c r="V442" t="s">
        <v>42</v>
      </c>
      <c r="W442" t="s">
        <v>85</v>
      </c>
      <c r="X442" s="5" t="s">
        <v>75</v>
      </c>
      <c r="Y442" t="s">
        <v>86</v>
      </c>
      <c r="Z442" t="s">
        <v>85</v>
      </c>
      <c r="AA442">
        <v>5.7</v>
      </c>
      <c r="AB442" t="s">
        <v>42</v>
      </c>
      <c r="AD442" s="5">
        <v>44986</v>
      </c>
    </row>
    <row r="443" spans="1:30" x14ac:dyDescent="0.3">
      <c r="A443" s="5">
        <v>44986</v>
      </c>
      <c r="B443" s="5" t="s">
        <v>75</v>
      </c>
      <c r="C443" t="s">
        <v>86</v>
      </c>
      <c r="D443" t="s">
        <v>85</v>
      </c>
      <c r="E443">
        <v>5.5890000000000004</v>
      </c>
      <c r="G443" t="s">
        <v>42</v>
      </c>
      <c r="O443">
        <v>86</v>
      </c>
      <c r="P443">
        <v>5.3999999999999999E-2</v>
      </c>
      <c r="Q443">
        <v>127.26300000000001</v>
      </c>
      <c r="R443">
        <v>9.82</v>
      </c>
      <c r="S443">
        <v>251.982</v>
      </c>
      <c r="T443">
        <v>-93.96</v>
      </c>
      <c r="U443">
        <v>5.3159999999999998</v>
      </c>
      <c r="V443" t="s">
        <v>42</v>
      </c>
      <c r="W443" t="s">
        <v>85</v>
      </c>
      <c r="X443" s="5" t="s">
        <v>75</v>
      </c>
      <c r="Y443" t="s">
        <v>86</v>
      </c>
      <c r="Z443" t="s">
        <v>85</v>
      </c>
      <c r="AA443">
        <v>5.5890000000000004</v>
      </c>
      <c r="AB443" t="s">
        <v>42</v>
      </c>
      <c r="AD443" s="5">
        <v>44986</v>
      </c>
    </row>
    <row r="444" spans="1:30" x14ac:dyDescent="0.3">
      <c r="A444" s="5">
        <v>44986</v>
      </c>
      <c r="B444" s="5" t="s">
        <v>75</v>
      </c>
      <c r="C444" t="s">
        <v>86</v>
      </c>
      <c r="D444" t="s">
        <v>85</v>
      </c>
      <c r="E444">
        <v>7.1020000000000003</v>
      </c>
      <c r="G444" t="s">
        <v>42</v>
      </c>
      <c r="O444">
        <v>87</v>
      </c>
      <c r="P444">
        <v>6.2E-2</v>
      </c>
      <c r="Q444">
        <v>148.69499999999999</v>
      </c>
      <c r="R444">
        <v>2.206</v>
      </c>
      <c r="S444">
        <v>253.11</v>
      </c>
      <c r="T444">
        <v>-91.921999999999997</v>
      </c>
      <c r="U444">
        <v>6.0819999999999999</v>
      </c>
      <c r="V444" t="s">
        <v>42</v>
      </c>
      <c r="W444" t="s">
        <v>85</v>
      </c>
      <c r="X444" s="5" t="s">
        <v>75</v>
      </c>
      <c r="Y444" t="s">
        <v>86</v>
      </c>
      <c r="Z444" t="s">
        <v>85</v>
      </c>
      <c r="AA444">
        <v>7.1020000000000003</v>
      </c>
      <c r="AB444" t="s">
        <v>42</v>
      </c>
      <c r="AD444" s="5">
        <v>44986</v>
      </c>
    </row>
    <row r="445" spans="1:30" x14ac:dyDescent="0.3">
      <c r="A445" s="5">
        <v>44986</v>
      </c>
      <c r="B445" s="5" t="s">
        <v>75</v>
      </c>
      <c r="C445" t="s">
        <v>86</v>
      </c>
      <c r="D445" t="s">
        <v>85</v>
      </c>
      <c r="E445">
        <v>5.9989999999999997</v>
      </c>
      <c r="G445" t="s">
        <v>42</v>
      </c>
      <c r="O445">
        <v>88</v>
      </c>
      <c r="P445">
        <v>6.3E-2</v>
      </c>
      <c r="Q445">
        <v>108.58</v>
      </c>
      <c r="R445">
        <v>3.581</v>
      </c>
      <c r="S445">
        <v>245</v>
      </c>
      <c r="T445">
        <v>-91.138000000000005</v>
      </c>
      <c r="U445">
        <v>6.1619999999999999</v>
      </c>
      <c r="V445" t="s">
        <v>42</v>
      </c>
      <c r="W445" t="s">
        <v>85</v>
      </c>
      <c r="X445" s="5" t="s">
        <v>75</v>
      </c>
      <c r="Y445" t="s">
        <v>86</v>
      </c>
      <c r="Z445" t="s">
        <v>85</v>
      </c>
      <c r="AA445">
        <v>5.9989999999999997</v>
      </c>
      <c r="AB445" t="s">
        <v>42</v>
      </c>
      <c r="AD445" s="5">
        <v>44986</v>
      </c>
    </row>
    <row r="446" spans="1:30" x14ac:dyDescent="0.3">
      <c r="A446" s="5">
        <v>44986</v>
      </c>
      <c r="B446" s="5" t="s">
        <v>75</v>
      </c>
      <c r="C446" t="s">
        <v>86</v>
      </c>
      <c r="D446" t="s">
        <v>85</v>
      </c>
      <c r="E446">
        <v>6.2889999999999997</v>
      </c>
      <c r="G446" t="s">
        <v>42</v>
      </c>
      <c r="O446">
        <v>89</v>
      </c>
      <c r="P446">
        <v>6.6000000000000003E-2</v>
      </c>
      <c r="Q446">
        <v>126.43</v>
      </c>
      <c r="R446">
        <v>1.698</v>
      </c>
      <c r="S446">
        <v>252.80500000000001</v>
      </c>
      <c r="T446">
        <v>-92.537000000000006</v>
      </c>
      <c r="U446">
        <v>6.452</v>
      </c>
      <c r="V446" t="s">
        <v>42</v>
      </c>
      <c r="W446" t="s">
        <v>85</v>
      </c>
      <c r="X446" s="5" t="s">
        <v>75</v>
      </c>
      <c r="Y446" t="s">
        <v>86</v>
      </c>
      <c r="Z446" t="s">
        <v>85</v>
      </c>
      <c r="AA446">
        <v>6.2889999999999997</v>
      </c>
      <c r="AB446" t="s">
        <v>42</v>
      </c>
      <c r="AD446" s="5">
        <v>44986</v>
      </c>
    </row>
    <row r="447" spans="1:30" x14ac:dyDescent="0.3">
      <c r="A447" s="5">
        <v>44986</v>
      </c>
      <c r="B447" s="5" t="s">
        <v>75</v>
      </c>
      <c r="C447" t="s">
        <v>86</v>
      </c>
      <c r="D447" t="s">
        <v>85</v>
      </c>
      <c r="E447">
        <v>6.11</v>
      </c>
      <c r="G447" t="s">
        <v>42</v>
      </c>
      <c r="O447">
        <v>90</v>
      </c>
      <c r="P447">
        <v>6.8000000000000005E-2</v>
      </c>
      <c r="Q447">
        <v>102.27</v>
      </c>
      <c r="R447">
        <v>5.452</v>
      </c>
      <c r="S447">
        <v>212.881</v>
      </c>
      <c r="T447">
        <v>-101.379</v>
      </c>
      <c r="U447">
        <v>6.617</v>
      </c>
      <c r="V447" t="s">
        <v>42</v>
      </c>
      <c r="W447" t="s">
        <v>85</v>
      </c>
      <c r="X447" s="5" t="s">
        <v>75</v>
      </c>
      <c r="Y447" t="s">
        <v>86</v>
      </c>
      <c r="Z447" t="s">
        <v>85</v>
      </c>
      <c r="AA447">
        <v>6.11</v>
      </c>
      <c r="AB447" t="s">
        <v>42</v>
      </c>
      <c r="AD447" s="5">
        <v>44986</v>
      </c>
    </row>
    <row r="448" spans="1:30" x14ac:dyDescent="0.3">
      <c r="A448" s="5">
        <v>44986</v>
      </c>
      <c r="B448" s="5" t="s">
        <v>75</v>
      </c>
      <c r="C448" t="s">
        <v>86</v>
      </c>
      <c r="D448" t="s">
        <v>85</v>
      </c>
      <c r="E448">
        <v>5.3159999999999998</v>
      </c>
      <c r="G448" t="s">
        <v>42</v>
      </c>
      <c r="O448">
        <v>91</v>
      </c>
      <c r="P448">
        <v>6.2E-2</v>
      </c>
      <c r="Q448">
        <v>158.08799999999999</v>
      </c>
      <c r="R448">
        <v>1.472</v>
      </c>
      <c r="S448">
        <v>253.333</v>
      </c>
      <c r="T448">
        <v>-92.707999999999998</v>
      </c>
      <c r="U448">
        <v>6.0449999999999999</v>
      </c>
      <c r="V448" t="s">
        <v>42</v>
      </c>
      <c r="W448" t="s">
        <v>85</v>
      </c>
      <c r="X448" s="5" t="s">
        <v>75</v>
      </c>
      <c r="Y448" t="s">
        <v>86</v>
      </c>
      <c r="Z448" t="s">
        <v>85</v>
      </c>
      <c r="AA448">
        <v>5.3159999999999998</v>
      </c>
      <c r="AB448" t="s">
        <v>42</v>
      </c>
      <c r="AD448" s="5">
        <v>44986</v>
      </c>
    </row>
    <row r="449" spans="1:30" x14ac:dyDescent="0.3">
      <c r="A449" s="5">
        <v>44986</v>
      </c>
      <c r="B449" s="5" t="s">
        <v>75</v>
      </c>
      <c r="C449" t="s">
        <v>86</v>
      </c>
      <c r="D449" t="s">
        <v>85</v>
      </c>
      <c r="E449">
        <v>6.0819999999999999</v>
      </c>
      <c r="G449" t="s">
        <v>42</v>
      </c>
      <c r="O449">
        <v>92</v>
      </c>
      <c r="P449">
        <v>5.8000000000000003E-2</v>
      </c>
      <c r="Q449">
        <v>144.191</v>
      </c>
      <c r="R449">
        <v>4.5620000000000003</v>
      </c>
      <c r="S449">
        <v>251</v>
      </c>
      <c r="T449">
        <v>-91.637</v>
      </c>
      <c r="U449">
        <v>5.7140000000000004</v>
      </c>
      <c r="V449" t="s">
        <v>42</v>
      </c>
      <c r="W449" t="s">
        <v>85</v>
      </c>
      <c r="X449" s="5" t="s">
        <v>75</v>
      </c>
      <c r="Y449" t="s">
        <v>86</v>
      </c>
      <c r="Z449" t="s">
        <v>85</v>
      </c>
      <c r="AA449">
        <v>6.0819999999999999</v>
      </c>
      <c r="AB449" t="s">
        <v>42</v>
      </c>
      <c r="AD449" s="5">
        <v>44986</v>
      </c>
    </row>
    <row r="450" spans="1:30" x14ac:dyDescent="0.3">
      <c r="A450" s="5">
        <v>44986</v>
      </c>
      <c r="B450" s="5" t="s">
        <v>75</v>
      </c>
      <c r="C450" t="s">
        <v>86</v>
      </c>
      <c r="D450" t="s">
        <v>85</v>
      </c>
      <c r="E450">
        <v>6.1619999999999999</v>
      </c>
      <c r="G450" t="s">
        <v>42</v>
      </c>
      <c r="O450">
        <v>93</v>
      </c>
      <c r="P450">
        <v>5.5E-2</v>
      </c>
      <c r="Q450">
        <v>133.38999999999999</v>
      </c>
      <c r="R450">
        <v>1.006</v>
      </c>
      <c r="S450">
        <v>249.77699999999999</v>
      </c>
      <c r="T450">
        <v>-86.963999999999999</v>
      </c>
      <c r="U450">
        <v>5.3929999999999998</v>
      </c>
      <c r="V450" t="s">
        <v>42</v>
      </c>
      <c r="W450" t="s">
        <v>85</v>
      </c>
      <c r="X450" s="5" t="s">
        <v>75</v>
      </c>
      <c r="Y450" t="s">
        <v>86</v>
      </c>
      <c r="Z450" t="s">
        <v>85</v>
      </c>
      <c r="AA450">
        <v>6.1619999999999999</v>
      </c>
      <c r="AB450" t="s">
        <v>42</v>
      </c>
      <c r="AD450" s="5">
        <v>44986</v>
      </c>
    </row>
    <row r="451" spans="1:30" x14ac:dyDescent="0.3">
      <c r="A451" s="5">
        <v>44986</v>
      </c>
      <c r="B451" s="5" t="s">
        <v>75</v>
      </c>
      <c r="C451" t="s">
        <v>86</v>
      </c>
      <c r="D451" t="s">
        <v>85</v>
      </c>
      <c r="E451">
        <v>6.452</v>
      </c>
      <c r="G451" t="s">
        <v>42</v>
      </c>
      <c r="O451">
        <v>94</v>
      </c>
      <c r="P451">
        <v>5.8000000000000003E-2</v>
      </c>
      <c r="Q451">
        <v>120.911</v>
      </c>
      <c r="R451">
        <v>7.7750000000000004</v>
      </c>
      <c r="S451">
        <v>253.333</v>
      </c>
      <c r="T451">
        <v>-88.352000000000004</v>
      </c>
      <c r="U451">
        <v>5.673</v>
      </c>
      <c r="V451" t="s">
        <v>42</v>
      </c>
      <c r="W451" t="s">
        <v>85</v>
      </c>
      <c r="X451" s="5" t="s">
        <v>75</v>
      </c>
      <c r="Y451" t="s">
        <v>86</v>
      </c>
      <c r="Z451" t="s">
        <v>85</v>
      </c>
      <c r="AA451">
        <v>6.452</v>
      </c>
      <c r="AB451" t="s">
        <v>42</v>
      </c>
      <c r="AD451" s="5">
        <v>44986</v>
      </c>
    </row>
    <row r="452" spans="1:30" x14ac:dyDescent="0.3">
      <c r="A452" s="5">
        <v>44986</v>
      </c>
      <c r="B452" s="5" t="s">
        <v>75</v>
      </c>
      <c r="C452" t="s">
        <v>86</v>
      </c>
      <c r="D452" t="s">
        <v>85</v>
      </c>
      <c r="E452">
        <v>6.617</v>
      </c>
      <c r="G452" t="s">
        <v>42</v>
      </c>
      <c r="O452">
        <v>95</v>
      </c>
      <c r="P452">
        <v>5.7000000000000002E-2</v>
      </c>
      <c r="Q452">
        <v>144.821</v>
      </c>
      <c r="R452">
        <v>15.388</v>
      </c>
      <c r="S452">
        <v>248.29499999999999</v>
      </c>
      <c r="T452">
        <v>-93.366</v>
      </c>
      <c r="U452">
        <v>5.5579999999999998</v>
      </c>
      <c r="V452" t="s">
        <v>42</v>
      </c>
      <c r="W452" t="s">
        <v>85</v>
      </c>
      <c r="X452" s="5" t="s">
        <v>75</v>
      </c>
      <c r="Y452" t="s">
        <v>86</v>
      </c>
      <c r="Z452" t="s">
        <v>85</v>
      </c>
      <c r="AA452">
        <v>6.617</v>
      </c>
      <c r="AB452" t="s">
        <v>42</v>
      </c>
      <c r="AD452" s="5">
        <v>44986</v>
      </c>
    </row>
    <row r="453" spans="1:30" x14ac:dyDescent="0.3">
      <c r="A453" s="5">
        <v>44986</v>
      </c>
      <c r="B453" s="5" t="s">
        <v>75</v>
      </c>
      <c r="C453" t="s">
        <v>86</v>
      </c>
      <c r="D453" t="s">
        <v>85</v>
      </c>
      <c r="E453">
        <v>6.0449999999999999</v>
      </c>
      <c r="G453" t="s">
        <v>42</v>
      </c>
      <c r="O453">
        <v>96</v>
      </c>
      <c r="P453">
        <v>5.8999999999999997E-2</v>
      </c>
      <c r="Q453">
        <v>148.959</v>
      </c>
      <c r="R453">
        <v>22.71</v>
      </c>
      <c r="S453">
        <v>253.333</v>
      </c>
      <c r="T453">
        <v>-96.474000000000004</v>
      </c>
      <c r="U453">
        <v>5.7889999999999997</v>
      </c>
      <c r="V453" t="s">
        <v>42</v>
      </c>
      <c r="W453" t="s">
        <v>85</v>
      </c>
      <c r="X453" s="5" t="s">
        <v>75</v>
      </c>
      <c r="Y453" t="s">
        <v>86</v>
      </c>
      <c r="Z453" t="s">
        <v>85</v>
      </c>
      <c r="AA453">
        <v>6.0449999999999999</v>
      </c>
      <c r="AB453" t="s">
        <v>42</v>
      </c>
      <c r="AD453" s="5">
        <v>44986</v>
      </c>
    </row>
    <row r="454" spans="1:30" x14ac:dyDescent="0.3">
      <c r="A454" s="5">
        <v>44986</v>
      </c>
      <c r="B454" s="5" t="s">
        <v>75</v>
      </c>
      <c r="C454" t="s">
        <v>86</v>
      </c>
      <c r="D454" t="s">
        <v>85</v>
      </c>
      <c r="E454">
        <v>5.7140000000000004</v>
      </c>
      <c r="G454" t="s">
        <v>42</v>
      </c>
      <c r="O454">
        <v>97</v>
      </c>
      <c r="P454">
        <v>6.6000000000000003E-2</v>
      </c>
      <c r="Q454">
        <v>108.797</v>
      </c>
      <c r="R454">
        <v>3.6059999999999999</v>
      </c>
      <c r="S454">
        <v>251.333</v>
      </c>
      <c r="T454">
        <v>-96.54</v>
      </c>
      <c r="U454">
        <v>6.4470000000000001</v>
      </c>
      <c r="V454" t="s">
        <v>42</v>
      </c>
      <c r="W454" t="s">
        <v>85</v>
      </c>
      <c r="X454" s="5" t="s">
        <v>75</v>
      </c>
      <c r="Y454" t="s">
        <v>86</v>
      </c>
      <c r="Z454" t="s">
        <v>85</v>
      </c>
      <c r="AA454">
        <v>5.7140000000000004</v>
      </c>
      <c r="AB454" t="s">
        <v>42</v>
      </c>
      <c r="AD454" s="5">
        <v>44986</v>
      </c>
    </row>
    <row r="455" spans="1:30" x14ac:dyDescent="0.3">
      <c r="A455" s="5">
        <v>44986</v>
      </c>
      <c r="B455" s="5" t="s">
        <v>75</v>
      </c>
      <c r="C455" t="s">
        <v>86</v>
      </c>
      <c r="D455" t="s">
        <v>85</v>
      </c>
      <c r="E455">
        <v>5.3929999999999998</v>
      </c>
      <c r="G455" t="s">
        <v>42</v>
      </c>
      <c r="O455">
        <v>98</v>
      </c>
      <c r="P455">
        <v>5.5E-2</v>
      </c>
      <c r="Q455">
        <v>155.755</v>
      </c>
      <c r="R455">
        <v>30.667000000000002</v>
      </c>
      <c r="S455">
        <v>253.667</v>
      </c>
      <c r="T455">
        <v>-88.688000000000002</v>
      </c>
      <c r="U455">
        <v>5.3460000000000001</v>
      </c>
      <c r="V455" t="s">
        <v>42</v>
      </c>
      <c r="W455" t="s">
        <v>85</v>
      </c>
      <c r="X455" s="5" t="s">
        <v>75</v>
      </c>
      <c r="Y455" t="s">
        <v>86</v>
      </c>
      <c r="Z455" t="s">
        <v>85</v>
      </c>
      <c r="AA455">
        <v>5.3929999999999998</v>
      </c>
      <c r="AB455" t="s">
        <v>42</v>
      </c>
      <c r="AD455" s="5">
        <v>44986</v>
      </c>
    </row>
    <row r="456" spans="1:30" x14ac:dyDescent="0.3">
      <c r="A456" s="5">
        <v>44986</v>
      </c>
      <c r="B456" s="5" t="s">
        <v>75</v>
      </c>
      <c r="C456" t="s">
        <v>86</v>
      </c>
      <c r="D456" t="s">
        <v>85</v>
      </c>
      <c r="E456">
        <v>5.673</v>
      </c>
      <c r="G456" t="s">
        <v>42</v>
      </c>
      <c r="O456">
        <v>99</v>
      </c>
      <c r="P456">
        <v>6.8000000000000005E-2</v>
      </c>
      <c r="Q456">
        <v>141.654</v>
      </c>
      <c r="R456">
        <v>11.041</v>
      </c>
      <c r="S456">
        <v>253.41200000000001</v>
      </c>
      <c r="T456">
        <v>-89.293000000000006</v>
      </c>
      <c r="U456">
        <v>6.61</v>
      </c>
      <c r="V456" t="s">
        <v>42</v>
      </c>
      <c r="W456" t="s">
        <v>85</v>
      </c>
      <c r="X456" s="5" t="s">
        <v>75</v>
      </c>
      <c r="Y456" t="s">
        <v>86</v>
      </c>
      <c r="Z456" t="s">
        <v>85</v>
      </c>
      <c r="AA456">
        <v>5.673</v>
      </c>
      <c r="AB456" t="s">
        <v>42</v>
      </c>
      <c r="AD456" s="5">
        <v>44986</v>
      </c>
    </row>
    <row r="457" spans="1:30" x14ac:dyDescent="0.3">
      <c r="A457" s="5">
        <v>44986</v>
      </c>
      <c r="B457" s="5" t="s">
        <v>75</v>
      </c>
      <c r="C457" t="s">
        <v>86</v>
      </c>
      <c r="D457" t="s">
        <v>85</v>
      </c>
      <c r="E457">
        <v>5.5579999999999998</v>
      </c>
      <c r="G457" t="s">
        <v>42</v>
      </c>
      <c r="O457">
        <v>100</v>
      </c>
      <c r="P457">
        <v>5.7000000000000002E-2</v>
      </c>
      <c r="Q457">
        <v>132.77099999999999</v>
      </c>
      <c r="R457">
        <v>9.7420000000000009</v>
      </c>
      <c r="S457">
        <v>248.929</v>
      </c>
      <c r="T457">
        <v>-89.581999999999994</v>
      </c>
      <c r="U457">
        <v>5.5890000000000004</v>
      </c>
      <c r="V457" t="s">
        <v>42</v>
      </c>
      <c r="W457" t="s">
        <v>85</v>
      </c>
      <c r="X457" s="5" t="s">
        <v>75</v>
      </c>
      <c r="Y457" t="s">
        <v>86</v>
      </c>
      <c r="Z457" t="s">
        <v>85</v>
      </c>
      <c r="AA457">
        <v>5.5579999999999998</v>
      </c>
      <c r="AB457" t="s">
        <v>42</v>
      </c>
      <c r="AD457" s="5">
        <v>44986</v>
      </c>
    </row>
    <row r="458" spans="1:30" x14ac:dyDescent="0.3">
      <c r="A458" s="5">
        <v>44986</v>
      </c>
      <c r="B458" s="5" t="s">
        <v>75</v>
      </c>
      <c r="C458" t="s">
        <v>86</v>
      </c>
      <c r="D458" t="s">
        <v>85</v>
      </c>
      <c r="E458">
        <v>5.7889999999999997</v>
      </c>
      <c r="G458" t="s">
        <v>42</v>
      </c>
      <c r="O458">
        <v>101</v>
      </c>
      <c r="P458">
        <v>5.6000000000000001E-2</v>
      </c>
      <c r="Q458">
        <v>123.089</v>
      </c>
      <c r="R458">
        <v>9.6300000000000008</v>
      </c>
      <c r="S458">
        <v>247.667</v>
      </c>
      <c r="T458">
        <v>-92.120999999999995</v>
      </c>
      <c r="U458">
        <v>5.5110000000000001</v>
      </c>
      <c r="V458" t="s">
        <v>42</v>
      </c>
      <c r="W458" t="s">
        <v>85</v>
      </c>
      <c r="X458" s="5" t="s">
        <v>75</v>
      </c>
      <c r="Y458" t="s">
        <v>86</v>
      </c>
      <c r="Z458" t="s">
        <v>85</v>
      </c>
      <c r="AA458">
        <v>5.7889999999999997</v>
      </c>
      <c r="AB458" t="s">
        <v>42</v>
      </c>
      <c r="AD458" s="5">
        <v>44986</v>
      </c>
    </row>
    <row r="459" spans="1:30" x14ac:dyDescent="0.3">
      <c r="A459" s="5">
        <v>44986</v>
      </c>
      <c r="B459" s="5" t="s">
        <v>75</v>
      </c>
      <c r="C459" t="s">
        <v>86</v>
      </c>
      <c r="D459" t="s">
        <v>85</v>
      </c>
      <c r="E459">
        <v>6.4470000000000001</v>
      </c>
      <c r="G459" t="s">
        <v>42</v>
      </c>
      <c r="O459">
        <v>102</v>
      </c>
      <c r="P459">
        <v>5.8999999999999997E-2</v>
      </c>
      <c r="Q459">
        <v>112.848</v>
      </c>
      <c r="R459">
        <v>4.1479999999999997</v>
      </c>
      <c r="S459">
        <v>248.429</v>
      </c>
      <c r="T459">
        <v>-81.006</v>
      </c>
      <c r="U459">
        <v>5.7409999999999997</v>
      </c>
      <c r="V459" t="s">
        <v>42</v>
      </c>
      <c r="W459" t="s">
        <v>85</v>
      </c>
      <c r="X459" s="5" t="s">
        <v>75</v>
      </c>
      <c r="Y459" t="s">
        <v>86</v>
      </c>
      <c r="Z459" t="s">
        <v>85</v>
      </c>
      <c r="AA459">
        <v>6.4470000000000001</v>
      </c>
      <c r="AB459" t="s">
        <v>42</v>
      </c>
      <c r="AD459" s="5">
        <v>44986</v>
      </c>
    </row>
    <row r="460" spans="1:30" x14ac:dyDescent="0.3">
      <c r="A460" s="5">
        <v>44986</v>
      </c>
      <c r="B460" s="5" t="s">
        <v>75</v>
      </c>
      <c r="C460" t="s">
        <v>86</v>
      </c>
      <c r="D460" t="s">
        <v>85</v>
      </c>
      <c r="E460">
        <v>5.3460000000000001</v>
      </c>
      <c r="G460" t="s">
        <v>42</v>
      </c>
      <c r="O460">
        <v>103</v>
      </c>
      <c r="P460">
        <v>5.8000000000000003E-2</v>
      </c>
      <c r="Q460">
        <v>153.505</v>
      </c>
      <c r="R460">
        <v>12.881</v>
      </c>
      <c r="S460">
        <v>251</v>
      </c>
      <c r="T460">
        <v>-92.045000000000002</v>
      </c>
      <c r="U460">
        <v>5.7149999999999999</v>
      </c>
      <c r="V460" t="s">
        <v>42</v>
      </c>
      <c r="W460" t="s">
        <v>85</v>
      </c>
      <c r="X460" s="5" t="s">
        <v>75</v>
      </c>
      <c r="Y460" t="s">
        <v>86</v>
      </c>
      <c r="Z460" t="s">
        <v>85</v>
      </c>
      <c r="AA460">
        <v>5.3460000000000001</v>
      </c>
      <c r="AB460" t="s">
        <v>42</v>
      </c>
      <c r="AD460" s="5">
        <v>44986</v>
      </c>
    </row>
    <row r="461" spans="1:30" x14ac:dyDescent="0.3">
      <c r="A461" s="5">
        <v>44986</v>
      </c>
      <c r="B461" s="5" t="s">
        <v>75</v>
      </c>
      <c r="C461" t="s">
        <v>86</v>
      </c>
      <c r="D461" t="s">
        <v>85</v>
      </c>
      <c r="E461">
        <v>6.61</v>
      </c>
      <c r="G461" t="s">
        <v>42</v>
      </c>
      <c r="O461">
        <v>104</v>
      </c>
      <c r="P461">
        <v>6.6000000000000003E-2</v>
      </c>
      <c r="Q461">
        <v>147.22499999999999</v>
      </c>
      <c r="R461">
        <v>33.695</v>
      </c>
      <c r="S461">
        <v>254.82300000000001</v>
      </c>
      <c r="T461">
        <v>-87.478999999999999</v>
      </c>
      <c r="U461">
        <v>6.4930000000000003</v>
      </c>
      <c r="V461" t="s">
        <v>42</v>
      </c>
      <c r="W461" t="s">
        <v>85</v>
      </c>
      <c r="X461" s="5" t="s">
        <v>75</v>
      </c>
      <c r="Y461" t="s">
        <v>86</v>
      </c>
      <c r="Z461" t="s">
        <v>85</v>
      </c>
      <c r="AA461">
        <v>6.61</v>
      </c>
      <c r="AB461" t="s">
        <v>42</v>
      </c>
      <c r="AD461" s="5">
        <v>44986</v>
      </c>
    </row>
    <row r="462" spans="1:30" x14ac:dyDescent="0.3">
      <c r="A462" s="5">
        <v>44986</v>
      </c>
      <c r="B462" s="5" t="s">
        <v>75</v>
      </c>
      <c r="C462" t="s">
        <v>86</v>
      </c>
      <c r="D462" t="s">
        <v>85</v>
      </c>
      <c r="E462">
        <v>5.5890000000000004</v>
      </c>
      <c r="G462" t="s">
        <v>42</v>
      </c>
      <c r="O462">
        <v>105</v>
      </c>
      <c r="P462">
        <v>6.0999999999999999E-2</v>
      </c>
      <c r="Q462">
        <v>93.935000000000002</v>
      </c>
      <c r="R462">
        <v>2</v>
      </c>
      <c r="S462">
        <v>245</v>
      </c>
      <c r="T462">
        <v>-87.254999999999995</v>
      </c>
      <c r="U462">
        <v>5.9630000000000001</v>
      </c>
      <c r="V462" t="s">
        <v>42</v>
      </c>
      <c r="W462" t="s">
        <v>85</v>
      </c>
      <c r="X462" s="5" t="s">
        <v>75</v>
      </c>
      <c r="Y462" t="s">
        <v>86</v>
      </c>
      <c r="Z462" t="s">
        <v>85</v>
      </c>
      <c r="AA462">
        <v>5.5890000000000004</v>
      </c>
      <c r="AB462" t="s">
        <v>42</v>
      </c>
      <c r="AD462" s="5">
        <v>44986</v>
      </c>
    </row>
    <row r="463" spans="1:30" x14ac:dyDescent="0.3">
      <c r="A463" s="5">
        <v>44986</v>
      </c>
      <c r="B463" s="5" t="s">
        <v>75</v>
      </c>
      <c r="C463" t="s">
        <v>86</v>
      </c>
      <c r="D463" t="s">
        <v>85</v>
      </c>
      <c r="E463">
        <v>5.5110000000000001</v>
      </c>
      <c r="G463" t="s">
        <v>42</v>
      </c>
      <c r="O463">
        <v>106</v>
      </c>
      <c r="P463">
        <v>1.4999999999999999E-2</v>
      </c>
      <c r="Q463">
        <v>147.733</v>
      </c>
      <c r="R463">
        <v>42.75</v>
      </c>
      <c r="S463">
        <v>225.09</v>
      </c>
      <c r="T463">
        <v>-85.622</v>
      </c>
      <c r="U463">
        <v>6.0750000000000002</v>
      </c>
      <c r="V463" t="s">
        <v>42</v>
      </c>
      <c r="W463" t="s">
        <v>85</v>
      </c>
      <c r="X463" s="5" t="s">
        <v>75</v>
      </c>
      <c r="Y463" t="s">
        <v>86</v>
      </c>
      <c r="Z463" t="s">
        <v>85</v>
      </c>
      <c r="AA463">
        <v>5.5110000000000001</v>
      </c>
      <c r="AB463" t="s">
        <v>42</v>
      </c>
      <c r="AD463" s="5">
        <v>44986</v>
      </c>
    </row>
    <row r="464" spans="1:30" x14ac:dyDescent="0.3">
      <c r="A464" s="5">
        <v>44986</v>
      </c>
      <c r="B464" s="5" t="s">
        <v>75</v>
      </c>
      <c r="C464" t="s">
        <v>86</v>
      </c>
      <c r="D464" t="s">
        <v>85</v>
      </c>
      <c r="E464">
        <v>5.7409999999999997</v>
      </c>
      <c r="G464" t="s">
        <v>42</v>
      </c>
      <c r="O464">
        <v>107</v>
      </c>
      <c r="P464">
        <v>5.2999999999999999E-2</v>
      </c>
      <c r="Q464">
        <v>113.053</v>
      </c>
      <c r="R464">
        <v>4.3170000000000002</v>
      </c>
      <c r="S464">
        <v>251.631</v>
      </c>
      <c r="T464">
        <v>-89.052999999999997</v>
      </c>
      <c r="U464">
        <v>8.7479999999999993</v>
      </c>
      <c r="V464" t="s">
        <v>43</v>
      </c>
      <c r="W464" t="s">
        <v>85</v>
      </c>
      <c r="X464" s="5" t="s">
        <v>75</v>
      </c>
      <c r="Y464" t="s">
        <v>86</v>
      </c>
      <c r="Z464" t="s">
        <v>85</v>
      </c>
      <c r="AA464">
        <v>5.7409999999999997</v>
      </c>
      <c r="AB464" t="s">
        <v>42</v>
      </c>
      <c r="AD464" s="5">
        <v>44986</v>
      </c>
    </row>
    <row r="465" spans="1:30" x14ac:dyDescent="0.3">
      <c r="A465" s="5">
        <v>44986</v>
      </c>
      <c r="B465" s="5" t="s">
        <v>75</v>
      </c>
      <c r="C465" t="s">
        <v>86</v>
      </c>
      <c r="D465" t="s">
        <v>85</v>
      </c>
      <c r="E465">
        <v>5.7149999999999999</v>
      </c>
      <c r="G465" t="s">
        <v>42</v>
      </c>
      <c r="O465">
        <v>108</v>
      </c>
      <c r="P465">
        <v>5.2999999999999999E-2</v>
      </c>
      <c r="Q465">
        <v>109.777</v>
      </c>
      <c r="R465">
        <v>33.520000000000003</v>
      </c>
      <c r="S465">
        <v>240.61199999999999</v>
      </c>
      <c r="T465">
        <v>-92.804000000000002</v>
      </c>
      <c r="U465">
        <v>8.8650000000000002</v>
      </c>
      <c r="V465" t="s">
        <v>43</v>
      </c>
      <c r="W465" t="s">
        <v>85</v>
      </c>
      <c r="X465" s="5" t="s">
        <v>75</v>
      </c>
      <c r="Y465" t="s">
        <v>86</v>
      </c>
      <c r="Z465" t="s">
        <v>85</v>
      </c>
      <c r="AA465">
        <v>5.7149999999999999</v>
      </c>
      <c r="AB465" t="s">
        <v>42</v>
      </c>
      <c r="AD465" s="5">
        <v>44986</v>
      </c>
    </row>
    <row r="466" spans="1:30" x14ac:dyDescent="0.3">
      <c r="A466" s="5">
        <v>44986</v>
      </c>
      <c r="B466" s="5" t="s">
        <v>75</v>
      </c>
      <c r="C466" t="s">
        <v>86</v>
      </c>
      <c r="D466" t="s">
        <v>85</v>
      </c>
      <c r="E466">
        <v>6.4930000000000003</v>
      </c>
      <c r="G466" t="s">
        <v>42</v>
      </c>
      <c r="O466">
        <v>109</v>
      </c>
      <c r="P466">
        <v>5.2999999999999999E-2</v>
      </c>
      <c r="Q466">
        <v>108.119</v>
      </c>
      <c r="R466">
        <v>5.5190000000000001</v>
      </c>
      <c r="S466">
        <v>194.70500000000001</v>
      </c>
      <c r="T466">
        <v>-87.387</v>
      </c>
      <c r="U466">
        <v>8.7189999999999994</v>
      </c>
      <c r="V466" t="s">
        <v>43</v>
      </c>
      <c r="W466" t="s">
        <v>85</v>
      </c>
      <c r="X466" s="5" t="s">
        <v>75</v>
      </c>
      <c r="Y466" t="s">
        <v>86</v>
      </c>
      <c r="Z466" t="s">
        <v>85</v>
      </c>
      <c r="AA466">
        <v>6.4930000000000003</v>
      </c>
      <c r="AB466" t="s">
        <v>42</v>
      </c>
      <c r="AD466" s="5">
        <v>44986</v>
      </c>
    </row>
    <row r="467" spans="1:30" x14ac:dyDescent="0.3">
      <c r="A467" s="5">
        <v>44986</v>
      </c>
      <c r="B467" s="5" t="s">
        <v>75</v>
      </c>
      <c r="C467" t="s">
        <v>86</v>
      </c>
      <c r="D467" t="s">
        <v>85</v>
      </c>
      <c r="E467">
        <v>5.9630000000000001</v>
      </c>
      <c r="G467" t="s">
        <v>42</v>
      </c>
      <c r="O467">
        <v>110</v>
      </c>
      <c r="P467">
        <v>5.5E-2</v>
      </c>
      <c r="Q467">
        <v>128.17400000000001</v>
      </c>
      <c r="R467">
        <v>28.125</v>
      </c>
      <c r="S467">
        <v>215.63300000000001</v>
      </c>
      <c r="T467">
        <v>-84.516000000000005</v>
      </c>
      <c r="U467">
        <v>9.077</v>
      </c>
      <c r="V467" t="s">
        <v>43</v>
      </c>
      <c r="W467" t="s">
        <v>85</v>
      </c>
      <c r="X467" s="5" t="s">
        <v>75</v>
      </c>
      <c r="Y467" t="s">
        <v>86</v>
      </c>
      <c r="Z467" t="s">
        <v>85</v>
      </c>
      <c r="AA467">
        <v>5.9630000000000001</v>
      </c>
      <c r="AB467" t="s">
        <v>42</v>
      </c>
      <c r="AD467" s="5">
        <v>44986</v>
      </c>
    </row>
    <row r="468" spans="1:30" x14ac:dyDescent="0.3">
      <c r="A468" s="5">
        <v>44986</v>
      </c>
      <c r="B468" s="5" t="s">
        <v>75</v>
      </c>
      <c r="C468" t="s">
        <v>86</v>
      </c>
      <c r="D468" t="s">
        <v>85</v>
      </c>
      <c r="E468">
        <v>6.0750000000000002</v>
      </c>
      <c r="G468" t="s">
        <v>42</v>
      </c>
      <c r="U468">
        <v>8.7479999999999993</v>
      </c>
      <c r="V468" t="s">
        <v>43</v>
      </c>
      <c r="W468" t="s">
        <v>85</v>
      </c>
      <c r="X468" s="5" t="s">
        <v>75</v>
      </c>
      <c r="Y468" t="s">
        <v>86</v>
      </c>
      <c r="Z468" t="s">
        <v>85</v>
      </c>
      <c r="AA468">
        <v>6.0750000000000002</v>
      </c>
      <c r="AB468" t="s">
        <v>42</v>
      </c>
      <c r="AD468" s="5">
        <v>44986</v>
      </c>
    </row>
    <row r="469" spans="1:30" x14ac:dyDescent="0.3">
      <c r="A469" s="5">
        <v>44986</v>
      </c>
      <c r="B469" s="5" t="s">
        <v>75</v>
      </c>
      <c r="C469" t="s">
        <v>86</v>
      </c>
      <c r="D469" t="s">
        <v>85</v>
      </c>
      <c r="E469">
        <v>8.7479999999999993</v>
      </c>
      <c r="G469" t="s">
        <v>43</v>
      </c>
      <c r="U469">
        <v>8.8650000000000002</v>
      </c>
      <c r="V469" t="s">
        <v>43</v>
      </c>
      <c r="W469" t="s">
        <v>85</v>
      </c>
      <c r="X469" s="5" t="s">
        <v>75</v>
      </c>
      <c r="Y469" t="s">
        <v>86</v>
      </c>
      <c r="Z469" t="s">
        <v>85</v>
      </c>
      <c r="AA469">
        <v>8.7479999999999993</v>
      </c>
      <c r="AB469" t="s">
        <v>43</v>
      </c>
      <c r="AD469" s="5">
        <v>44986</v>
      </c>
    </row>
    <row r="470" spans="1:30" x14ac:dyDescent="0.3">
      <c r="A470" s="5">
        <v>44986</v>
      </c>
      <c r="B470" s="5" t="s">
        <v>75</v>
      </c>
      <c r="C470" t="s">
        <v>86</v>
      </c>
      <c r="D470" t="s">
        <v>85</v>
      </c>
      <c r="E470">
        <v>8.8650000000000002</v>
      </c>
      <c r="G470" t="s">
        <v>43</v>
      </c>
      <c r="U470">
        <v>8.7189999999999994</v>
      </c>
      <c r="V470" t="s">
        <v>43</v>
      </c>
      <c r="W470" t="s">
        <v>85</v>
      </c>
      <c r="X470" s="5" t="s">
        <v>75</v>
      </c>
      <c r="Y470" t="s">
        <v>86</v>
      </c>
      <c r="Z470" t="s">
        <v>85</v>
      </c>
      <c r="AA470">
        <v>8.8650000000000002</v>
      </c>
      <c r="AB470" t="s">
        <v>43</v>
      </c>
      <c r="AD470" s="5">
        <v>44986</v>
      </c>
    </row>
    <row r="471" spans="1:30" x14ac:dyDescent="0.3">
      <c r="A471" s="5">
        <v>44986</v>
      </c>
      <c r="B471" s="5" t="s">
        <v>75</v>
      </c>
      <c r="C471" t="s">
        <v>86</v>
      </c>
      <c r="D471" t="s">
        <v>85</v>
      </c>
      <c r="E471">
        <v>8.7189999999999994</v>
      </c>
      <c r="G471" t="s">
        <v>43</v>
      </c>
      <c r="U471">
        <v>9.077</v>
      </c>
      <c r="V471" t="s">
        <v>43</v>
      </c>
      <c r="W471" t="s">
        <v>85</v>
      </c>
      <c r="X471" s="5" t="s">
        <v>75</v>
      </c>
      <c r="Y471" t="s">
        <v>86</v>
      </c>
      <c r="Z471" t="s">
        <v>85</v>
      </c>
      <c r="AA471">
        <v>8.7189999999999994</v>
      </c>
      <c r="AB471" t="s">
        <v>43</v>
      </c>
      <c r="AD471" s="5">
        <v>44986</v>
      </c>
    </row>
    <row r="472" spans="1:30" x14ac:dyDescent="0.3">
      <c r="A472" s="5">
        <v>44986</v>
      </c>
      <c r="B472" s="5" t="s">
        <v>75</v>
      </c>
      <c r="C472" t="s">
        <v>86</v>
      </c>
      <c r="D472" t="s">
        <v>85</v>
      </c>
      <c r="E472">
        <v>9.077</v>
      </c>
      <c r="G472" t="s">
        <v>43</v>
      </c>
      <c r="X472" s="5" t="s">
        <v>75</v>
      </c>
      <c r="Y472" t="s">
        <v>86</v>
      </c>
      <c r="Z472" t="s">
        <v>85</v>
      </c>
      <c r="AA472">
        <v>9.077</v>
      </c>
      <c r="AB472" t="s">
        <v>43</v>
      </c>
      <c r="AD472" s="5">
        <v>44986</v>
      </c>
    </row>
    <row r="473" spans="1:30" x14ac:dyDescent="0.3">
      <c r="A473" s="5">
        <v>44986</v>
      </c>
      <c r="B473" s="5" t="s">
        <v>75</v>
      </c>
      <c r="C473" t="s">
        <v>86</v>
      </c>
      <c r="D473" t="s">
        <v>85</v>
      </c>
      <c r="E473">
        <v>8.7479999999999993</v>
      </c>
      <c r="G473" t="s">
        <v>43</v>
      </c>
      <c r="O473">
        <v>1</v>
      </c>
      <c r="P473">
        <v>2.9000000000000001E-2</v>
      </c>
      <c r="Q473">
        <v>106.32299999999999</v>
      </c>
      <c r="R473">
        <v>21.029</v>
      </c>
      <c r="S473">
        <v>216.74</v>
      </c>
      <c r="T473">
        <v>-87.99</v>
      </c>
      <c r="U473">
        <v>8.173</v>
      </c>
      <c r="V473" t="s">
        <v>43</v>
      </c>
      <c r="W473" t="s">
        <v>85</v>
      </c>
      <c r="X473" s="5" t="s">
        <v>75</v>
      </c>
      <c r="Y473" t="s">
        <v>86</v>
      </c>
      <c r="Z473" t="s">
        <v>85</v>
      </c>
      <c r="AA473">
        <v>8.7479999999999993</v>
      </c>
      <c r="AB473" t="s">
        <v>43</v>
      </c>
      <c r="AD473" s="5">
        <v>44986</v>
      </c>
    </row>
    <row r="474" spans="1:30" x14ac:dyDescent="0.3">
      <c r="A474" s="5">
        <v>44986</v>
      </c>
      <c r="B474" s="5" t="s">
        <v>75</v>
      </c>
      <c r="C474" t="s">
        <v>86</v>
      </c>
      <c r="D474" t="s">
        <v>85</v>
      </c>
      <c r="E474">
        <v>8.8650000000000002</v>
      </c>
      <c r="G474" t="s">
        <v>43</v>
      </c>
      <c r="O474">
        <v>2</v>
      </c>
      <c r="P474">
        <v>2.9000000000000001E-2</v>
      </c>
      <c r="Q474">
        <v>123.081</v>
      </c>
      <c r="R474">
        <v>28</v>
      </c>
      <c r="S474">
        <v>252.62299999999999</v>
      </c>
      <c r="T474">
        <v>-87.766000000000005</v>
      </c>
      <c r="U474">
        <v>8.0879999999999992</v>
      </c>
      <c r="V474" t="s">
        <v>43</v>
      </c>
      <c r="W474" t="s">
        <v>85</v>
      </c>
      <c r="X474" s="5" t="s">
        <v>75</v>
      </c>
      <c r="Y474" t="s">
        <v>86</v>
      </c>
      <c r="Z474" t="s">
        <v>85</v>
      </c>
      <c r="AA474">
        <v>8.8650000000000002</v>
      </c>
      <c r="AB474" t="s">
        <v>43</v>
      </c>
      <c r="AD474" s="5">
        <v>44986</v>
      </c>
    </row>
    <row r="475" spans="1:30" x14ac:dyDescent="0.3">
      <c r="A475" s="5">
        <v>44986</v>
      </c>
      <c r="B475" s="5" t="s">
        <v>75</v>
      </c>
      <c r="C475" t="s">
        <v>86</v>
      </c>
      <c r="D475" t="s">
        <v>85</v>
      </c>
      <c r="E475">
        <v>8.7189999999999994</v>
      </c>
      <c r="G475" t="s">
        <v>43</v>
      </c>
      <c r="O475">
        <v>3</v>
      </c>
      <c r="P475">
        <v>2.7E-2</v>
      </c>
      <c r="Q475">
        <v>115.18899999999999</v>
      </c>
      <c r="R475">
        <v>11.08</v>
      </c>
      <c r="S475">
        <v>244.363</v>
      </c>
      <c r="T475">
        <v>-88.061999999999998</v>
      </c>
      <c r="U475">
        <v>7.6280000000000001</v>
      </c>
      <c r="V475" t="s">
        <v>42</v>
      </c>
      <c r="W475" t="s">
        <v>85</v>
      </c>
      <c r="X475" s="5" t="s">
        <v>75</v>
      </c>
      <c r="Y475" t="s">
        <v>86</v>
      </c>
      <c r="Z475" t="s">
        <v>85</v>
      </c>
      <c r="AA475">
        <v>8.7189999999999994</v>
      </c>
      <c r="AB475" t="s">
        <v>43</v>
      </c>
      <c r="AD475" s="5">
        <v>44986</v>
      </c>
    </row>
    <row r="476" spans="1:30" x14ac:dyDescent="0.3">
      <c r="A476" s="5">
        <v>44986</v>
      </c>
      <c r="B476" s="5" t="s">
        <v>75</v>
      </c>
      <c r="C476" t="s">
        <v>86</v>
      </c>
      <c r="D476" t="s">
        <v>85</v>
      </c>
      <c r="E476">
        <v>9.077</v>
      </c>
      <c r="G476" t="s">
        <v>43</v>
      </c>
      <c r="O476">
        <v>4</v>
      </c>
      <c r="P476">
        <v>2.1999999999999999E-2</v>
      </c>
      <c r="Q476">
        <v>99.87</v>
      </c>
      <c r="R476">
        <v>11.27</v>
      </c>
      <c r="S476">
        <v>228.52699999999999</v>
      </c>
      <c r="T476">
        <v>-91.195999999999998</v>
      </c>
      <c r="U476">
        <v>6.1769999999999996</v>
      </c>
      <c r="V476" t="s">
        <v>42</v>
      </c>
      <c r="W476" t="s">
        <v>85</v>
      </c>
      <c r="X476" s="5" t="s">
        <v>75</v>
      </c>
      <c r="Y476" t="s">
        <v>86</v>
      </c>
      <c r="Z476" t="s">
        <v>85</v>
      </c>
      <c r="AA476">
        <v>9.077</v>
      </c>
      <c r="AB476" t="s">
        <v>43</v>
      </c>
      <c r="AD476" s="5">
        <v>44986</v>
      </c>
    </row>
    <row r="477" spans="1:30" x14ac:dyDescent="0.3">
      <c r="A477" s="5">
        <v>44980</v>
      </c>
      <c r="B477" s="5" t="s">
        <v>75</v>
      </c>
      <c r="C477" t="s">
        <v>87</v>
      </c>
      <c r="D477" t="s">
        <v>85</v>
      </c>
      <c r="E477">
        <v>8.173</v>
      </c>
      <c r="F477" t="s">
        <v>43</v>
      </c>
      <c r="G477" t="s">
        <v>43</v>
      </c>
      <c r="O477">
        <v>5</v>
      </c>
      <c r="P477">
        <v>2.1999999999999999E-2</v>
      </c>
      <c r="Q477">
        <v>88.188000000000002</v>
      </c>
      <c r="R477">
        <v>31.134</v>
      </c>
      <c r="S477">
        <v>233.167</v>
      </c>
      <c r="T477">
        <v>-87.569000000000003</v>
      </c>
      <c r="U477">
        <v>6.0810000000000004</v>
      </c>
      <c r="V477" t="s">
        <v>42</v>
      </c>
      <c r="W477" t="s">
        <v>85</v>
      </c>
      <c r="X477" s="5" t="s">
        <v>75</v>
      </c>
      <c r="Y477" t="s">
        <v>87</v>
      </c>
      <c r="Z477" t="s">
        <v>85</v>
      </c>
      <c r="AA477">
        <v>8.173</v>
      </c>
      <c r="AB477" t="s">
        <v>43</v>
      </c>
      <c r="AD477" s="5">
        <v>44980</v>
      </c>
    </row>
    <row r="478" spans="1:30" x14ac:dyDescent="0.3">
      <c r="A478" s="5">
        <v>44980</v>
      </c>
      <c r="B478" s="5" t="s">
        <v>75</v>
      </c>
      <c r="C478" t="s">
        <v>87</v>
      </c>
      <c r="D478" t="s">
        <v>85</v>
      </c>
      <c r="E478">
        <v>8.0879999999999992</v>
      </c>
      <c r="F478" t="s">
        <v>43</v>
      </c>
      <c r="G478" t="s">
        <v>43</v>
      </c>
      <c r="O478">
        <v>6</v>
      </c>
      <c r="P478">
        <v>1.9E-2</v>
      </c>
      <c r="Q478">
        <v>104.739</v>
      </c>
      <c r="R478">
        <v>40.406999999999996</v>
      </c>
      <c r="S478">
        <v>234.47399999999999</v>
      </c>
      <c r="T478">
        <v>-87.7</v>
      </c>
      <c r="U478">
        <v>5.3559999999999999</v>
      </c>
      <c r="V478" t="s">
        <v>42</v>
      </c>
      <c r="W478" t="s">
        <v>85</v>
      </c>
      <c r="X478" s="5" t="s">
        <v>75</v>
      </c>
      <c r="Y478" t="s">
        <v>87</v>
      </c>
      <c r="Z478" t="s">
        <v>85</v>
      </c>
      <c r="AA478">
        <v>8.0879999999999992</v>
      </c>
      <c r="AB478" t="s">
        <v>43</v>
      </c>
      <c r="AD478" s="5">
        <v>44980</v>
      </c>
    </row>
    <row r="479" spans="1:30" x14ac:dyDescent="0.3">
      <c r="A479" s="5">
        <v>44980</v>
      </c>
      <c r="B479" s="5" t="s">
        <v>75</v>
      </c>
      <c r="C479" t="s">
        <v>87</v>
      </c>
      <c r="D479" t="s">
        <v>85</v>
      </c>
      <c r="E479">
        <v>7.6280000000000001</v>
      </c>
      <c r="F479" t="s">
        <v>42</v>
      </c>
      <c r="G479" t="s">
        <v>42</v>
      </c>
      <c r="O479">
        <v>7</v>
      </c>
      <c r="P479">
        <v>2.3E-2</v>
      </c>
      <c r="Q479">
        <v>150.81200000000001</v>
      </c>
      <c r="R479">
        <v>50.107999999999997</v>
      </c>
      <c r="S479">
        <v>234.53700000000001</v>
      </c>
      <c r="T479">
        <v>-90.581000000000003</v>
      </c>
      <c r="U479">
        <v>6.3630000000000004</v>
      </c>
      <c r="V479" t="s">
        <v>42</v>
      </c>
      <c r="W479" t="s">
        <v>85</v>
      </c>
      <c r="X479" s="5" t="s">
        <v>75</v>
      </c>
      <c r="Y479" t="s">
        <v>87</v>
      </c>
      <c r="Z479" t="s">
        <v>85</v>
      </c>
      <c r="AA479">
        <v>7.6280000000000001</v>
      </c>
      <c r="AB479" t="s">
        <v>42</v>
      </c>
      <c r="AD479" s="5">
        <v>44980</v>
      </c>
    </row>
    <row r="480" spans="1:30" x14ac:dyDescent="0.3">
      <c r="A480" s="5">
        <v>44980</v>
      </c>
      <c r="B480" s="5" t="s">
        <v>75</v>
      </c>
      <c r="C480" t="s">
        <v>87</v>
      </c>
      <c r="D480" t="s">
        <v>85</v>
      </c>
      <c r="E480">
        <v>6.1769999999999996</v>
      </c>
      <c r="F480" t="s">
        <v>42</v>
      </c>
      <c r="G480" t="s">
        <v>42</v>
      </c>
      <c r="O480">
        <v>8</v>
      </c>
      <c r="P480">
        <v>3.7999999999999999E-2</v>
      </c>
      <c r="Q480">
        <v>137.26499999999999</v>
      </c>
      <c r="R480">
        <v>13.371</v>
      </c>
      <c r="S480">
        <v>248.02199999999999</v>
      </c>
      <c r="T480">
        <v>-12.25</v>
      </c>
      <c r="U480">
        <v>10.536</v>
      </c>
      <c r="V480" t="s">
        <v>42</v>
      </c>
      <c r="W480" t="s">
        <v>85</v>
      </c>
      <c r="X480" s="5" t="s">
        <v>75</v>
      </c>
      <c r="Y480" t="s">
        <v>87</v>
      </c>
      <c r="Z480" t="s">
        <v>85</v>
      </c>
      <c r="AA480">
        <v>6.1769999999999996</v>
      </c>
      <c r="AB480" t="s">
        <v>42</v>
      </c>
      <c r="AD480" s="5">
        <v>44980</v>
      </c>
    </row>
    <row r="481" spans="1:30" x14ac:dyDescent="0.3">
      <c r="A481" s="5">
        <v>44980</v>
      </c>
      <c r="B481" s="5" t="s">
        <v>75</v>
      </c>
      <c r="C481" t="s">
        <v>87</v>
      </c>
      <c r="D481" t="s">
        <v>85</v>
      </c>
      <c r="E481">
        <v>6.0810000000000004</v>
      </c>
      <c r="F481" t="s">
        <v>42</v>
      </c>
      <c r="G481" t="s">
        <v>42</v>
      </c>
      <c r="O481">
        <v>9</v>
      </c>
      <c r="P481">
        <v>3.9E-2</v>
      </c>
      <c r="Q481">
        <v>110.70699999999999</v>
      </c>
      <c r="R481">
        <v>0</v>
      </c>
      <c r="S481">
        <v>243.19399999999999</v>
      </c>
      <c r="T481">
        <v>-0.91500000000000004</v>
      </c>
      <c r="U481">
        <v>10.77</v>
      </c>
      <c r="V481" t="s">
        <v>42</v>
      </c>
      <c r="W481" t="s">
        <v>85</v>
      </c>
      <c r="X481" s="5" t="s">
        <v>75</v>
      </c>
      <c r="Y481" t="s">
        <v>87</v>
      </c>
      <c r="Z481" t="s">
        <v>85</v>
      </c>
      <c r="AA481">
        <v>6.0810000000000004</v>
      </c>
      <c r="AB481" t="s">
        <v>42</v>
      </c>
      <c r="AD481" s="5">
        <v>44980</v>
      </c>
    </row>
    <row r="482" spans="1:30" x14ac:dyDescent="0.3">
      <c r="A482" s="5">
        <v>44980</v>
      </c>
      <c r="B482" s="5" t="s">
        <v>75</v>
      </c>
      <c r="C482" t="s">
        <v>87</v>
      </c>
      <c r="D482" t="s">
        <v>85</v>
      </c>
      <c r="E482">
        <v>5.3559999999999999</v>
      </c>
      <c r="F482" t="s">
        <v>42</v>
      </c>
      <c r="G482" t="s">
        <v>42</v>
      </c>
      <c r="O482">
        <v>10</v>
      </c>
      <c r="P482">
        <v>0.27300000000000002</v>
      </c>
      <c r="Q482">
        <v>119.398</v>
      </c>
      <c r="R482">
        <v>0</v>
      </c>
      <c r="S482">
        <v>253.036</v>
      </c>
      <c r="T482">
        <v>-79.736000000000004</v>
      </c>
      <c r="U482">
        <v>31.937000000000001</v>
      </c>
      <c r="V482" t="s">
        <v>42</v>
      </c>
      <c r="W482" t="s">
        <v>83</v>
      </c>
      <c r="X482" s="5" t="s">
        <v>75</v>
      </c>
      <c r="Y482" t="s">
        <v>87</v>
      </c>
      <c r="Z482" t="s">
        <v>85</v>
      </c>
      <c r="AA482">
        <v>5.3559999999999999</v>
      </c>
      <c r="AB482" t="s">
        <v>42</v>
      </c>
      <c r="AD482" s="5">
        <v>44980</v>
      </c>
    </row>
    <row r="483" spans="1:30" x14ac:dyDescent="0.3">
      <c r="A483" s="5">
        <v>44980</v>
      </c>
      <c r="B483" s="5" t="s">
        <v>75</v>
      </c>
      <c r="C483" t="s">
        <v>87</v>
      </c>
      <c r="D483" t="s">
        <v>85</v>
      </c>
      <c r="E483">
        <v>6.3630000000000004</v>
      </c>
      <c r="F483" t="s">
        <v>42</v>
      </c>
      <c r="G483" t="s">
        <v>42</v>
      </c>
      <c r="O483">
        <v>11</v>
      </c>
      <c r="P483">
        <v>4.2999999999999997E-2</v>
      </c>
      <c r="Q483">
        <v>121.182</v>
      </c>
      <c r="R483">
        <v>2.14</v>
      </c>
      <c r="S483">
        <v>249.71799999999999</v>
      </c>
      <c r="T483">
        <v>2.5640000000000001</v>
      </c>
      <c r="U483">
        <v>6.79</v>
      </c>
      <c r="V483" t="s">
        <v>42</v>
      </c>
      <c r="W483" t="s">
        <v>85</v>
      </c>
      <c r="X483" s="5" t="s">
        <v>75</v>
      </c>
      <c r="Y483" t="s">
        <v>87</v>
      </c>
      <c r="Z483" t="s">
        <v>85</v>
      </c>
      <c r="AA483">
        <v>6.3630000000000004</v>
      </c>
      <c r="AB483" t="s">
        <v>42</v>
      </c>
      <c r="AD483" s="5">
        <v>44980</v>
      </c>
    </row>
    <row r="484" spans="1:30" x14ac:dyDescent="0.3">
      <c r="A484" s="5">
        <v>44980</v>
      </c>
      <c r="B484" s="5" t="s">
        <v>75</v>
      </c>
      <c r="C484" t="s">
        <v>87</v>
      </c>
      <c r="D484" t="s">
        <v>85</v>
      </c>
      <c r="E484">
        <v>10.536</v>
      </c>
      <c r="F484" t="s">
        <v>42</v>
      </c>
      <c r="G484" t="s">
        <v>42</v>
      </c>
      <c r="O484">
        <v>12</v>
      </c>
      <c r="P484">
        <v>4.7E-2</v>
      </c>
      <c r="Q484">
        <v>70.772000000000006</v>
      </c>
      <c r="R484">
        <v>0</v>
      </c>
      <c r="S484">
        <v>239.82599999999999</v>
      </c>
      <c r="T484">
        <v>1.9610000000000001</v>
      </c>
      <c r="U484">
        <v>7.3949999999999996</v>
      </c>
      <c r="V484" t="s">
        <v>42</v>
      </c>
      <c r="W484" t="s">
        <v>85</v>
      </c>
      <c r="X484" s="5" t="s">
        <v>75</v>
      </c>
      <c r="Y484" t="s">
        <v>87</v>
      </c>
      <c r="Z484" t="s">
        <v>85</v>
      </c>
      <c r="AA484">
        <v>10.536</v>
      </c>
      <c r="AB484" t="s">
        <v>42</v>
      </c>
      <c r="AD484" s="5">
        <v>44980</v>
      </c>
    </row>
    <row r="485" spans="1:30" x14ac:dyDescent="0.3">
      <c r="A485" s="5">
        <v>44980</v>
      </c>
      <c r="B485" s="5" t="s">
        <v>75</v>
      </c>
      <c r="C485" t="s">
        <v>87</v>
      </c>
      <c r="D485" t="s">
        <v>85</v>
      </c>
      <c r="E485">
        <v>10.77</v>
      </c>
      <c r="F485" t="s">
        <v>42</v>
      </c>
      <c r="G485" t="s">
        <v>42</v>
      </c>
      <c r="O485">
        <v>13</v>
      </c>
      <c r="P485">
        <v>0.04</v>
      </c>
      <c r="Q485">
        <v>80.713999999999999</v>
      </c>
      <c r="R485">
        <v>0</v>
      </c>
      <c r="S485">
        <v>249.47200000000001</v>
      </c>
      <c r="T485">
        <v>5.0289999999999999</v>
      </c>
      <c r="U485">
        <v>6.3520000000000003</v>
      </c>
      <c r="V485" t="s">
        <v>42</v>
      </c>
      <c r="W485" t="s">
        <v>85</v>
      </c>
      <c r="X485" s="5" t="s">
        <v>75</v>
      </c>
      <c r="Y485" t="s">
        <v>87</v>
      </c>
      <c r="Z485" t="s">
        <v>85</v>
      </c>
      <c r="AA485">
        <v>10.77</v>
      </c>
      <c r="AB485" t="s">
        <v>42</v>
      </c>
      <c r="AD485" s="5">
        <v>44980</v>
      </c>
    </row>
    <row r="486" spans="1:30" x14ac:dyDescent="0.3">
      <c r="A486" s="5">
        <v>44980</v>
      </c>
      <c r="B486" s="5" t="s">
        <v>75</v>
      </c>
      <c r="C486" t="s">
        <v>87</v>
      </c>
      <c r="D486" t="s">
        <v>83</v>
      </c>
      <c r="E486">
        <v>31.937000000000001</v>
      </c>
      <c r="F486" t="s">
        <v>42</v>
      </c>
      <c r="G486" t="s">
        <v>42</v>
      </c>
      <c r="O486">
        <v>14</v>
      </c>
      <c r="P486">
        <v>0.05</v>
      </c>
      <c r="Q486">
        <v>61.918999999999997</v>
      </c>
      <c r="R486">
        <v>0</v>
      </c>
      <c r="S486">
        <v>214.52699999999999</v>
      </c>
      <c r="T486">
        <v>0.73</v>
      </c>
      <c r="U486">
        <v>7.9489999999999998</v>
      </c>
      <c r="V486" t="s">
        <v>42</v>
      </c>
      <c r="W486" t="s">
        <v>85</v>
      </c>
      <c r="X486" s="5" t="s">
        <v>75</v>
      </c>
      <c r="Y486" t="s">
        <v>87</v>
      </c>
      <c r="Z486" t="s">
        <v>83</v>
      </c>
      <c r="AA486">
        <v>31.937000000000001</v>
      </c>
      <c r="AB486" t="s">
        <v>42</v>
      </c>
      <c r="AD486" s="5">
        <v>44980</v>
      </c>
    </row>
    <row r="487" spans="1:30" x14ac:dyDescent="0.3">
      <c r="A487" s="5">
        <v>44980</v>
      </c>
      <c r="B487" s="5" t="s">
        <v>75</v>
      </c>
      <c r="C487" t="s">
        <v>87</v>
      </c>
      <c r="D487" t="s">
        <v>85</v>
      </c>
      <c r="E487">
        <v>6.79</v>
      </c>
      <c r="F487" t="s">
        <v>42</v>
      </c>
      <c r="G487" t="s">
        <v>42</v>
      </c>
      <c r="O487">
        <v>15</v>
      </c>
      <c r="P487">
        <v>3.3000000000000002E-2</v>
      </c>
      <c r="Q487">
        <v>53.212000000000003</v>
      </c>
      <c r="R487">
        <v>0</v>
      </c>
      <c r="S487">
        <v>193.333</v>
      </c>
      <c r="T487">
        <v>6.2160000000000002</v>
      </c>
      <c r="U487">
        <v>5.1429999999999998</v>
      </c>
      <c r="V487" t="s">
        <v>42</v>
      </c>
      <c r="W487" t="s">
        <v>85</v>
      </c>
      <c r="X487" s="5" t="s">
        <v>75</v>
      </c>
      <c r="Y487" t="s">
        <v>87</v>
      </c>
      <c r="Z487" t="s">
        <v>85</v>
      </c>
      <c r="AA487">
        <v>6.79</v>
      </c>
      <c r="AB487" t="s">
        <v>42</v>
      </c>
      <c r="AD487" s="5">
        <v>44980</v>
      </c>
    </row>
    <row r="488" spans="1:30" x14ac:dyDescent="0.3">
      <c r="A488" s="5">
        <v>44980</v>
      </c>
      <c r="B488" s="5" t="s">
        <v>75</v>
      </c>
      <c r="C488" t="s">
        <v>87</v>
      </c>
      <c r="D488" t="s">
        <v>85</v>
      </c>
      <c r="E488">
        <v>7.3949999999999996</v>
      </c>
      <c r="F488" t="s">
        <v>42</v>
      </c>
      <c r="G488" t="s">
        <v>42</v>
      </c>
      <c r="O488">
        <v>16</v>
      </c>
      <c r="P488">
        <v>0.03</v>
      </c>
      <c r="Q488">
        <v>64.921999999999997</v>
      </c>
      <c r="R488">
        <v>0</v>
      </c>
      <c r="S488">
        <v>195.60499999999999</v>
      </c>
      <c r="T488">
        <v>-4.2590000000000003</v>
      </c>
      <c r="U488">
        <v>4.7720000000000002</v>
      </c>
      <c r="V488" t="s">
        <v>42</v>
      </c>
      <c r="W488" t="s">
        <v>85</v>
      </c>
      <c r="X488" s="5" t="s">
        <v>75</v>
      </c>
      <c r="Y488" t="s">
        <v>87</v>
      </c>
      <c r="Z488" t="s">
        <v>85</v>
      </c>
      <c r="AA488">
        <v>7.3949999999999996</v>
      </c>
      <c r="AB488" t="s">
        <v>42</v>
      </c>
      <c r="AD488" s="5">
        <v>44980</v>
      </c>
    </row>
    <row r="489" spans="1:30" x14ac:dyDescent="0.3">
      <c r="A489" s="5">
        <v>44980</v>
      </c>
      <c r="B489" s="5" t="s">
        <v>75</v>
      </c>
      <c r="C489" t="s">
        <v>87</v>
      </c>
      <c r="D489" t="s">
        <v>85</v>
      </c>
      <c r="E489">
        <v>6.3520000000000003</v>
      </c>
      <c r="F489" t="s">
        <v>42</v>
      </c>
      <c r="G489" t="s">
        <v>42</v>
      </c>
      <c r="O489">
        <v>17</v>
      </c>
      <c r="P489">
        <v>4.1000000000000002E-2</v>
      </c>
      <c r="Q489">
        <v>96.13</v>
      </c>
      <c r="R489">
        <v>9.798</v>
      </c>
      <c r="S489">
        <v>198.17599999999999</v>
      </c>
      <c r="T489">
        <v>176.45099999999999</v>
      </c>
      <c r="U489">
        <v>6.5430000000000001</v>
      </c>
      <c r="V489" t="s">
        <v>42</v>
      </c>
      <c r="W489" t="s">
        <v>85</v>
      </c>
      <c r="X489" s="5" t="s">
        <v>75</v>
      </c>
      <c r="Y489" t="s">
        <v>87</v>
      </c>
      <c r="Z489" t="s">
        <v>85</v>
      </c>
      <c r="AA489">
        <v>6.3520000000000003</v>
      </c>
      <c r="AB489" t="s">
        <v>42</v>
      </c>
      <c r="AD489" s="5">
        <v>44980</v>
      </c>
    </row>
    <row r="490" spans="1:30" x14ac:dyDescent="0.3">
      <c r="A490" s="5">
        <v>44980</v>
      </c>
      <c r="B490" s="5" t="s">
        <v>75</v>
      </c>
      <c r="C490" t="s">
        <v>87</v>
      </c>
      <c r="D490" t="s">
        <v>85</v>
      </c>
      <c r="E490">
        <v>7.9489999999999998</v>
      </c>
      <c r="F490" t="s">
        <v>42</v>
      </c>
      <c r="G490" t="s">
        <v>42</v>
      </c>
      <c r="O490">
        <v>18</v>
      </c>
      <c r="P490">
        <v>2.4E-2</v>
      </c>
      <c r="Q490">
        <v>46.225000000000001</v>
      </c>
      <c r="R490">
        <v>0</v>
      </c>
      <c r="S490">
        <v>213.89099999999999</v>
      </c>
      <c r="T490">
        <v>3.8140000000000001</v>
      </c>
      <c r="U490">
        <v>3.8050000000000002</v>
      </c>
      <c r="V490" t="s">
        <v>42</v>
      </c>
      <c r="W490" t="s">
        <v>85</v>
      </c>
      <c r="X490" s="5" t="s">
        <v>75</v>
      </c>
      <c r="Y490" t="s">
        <v>87</v>
      </c>
      <c r="Z490" t="s">
        <v>85</v>
      </c>
      <c r="AA490">
        <v>7.9489999999999998</v>
      </c>
      <c r="AB490" t="s">
        <v>42</v>
      </c>
      <c r="AD490" s="5">
        <v>44980</v>
      </c>
    </row>
    <row r="491" spans="1:30" x14ac:dyDescent="0.3">
      <c r="A491" s="5">
        <v>44980</v>
      </c>
      <c r="B491" s="5" t="s">
        <v>75</v>
      </c>
      <c r="C491" t="s">
        <v>87</v>
      </c>
      <c r="D491" t="s">
        <v>85</v>
      </c>
      <c r="E491">
        <v>5.1429999999999998</v>
      </c>
      <c r="F491" t="s">
        <v>42</v>
      </c>
      <c r="G491" t="s">
        <v>42</v>
      </c>
      <c r="O491">
        <v>19</v>
      </c>
      <c r="P491">
        <v>5.1999999999999998E-2</v>
      </c>
      <c r="Q491">
        <v>73.241</v>
      </c>
      <c r="R491">
        <v>0.32700000000000001</v>
      </c>
      <c r="S491">
        <v>206.65199999999999</v>
      </c>
      <c r="T491">
        <v>-0.71199999999999997</v>
      </c>
      <c r="U491">
        <v>8.1509999999999998</v>
      </c>
      <c r="V491" t="s">
        <v>42</v>
      </c>
      <c r="W491" t="s">
        <v>85</v>
      </c>
      <c r="X491" s="5" t="s">
        <v>75</v>
      </c>
      <c r="Y491" t="s">
        <v>87</v>
      </c>
      <c r="Z491" t="s">
        <v>85</v>
      </c>
      <c r="AA491">
        <v>5.1429999999999998</v>
      </c>
      <c r="AB491" t="s">
        <v>42</v>
      </c>
      <c r="AD491" s="5">
        <v>44980</v>
      </c>
    </row>
    <row r="492" spans="1:30" x14ac:dyDescent="0.3">
      <c r="A492" s="5">
        <v>44980</v>
      </c>
      <c r="B492" s="5" t="s">
        <v>75</v>
      </c>
      <c r="C492" t="s">
        <v>87</v>
      </c>
      <c r="D492" t="s">
        <v>85</v>
      </c>
      <c r="E492">
        <v>4.7720000000000002</v>
      </c>
      <c r="F492" t="s">
        <v>42</v>
      </c>
      <c r="G492" t="s">
        <v>42</v>
      </c>
      <c r="O492">
        <v>20</v>
      </c>
      <c r="P492">
        <v>4.3999999999999997E-2</v>
      </c>
      <c r="Q492">
        <v>48.064999999999998</v>
      </c>
      <c r="R492">
        <v>0</v>
      </c>
      <c r="S492">
        <v>216.27099999999999</v>
      </c>
      <c r="T492">
        <v>9.5990000000000002</v>
      </c>
      <c r="U492">
        <v>6.9829999999999997</v>
      </c>
      <c r="V492" t="s">
        <v>42</v>
      </c>
      <c r="W492" t="s">
        <v>85</v>
      </c>
      <c r="X492" s="5" t="s">
        <v>75</v>
      </c>
      <c r="Y492" t="s">
        <v>87</v>
      </c>
      <c r="Z492" t="s">
        <v>85</v>
      </c>
      <c r="AA492">
        <v>4.7720000000000002</v>
      </c>
      <c r="AB492" t="s">
        <v>42</v>
      </c>
      <c r="AD492" s="5">
        <v>44980</v>
      </c>
    </row>
    <row r="493" spans="1:30" x14ac:dyDescent="0.3">
      <c r="A493" s="5">
        <v>44980</v>
      </c>
      <c r="B493" s="5" t="s">
        <v>75</v>
      </c>
      <c r="C493" t="s">
        <v>87</v>
      </c>
      <c r="D493" t="s">
        <v>85</v>
      </c>
      <c r="E493">
        <v>6.5430000000000001</v>
      </c>
      <c r="F493" t="s">
        <v>42</v>
      </c>
      <c r="G493" t="s">
        <v>42</v>
      </c>
      <c r="O493">
        <v>21</v>
      </c>
      <c r="P493">
        <v>4.5999999999999999E-2</v>
      </c>
      <c r="Q493">
        <v>75.215000000000003</v>
      </c>
      <c r="R493">
        <v>0</v>
      </c>
      <c r="S493">
        <v>229</v>
      </c>
      <c r="T493">
        <v>11.702999999999999</v>
      </c>
      <c r="U493">
        <v>7.2380000000000004</v>
      </c>
      <c r="V493" t="s">
        <v>42</v>
      </c>
      <c r="W493" t="s">
        <v>85</v>
      </c>
      <c r="X493" s="5" t="s">
        <v>75</v>
      </c>
      <c r="Y493" t="s">
        <v>87</v>
      </c>
      <c r="Z493" t="s">
        <v>85</v>
      </c>
      <c r="AA493">
        <v>6.5430000000000001</v>
      </c>
      <c r="AB493" t="s">
        <v>42</v>
      </c>
      <c r="AD493" s="5">
        <v>44980</v>
      </c>
    </row>
    <row r="494" spans="1:30" x14ac:dyDescent="0.3">
      <c r="A494" s="5">
        <v>44980</v>
      </c>
      <c r="B494" s="5" t="s">
        <v>75</v>
      </c>
      <c r="C494" t="s">
        <v>87</v>
      </c>
      <c r="D494" t="s">
        <v>85</v>
      </c>
      <c r="E494">
        <v>3.8050000000000002</v>
      </c>
      <c r="F494" t="s">
        <v>42</v>
      </c>
      <c r="G494" t="s">
        <v>42</v>
      </c>
      <c r="O494">
        <v>22</v>
      </c>
      <c r="P494">
        <v>4.8000000000000001E-2</v>
      </c>
      <c r="Q494">
        <v>37.317</v>
      </c>
      <c r="R494">
        <v>7.5999999999999998E-2</v>
      </c>
      <c r="S494">
        <v>252.953</v>
      </c>
      <c r="T494">
        <v>3.0329999999999999</v>
      </c>
      <c r="U494">
        <v>7.6550000000000002</v>
      </c>
      <c r="V494" t="s">
        <v>42</v>
      </c>
      <c r="W494" t="s">
        <v>85</v>
      </c>
      <c r="X494" s="5" t="s">
        <v>75</v>
      </c>
      <c r="Y494" t="s">
        <v>87</v>
      </c>
      <c r="Z494" t="s">
        <v>85</v>
      </c>
      <c r="AA494">
        <v>3.8050000000000002</v>
      </c>
      <c r="AB494" t="s">
        <v>42</v>
      </c>
      <c r="AD494" s="5">
        <v>44980</v>
      </c>
    </row>
    <row r="495" spans="1:30" x14ac:dyDescent="0.3">
      <c r="A495" s="5">
        <v>44980</v>
      </c>
      <c r="B495" s="5" t="s">
        <v>75</v>
      </c>
      <c r="C495" t="s">
        <v>87</v>
      </c>
      <c r="D495" t="s">
        <v>85</v>
      </c>
      <c r="E495">
        <v>8.1509999999999998</v>
      </c>
      <c r="F495" t="s">
        <v>42</v>
      </c>
      <c r="G495" t="s">
        <v>42</v>
      </c>
      <c r="O495">
        <v>23</v>
      </c>
      <c r="P495">
        <v>4.2000000000000003E-2</v>
      </c>
      <c r="Q495">
        <v>107.488</v>
      </c>
      <c r="R495">
        <v>5.1609999999999996</v>
      </c>
      <c r="S495">
        <v>238.423</v>
      </c>
      <c r="T495">
        <v>-7.5069999999999997</v>
      </c>
      <c r="U495">
        <v>6.5869999999999997</v>
      </c>
      <c r="V495" t="s">
        <v>42</v>
      </c>
      <c r="W495" t="s">
        <v>85</v>
      </c>
      <c r="X495" s="5" t="s">
        <v>75</v>
      </c>
      <c r="Y495" t="s">
        <v>87</v>
      </c>
      <c r="Z495" t="s">
        <v>85</v>
      </c>
      <c r="AA495">
        <v>8.1509999999999998</v>
      </c>
      <c r="AB495" t="s">
        <v>42</v>
      </c>
      <c r="AD495" s="5">
        <v>44980</v>
      </c>
    </row>
    <row r="496" spans="1:30" x14ac:dyDescent="0.3">
      <c r="A496" s="5">
        <v>44980</v>
      </c>
      <c r="B496" s="5" t="s">
        <v>75</v>
      </c>
      <c r="C496" t="s">
        <v>87</v>
      </c>
      <c r="D496" t="s">
        <v>85</v>
      </c>
      <c r="E496">
        <v>6.9829999999999997</v>
      </c>
      <c r="F496" t="s">
        <v>42</v>
      </c>
      <c r="G496" t="s">
        <v>42</v>
      </c>
      <c r="O496">
        <v>24</v>
      </c>
      <c r="P496">
        <v>4.3999999999999997E-2</v>
      </c>
      <c r="Q496">
        <v>120.944</v>
      </c>
      <c r="R496">
        <v>7.9489999999999998</v>
      </c>
      <c r="S496">
        <v>248.75399999999999</v>
      </c>
      <c r="T496">
        <v>3.4209999999999998</v>
      </c>
      <c r="U496">
        <v>6.9989999999999997</v>
      </c>
      <c r="V496" t="s">
        <v>42</v>
      </c>
      <c r="W496" t="s">
        <v>85</v>
      </c>
      <c r="X496" s="5" t="s">
        <v>75</v>
      </c>
      <c r="Y496" t="s">
        <v>87</v>
      </c>
      <c r="Z496" t="s">
        <v>85</v>
      </c>
      <c r="AA496">
        <v>6.9829999999999997</v>
      </c>
      <c r="AB496" t="s">
        <v>42</v>
      </c>
      <c r="AD496" s="5">
        <v>44980</v>
      </c>
    </row>
    <row r="497" spans="1:30" x14ac:dyDescent="0.3">
      <c r="A497" s="5">
        <v>44980</v>
      </c>
      <c r="B497" s="5" t="s">
        <v>75</v>
      </c>
      <c r="C497" t="s">
        <v>87</v>
      </c>
      <c r="D497" t="s">
        <v>85</v>
      </c>
      <c r="E497">
        <v>7.2380000000000004</v>
      </c>
      <c r="F497" t="s">
        <v>42</v>
      </c>
      <c r="G497" t="s">
        <v>42</v>
      </c>
      <c r="O497">
        <v>25</v>
      </c>
      <c r="P497">
        <v>4.7E-2</v>
      </c>
      <c r="Q497">
        <v>83.311000000000007</v>
      </c>
      <c r="R497">
        <v>0</v>
      </c>
      <c r="S497">
        <v>242.917</v>
      </c>
      <c r="T497">
        <v>4.1059999999999999</v>
      </c>
      <c r="U497">
        <v>7.423</v>
      </c>
      <c r="V497" t="s">
        <v>42</v>
      </c>
      <c r="W497" t="s">
        <v>85</v>
      </c>
      <c r="X497" s="5" t="s">
        <v>75</v>
      </c>
      <c r="Y497" t="s">
        <v>87</v>
      </c>
      <c r="Z497" t="s">
        <v>85</v>
      </c>
      <c r="AA497">
        <v>7.2380000000000004</v>
      </c>
      <c r="AB497" t="s">
        <v>42</v>
      </c>
      <c r="AD497" s="5">
        <v>44980</v>
      </c>
    </row>
    <row r="498" spans="1:30" x14ac:dyDescent="0.3">
      <c r="A498" s="5">
        <v>44980</v>
      </c>
      <c r="B498" s="5" t="s">
        <v>75</v>
      </c>
      <c r="C498" t="s">
        <v>87</v>
      </c>
      <c r="D498" t="s">
        <v>85</v>
      </c>
      <c r="E498">
        <v>7.6550000000000002</v>
      </c>
      <c r="F498" t="s">
        <v>42</v>
      </c>
      <c r="G498" t="s">
        <v>42</v>
      </c>
      <c r="O498">
        <v>26</v>
      </c>
      <c r="P498">
        <v>0.04</v>
      </c>
      <c r="Q498">
        <v>85.421999999999997</v>
      </c>
      <c r="R498">
        <v>0</v>
      </c>
      <c r="S498">
        <v>232.99</v>
      </c>
      <c r="T498">
        <v>2.7429999999999999</v>
      </c>
      <c r="U498">
        <v>6.3479999999999999</v>
      </c>
      <c r="V498" t="s">
        <v>42</v>
      </c>
      <c r="W498" t="s">
        <v>85</v>
      </c>
      <c r="X498" s="5" t="s">
        <v>75</v>
      </c>
      <c r="Y498" t="s">
        <v>87</v>
      </c>
      <c r="Z498" t="s">
        <v>85</v>
      </c>
      <c r="AA498">
        <v>7.6550000000000002</v>
      </c>
      <c r="AB498" t="s">
        <v>42</v>
      </c>
      <c r="AD498" s="5">
        <v>44980</v>
      </c>
    </row>
    <row r="499" spans="1:30" x14ac:dyDescent="0.3">
      <c r="A499" s="5">
        <v>44980</v>
      </c>
      <c r="B499" s="5" t="s">
        <v>75</v>
      </c>
      <c r="C499" t="s">
        <v>87</v>
      </c>
      <c r="D499" t="s">
        <v>85</v>
      </c>
      <c r="E499">
        <v>6.5869999999999997</v>
      </c>
      <c r="F499" t="s">
        <v>42</v>
      </c>
      <c r="G499" t="s">
        <v>42</v>
      </c>
      <c r="O499">
        <v>27</v>
      </c>
      <c r="P499">
        <v>0.05</v>
      </c>
      <c r="Q499">
        <v>62.9</v>
      </c>
      <c r="R499">
        <v>0</v>
      </c>
      <c r="S499">
        <v>208.142</v>
      </c>
      <c r="T499">
        <v>-0.27800000000000002</v>
      </c>
      <c r="U499">
        <v>7.8209999999999997</v>
      </c>
      <c r="V499" t="s">
        <v>42</v>
      </c>
      <c r="W499" t="s">
        <v>85</v>
      </c>
      <c r="X499" s="5" t="s">
        <v>75</v>
      </c>
      <c r="Y499" t="s">
        <v>87</v>
      </c>
      <c r="Z499" t="s">
        <v>85</v>
      </c>
      <c r="AA499">
        <v>6.5869999999999997</v>
      </c>
      <c r="AB499" t="s">
        <v>42</v>
      </c>
      <c r="AD499" s="5">
        <v>44980</v>
      </c>
    </row>
    <row r="500" spans="1:30" x14ac:dyDescent="0.3">
      <c r="A500" s="5">
        <v>44980</v>
      </c>
      <c r="B500" s="5" t="s">
        <v>75</v>
      </c>
      <c r="C500" t="s">
        <v>87</v>
      </c>
      <c r="D500" t="s">
        <v>85</v>
      </c>
      <c r="E500">
        <v>6.9989999999999997</v>
      </c>
      <c r="F500" t="s">
        <v>42</v>
      </c>
      <c r="G500" t="s">
        <v>42</v>
      </c>
      <c r="O500">
        <v>28</v>
      </c>
      <c r="P500">
        <v>3.1E-2</v>
      </c>
      <c r="Q500">
        <v>46.988</v>
      </c>
      <c r="R500">
        <v>0</v>
      </c>
      <c r="S500">
        <v>186.667</v>
      </c>
      <c r="T500">
        <v>6.7889999999999997</v>
      </c>
      <c r="U500">
        <v>4.8179999999999996</v>
      </c>
      <c r="V500" t="s">
        <v>42</v>
      </c>
      <c r="W500" t="s">
        <v>85</v>
      </c>
      <c r="X500" s="5" t="s">
        <v>75</v>
      </c>
      <c r="Y500" t="s">
        <v>87</v>
      </c>
      <c r="Z500" t="s">
        <v>85</v>
      </c>
      <c r="AA500">
        <v>6.9989999999999997</v>
      </c>
      <c r="AB500" t="s">
        <v>42</v>
      </c>
      <c r="AD500" s="5">
        <v>44980</v>
      </c>
    </row>
    <row r="501" spans="1:30" x14ac:dyDescent="0.3">
      <c r="A501" s="5">
        <v>44980</v>
      </c>
      <c r="B501" s="5" t="s">
        <v>75</v>
      </c>
      <c r="C501" t="s">
        <v>87</v>
      </c>
      <c r="D501" t="s">
        <v>85</v>
      </c>
      <c r="E501">
        <v>7.423</v>
      </c>
      <c r="F501" t="s">
        <v>42</v>
      </c>
      <c r="G501" t="s">
        <v>42</v>
      </c>
      <c r="O501">
        <v>29</v>
      </c>
      <c r="P501">
        <v>3.1E-2</v>
      </c>
      <c r="Q501">
        <v>53.244999999999997</v>
      </c>
      <c r="R501">
        <v>0</v>
      </c>
      <c r="S501">
        <v>216.32499999999999</v>
      </c>
      <c r="T501">
        <v>-4.0540000000000003</v>
      </c>
      <c r="U501">
        <v>4.8339999999999996</v>
      </c>
      <c r="V501" t="s">
        <v>42</v>
      </c>
      <c r="W501" t="s">
        <v>85</v>
      </c>
      <c r="X501" s="5" t="s">
        <v>75</v>
      </c>
      <c r="Y501" t="s">
        <v>87</v>
      </c>
      <c r="Z501" t="s">
        <v>85</v>
      </c>
      <c r="AA501">
        <v>7.423</v>
      </c>
      <c r="AB501" t="s">
        <v>42</v>
      </c>
      <c r="AD501" s="5">
        <v>44980</v>
      </c>
    </row>
    <row r="502" spans="1:30" x14ac:dyDescent="0.3">
      <c r="A502" s="5">
        <v>44980</v>
      </c>
      <c r="B502" s="5" t="s">
        <v>75</v>
      </c>
      <c r="C502" t="s">
        <v>87</v>
      </c>
      <c r="D502" t="s">
        <v>85</v>
      </c>
      <c r="E502">
        <v>6.3479999999999999</v>
      </c>
      <c r="F502" t="s">
        <v>42</v>
      </c>
      <c r="G502" t="s">
        <v>42</v>
      </c>
      <c r="O502">
        <v>30</v>
      </c>
      <c r="P502">
        <v>4.1000000000000002E-2</v>
      </c>
      <c r="Q502">
        <v>76.325000000000003</v>
      </c>
      <c r="R502">
        <v>0.33300000000000002</v>
      </c>
      <c r="S502">
        <v>200.93899999999999</v>
      </c>
      <c r="T502">
        <v>178.30500000000001</v>
      </c>
      <c r="U502">
        <v>6.4189999999999996</v>
      </c>
      <c r="V502" t="s">
        <v>42</v>
      </c>
      <c r="W502" t="s">
        <v>85</v>
      </c>
      <c r="X502" s="5" t="s">
        <v>75</v>
      </c>
      <c r="Y502" t="s">
        <v>87</v>
      </c>
      <c r="Z502" t="s">
        <v>85</v>
      </c>
      <c r="AA502">
        <v>6.3479999999999999</v>
      </c>
      <c r="AB502" t="s">
        <v>42</v>
      </c>
      <c r="AD502" s="5">
        <v>44980</v>
      </c>
    </row>
    <row r="503" spans="1:30" x14ac:dyDescent="0.3">
      <c r="A503" s="5">
        <v>44980</v>
      </c>
      <c r="B503" s="5" t="s">
        <v>75</v>
      </c>
      <c r="C503" t="s">
        <v>87</v>
      </c>
      <c r="D503" t="s">
        <v>85</v>
      </c>
      <c r="E503">
        <v>7.8209999999999997</v>
      </c>
      <c r="F503" t="s">
        <v>42</v>
      </c>
      <c r="G503" t="s">
        <v>42</v>
      </c>
      <c r="O503">
        <v>31</v>
      </c>
      <c r="P503">
        <v>2.4E-2</v>
      </c>
      <c r="Q503">
        <v>53.252000000000002</v>
      </c>
      <c r="R503">
        <v>0</v>
      </c>
      <c r="S503">
        <v>214.333</v>
      </c>
      <c r="T503">
        <v>1.1459999999999999</v>
      </c>
      <c r="U503">
        <v>3.798</v>
      </c>
      <c r="V503" t="s">
        <v>42</v>
      </c>
      <c r="W503" t="s">
        <v>85</v>
      </c>
      <c r="X503" s="5" t="s">
        <v>75</v>
      </c>
      <c r="Y503" t="s">
        <v>87</v>
      </c>
      <c r="Z503" t="s">
        <v>85</v>
      </c>
      <c r="AA503">
        <v>7.8209999999999997</v>
      </c>
      <c r="AB503" t="s">
        <v>42</v>
      </c>
      <c r="AD503" s="5">
        <v>44980</v>
      </c>
    </row>
    <row r="504" spans="1:30" x14ac:dyDescent="0.3">
      <c r="A504" s="5">
        <v>44980</v>
      </c>
      <c r="B504" s="5" t="s">
        <v>75</v>
      </c>
      <c r="C504" t="s">
        <v>87</v>
      </c>
      <c r="D504" t="s">
        <v>85</v>
      </c>
      <c r="E504">
        <v>4.8179999999999996</v>
      </c>
      <c r="F504" t="s">
        <v>42</v>
      </c>
      <c r="G504" t="s">
        <v>42</v>
      </c>
      <c r="O504">
        <v>32</v>
      </c>
      <c r="P504">
        <v>5.1999999999999998E-2</v>
      </c>
      <c r="Q504">
        <v>82.138000000000005</v>
      </c>
      <c r="R504">
        <v>2.6760000000000002</v>
      </c>
      <c r="S504">
        <v>209.04</v>
      </c>
      <c r="T504">
        <v>-0.26400000000000001</v>
      </c>
      <c r="U504">
        <v>8.2390000000000008</v>
      </c>
      <c r="V504" t="s">
        <v>42</v>
      </c>
      <c r="W504" t="s">
        <v>85</v>
      </c>
      <c r="X504" s="5" t="s">
        <v>75</v>
      </c>
      <c r="Y504" t="s">
        <v>87</v>
      </c>
      <c r="Z504" t="s">
        <v>85</v>
      </c>
      <c r="AA504">
        <v>4.8179999999999996</v>
      </c>
      <c r="AB504" t="s">
        <v>42</v>
      </c>
      <c r="AD504" s="5">
        <v>44980</v>
      </c>
    </row>
    <row r="505" spans="1:30" x14ac:dyDescent="0.3">
      <c r="A505" s="5">
        <v>44980</v>
      </c>
      <c r="B505" s="5" t="s">
        <v>75</v>
      </c>
      <c r="C505" t="s">
        <v>87</v>
      </c>
      <c r="D505" t="s">
        <v>85</v>
      </c>
      <c r="E505">
        <v>4.8339999999999996</v>
      </c>
      <c r="F505" t="s">
        <v>42</v>
      </c>
      <c r="G505" t="s">
        <v>42</v>
      </c>
      <c r="O505">
        <v>33</v>
      </c>
      <c r="P505">
        <v>4.3999999999999997E-2</v>
      </c>
      <c r="Q505">
        <v>77.272000000000006</v>
      </c>
      <c r="R505">
        <v>0</v>
      </c>
      <c r="S505">
        <v>220.60499999999999</v>
      </c>
      <c r="T505">
        <v>7.907</v>
      </c>
      <c r="U505">
        <v>6.9</v>
      </c>
      <c r="V505" t="s">
        <v>42</v>
      </c>
      <c r="W505" t="s">
        <v>85</v>
      </c>
      <c r="X505" s="5" t="s">
        <v>75</v>
      </c>
      <c r="Y505" t="s">
        <v>87</v>
      </c>
      <c r="Z505" t="s">
        <v>85</v>
      </c>
      <c r="AA505">
        <v>4.8339999999999996</v>
      </c>
      <c r="AB505" t="s">
        <v>42</v>
      </c>
      <c r="AD505" s="5">
        <v>44980</v>
      </c>
    </row>
    <row r="506" spans="1:30" x14ac:dyDescent="0.3">
      <c r="A506" s="5">
        <v>44980</v>
      </c>
      <c r="B506" s="5" t="s">
        <v>75</v>
      </c>
      <c r="C506" t="s">
        <v>87</v>
      </c>
      <c r="D506" t="s">
        <v>85</v>
      </c>
      <c r="E506">
        <v>6.4189999999999996</v>
      </c>
      <c r="F506" t="s">
        <v>42</v>
      </c>
      <c r="G506" t="s">
        <v>42</v>
      </c>
      <c r="O506">
        <v>34</v>
      </c>
      <c r="P506">
        <v>4.4999999999999998E-2</v>
      </c>
      <c r="Q506">
        <v>67.850999999999999</v>
      </c>
      <c r="R506">
        <v>0</v>
      </c>
      <c r="S506">
        <v>243.24700000000001</v>
      </c>
      <c r="T506">
        <v>11.491</v>
      </c>
      <c r="U506">
        <v>7.0510000000000002</v>
      </c>
      <c r="V506" t="s">
        <v>42</v>
      </c>
      <c r="W506" t="s">
        <v>85</v>
      </c>
      <c r="X506" s="5" t="s">
        <v>75</v>
      </c>
      <c r="Y506" t="s">
        <v>87</v>
      </c>
      <c r="Z506" t="s">
        <v>85</v>
      </c>
      <c r="AA506">
        <v>6.4189999999999996</v>
      </c>
      <c r="AB506" t="s">
        <v>42</v>
      </c>
      <c r="AD506" s="5">
        <v>44980</v>
      </c>
    </row>
    <row r="507" spans="1:30" x14ac:dyDescent="0.3">
      <c r="A507" s="5">
        <v>44980</v>
      </c>
      <c r="B507" s="5" t="s">
        <v>75</v>
      </c>
      <c r="C507" t="s">
        <v>87</v>
      </c>
      <c r="D507" t="s">
        <v>85</v>
      </c>
      <c r="E507">
        <v>3.798</v>
      </c>
      <c r="F507" t="s">
        <v>42</v>
      </c>
      <c r="G507" t="s">
        <v>42</v>
      </c>
      <c r="O507">
        <v>35</v>
      </c>
      <c r="P507">
        <v>0.05</v>
      </c>
      <c r="Q507">
        <v>43.210999999999999</v>
      </c>
      <c r="R507">
        <v>0.151</v>
      </c>
      <c r="S507">
        <v>230.11199999999999</v>
      </c>
      <c r="T507">
        <v>3.302</v>
      </c>
      <c r="U507">
        <v>7.91</v>
      </c>
      <c r="V507" t="s">
        <v>42</v>
      </c>
      <c r="W507" t="s">
        <v>85</v>
      </c>
      <c r="X507" s="5" t="s">
        <v>75</v>
      </c>
      <c r="Y507" t="s">
        <v>87</v>
      </c>
      <c r="Z507" t="s">
        <v>85</v>
      </c>
      <c r="AA507">
        <v>3.798</v>
      </c>
      <c r="AB507" t="s">
        <v>42</v>
      </c>
      <c r="AD507" s="5">
        <v>44980</v>
      </c>
    </row>
    <row r="508" spans="1:30" x14ac:dyDescent="0.3">
      <c r="A508" s="5">
        <v>44980</v>
      </c>
      <c r="B508" s="5" t="s">
        <v>75</v>
      </c>
      <c r="C508" t="s">
        <v>87</v>
      </c>
      <c r="D508" t="s">
        <v>85</v>
      </c>
      <c r="E508">
        <v>8.2390000000000008</v>
      </c>
      <c r="F508" t="s">
        <v>42</v>
      </c>
      <c r="G508" t="s">
        <v>42</v>
      </c>
      <c r="O508">
        <v>36</v>
      </c>
      <c r="P508">
        <v>4.2000000000000003E-2</v>
      </c>
      <c r="Q508">
        <v>114.848</v>
      </c>
      <c r="R508">
        <v>16.228000000000002</v>
      </c>
      <c r="S508">
        <v>245.333</v>
      </c>
      <c r="T508">
        <v>-5.9740000000000002</v>
      </c>
      <c r="U508">
        <v>6.5659999999999998</v>
      </c>
      <c r="V508" t="s">
        <v>42</v>
      </c>
      <c r="W508" t="s">
        <v>85</v>
      </c>
      <c r="X508" s="5" t="s">
        <v>75</v>
      </c>
      <c r="Y508" t="s">
        <v>87</v>
      </c>
      <c r="Z508" t="s">
        <v>85</v>
      </c>
      <c r="AA508">
        <v>8.2390000000000008</v>
      </c>
      <c r="AB508" t="s">
        <v>42</v>
      </c>
      <c r="AD508" s="5">
        <v>44980</v>
      </c>
    </row>
    <row r="509" spans="1:30" x14ac:dyDescent="0.3">
      <c r="A509" s="5">
        <v>44980</v>
      </c>
      <c r="B509" s="5" t="s">
        <v>75</v>
      </c>
      <c r="C509" t="s">
        <v>87</v>
      </c>
      <c r="D509" t="s">
        <v>85</v>
      </c>
      <c r="E509">
        <v>6.9</v>
      </c>
      <c r="F509" t="s">
        <v>42</v>
      </c>
      <c r="G509" t="s">
        <v>42</v>
      </c>
      <c r="O509">
        <v>37</v>
      </c>
      <c r="P509">
        <v>2.1000000000000001E-2</v>
      </c>
      <c r="Q509">
        <v>159.55600000000001</v>
      </c>
      <c r="R509">
        <v>1.7470000000000001</v>
      </c>
      <c r="S509">
        <v>254.601</v>
      </c>
      <c r="T509">
        <v>-4.3650000000000002</v>
      </c>
      <c r="U509">
        <v>3.3260000000000001</v>
      </c>
      <c r="V509" t="s">
        <v>42</v>
      </c>
      <c r="W509" t="s">
        <v>85</v>
      </c>
      <c r="X509" s="5" t="s">
        <v>75</v>
      </c>
      <c r="Y509" t="s">
        <v>87</v>
      </c>
      <c r="Z509" t="s">
        <v>85</v>
      </c>
      <c r="AA509">
        <v>6.9</v>
      </c>
      <c r="AB509" t="s">
        <v>42</v>
      </c>
      <c r="AD509" s="5">
        <v>44980</v>
      </c>
    </row>
    <row r="510" spans="1:30" x14ac:dyDescent="0.3">
      <c r="A510" s="5">
        <v>44980</v>
      </c>
      <c r="B510" s="5" t="s">
        <v>75</v>
      </c>
      <c r="C510" t="s">
        <v>87</v>
      </c>
      <c r="D510" t="s">
        <v>85</v>
      </c>
      <c r="E510">
        <v>7.0510000000000002</v>
      </c>
      <c r="F510" t="s">
        <v>42</v>
      </c>
      <c r="G510" t="s">
        <v>42</v>
      </c>
      <c r="O510">
        <v>38</v>
      </c>
      <c r="P510">
        <v>2.7E-2</v>
      </c>
      <c r="Q510">
        <v>141.99</v>
      </c>
      <c r="R510">
        <v>0.33300000000000002</v>
      </c>
      <c r="S510">
        <v>255</v>
      </c>
      <c r="T510">
        <v>1.3720000000000001</v>
      </c>
      <c r="U510">
        <v>4.2279999999999998</v>
      </c>
      <c r="V510" t="s">
        <v>42</v>
      </c>
      <c r="W510" t="s">
        <v>85</v>
      </c>
      <c r="X510" s="5" t="s">
        <v>75</v>
      </c>
      <c r="Y510" t="s">
        <v>87</v>
      </c>
      <c r="Z510" t="s">
        <v>85</v>
      </c>
      <c r="AA510">
        <v>7.0510000000000002</v>
      </c>
      <c r="AB510" t="s">
        <v>42</v>
      </c>
      <c r="AD510" s="5">
        <v>44980</v>
      </c>
    </row>
    <row r="511" spans="1:30" x14ac:dyDescent="0.3">
      <c r="A511" s="5">
        <v>44980</v>
      </c>
      <c r="B511" s="5" t="s">
        <v>75</v>
      </c>
      <c r="C511" t="s">
        <v>87</v>
      </c>
      <c r="D511" t="s">
        <v>85</v>
      </c>
      <c r="E511">
        <v>7.91</v>
      </c>
      <c r="F511" t="s">
        <v>42</v>
      </c>
      <c r="G511" t="s">
        <v>42</v>
      </c>
      <c r="O511">
        <v>39</v>
      </c>
      <c r="P511">
        <v>4.2000000000000003E-2</v>
      </c>
      <c r="Q511">
        <v>135.58799999999999</v>
      </c>
      <c r="R511">
        <v>0</v>
      </c>
      <c r="S511">
        <v>255</v>
      </c>
      <c r="T511">
        <v>-1.1020000000000001</v>
      </c>
      <c r="U511">
        <v>6.5819999999999999</v>
      </c>
      <c r="V511" t="s">
        <v>42</v>
      </c>
      <c r="W511" t="s">
        <v>85</v>
      </c>
      <c r="X511" s="5" t="s">
        <v>75</v>
      </c>
      <c r="Y511" t="s">
        <v>87</v>
      </c>
      <c r="Z511" t="s">
        <v>85</v>
      </c>
      <c r="AA511">
        <v>7.91</v>
      </c>
      <c r="AB511" t="s">
        <v>42</v>
      </c>
      <c r="AD511" s="5">
        <v>44980</v>
      </c>
    </row>
    <row r="512" spans="1:30" x14ac:dyDescent="0.3">
      <c r="A512" s="5">
        <v>44980</v>
      </c>
      <c r="B512" s="5" t="s">
        <v>75</v>
      </c>
      <c r="C512" t="s">
        <v>87</v>
      </c>
      <c r="D512" t="s">
        <v>85</v>
      </c>
      <c r="E512">
        <v>6.5659999999999998</v>
      </c>
      <c r="F512" t="s">
        <v>42</v>
      </c>
      <c r="G512" t="s">
        <v>42</v>
      </c>
      <c r="O512">
        <v>40</v>
      </c>
      <c r="P512">
        <v>3.3000000000000002E-2</v>
      </c>
      <c r="Q512">
        <v>129.27699999999999</v>
      </c>
      <c r="R512">
        <v>0</v>
      </c>
      <c r="S512">
        <v>254.22200000000001</v>
      </c>
      <c r="T512">
        <v>-1.66</v>
      </c>
      <c r="U512">
        <v>5.242</v>
      </c>
      <c r="V512" t="s">
        <v>42</v>
      </c>
      <c r="W512" t="s">
        <v>85</v>
      </c>
      <c r="X512" s="5" t="s">
        <v>75</v>
      </c>
      <c r="Y512" t="s">
        <v>87</v>
      </c>
      <c r="Z512" t="s">
        <v>85</v>
      </c>
      <c r="AA512">
        <v>6.5659999999999998</v>
      </c>
      <c r="AB512" t="s">
        <v>42</v>
      </c>
      <c r="AD512" s="5">
        <v>44980</v>
      </c>
    </row>
    <row r="513" spans="1:30" x14ac:dyDescent="0.3">
      <c r="A513" s="5">
        <v>44980</v>
      </c>
      <c r="B513" s="5" t="s">
        <v>75</v>
      </c>
      <c r="C513" t="s">
        <v>87</v>
      </c>
      <c r="D513" t="s">
        <v>85</v>
      </c>
      <c r="E513">
        <v>3.3260000000000001</v>
      </c>
      <c r="F513" t="s">
        <v>42</v>
      </c>
      <c r="G513" t="s">
        <v>42</v>
      </c>
      <c r="O513">
        <v>41</v>
      </c>
      <c r="P513">
        <v>3.2000000000000001E-2</v>
      </c>
      <c r="Q513">
        <v>149.238</v>
      </c>
      <c r="R513">
        <v>0</v>
      </c>
      <c r="S513">
        <v>255</v>
      </c>
      <c r="T513">
        <v>0</v>
      </c>
      <c r="U513">
        <v>4.9740000000000002</v>
      </c>
      <c r="V513" t="s">
        <v>42</v>
      </c>
      <c r="W513" t="s">
        <v>85</v>
      </c>
      <c r="X513" s="5" t="s">
        <v>75</v>
      </c>
      <c r="Y513" t="s">
        <v>87</v>
      </c>
      <c r="Z513" t="s">
        <v>85</v>
      </c>
      <c r="AA513">
        <v>3.3260000000000001</v>
      </c>
      <c r="AB513" t="s">
        <v>42</v>
      </c>
      <c r="AD513" s="5">
        <v>44980</v>
      </c>
    </row>
    <row r="514" spans="1:30" x14ac:dyDescent="0.3">
      <c r="A514" s="5">
        <v>44980</v>
      </c>
      <c r="B514" s="5" t="s">
        <v>75</v>
      </c>
      <c r="C514" t="s">
        <v>87</v>
      </c>
      <c r="D514" t="s">
        <v>85</v>
      </c>
      <c r="E514">
        <v>4.2279999999999998</v>
      </c>
      <c r="F514" t="s">
        <v>42</v>
      </c>
      <c r="G514" t="s">
        <v>42</v>
      </c>
      <c r="O514">
        <v>42</v>
      </c>
      <c r="P514">
        <v>5.5E-2</v>
      </c>
      <c r="Q514">
        <v>136.148</v>
      </c>
      <c r="R514">
        <v>0.33300000000000002</v>
      </c>
      <c r="S514">
        <v>253.345</v>
      </c>
      <c r="T514">
        <v>7.8449999999999998</v>
      </c>
      <c r="U514">
        <v>8.6229999999999993</v>
      </c>
      <c r="V514" t="s">
        <v>42</v>
      </c>
      <c r="W514" t="s">
        <v>85</v>
      </c>
      <c r="X514" s="5" t="s">
        <v>75</v>
      </c>
      <c r="Y514" t="s">
        <v>87</v>
      </c>
      <c r="Z514" t="s">
        <v>85</v>
      </c>
      <c r="AA514">
        <v>4.2279999999999998</v>
      </c>
      <c r="AB514" t="s">
        <v>42</v>
      </c>
      <c r="AD514" s="5">
        <v>44980</v>
      </c>
    </row>
    <row r="515" spans="1:30" x14ac:dyDescent="0.3">
      <c r="A515" s="5">
        <v>44980</v>
      </c>
      <c r="B515" s="5" t="s">
        <v>75</v>
      </c>
      <c r="C515" t="s">
        <v>87</v>
      </c>
      <c r="D515" t="s">
        <v>85</v>
      </c>
      <c r="E515">
        <v>6.5819999999999999</v>
      </c>
      <c r="F515" t="s">
        <v>42</v>
      </c>
      <c r="G515" t="s">
        <v>42</v>
      </c>
      <c r="O515">
        <v>43</v>
      </c>
      <c r="P515">
        <v>4.7E-2</v>
      </c>
      <c r="Q515">
        <v>135.77500000000001</v>
      </c>
      <c r="R515">
        <v>6.6000000000000003E-2</v>
      </c>
      <c r="S515">
        <v>253.21100000000001</v>
      </c>
      <c r="T515">
        <v>1.7529999999999999</v>
      </c>
      <c r="U515">
        <v>7.4450000000000003</v>
      </c>
      <c r="V515" t="s">
        <v>42</v>
      </c>
      <c r="W515" t="s">
        <v>85</v>
      </c>
      <c r="X515" s="5" t="s">
        <v>75</v>
      </c>
      <c r="Y515" t="s">
        <v>87</v>
      </c>
      <c r="Z515" t="s">
        <v>85</v>
      </c>
      <c r="AA515">
        <v>6.5819999999999999</v>
      </c>
      <c r="AB515" t="s">
        <v>42</v>
      </c>
      <c r="AD515" s="5">
        <v>44980</v>
      </c>
    </row>
    <row r="516" spans="1:30" x14ac:dyDescent="0.3">
      <c r="A516" s="5">
        <v>44980</v>
      </c>
      <c r="B516" s="5" t="s">
        <v>75</v>
      </c>
      <c r="C516" t="s">
        <v>87</v>
      </c>
      <c r="D516" t="s">
        <v>85</v>
      </c>
      <c r="E516">
        <v>5.242</v>
      </c>
      <c r="F516" t="s">
        <v>42</v>
      </c>
      <c r="G516" t="s">
        <v>42</v>
      </c>
      <c r="O516">
        <v>44</v>
      </c>
      <c r="P516">
        <v>4.7E-2</v>
      </c>
      <c r="Q516">
        <v>127.646</v>
      </c>
      <c r="R516">
        <v>28.030999999999999</v>
      </c>
      <c r="S516">
        <v>242.15600000000001</v>
      </c>
      <c r="T516">
        <v>3.2120000000000002</v>
      </c>
      <c r="U516">
        <v>7.4530000000000003</v>
      </c>
      <c r="V516" t="s">
        <v>42</v>
      </c>
      <c r="W516" t="s">
        <v>85</v>
      </c>
      <c r="X516" s="5" t="s">
        <v>75</v>
      </c>
      <c r="Y516" t="s">
        <v>87</v>
      </c>
      <c r="Z516" t="s">
        <v>85</v>
      </c>
      <c r="AA516">
        <v>5.242</v>
      </c>
      <c r="AB516" t="s">
        <v>42</v>
      </c>
      <c r="AD516" s="5">
        <v>44980</v>
      </c>
    </row>
    <row r="517" spans="1:30" x14ac:dyDescent="0.3">
      <c r="A517" s="5">
        <v>44980</v>
      </c>
      <c r="B517" s="5" t="s">
        <v>75</v>
      </c>
      <c r="C517" t="s">
        <v>87</v>
      </c>
      <c r="D517" t="s">
        <v>85</v>
      </c>
      <c r="E517">
        <v>4.9740000000000002</v>
      </c>
      <c r="F517" t="s">
        <v>42</v>
      </c>
      <c r="G517" t="s">
        <v>42</v>
      </c>
      <c r="O517">
        <v>45</v>
      </c>
      <c r="P517">
        <v>4.2000000000000003E-2</v>
      </c>
      <c r="Q517">
        <v>154.453</v>
      </c>
      <c r="R517">
        <v>11.912000000000001</v>
      </c>
      <c r="S517">
        <v>253.97499999999999</v>
      </c>
      <c r="T517">
        <v>-2.6030000000000002</v>
      </c>
      <c r="U517">
        <v>6.6890000000000001</v>
      </c>
      <c r="V517" t="s">
        <v>42</v>
      </c>
      <c r="W517" t="s">
        <v>85</v>
      </c>
      <c r="X517" s="5" t="s">
        <v>75</v>
      </c>
      <c r="Y517" t="s">
        <v>87</v>
      </c>
      <c r="Z517" t="s">
        <v>85</v>
      </c>
      <c r="AA517">
        <v>4.9740000000000002</v>
      </c>
      <c r="AB517" t="s">
        <v>42</v>
      </c>
      <c r="AD517" s="5">
        <v>44980</v>
      </c>
    </row>
    <row r="518" spans="1:30" x14ac:dyDescent="0.3">
      <c r="A518" s="5">
        <v>44980</v>
      </c>
      <c r="B518" s="5" t="s">
        <v>75</v>
      </c>
      <c r="C518" t="s">
        <v>87</v>
      </c>
      <c r="D518" t="s">
        <v>85</v>
      </c>
      <c r="E518">
        <v>8.6229999999999993</v>
      </c>
      <c r="F518" t="s">
        <v>42</v>
      </c>
      <c r="G518" t="s">
        <v>42</v>
      </c>
      <c r="O518">
        <v>46</v>
      </c>
      <c r="P518">
        <v>5.1999999999999998E-2</v>
      </c>
      <c r="Q518">
        <v>165.25800000000001</v>
      </c>
      <c r="R518">
        <v>0.33300000000000002</v>
      </c>
      <c r="S518">
        <v>254.47300000000001</v>
      </c>
      <c r="T518">
        <v>2.1110000000000002</v>
      </c>
      <c r="U518">
        <v>8.2449999999999992</v>
      </c>
      <c r="V518" t="s">
        <v>42</v>
      </c>
      <c r="W518" t="s">
        <v>85</v>
      </c>
      <c r="X518" s="5" t="s">
        <v>75</v>
      </c>
      <c r="Y518" t="s">
        <v>87</v>
      </c>
      <c r="Z518" t="s">
        <v>85</v>
      </c>
      <c r="AA518">
        <v>8.6229999999999993</v>
      </c>
      <c r="AB518" t="s">
        <v>42</v>
      </c>
      <c r="AD518" s="5">
        <v>44980</v>
      </c>
    </row>
    <row r="519" spans="1:30" x14ac:dyDescent="0.3">
      <c r="A519" s="5">
        <v>44980</v>
      </c>
      <c r="B519" s="5" t="s">
        <v>75</v>
      </c>
      <c r="C519" t="s">
        <v>87</v>
      </c>
      <c r="D519" t="s">
        <v>85</v>
      </c>
      <c r="E519">
        <v>7.4450000000000003</v>
      </c>
      <c r="F519" t="s">
        <v>42</v>
      </c>
      <c r="G519" t="s">
        <v>42</v>
      </c>
      <c r="O519">
        <v>47</v>
      </c>
      <c r="P519">
        <v>4.5999999999999999E-2</v>
      </c>
      <c r="Q519">
        <v>135.005</v>
      </c>
      <c r="R519">
        <v>0.33300000000000002</v>
      </c>
      <c r="S519">
        <v>254.32599999999999</v>
      </c>
      <c r="T519">
        <v>10.491</v>
      </c>
      <c r="U519">
        <v>7.298</v>
      </c>
      <c r="V519" t="s">
        <v>42</v>
      </c>
      <c r="W519" t="s">
        <v>85</v>
      </c>
      <c r="X519" s="5" t="s">
        <v>75</v>
      </c>
      <c r="Y519" t="s">
        <v>87</v>
      </c>
      <c r="Z519" t="s">
        <v>85</v>
      </c>
      <c r="AA519">
        <v>7.4450000000000003</v>
      </c>
      <c r="AB519" t="s">
        <v>42</v>
      </c>
      <c r="AD519" s="5">
        <v>44980</v>
      </c>
    </row>
    <row r="520" spans="1:30" x14ac:dyDescent="0.3">
      <c r="A520" s="5">
        <v>44980</v>
      </c>
      <c r="B520" s="5" t="s">
        <v>75</v>
      </c>
      <c r="C520" t="s">
        <v>87</v>
      </c>
      <c r="D520" t="s">
        <v>85</v>
      </c>
      <c r="E520">
        <v>7.4530000000000003</v>
      </c>
      <c r="F520" t="s">
        <v>42</v>
      </c>
      <c r="G520" t="s">
        <v>42</v>
      </c>
      <c r="O520">
        <v>48</v>
      </c>
      <c r="P520">
        <v>4.9000000000000002E-2</v>
      </c>
      <c r="Q520">
        <v>118.664</v>
      </c>
      <c r="R520">
        <v>0</v>
      </c>
      <c r="S520">
        <v>254.27</v>
      </c>
      <c r="T520">
        <v>8.17</v>
      </c>
      <c r="U520">
        <v>7.7480000000000002</v>
      </c>
      <c r="V520" t="s">
        <v>42</v>
      </c>
      <c r="W520" t="s">
        <v>85</v>
      </c>
      <c r="X520" s="5" t="s">
        <v>75</v>
      </c>
      <c r="Y520" t="s">
        <v>87</v>
      </c>
      <c r="Z520" t="s">
        <v>85</v>
      </c>
      <c r="AA520">
        <v>7.4530000000000003</v>
      </c>
      <c r="AB520" t="s">
        <v>42</v>
      </c>
      <c r="AD520" s="5">
        <v>44980</v>
      </c>
    </row>
    <row r="521" spans="1:30" x14ac:dyDescent="0.3">
      <c r="A521" s="5">
        <v>44980</v>
      </c>
      <c r="B521" s="5" t="s">
        <v>75</v>
      </c>
      <c r="C521" t="s">
        <v>87</v>
      </c>
      <c r="D521" t="s">
        <v>85</v>
      </c>
      <c r="E521">
        <v>6.6890000000000001</v>
      </c>
      <c r="F521" t="s">
        <v>42</v>
      </c>
      <c r="G521" t="s">
        <v>42</v>
      </c>
      <c r="O521">
        <v>49</v>
      </c>
      <c r="P521">
        <v>5.5E-2</v>
      </c>
      <c r="Q521">
        <v>146.096</v>
      </c>
      <c r="R521">
        <v>1.851</v>
      </c>
      <c r="S521">
        <v>254.667</v>
      </c>
      <c r="T521">
        <v>1.5069999999999999</v>
      </c>
      <c r="U521">
        <v>8.66</v>
      </c>
      <c r="V521" t="s">
        <v>42</v>
      </c>
      <c r="W521" t="s">
        <v>85</v>
      </c>
      <c r="X521" s="5" t="s">
        <v>75</v>
      </c>
      <c r="Y521" t="s">
        <v>87</v>
      </c>
      <c r="Z521" t="s">
        <v>85</v>
      </c>
      <c r="AA521">
        <v>6.6890000000000001</v>
      </c>
      <c r="AB521" t="s">
        <v>42</v>
      </c>
      <c r="AD521" s="5">
        <v>44980</v>
      </c>
    </row>
    <row r="522" spans="1:30" x14ac:dyDescent="0.3">
      <c r="A522" s="5">
        <v>44980</v>
      </c>
      <c r="B522" s="5" t="s">
        <v>75</v>
      </c>
      <c r="C522" t="s">
        <v>87</v>
      </c>
      <c r="D522" t="s">
        <v>85</v>
      </c>
      <c r="E522">
        <v>8.2449999999999992</v>
      </c>
      <c r="F522" t="s">
        <v>42</v>
      </c>
      <c r="G522" t="s">
        <v>42</v>
      </c>
      <c r="O522">
        <v>50</v>
      </c>
      <c r="P522">
        <v>4.8000000000000001E-2</v>
      </c>
      <c r="Q522">
        <v>130.351</v>
      </c>
      <c r="R522">
        <v>0</v>
      </c>
      <c r="S522">
        <v>254.59299999999999</v>
      </c>
      <c r="T522">
        <v>-173.946</v>
      </c>
      <c r="U522">
        <v>7.56</v>
      </c>
      <c r="V522" t="s">
        <v>42</v>
      </c>
      <c r="W522" t="s">
        <v>85</v>
      </c>
      <c r="X522" s="5" t="s">
        <v>75</v>
      </c>
      <c r="Y522" t="s">
        <v>87</v>
      </c>
      <c r="Z522" t="s">
        <v>85</v>
      </c>
      <c r="AA522">
        <v>8.2449999999999992</v>
      </c>
      <c r="AB522" t="s">
        <v>42</v>
      </c>
      <c r="AD522" s="5">
        <v>44980</v>
      </c>
    </row>
    <row r="523" spans="1:30" x14ac:dyDescent="0.3">
      <c r="A523" s="5">
        <v>44980</v>
      </c>
      <c r="B523" s="5" t="s">
        <v>75</v>
      </c>
      <c r="C523" t="s">
        <v>87</v>
      </c>
      <c r="D523" t="s">
        <v>85</v>
      </c>
      <c r="E523">
        <v>7.298</v>
      </c>
      <c r="F523" t="s">
        <v>42</v>
      </c>
      <c r="G523" t="s">
        <v>42</v>
      </c>
      <c r="O523">
        <v>51</v>
      </c>
      <c r="P523">
        <v>0.159</v>
      </c>
      <c r="Q523">
        <v>159.828</v>
      </c>
      <c r="R523">
        <v>5.6379999999999999</v>
      </c>
      <c r="S523">
        <v>253.11199999999999</v>
      </c>
      <c r="T523">
        <v>-85.063999999999993</v>
      </c>
      <c r="U523">
        <v>25.152000000000001</v>
      </c>
      <c r="V523" t="s">
        <v>42</v>
      </c>
      <c r="W523" t="s">
        <v>83</v>
      </c>
      <c r="X523" s="5" t="s">
        <v>75</v>
      </c>
      <c r="Y523" t="s">
        <v>87</v>
      </c>
      <c r="Z523" t="s">
        <v>85</v>
      </c>
      <c r="AA523">
        <v>7.298</v>
      </c>
      <c r="AB523" t="s">
        <v>42</v>
      </c>
      <c r="AD523" s="5">
        <v>44980</v>
      </c>
    </row>
    <row r="524" spans="1:30" x14ac:dyDescent="0.3">
      <c r="A524" s="5">
        <v>44980</v>
      </c>
      <c r="B524" s="5" t="s">
        <v>75</v>
      </c>
      <c r="C524" t="s">
        <v>87</v>
      </c>
      <c r="D524" t="s">
        <v>85</v>
      </c>
      <c r="E524">
        <v>7.7480000000000002</v>
      </c>
      <c r="F524" t="s">
        <v>42</v>
      </c>
      <c r="G524" t="s">
        <v>42</v>
      </c>
      <c r="O524">
        <v>52</v>
      </c>
      <c r="P524">
        <v>4.5999999999999999E-2</v>
      </c>
      <c r="Q524">
        <v>71.805999999999997</v>
      </c>
      <c r="R524">
        <v>0</v>
      </c>
      <c r="S524">
        <v>237</v>
      </c>
      <c r="T524">
        <v>0</v>
      </c>
      <c r="U524">
        <v>7.2140000000000004</v>
      </c>
      <c r="V524" t="s">
        <v>43</v>
      </c>
      <c r="W524" t="s">
        <v>85</v>
      </c>
      <c r="X524" s="5" t="s">
        <v>75</v>
      </c>
      <c r="Y524" t="s">
        <v>87</v>
      </c>
      <c r="Z524" t="s">
        <v>85</v>
      </c>
      <c r="AA524">
        <v>7.7480000000000002</v>
      </c>
      <c r="AB524" t="s">
        <v>42</v>
      </c>
      <c r="AD524" s="5">
        <v>44980</v>
      </c>
    </row>
    <row r="525" spans="1:30" x14ac:dyDescent="0.3">
      <c r="A525" s="5">
        <v>44980</v>
      </c>
      <c r="B525" s="5" t="s">
        <v>75</v>
      </c>
      <c r="C525" t="s">
        <v>87</v>
      </c>
      <c r="D525" t="s">
        <v>85</v>
      </c>
      <c r="E525">
        <v>8.66</v>
      </c>
      <c r="F525" t="s">
        <v>42</v>
      </c>
      <c r="G525" t="s">
        <v>42</v>
      </c>
      <c r="O525">
        <v>53</v>
      </c>
      <c r="P525">
        <v>3.5000000000000003E-2</v>
      </c>
      <c r="Q525">
        <v>105.05200000000001</v>
      </c>
      <c r="R525">
        <v>0.33300000000000002</v>
      </c>
      <c r="S525">
        <v>248.667</v>
      </c>
      <c r="T525">
        <v>0.78500000000000003</v>
      </c>
      <c r="U525">
        <v>5.5439999999999996</v>
      </c>
      <c r="V525" t="s">
        <v>43</v>
      </c>
      <c r="W525" t="s">
        <v>85</v>
      </c>
      <c r="X525" s="5" t="s">
        <v>75</v>
      </c>
      <c r="Y525" t="s">
        <v>87</v>
      </c>
      <c r="Z525" t="s">
        <v>85</v>
      </c>
      <c r="AA525">
        <v>8.66</v>
      </c>
      <c r="AB525" t="s">
        <v>42</v>
      </c>
      <c r="AD525" s="5">
        <v>44980</v>
      </c>
    </row>
    <row r="526" spans="1:30" x14ac:dyDescent="0.3">
      <c r="A526" s="5">
        <v>44980</v>
      </c>
      <c r="B526" s="5" t="s">
        <v>75</v>
      </c>
      <c r="C526" t="s">
        <v>87</v>
      </c>
      <c r="D526" t="s">
        <v>85</v>
      </c>
      <c r="E526">
        <v>7.56</v>
      </c>
      <c r="F526" t="s">
        <v>42</v>
      </c>
      <c r="G526" t="s">
        <v>42</v>
      </c>
      <c r="O526">
        <v>54</v>
      </c>
      <c r="P526">
        <v>3.7999999999999999E-2</v>
      </c>
      <c r="Q526">
        <v>65.019000000000005</v>
      </c>
      <c r="R526">
        <v>0.48299999999999998</v>
      </c>
      <c r="S526">
        <v>218.07499999999999</v>
      </c>
      <c r="T526">
        <v>1.4319999999999999</v>
      </c>
      <c r="U526">
        <v>6.077</v>
      </c>
      <c r="V526" t="s">
        <v>43</v>
      </c>
      <c r="W526" t="s">
        <v>85</v>
      </c>
      <c r="X526" s="5" t="s">
        <v>75</v>
      </c>
      <c r="Y526" t="s">
        <v>87</v>
      </c>
      <c r="Z526" t="s">
        <v>85</v>
      </c>
      <c r="AA526">
        <v>7.56</v>
      </c>
      <c r="AB526" t="s">
        <v>42</v>
      </c>
      <c r="AD526" s="5">
        <v>44980</v>
      </c>
    </row>
    <row r="527" spans="1:30" x14ac:dyDescent="0.3">
      <c r="A527" s="5">
        <v>44980</v>
      </c>
      <c r="B527" s="5" t="s">
        <v>75</v>
      </c>
      <c r="C527" t="s">
        <v>87</v>
      </c>
      <c r="D527" t="s">
        <v>83</v>
      </c>
      <c r="E527">
        <v>25.152000000000001</v>
      </c>
      <c r="F527" t="s">
        <v>42</v>
      </c>
      <c r="G527" t="s">
        <v>42</v>
      </c>
      <c r="O527">
        <v>55</v>
      </c>
      <c r="P527">
        <v>4.5999999999999999E-2</v>
      </c>
      <c r="Q527">
        <v>92.186999999999998</v>
      </c>
      <c r="R527">
        <v>0</v>
      </c>
      <c r="S527">
        <v>244.51</v>
      </c>
      <c r="T527">
        <v>1.8089999999999999</v>
      </c>
      <c r="U527">
        <v>7.2169999999999996</v>
      </c>
      <c r="V527" t="s">
        <v>43</v>
      </c>
      <c r="W527" t="s">
        <v>85</v>
      </c>
      <c r="X527" s="5" t="s">
        <v>75</v>
      </c>
      <c r="Y527" t="s">
        <v>87</v>
      </c>
      <c r="Z527" t="s">
        <v>83</v>
      </c>
      <c r="AA527">
        <v>25.152000000000001</v>
      </c>
      <c r="AB527" t="s">
        <v>42</v>
      </c>
      <c r="AD527" s="5">
        <v>44980</v>
      </c>
    </row>
    <row r="528" spans="1:30" x14ac:dyDescent="0.3">
      <c r="A528" s="5">
        <v>44980</v>
      </c>
      <c r="B528" s="5" t="s">
        <v>75</v>
      </c>
      <c r="C528" t="s">
        <v>87</v>
      </c>
      <c r="D528" t="s">
        <v>85</v>
      </c>
      <c r="E528">
        <v>7.2140000000000004</v>
      </c>
      <c r="F528" t="s">
        <v>43</v>
      </c>
      <c r="G528" t="s">
        <v>43</v>
      </c>
      <c r="O528">
        <v>56</v>
      </c>
      <c r="P528">
        <v>5.1999999999999998E-2</v>
      </c>
      <c r="Q528">
        <v>111</v>
      </c>
      <c r="R528">
        <v>0</v>
      </c>
      <c r="S528">
        <v>245.90100000000001</v>
      </c>
      <c r="T528">
        <v>-7.4539999999999997</v>
      </c>
      <c r="U528">
        <v>8.1940000000000008</v>
      </c>
      <c r="V528" t="s">
        <v>43</v>
      </c>
      <c r="W528" t="s">
        <v>85</v>
      </c>
      <c r="X528" s="5" t="s">
        <v>75</v>
      </c>
      <c r="Y528" t="s">
        <v>87</v>
      </c>
      <c r="Z528" t="s">
        <v>85</v>
      </c>
      <c r="AA528">
        <v>7.2140000000000004</v>
      </c>
      <c r="AB528" t="s">
        <v>43</v>
      </c>
      <c r="AD528" s="5">
        <v>44980</v>
      </c>
    </row>
    <row r="529" spans="1:30" x14ac:dyDescent="0.3">
      <c r="A529" s="5">
        <v>44980</v>
      </c>
      <c r="B529" s="5" t="s">
        <v>75</v>
      </c>
      <c r="C529" t="s">
        <v>87</v>
      </c>
      <c r="D529" t="s">
        <v>85</v>
      </c>
      <c r="E529">
        <v>5.5439999999999996</v>
      </c>
      <c r="F529" t="s">
        <v>43</v>
      </c>
      <c r="G529" t="s">
        <v>43</v>
      </c>
      <c r="O529">
        <v>57</v>
      </c>
      <c r="P529">
        <v>3.5999999999999997E-2</v>
      </c>
      <c r="Q529">
        <v>115.896</v>
      </c>
      <c r="R529">
        <v>6.9000000000000006E-2</v>
      </c>
      <c r="S529">
        <v>252.96600000000001</v>
      </c>
      <c r="T529">
        <v>5.3319999999999999</v>
      </c>
      <c r="U529">
        <v>5.72</v>
      </c>
      <c r="V529" t="s">
        <v>43</v>
      </c>
      <c r="W529" t="s">
        <v>85</v>
      </c>
      <c r="X529" s="5" t="s">
        <v>75</v>
      </c>
      <c r="Y529" t="s">
        <v>87</v>
      </c>
      <c r="Z529" t="s">
        <v>85</v>
      </c>
      <c r="AA529">
        <v>5.5439999999999996</v>
      </c>
      <c r="AB529" t="s">
        <v>43</v>
      </c>
      <c r="AD529" s="5">
        <v>44980</v>
      </c>
    </row>
    <row r="530" spans="1:30" x14ac:dyDescent="0.3">
      <c r="A530" s="5">
        <v>44980</v>
      </c>
      <c r="B530" s="5" t="s">
        <v>75</v>
      </c>
      <c r="C530" t="s">
        <v>87</v>
      </c>
      <c r="D530" t="s">
        <v>85</v>
      </c>
      <c r="E530">
        <v>6.077</v>
      </c>
      <c r="F530" t="s">
        <v>43</v>
      </c>
      <c r="G530" t="s">
        <v>43</v>
      </c>
      <c r="O530">
        <v>58</v>
      </c>
      <c r="P530">
        <v>3.1E-2</v>
      </c>
      <c r="Q530">
        <v>92.7</v>
      </c>
      <c r="R530">
        <v>0.41499999999999998</v>
      </c>
      <c r="S530">
        <v>247.03700000000001</v>
      </c>
      <c r="T530">
        <v>4.4669999999999996</v>
      </c>
      <c r="U530">
        <v>4.875</v>
      </c>
      <c r="V530" t="s">
        <v>43</v>
      </c>
      <c r="W530" t="s">
        <v>85</v>
      </c>
      <c r="X530" s="5" t="s">
        <v>75</v>
      </c>
      <c r="Y530" t="s">
        <v>87</v>
      </c>
      <c r="Z530" t="s">
        <v>85</v>
      </c>
      <c r="AA530">
        <v>6.077</v>
      </c>
      <c r="AB530" t="s">
        <v>43</v>
      </c>
      <c r="AD530" s="5">
        <v>44980</v>
      </c>
    </row>
    <row r="531" spans="1:30" x14ac:dyDescent="0.3">
      <c r="A531" s="5">
        <v>44980</v>
      </c>
      <c r="B531" s="5" t="s">
        <v>75</v>
      </c>
      <c r="C531" t="s">
        <v>87</v>
      </c>
      <c r="D531" t="s">
        <v>85</v>
      </c>
      <c r="E531">
        <v>7.2169999999999996</v>
      </c>
      <c r="F531" t="s">
        <v>43</v>
      </c>
      <c r="G531" t="s">
        <v>43</v>
      </c>
      <c r="O531">
        <v>59</v>
      </c>
      <c r="P531">
        <v>4.5999999999999999E-2</v>
      </c>
      <c r="Q531">
        <v>102.752</v>
      </c>
      <c r="R531">
        <v>1</v>
      </c>
      <c r="S531">
        <v>250.14</v>
      </c>
      <c r="T531">
        <v>-4.2140000000000004</v>
      </c>
      <c r="U531">
        <v>7.2329999999999997</v>
      </c>
      <c r="V531" t="s">
        <v>43</v>
      </c>
      <c r="W531" t="s">
        <v>85</v>
      </c>
      <c r="X531" s="5" t="s">
        <v>75</v>
      </c>
      <c r="Y531" t="s">
        <v>87</v>
      </c>
      <c r="Z531" t="s">
        <v>85</v>
      </c>
      <c r="AA531">
        <v>7.2169999999999996</v>
      </c>
      <c r="AB531" t="s">
        <v>43</v>
      </c>
      <c r="AD531" s="5">
        <v>44980</v>
      </c>
    </row>
    <row r="532" spans="1:30" x14ac:dyDescent="0.3">
      <c r="A532" s="5">
        <v>44980</v>
      </c>
      <c r="B532" s="5" t="s">
        <v>75</v>
      </c>
      <c r="C532" t="s">
        <v>87</v>
      </c>
      <c r="D532" t="s">
        <v>85</v>
      </c>
      <c r="E532">
        <v>8.1940000000000008</v>
      </c>
      <c r="F532" t="s">
        <v>43</v>
      </c>
      <c r="G532" t="s">
        <v>43</v>
      </c>
      <c r="O532">
        <v>60</v>
      </c>
      <c r="P532">
        <v>2.5000000000000001E-2</v>
      </c>
      <c r="Q532">
        <v>121.002</v>
      </c>
      <c r="R532">
        <v>25.15</v>
      </c>
      <c r="S532">
        <v>250.833</v>
      </c>
      <c r="T532">
        <v>-3.3660000000000001</v>
      </c>
      <c r="U532">
        <v>3.879</v>
      </c>
      <c r="V532" t="s">
        <v>43</v>
      </c>
      <c r="W532" t="s">
        <v>85</v>
      </c>
      <c r="X532" s="5" t="s">
        <v>75</v>
      </c>
      <c r="Y532" t="s">
        <v>87</v>
      </c>
      <c r="Z532" t="s">
        <v>85</v>
      </c>
      <c r="AA532">
        <v>8.1940000000000008</v>
      </c>
      <c r="AB532" t="s">
        <v>43</v>
      </c>
      <c r="AD532" s="5">
        <v>44980</v>
      </c>
    </row>
    <row r="533" spans="1:30" x14ac:dyDescent="0.3">
      <c r="A533" s="5">
        <v>44980</v>
      </c>
      <c r="B533" s="5" t="s">
        <v>75</v>
      </c>
      <c r="C533" t="s">
        <v>87</v>
      </c>
      <c r="D533" t="s">
        <v>85</v>
      </c>
      <c r="E533">
        <v>5.72</v>
      </c>
      <c r="F533" t="s">
        <v>43</v>
      </c>
      <c r="G533" t="s">
        <v>43</v>
      </c>
      <c r="O533">
        <v>61</v>
      </c>
      <c r="P533">
        <v>3.5000000000000003E-2</v>
      </c>
      <c r="Q533">
        <v>64.441999999999993</v>
      </c>
      <c r="R533">
        <v>2.0019999999999998</v>
      </c>
      <c r="S533">
        <v>160.922</v>
      </c>
      <c r="T533">
        <v>-2.3530000000000002</v>
      </c>
      <c r="U533">
        <v>5.548</v>
      </c>
      <c r="V533" t="s">
        <v>43</v>
      </c>
      <c r="W533" t="s">
        <v>85</v>
      </c>
      <c r="X533" s="5" t="s">
        <v>75</v>
      </c>
      <c r="Y533" t="s">
        <v>87</v>
      </c>
      <c r="Z533" t="s">
        <v>85</v>
      </c>
      <c r="AA533">
        <v>5.72</v>
      </c>
      <c r="AB533" t="s">
        <v>43</v>
      </c>
      <c r="AD533" s="5">
        <v>44980</v>
      </c>
    </row>
    <row r="534" spans="1:30" x14ac:dyDescent="0.3">
      <c r="A534" s="5">
        <v>44980</v>
      </c>
      <c r="B534" s="5" t="s">
        <v>75</v>
      </c>
      <c r="C534" t="s">
        <v>87</v>
      </c>
      <c r="D534" t="s">
        <v>85</v>
      </c>
      <c r="E534">
        <v>4.875</v>
      </c>
      <c r="F534" t="s">
        <v>43</v>
      </c>
      <c r="G534" t="s">
        <v>43</v>
      </c>
      <c r="O534">
        <v>62</v>
      </c>
      <c r="P534">
        <v>3.3000000000000002E-2</v>
      </c>
      <c r="Q534">
        <v>94.938999999999993</v>
      </c>
      <c r="R534">
        <v>1.333</v>
      </c>
      <c r="S534">
        <v>248.94200000000001</v>
      </c>
      <c r="T534">
        <v>0.83</v>
      </c>
      <c r="U534">
        <v>5.24</v>
      </c>
      <c r="V534" t="s">
        <v>43</v>
      </c>
      <c r="W534" t="s">
        <v>85</v>
      </c>
      <c r="X534" s="5" t="s">
        <v>75</v>
      </c>
      <c r="Y534" t="s">
        <v>87</v>
      </c>
      <c r="Z534" t="s">
        <v>85</v>
      </c>
      <c r="AA534">
        <v>4.875</v>
      </c>
      <c r="AB534" t="s">
        <v>43</v>
      </c>
      <c r="AD534" s="5">
        <v>44980</v>
      </c>
    </row>
    <row r="535" spans="1:30" x14ac:dyDescent="0.3">
      <c r="A535" s="5">
        <v>44980</v>
      </c>
      <c r="B535" s="5" t="s">
        <v>75</v>
      </c>
      <c r="C535" t="s">
        <v>87</v>
      </c>
      <c r="D535" t="s">
        <v>85</v>
      </c>
      <c r="E535">
        <v>7.2329999999999997</v>
      </c>
      <c r="F535" t="s">
        <v>43</v>
      </c>
      <c r="G535" t="s">
        <v>43</v>
      </c>
      <c r="O535">
        <v>63</v>
      </c>
      <c r="P535">
        <v>3.1E-2</v>
      </c>
      <c r="Q535">
        <v>119.654</v>
      </c>
      <c r="R535">
        <v>8.4570000000000007</v>
      </c>
      <c r="S535">
        <v>240.023</v>
      </c>
      <c r="T535">
        <v>4.399</v>
      </c>
      <c r="U535">
        <v>4.95</v>
      </c>
      <c r="V535" t="s">
        <v>43</v>
      </c>
      <c r="W535" t="s">
        <v>85</v>
      </c>
      <c r="X535" s="5" t="s">
        <v>75</v>
      </c>
      <c r="Y535" t="s">
        <v>87</v>
      </c>
      <c r="Z535" t="s">
        <v>85</v>
      </c>
      <c r="AA535">
        <v>7.2329999999999997</v>
      </c>
      <c r="AB535" t="s">
        <v>43</v>
      </c>
      <c r="AD535" s="5">
        <v>44980</v>
      </c>
    </row>
    <row r="536" spans="1:30" x14ac:dyDescent="0.3">
      <c r="A536" s="5">
        <v>44980</v>
      </c>
      <c r="B536" s="5" t="s">
        <v>75</v>
      </c>
      <c r="C536" t="s">
        <v>87</v>
      </c>
      <c r="D536" t="s">
        <v>85</v>
      </c>
      <c r="E536">
        <v>3.879</v>
      </c>
      <c r="F536" t="s">
        <v>43</v>
      </c>
      <c r="G536" t="s">
        <v>43</v>
      </c>
      <c r="O536">
        <v>64</v>
      </c>
      <c r="P536">
        <v>3.4000000000000002E-2</v>
      </c>
      <c r="Q536">
        <v>63.28</v>
      </c>
      <c r="R536">
        <v>0</v>
      </c>
      <c r="S536">
        <v>179.95699999999999</v>
      </c>
      <c r="T536">
        <v>0.81799999999999995</v>
      </c>
      <c r="U536">
        <v>5.3159999999999998</v>
      </c>
      <c r="V536" t="s">
        <v>43</v>
      </c>
      <c r="W536" t="s">
        <v>85</v>
      </c>
      <c r="X536" s="5" t="s">
        <v>75</v>
      </c>
      <c r="Y536" t="s">
        <v>87</v>
      </c>
      <c r="Z536" t="s">
        <v>85</v>
      </c>
      <c r="AA536">
        <v>3.879</v>
      </c>
      <c r="AB536" t="s">
        <v>43</v>
      </c>
      <c r="AD536" s="5">
        <v>44980</v>
      </c>
    </row>
    <row r="537" spans="1:30" x14ac:dyDescent="0.3">
      <c r="A537" s="5">
        <v>44980</v>
      </c>
      <c r="B537" s="5" t="s">
        <v>75</v>
      </c>
      <c r="C537" t="s">
        <v>87</v>
      </c>
      <c r="D537" t="s">
        <v>85</v>
      </c>
      <c r="E537">
        <v>5.548</v>
      </c>
      <c r="F537" t="s">
        <v>43</v>
      </c>
      <c r="G537" t="s">
        <v>43</v>
      </c>
      <c r="W537" t="s">
        <v>85</v>
      </c>
      <c r="X537" s="5" t="s">
        <v>75</v>
      </c>
      <c r="Y537" t="s">
        <v>87</v>
      </c>
      <c r="Z537" t="s">
        <v>85</v>
      </c>
      <c r="AA537">
        <v>5.548</v>
      </c>
      <c r="AB537" t="s">
        <v>43</v>
      </c>
      <c r="AD537" s="5">
        <v>44980</v>
      </c>
    </row>
    <row r="538" spans="1:30" x14ac:dyDescent="0.3">
      <c r="A538" s="5">
        <v>44980</v>
      </c>
      <c r="B538" s="5" t="s">
        <v>75</v>
      </c>
      <c r="C538" t="s">
        <v>87</v>
      </c>
      <c r="D538" t="s">
        <v>85</v>
      </c>
      <c r="E538">
        <v>5.24</v>
      </c>
      <c r="F538" t="s">
        <v>43</v>
      </c>
      <c r="G538" t="s">
        <v>43</v>
      </c>
      <c r="W538" t="s">
        <v>85</v>
      </c>
      <c r="X538" s="5" t="s">
        <v>75</v>
      </c>
      <c r="Y538" t="s">
        <v>87</v>
      </c>
      <c r="Z538" t="s">
        <v>85</v>
      </c>
      <c r="AA538">
        <v>5.24</v>
      </c>
      <c r="AB538" t="s">
        <v>43</v>
      </c>
      <c r="AD538" s="5">
        <v>44980</v>
      </c>
    </row>
    <row r="539" spans="1:30" x14ac:dyDescent="0.3">
      <c r="A539" s="5">
        <v>44980</v>
      </c>
      <c r="B539" s="5" t="s">
        <v>75</v>
      </c>
      <c r="C539" t="s">
        <v>87</v>
      </c>
      <c r="D539" t="s">
        <v>85</v>
      </c>
      <c r="E539">
        <v>4.95</v>
      </c>
      <c r="F539" t="s">
        <v>43</v>
      </c>
      <c r="G539" t="s">
        <v>43</v>
      </c>
      <c r="W539" t="s">
        <v>85</v>
      </c>
      <c r="X539" s="5" t="s">
        <v>75</v>
      </c>
      <c r="Y539" t="s">
        <v>87</v>
      </c>
      <c r="Z539" t="s">
        <v>85</v>
      </c>
      <c r="AA539">
        <v>4.95</v>
      </c>
      <c r="AB539" t="s">
        <v>43</v>
      </c>
      <c r="AD539" s="5">
        <v>44980</v>
      </c>
    </row>
    <row r="540" spans="1:30" x14ac:dyDescent="0.3">
      <c r="A540" s="5">
        <v>44980</v>
      </c>
      <c r="B540" s="5" t="s">
        <v>75</v>
      </c>
      <c r="C540" t="s">
        <v>87</v>
      </c>
      <c r="D540" t="s">
        <v>85</v>
      </c>
      <c r="E540">
        <v>5.3159999999999998</v>
      </c>
      <c r="F540" t="s">
        <v>43</v>
      </c>
      <c r="G540" t="s">
        <v>43</v>
      </c>
      <c r="O540">
        <v>68</v>
      </c>
      <c r="P540">
        <v>1.2E-2</v>
      </c>
      <c r="Q540">
        <v>105.982</v>
      </c>
      <c r="R540">
        <v>22.346</v>
      </c>
      <c r="S540">
        <v>245.43899999999999</v>
      </c>
      <c r="T540">
        <v>-87</v>
      </c>
      <c r="U540">
        <v>5.8970000000000002</v>
      </c>
      <c r="V540" t="s">
        <v>43</v>
      </c>
      <c r="W540" t="s">
        <v>85</v>
      </c>
      <c r="X540" s="5" t="s">
        <v>75</v>
      </c>
      <c r="Y540" t="s">
        <v>87</v>
      </c>
      <c r="Z540" t="s">
        <v>85</v>
      </c>
      <c r="AA540">
        <v>5.3159999999999998</v>
      </c>
      <c r="AB540" t="s">
        <v>43</v>
      </c>
      <c r="AD540" s="5">
        <v>44980</v>
      </c>
    </row>
    <row r="541" spans="1:30" x14ac:dyDescent="0.3">
      <c r="A541" s="5">
        <v>44980</v>
      </c>
      <c r="B541" s="5" t="s">
        <v>75</v>
      </c>
      <c r="C541" t="s">
        <v>87</v>
      </c>
      <c r="D541" t="s">
        <v>85</v>
      </c>
      <c r="O541">
        <v>69</v>
      </c>
      <c r="P541">
        <v>1.2E-2</v>
      </c>
      <c r="Q541">
        <v>98.445999999999998</v>
      </c>
      <c r="R541">
        <v>10.340999999999999</v>
      </c>
      <c r="S541">
        <v>242.62200000000001</v>
      </c>
      <c r="T541">
        <v>-83.977999999999994</v>
      </c>
      <c r="U541">
        <v>5.6479999999999997</v>
      </c>
      <c r="V541" t="s">
        <v>43</v>
      </c>
      <c r="W541" t="s">
        <v>85</v>
      </c>
      <c r="X541" s="5" t="s">
        <v>75</v>
      </c>
      <c r="Y541" t="s">
        <v>87</v>
      </c>
      <c r="Z541" t="s">
        <v>85</v>
      </c>
      <c r="AD541" s="5">
        <v>44980</v>
      </c>
    </row>
    <row r="542" spans="1:30" x14ac:dyDescent="0.3">
      <c r="A542" s="5">
        <v>44980</v>
      </c>
      <c r="B542" s="5" t="s">
        <v>75</v>
      </c>
      <c r="C542" t="s">
        <v>87</v>
      </c>
      <c r="D542" t="s">
        <v>85</v>
      </c>
      <c r="O542">
        <v>70</v>
      </c>
      <c r="P542">
        <v>4.9000000000000002E-2</v>
      </c>
      <c r="Q542">
        <v>93.063000000000002</v>
      </c>
      <c r="R542">
        <v>9.9510000000000005</v>
      </c>
      <c r="S542">
        <v>250.571</v>
      </c>
      <c r="T542">
        <v>-89.6</v>
      </c>
      <c r="U542">
        <v>13.023</v>
      </c>
      <c r="V542" t="s">
        <v>43</v>
      </c>
      <c r="W542" t="s">
        <v>85</v>
      </c>
      <c r="X542" s="5" t="s">
        <v>75</v>
      </c>
      <c r="Y542" t="s">
        <v>87</v>
      </c>
      <c r="Z542" t="s">
        <v>85</v>
      </c>
      <c r="AD542" s="5">
        <v>44980</v>
      </c>
    </row>
    <row r="543" spans="1:30" x14ac:dyDescent="0.3">
      <c r="A543" s="5">
        <v>44980</v>
      </c>
      <c r="B543" s="5" t="s">
        <v>75</v>
      </c>
      <c r="C543" t="s">
        <v>87</v>
      </c>
      <c r="D543" t="s">
        <v>85</v>
      </c>
      <c r="O543">
        <v>71</v>
      </c>
      <c r="P543">
        <v>0.05</v>
      </c>
      <c r="Q543">
        <v>114.146</v>
      </c>
      <c r="R543">
        <v>17.082000000000001</v>
      </c>
      <c r="S543">
        <v>246.28800000000001</v>
      </c>
      <c r="T543">
        <v>-85.072999999999993</v>
      </c>
      <c r="U543">
        <v>13.231</v>
      </c>
      <c r="V543" t="s">
        <v>43</v>
      </c>
      <c r="W543" t="s">
        <v>85</v>
      </c>
      <c r="X543" s="5" t="s">
        <v>75</v>
      </c>
      <c r="Y543" t="s">
        <v>87</v>
      </c>
      <c r="Z543" t="s">
        <v>85</v>
      </c>
      <c r="AD543" s="5">
        <v>44980</v>
      </c>
    </row>
    <row r="544" spans="1:30" x14ac:dyDescent="0.3">
      <c r="A544" s="5">
        <v>44980</v>
      </c>
      <c r="B544" s="5" t="s">
        <v>75</v>
      </c>
      <c r="C544" t="s">
        <v>87</v>
      </c>
      <c r="D544" t="s">
        <v>85</v>
      </c>
      <c r="E544">
        <v>5.8970000000000002</v>
      </c>
      <c r="F544" t="s">
        <v>43</v>
      </c>
      <c r="G544" t="s">
        <v>43</v>
      </c>
      <c r="O544">
        <v>72</v>
      </c>
      <c r="P544">
        <v>4.2000000000000003E-2</v>
      </c>
      <c r="Q544">
        <v>99.272999999999996</v>
      </c>
      <c r="R544">
        <v>18.193000000000001</v>
      </c>
      <c r="S544">
        <v>229.19200000000001</v>
      </c>
      <c r="T544">
        <v>-2.613</v>
      </c>
      <c r="U544">
        <v>10.965999999999999</v>
      </c>
      <c r="V544" t="s">
        <v>43</v>
      </c>
      <c r="W544" t="s">
        <v>85</v>
      </c>
      <c r="X544" s="5" t="s">
        <v>75</v>
      </c>
      <c r="Y544" t="s">
        <v>87</v>
      </c>
      <c r="Z544" t="s">
        <v>85</v>
      </c>
      <c r="AA544">
        <v>5.8970000000000002</v>
      </c>
      <c r="AB544" t="s">
        <v>43</v>
      </c>
      <c r="AD544" s="5">
        <v>44980</v>
      </c>
    </row>
    <row r="545" spans="1:30" x14ac:dyDescent="0.3">
      <c r="A545" s="5">
        <v>44980</v>
      </c>
      <c r="B545" s="5" t="s">
        <v>75</v>
      </c>
      <c r="C545" t="s">
        <v>87</v>
      </c>
      <c r="D545" t="s">
        <v>85</v>
      </c>
      <c r="E545">
        <v>5.6479999999999997</v>
      </c>
      <c r="F545" t="s">
        <v>43</v>
      </c>
      <c r="G545" t="s">
        <v>43</v>
      </c>
      <c r="O545">
        <v>73</v>
      </c>
      <c r="P545">
        <v>5.0999999999999997E-2</v>
      </c>
      <c r="Q545">
        <v>108.11199999999999</v>
      </c>
      <c r="R545">
        <v>8.5950000000000006</v>
      </c>
      <c r="S545">
        <v>246.815</v>
      </c>
      <c r="T545">
        <v>-89.903999999999996</v>
      </c>
      <c r="U545">
        <v>13.545</v>
      </c>
      <c r="V545" t="s">
        <v>43</v>
      </c>
      <c r="W545" t="s">
        <v>85</v>
      </c>
      <c r="X545" s="5" t="s">
        <v>75</v>
      </c>
      <c r="Y545" t="s">
        <v>87</v>
      </c>
      <c r="Z545" t="s">
        <v>85</v>
      </c>
      <c r="AA545">
        <v>5.6479999999999997</v>
      </c>
      <c r="AB545" t="s">
        <v>43</v>
      </c>
      <c r="AD545" s="5">
        <v>44980</v>
      </c>
    </row>
    <row r="546" spans="1:30" x14ac:dyDescent="0.3">
      <c r="A546" s="5">
        <v>44980</v>
      </c>
      <c r="B546" s="5" t="s">
        <v>75</v>
      </c>
      <c r="C546" t="s">
        <v>87</v>
      </c>
      <c r="D546" t="s">
        <v>85</v>
      </c>
      <c r="E546">
        <v>13.023</v>
      </c>
      <c r="F546" t="s">
        <v>43</v>
      </c>
      <c r="G546" t="s">
        <v>43</v>
      </c>
      <c r="O546">
        <v>74</v>
      </c>
      <c r="P546">
        <v>4.2000000000000003E-2</v>
      </c>
      <c r="Q546">
        <v>115.827</v>
      </c>
      <c r="R546">
        <v>20.152999999999999</v>
      </c>
      <c r="S546">
        <v>212</v>
      </c>
      <c r="T546">
        <v>-88.953999999999994</v>
      </c>
      <c r="U546">
        <v>11.206</v>
      </c>
      <c r="V546" t="s">
        <v>43</v>
      </c>
      <c r="W546" t="s">
        <v>85</v>
      </c>
      <c r="X546" s="5" t="s">
        <v>75</v>
      </c>
      <c r="Y546" t="s">
        <v>87</v>
      </c>
      <c r="Z546" t="s">
        <v>85</v>
      </c>
      <c r="AA546">
        <v>13.023</v>
      </c>
      <c r="AB546" t="s">
        <v>43</v>
      </c>
      <c r="AD546" s="5">
        <v>44980</v>
      </c>
    </row>
    <row r="547" spans="1:30" x14ac:dyDescent="0.3">
      <c r="A547" s="5">
        <v>44980</v>
      </c>
      <c r="B547" s="5" t="s">
        <v>75</v>
      </c>
      <c r="C547" t="s">
        <v>87</v>
      </c>
      <c r="D547" t="s">
        <v>85</v>
      </c>
      <c r="E547">
        <v>13.231</v>
      </c>
      <c r="F547" t="s">
        <v>43</v>
      </c>
      <c r="G547" t="s">
        <v>43</v>
      </c>
      <c r="O547">
        <v>75</v>
      </c>
      <c r="P547">
        <v>3.9E-2</v>
      </c>
      <c r="Q547">
        <v>137.19999999999999</v>
      </c>
      <c r="R547">
        <v>10.196999999999999</v>
      </c>
      <c r="S547">
        <v>247.42400000000001</v>
      </c>
      <c r="T547">
        <v>-83.061999999999998</v>
      </c>
      <c r="U547">
        <v>10.348000000000001</v>
      </c>
      <c r="V547" t="s">
        <v>43</v>
      </c>
      <c r="W547" t="s">
        <v>85</v>
      </c>
      <c r="X547" s="5" t="s">
        <v>75</v>
      </c>
      <c r="Y547" t="s">
        <v>87</v>
      </c>
      <c r="Z547" t="s">
        <v>85</v>
      </c>
      <c r="AA547">
        <v>13.231</v>
      </c>
      <c r="AB547" t="s">
        <v>43</v>
      </c>
      <c r="AD547" s="5">
        <v>44980</v>
      </c>
    </row>
    <row r="548" spans="1:30" x14ac:dyDescent="0.3">
      <c r="A548" s="5">
        <v>44980</v>
      </c>
      <c r="B548" s="5" t="s">
        <v>75</v>
      </c>
      <c r="C548" t="s">
        <v>87</v>
      </c>
      <c r="D548" t="s">
        <v>85</v>
      </c>
      <c r="E548">
        <v>10.965999999999999</v>
      </c>
      <c r="F548" t="s">
        <v>43</v>
      </c>
      <c r="G548" t="s">
        <v>43</v>
      </c>
      <c r="O548">
        <v>76</v>
      </c>
      <c r="P548">
        <v>5.5E-2</v>
      </c>
      <c r="Q548">
        <v>115.369</v>
      </c>
      <c r="R548">
        <v>23.222999999999999</v>
      </c>
      <c r="S548">
        <v>246.38499999999999</v>
      </c>
      <c r="T548">
        <v>-86.197999999999993</v>
      </c>
      <c r="U548">
        <v>14.395</v>
      </c>
      <c r="V548" t="s">
        <v>43</v>
      </c>
      <c r="W548" t="s">
        <v>85</v>
      </c>
      <c r="X548" s="5" t="s">
        <v>75</v>
      </c>
      <c r="Y548" t="s">
        <v>87</v>
      </c>
      <c r="Z548" t="s">
        <v>85</v>
      </c>
      <c r="AA548">
        <v>10.965999999999999</v>
      </c>
      <c r="AB548" t="s">
        <v>43</v>
      </c>
      <c r="AD548" s="5">
        <v>44980</v>
      </c>
    </row>
    <row r="549" spans="1:30" x14ac:dyDescent="0.3">
      <c r="A549" s="5">
        <v>44980</v>
      </c>
      <c r="B549" s="5" t="s">
        <v>75</v>
      </c>
      <c r="C549" t="s">
        <v>87</v>
      </c>
      <c r="D549" t="s">
        <v>85</v>
      </c>
      <c r="E549">
        <v>13.545</v>
      </c>
      <c r="F549" t="s">
        <v>43</v>
      </c>
      <c r="G549" t="s">
        <v>43</v>
      </c>
      <c r="O549">
        <v>77</v>
      </c>
      <c r="P549">
        <v>4.9000000000000002E-2</v>
      </c>
      <c r="Q549">
        <v>138.43700000000001</v>
      </c>
      <c r="R549">
        <v>0.753</v>
      </c>
      <c r="S549">
        <v>237.05</v>
      </c>
      <c r="T549">
        <v>-29.152999999999999</v>
      </c>
      <c r="U549">
        <v>12.83</v>
      </c>
      <c r="V549" t="s">
        <v>43</v>
      </c>
      <c r="W549" t="s">
        <v>85</v>
      </c>
      <c r="X549" s="5" t="s">
        <v>75</v>
      </c>
      <c r="Y549" t="s">
        <v>87</v>
      </c>
      <c r="Z549" t="s">
        <v>85</v>
      </c>
      <c r="AA549">
        <v>13.545</v>
      </c>
      <c r="AB549" t="s">
        <v>43</v>
      </c>
      <c r="AD549" s="5">
        <v>44980</v>
      </c>
    </row>
    <row r="550" spans="1:30" x14ac:dyDescent="0.3">
      <c r="A550" s="5">
        <v>44980</v>
      </c>
      <c r="B550" s="5" t="s">
        <v>75</v>
      </c>
      <c r="C550" t="s">
        <v>87</v>
      </c>
      <c r="D550" t="s">
        <v>85</v>
      </c>
      <c r="E550">
        <v>11.206</v>
      </c>
      <c r="F550" t="s">
        <v>43</v>
      </c>
      <c r="G550" t="s">
        <v>43</v>
      </c>
      <c r="O550">
        <v>78</v>
      </c>
      <c r="P550">
        <v>4.7E-2</v>
      </c>
      <c r="Q550">
        <v>117.94499999999999</v>
      </c>
      <c r="R550">
        <v>12.531000000000001</v>
      </c>
      <c r="S550">
        <v>248.667</v>
      </c>
      <c r="T550">
        <v>-86.658000000000001</v>
      </c>
      <c r="U550">
        <v>12.476000000000001</v>
      </c>
      <c r="V550" t="s">
        <v>43</v>
      </c>
      <c r="W550" t="s">
        <v>85</v>
      </c>
      <c r="X550" s="5" t="s">
        <v>75</v>
      </c>
      <c r="Y550" t="s">
        <v>87</v>
      </c>
      <c r="Z550" t="s">
        <v>85</v>
      </c>
      <c r="AA550">
        <v>11.206</v>
      </c>
      <c r="AB550" t="s">
        <v>43</v>
      </c>
      <c r="AD550" s="5">
        <v>44980</v>
      </c>
    </row>
    <row r="551" spans="1:30" x14ac:dyDescent="0.3">
      <c r="A551" s="5">
        <v>44980</v>
      </c>
      <c r="B551" s="5" t="s">
        <v>75</v>
      </c>
      <c r="C551" t="s">
        <v>87</v>
      </c>
      <c r="D551" t="s">
        <v>85</v>
      </c>
      <c r="E551">
        <v>10.348000000000001</v>
      </c>
      <c r="F551" t="s">
        <v>43</v>
      </c>
      <c r="G551" t="s">
        <v>43</v>
      </c>
      <c r="O551">
        <v>79</v>
      </c>
      <c r="P551">
        <v>5.0999999999999997E-2</v>
      </c>
      <c r="Q551">
        <v>102.587</v>
      </c>
      <c r="R551">
        <v>10.494999999999999</v>
      </c>
      <c r="S551">
        <v>240.261</v>
      </c>
      <c r="T551">
        <v>-87.756</v>
      </c>
      <c r="U551">
        <v>13.351000000000001</v>
      </c>
      <c r="V551" t="s">
        <v>43</v>
      </c>
      <c r="W551" t="s">
        <v>85</v>
      </c>
      <c r="X551" s="5" t="s">
        <v>75</v>
      </c>
      <c r="Y551" t="s">
        <v>87</v>
      </c>
      <c r="Z551" t="s">
        <v>85</v>
      </c>
      <c r="AA551">
        <v>10.348000000000001</v>
      </c>
      <c r="AB551" t="s">
        <v>43</v>
      </c>
      <c r="AD551" s="5">
        <v>44980</v>
      </c>
    </row>
    <row r="552" spans="1:30" x14ac:dyDescent="0.3">
      <c r="A552" s="5">
        <v>44980</v>
      </c>
      <c r="B552" s="5" t="s">
        <v>75</v>
      </c>
      <c r="C552" t="s">
        <v>87</v>
      </c>
      <c r="D552" t="s">
        <v>85</v>
      </c>
      <c r="E552">
        <v>14.395</v>
      </c>
      <c r="F552" t="s">
        <v>43</v>
      </c>
      <c r="G552" t="s">
        <v>43</v>
      </c>
      <c r="X552" s="5" t="s">
        <v>75</v>
      </c>
      <c r="Y552" t="s">
        <v>87</v>
      </c>
      <c r="Z552" t="s">
        <v>85</v>
      </c>
      <c r="AA552">
        <v>14.395</v>
      </c>
      <c r="AB552" t="s">
        <v>43</v>
      </c>
      <c r="AD552" s="5">
        <v>44980</v>
      </c>
    </row>
    <row r="553" spans="1:30" x14ac:dyDescent="0.3">
      <c r="A553" s="5">
        <v>44980</v>
      </c>
      <c r="B553" s="5" t="s">
        <v>75</v>
      </c>
      <c r="C553" t="s">
        <v>87</v>
      </c>
      <c r="D553" t="s">
        <v>85</v>
      </c>
      <c r="E553">
        <v>12.83</v>
      </c>
      <c r="F553" t="s">
        <v>43</v>
      </c>
      <c r="G553" t="s">
        <v>43</v>
      </c>
      <c r="O553">
        <v>1</v>
      </c>
      <c r="P553">
        <v>0.215</v>
      </c>
      <c r="Q553">
        <v>113.672</v>
      </c>
      <c r="R553">
        <v>15.676</v>
      </c>
      <c r="S553">
        <v>254.65700000000001</v>
      </c>
      <c r="T553">
        <v>3.6819999999999999</v>
      </c>
      <c r="U553">
        <v>25.146000000000001</v>
      </c>
      <c r="X553" s="5" t="s">
        <v>75</v>
      </c>
      <c r="Y553" t="s">
        <v>87</v>
      </c>
      <c r="Z553" t="s">
        <v>85</v>
      </c>
      <c r="AA553">
        <v>12.83</v>
      </c>
      <c r="AB553" t="s">
        <v>43</v>
      </c>
      <c r="AD553" s="5">
        <v>44980</v>
      </c>
    </row>
    <row r="554" spans="1:30" x14ac:dyDescent="0.3">
      <c r="A554" s="5">
        <v>44980</v>
      </c>
      <c r="B554" s="5" t="s">
        <v>75</v>
      </c>
      <c r="C554" t="s">
        <v>87</v>
      </c>
      <c r="D554" t="s">
        <v>85</v>
      </c>
      <c r="E554">
        <v>12.476000000000001</v>
      </c>
      <c r="F554" t="s">
        <v>43</v>
      </c>
      <c r="G554" t="s">
        <v>43</v>
      </c>
      <c r="O554">
        <v>2</v>
      </c>
      <c r="P554">
        <v>0.21199999999999999</v>
      </c>
      <c r="Q554">
        <v>89.174000000000007</v>
      </c>
      <c r="R554">
        <v>3.8969999999999998</v>
      </c>
      <c r="S554">
        <v>252.03700000000001</v>
      </c>
      <c r="T554">
        <v>3.44</v>
      </c>
      <c r="U554">
        <v>24.78</v>
      </c>
      <c r="X554" s="5" t="s">
        <v>75</v>
      </c>
      <c r="Y554" t="s">
        <v>87</v>
      </c>
      <c r="Z554" t="s">
        <v>85</v>
      </c>
      <c r="AA554">
        <v>12.476000000000001</v>
      </c>
      <c r="AB554" t="s">
        <v>43</v>
      </c>
      <c r="AD554" s="5">
        <v>44980</v>
      </c>
    </row>
    <row r="555" spans="1:30" x14ac:dyDescent="0.3">
      <c r="A555" s="5">
        <v>44980</v>
      </c>
      <c r="B555" s="5" t="s">
        <v>75</v>
      </c>
      <c r="C555" t="s">
        <v>87</v>
      </c>
      <c r="D555" t="s">
        <v>85</v>
      </c>
      <c r="E555">
        <v>13.351000000000001</v>
      </c>
      <c r="F555" t="s">
        <v>43</v>
      </c>
      <c r="G555" t="s">
        <v>43</v>
      </c>
      <c r="O555">
        <v>3</v>
      </c>
      <c r="P555">
        <v>0.11600000000000001</v>
      </c>
      <c r="Q555">
        <v>90.131</v>
      </c>
      <c r="R555">
        <v>5.5880000000000001</v>
      </c>
      <c r="S555">
        <v>213.846</v>
      </c>
      <c r="T555">
        <v>14.407</v>
      </c>
      <c r="U555">
        <v>6.2510000000000003</v>
      </c>
      <c r="X555" s="5" t="s">
        <v>75</v>
      </c>
      <c r="Y555" t="s">
        <v>87</v>
      </c>
      <c r="Z555" t="s">
        <v>85</v>
      </c>
      <c r="AA555">
        <v>13.351000000000001</v>
      </c>
      <c r="AB555" t="s">
        <v>43</v>
      </c>
      <c r="AD555" s="5">
        <v>44980</v>
      </c>
    </row>
    <row r="556" spans="1:30" x14ac:dyDescent="0.3">
      <c r="A556" s="5">
        <v>44988</v>
      </c>
      <c r="B556" s="5" t="s">
        <v>75</v>
      </c>
      <c r="C556" t="s">
        <v>88</v>
      </c>
      <c r="D556" t="s">
        <v>83</v>
      </c>
      <c r="E556">
        <v>25.146000000000001</v>
      </c>
      <c r="F556" t="s">
        <v>42</v>
      </c>
      <c r="G556" t="s">
        <v>42</v>
      </c>
      <c r="O556">
        <v>4</v>
      </c>
      <c r="P556">
        <v>0.106</v>
      </c>
      <c r="Q556">
        <v>125.896</v>
      </c>
      <c r="R556">
        <v>28.773</v>
      </c>
      <c r="S556">
        <v>216.417</v>
      </c>
      <c r="T556">
        <v>-73.673000000000002</v>
      </c>
      <c r="U556">
        <v>5.73</v>
      </c>
      <c r="X556" s="5" t="s">
        <v>75</v>
      </c>
      <c r="Y556" t="s">
        <v>88</v>
      </c>
      <c r="Z556" t="s">
        <v>83</v>
      </c>
      <c r="AA556">
        <v>25.146000000000001</v>
      </c>
      <c r="AB556" t="s">
        <v>42</v>
      </c>
      <c r="AD556" s="5">
        <v>44988</v>
      </c>
    </row>
    <row r="557" spans="1:30" x14ac:dyDescent="0.3">
      <c r="A557" s="5">
        <v>44988</v>
      </c>
      <c r="B557" s="5" t="s">
        <v>75</v>
      </c>
      <c r="C557" t="s">
        <v>88</v>
      </c>
      <c r="D557" t="s">
        <v>83</v>
      </c>
      <c r="E557">
        <v>24.78</v>
      </c>
      <c r="F557" t="s">
        <v>42</v>
      </c>
      <c r="G557" t="s">
        <v>42</v>
      </c>
      <c r="O557">
        <v>5</v>
      </c>
      <c r="P557">
        <v>9.9000000000000005E-2</v>
      </c>
      <c r="Q557">
        <v>85.316000000000003</v>
      </c>
      <c r="R557">
        <v>23.969000000000001</v>
      </c>
      <c r="S557">
        <v>214.02</v>
      </c>
      <c r="T557">
        <v>-120.556</v>
      </c>
      <c r="U557">
        <v>5.3540000000000001</v>
      </c>
      <c r="X557" s="5" t="s">
        <v>75</v>
      </c>
      <c r="Y557" t="s">
        <v>88</v>
      </c>
      <c r="Z557" t="s">
        <v>83</v>
      </c>
      <c r="AA557">
        <v>24.78</v>
      </c>
      <c r="AB557" t="s">
        <v>42</v>
      </c>
      <c r="AD557" s="5">
        <v>44988</v>
      </c>
    </row>
    <row r="558" spans="1:30" x14ac:dyDescent="0.3">
      <c r="A558" s="5">
        <v>44988</v>
      </c>
      <c r="B558" s="5" t="s">
        <v>75</v>
      </c>
      <c r="C558" t="s">
        <v>88</v>
      </c>
      <c r="D558" t="s">
        <v>85</v>
      </c>
      <c r="E558">
        <v>6.2510000000000003</v>
      </c>
      <c r="F558" t="s">
        <v>42</v>
      </c>
      <c r="G558" t="s">
        <v>42</v>
      </c>
      <c r="O558">
        <v>6</v>
      </c>
      <c r="P558">
        <v>9.8000000000000004E-2</v>
      </c>
      <c r="Q558">
        <v>74.563999999999993</v>
      </c>
      <c r="R558">
        <v>7.032</v>
      </c>
      <c r="S558">
        <v>148.32599999999999</v>
      </c>
      <c r="T558">
        <v>-91.808999999999997</v>
      </c>
      <c r="U558">
        <v>5.28</v>
      </c>
      <c r="X558" s="5" t="s">
        <v>75</v>
      </c>
      <c r="Y558" t="s">
        <v>88</v>
      </c>
      <c r="Z558" t="s">
        <v>85</v>
      </c>
      <c r="AA558">
        <v>6.2510000000000003</v>
      </c>
      <c r="AB558" t="s">
        <v>42</v>
      </c>
      <c r="AD558" s="5">
        <v>44988</v>
      </c>
    </row>
    <row r="559" spans="1:30" x14ac:dyDescent="0.3">
      <c r="A559" s="5">
        <v>44988</v>
      </c>
      <c r="B559" s="5" t="s">
        <v>75</v>
      </c>
      <c r="C559" t="s">
        <v>88</v>
      </c>
      <c r="D559" t="s">
        <v>85</v>
      </c>
      <c r="E559">
        <v>5.73</v>
      </c>
      <c r="F559" t="s">
        <v>42</v>
      </c>
      <c r="G559" t="s">
        <v>42</v>
      </c>
      <c r="O559">
        <v>7</v>
      </c>
      <c r="P559">
        <v>9.7000000000000003E-2</v>
      </c>
      <c r="Q559">
        <v>66.447000000000003</v>
      </c>
      <c r="R559">
        <v>6.0000000000000001E-3</v>
      </c>
      <c r="S559">
        <v>198.56</v>
      </c>
      <c r="T559">
        <v>-65.352999999999994</v>
      </c>
      <c r="U559">
        <v>5.1950000000000003</v>
      </c>
      <c r="X559" s="5" t="s">
        <v>75</v>
      </c>
      <c r="Y559" t="s">
        <v>88</v>
      </c>
      <c r="Z559" t="s">
        <v>85</v>
      </c>
      <c r="AA559">
        <v>5.73</v>
      </c>
      <c r="AB559" t="s">
        <v>42</v>
      </c>
      <c r="AD559" s="5">
        <v>44988</v>
      </c>
    </row>
    <row r="560" spans="1:30" x14ac:dyDescent="0.3">
      <c r="A560" s="5">
        <v>44988</v>
      </c>
      <c r="B560" s="5" t="s">
        <v>75</v>
      </c>
      <c r="C560" t="s">
        <v>88</v>
      </c>
      <c r="D560" t="s">
        <v>85</v>
      </c>
      <c r="E560">
        <v>5.3540000000000001</v>
      </c>
      <c r="F560" t="s">
        <v>42</v>
      </c>
      <c r="G560" t="s">
        <v>42</v>
      </c>
      <c r="O560">
        <v>8</v>
      </c>
      <c r="P560">
        <v>7.8E-2</v>
      </c>
      <c r="Q560">
        <v>102.505</v>
      </c>
      <c r="R560">
        <v>42.442999999999998</v>
      </c>
      <c r="S560">
        <v>233.65799999999999</v>
      </c>
      <c r="T560">
        <v>-112.504</v>
      </c>
      <c r="U560">
        <v>4.2089999999999996</v>
      </c>
      <c r="X560" s="5" t="s">
        <v>75</v>
      </c>
      <c r="Y560" t="s">
        <v>88</v>
      </c>
      <c r="Z560" t="s">
        <v>85</v>
      </c>
      <c r="AA560">
        <v>5.3540000000000001</v>
      </c>
      <c r="AB560" t="s">
        <v>42</v>
      </c>
      <c r="AD560" s="5">
        <v>44988</v>
      </c>
    </row>
    <row r="561" spans="1:30" x14ac:dyDescent="0.3">
      <c r="A561" s="5">
        <v>44988</v>
      </c>
      <c r="B561" s="5" t="s">
        <v>75</v>
      </c>
      <c r="C561" t="s">
        <v>88</v>
      </c>
      <c r="D561" t="s">
        <v>85</v>
      </c>
      <c r="E561">
        <v>5.28</v>
      </c>
      <c r="F561" t="s">
        <v>42</v>
      </c>
      <c r="G561" t="s">
        <v>42</v>
      </c>
      <c r="O561">
        <v>9</v>
      </c>
      <c r="P561">
        <v>0.13300000000000001</v>
      </c>
      <c r="Q561">
        <v>164.61199999999999</v>
      </c>
      <c r="R561">
        <v>26.693000000000001</v>
      </c>
      <c r="S561">
        <v>252.30600000000001</v>
      </c>
      <c r="T561">
        <v>-146.679</v>
      </c>
      <c r="U561">
        <v>7.1790000000000003</v>
      </c>
      <c r="X561" s="5" t="s">
        <v>75</v>
      </c>
      <c r="Y561" t="s">
        <v>88</v>
      </c>
      <c r="Z561" t="s">
        <v>85</v>
      </c>
      <c r="AA561">
        <v>5.28</v>
      </c>
      <c r="AB561" t="s">
        <v>42</v>
      </c>
      <c r="AD561" s="5">
        <v>44988</v>
      </c>
    </row>
    <row r="562" spans="1:30" x14ac:dyDescent="0.3">
      <c r="A562" s="5">
        <v>44988</v>
      </c>
      <c r="B562" s="5" t="s">
        <v>75</v>
      </c>
      <c r="C562" t="s">
        <v>88</v>
      </c>
      <c r="D562" t="s">
        <v>85</v>
      </c>
      <c r="E562">
        <v>5.1950000000000003</v>
      </c>
      <c r="F562" t="s">
        <v>42</v>
      </c>
      <c r="G562" t="s">
        <v>42</v>
      </c>
      <c r="O562">
        <v>10</v>
      </c>
      <c r="P562">
        <v>0.106</v>
      </c>
      <c r="Q562">
        <v>133.61699999999999</v>
      </c>
      <c r="R562">
        <v>38.418999999999997</v>
      </c>
      <c r="S562">
        <v>246.928</v>
      </c>
      <c r="T562">
        <v>156.435</v>
      </c>
      <c r="U562">
        <v>5.6959999999999997</v>
      </c>
      <c r="X562" s="5" t="s">
        <v>75</v>
      </c>
      <c r="Y562" t="s">
        <v>88</v>
      </c>
      <c r="Z562" t="s">
        <v>85</v>
      </c>
      <c r="AA562">
        <v>5.1950000000000003</v>
      </c>
      <c r="AB562" t="s">
        <v>42</v>
      </c>
      <c r="AD562" s="5">
        <v>44988</v>
      </c>
    </row>
    <row r="563" spans="1:30" x14ac:dyDescent="0.3">
      <c r="A563" s="5">
        <v>44988</v>
      </c>
      <c r="B563" s="5" t="s">
        <v>75</v>
      </c>
      <c r="C563" t="s">
        <v>88</v>
      </c>
      <c r="D563" t="s">
        <v>85</v>
      </c>
      <c r="E563">
        <v>4.2089999999999996</v>
      </c>
      <c r="F563" t="s">
        <v>42</v>
      </c>
      <c r="G563" t="s">
        <v>42</v>
      </c>
      <c r="O563">
        <v>11</v>
      </c>
      <c r="P563">
        <v>0.10100000000000001</v>
      </c>
      <c r="Q563">
        <v>123.479</v>
      </c>
      <c r="R563">
        <v>1.333</v>
      </c>
      <c r="S563">
        <v>221.059</v>
      </c>
      <c r="T563">
        <v>-48.317999999999998</v>
      </c>
      <c r="U563">
        <v>5.4290000000000003</v>
      </c>
      <c r="X563" s="5" t="s">
        <v>75</v>
      </c>
      <c r="Y563" t="s">
        <v>88</v>
      </c>
      <c r="Z563" t="s">
        <v>85</v>
      </c>
      <c r="AA563">
        <v>4.2089999999999996</v>
      </c>
      <c r="AB563" t="s">
        <v>42</v>
      </c>
      <c r="AD563" s="5">
        <v>44988</v>
      </c>
    </row>
    <row r="564" spans="1:30" x14ac:dyDescent="0.3">
      <c r="A564" s="5">
        <v>44988</v>
      </c>
      <c r="B564" s="5" t="s">
        <v>75</v>
      </c>
      <c r="C564" t="s">
        <v>88</v>
      </c>
      <c r="D564" t="s">
        <v>85</v>
      </c>
      <c r="E564">
        <v>7.1790000000000003</v>
      </c>
      <c r="F564" t="s">
        <v>42</v>
      </c>
      <c r="G564" t="s">
        <v>42</v>
      </c>
      <c r="O564">
        <v>12</v>
      </c>
      <c r="P564">
        <v>0.10100000000000001</v>
      </c>
      <c r="Q564">
        <v>102.73699999999999</v>
      </c>
      <c r="R564">
        <v>8.9120000000000008</v>
      </c>
      <c r="S564">
        <v>244.13200000000001</v>
      </c>
      <c r="T564">
        <v>-116.042</v>
      </c>
      <c r="U564">
        <v>5.44</v>
      </c>
      <c r="X564" s="5" t="s">
        <v>75</v>
      </c>
      <c r="Y564" t="s">
        <v>88</v>
      </c>
      <c r="Z564" t="s">
        <v>85</v>
      </c>
      <c r="AA564">
        <v>7.1790000000000003</v>
      </c>
      <c r="AB564" t="s">
        <v>42</v>
      </c>
      <c r="AD564" s="5">
        <v>44988</v>
      </c>
    </row>
    <row r="565" spans="1:30" x14ac:dyDescent="0.3">
      <c r="A565" s="5">
        <v>44988</v>
      </c>
      <c r="B565" s="5" t="s">
        <v>75</v>
      </c>
      <c r="C565" t="s">
        <v>88</v>
      </c>
      <c r="D565" t="s">
        <v>85</v>
      </c>
      <c r="E565">
        <v>5.6959999999999997</v>
      </c>
      <c r="F565" t="s">
        <v>42</v>
      </c>
      <c r="G565" t="s">
        <v>42</v>
      </c>
      <c r="O565">
        <v>13</v>
      </c>
      <c r="P565">
        <v>8.6999999999999994E-2</v>
      </c>
      <c r="Q565">
        <v>124.224</v>
      </c>
      <c r="R565">
        <v>4.6669999999999998</v>
      </c>
      <c r="S565">
        <v>236.20699999999999</v>
      </c>
      <c r="T565">
        <v>-124.824</v>
      </c>
      <c r="U565">
        <v>4.6689999999999996</v>
      </c>
      <c r="X565" s="5" t="s">
        <v>75</v>
      </c>
      <c r="Y565" t="s">
        <v>88</v>
      </c>
      <c r="Z565" t="s">
        <v>85</v>
      </c>
      <c r="AA565">
        <v>5.6959999999999997</v>
      </c>
      <c r="AB565" t="s">
        <v>42</v>
      </c>
      <c r="AD565" s="5">
        <v>44988</v>
      </c>
    </row>
    <row r="566" spans="1:30" x14ac:dyDescent="0.3">
      <c r="A566" s="5">
        <v>44988</v>
      </c>
      <c r="B566" s="5" t="s">
        <v>75</v>
      </c>
      <c r="C566" t="s">
        <v>88</v>
      </c>
      <c r="D566" t="s">
        <v>85</v>
      </c>
      <c r="E566">
        <v>5.4290000000000003</v>
      </c>
      <c r="F566" t="s">
        <v>42</v>
      </c>
      <c r="G566" t="s">
        <v>42</v>
      </c>
      <c r="O566">
        <v>14</v>
      </c>
      <c r="P566">
        <v>9.8000000000000004E-2</v>
      </c>
      <c r="Q566">
        <v>77.066000000000003</v>
      </c>
      <c r="R566">
        <v>0.38100000000000001</v>
      </c>
      <c r="S566">
        <v>176.309</v>
      </c>
      <c r="T566">
        <v>-112.249</v>
      </c>
      <c r="U566">
        <v>5.2809999999999997</v>
      </c>
      <c r="X566" s="5" t="s">
        <v>75</v>
      </c>
      <c r="Y566" t="s">
        <v>88</v>
      </c>
      <c r="Z566" t="s">
        <v>85</v>
      </c>
      <c r="AA566">
        <v>5.4290000000000003</v>
      </c>
      <c r="AB566" t="s">
        <v>42</v>
      </c>
      <c r="AD566" s="5">
        <v>44988</v>
      </c>
    </row>
    <row r="567" spans="1:30" x14ac:dyDescent="0.3">
      <c r="A567" s="5">
        <v>44988</v>
      </c>
      <c r="B567" s="5" t="s">
        <v>75</v>
      </c>
      <c r="C567" t="s">
        <v>88</v>
      </c>
      <c r="D567" t="s">
        <v>85</v>
      </c>
      <c r="E567">
        <v>5.44</v>
      </c>
      <c r="F567" t="s">
        <v>42</v>
      </c>
      <c r="G567" t="s">
        <v>42</v>
      </c>
      <c r="O567">
        <v>15</v>
      </c>
      <c r="P567">
        <v>8.4000000000000005E-2</v>
      </c>
      <c r="Q567">
        <v>139.66499999999999</v>
      </c>
      <c r="R567">
        <v>35.863</v>
      </c>
      <c r="S567">
        <v>244.976</v>
      </c>
      <c r="T567">
        <v>-19.323</v>
      </c>
      <c r="U567">
        <v>4.532</v>
      </c>
      <c r="X567" s="5" t="s">
        <v>75</v>
      </c>
      <c r="Y567" t="s">
        <v>88</v>
      </c>
      <c r="Z567" t="s">
        <v>85</v>
      </c>
      <c r="AA567">
        <v>5.44</v>
      </c>
      <c r="AB567" t="s">
        <v>42</v>
      </c>
      <c r="AD567" s="5">
        <v>44988</v>
      </c>
    </row>
    <row r="568" spans="1:30" x14ac:dyDescent="0.3">
      <c r="A568" s="5">
        <v>44988</v>
      </c>
      <c r="B568" s="5" t="s">
        <v>75</v>
      </c>
      <c r="C568" t="s">
        <v>88</v>
      </c>
      <c r="D568" t="s">
        <v>85</v>
      </c>
      <c r="E568">
        <v>4.6689999999999996</v>
      </c>
      <c r="F568" t="s">
        <v>42</v>
      </c>
      <c r="G568" t="s">
        <v>42</v>
      </c>
      <c r="O568">
        <v>16</v>
      </c>
      <c r="P568">
        <v>8.2000000000000003E-2</v>
      </c>
      <c r="Q568">
        <v>169.791</v>
      </c>
      <c r="R568">
        <v>47.938000000000002</v>
      </c>
      <c r="S568">
        <v>253.333</v>
      </c>
      <c r="T568">
        <v>110.726</v>
      </c>
      <c r="U568">
        <v>4.3949999999999996</v>
      </c>
      <c r="X568" s="5" t="s">
        <v>75</v>
      </c>
      <c r="Y568" t="s">
        <v>88</v>
      </c>
      <c r="Z568" t="s">
        <v>85</v>
      </c>
      <c r="AA568">
        <v>4.6689999999999996</v>
      </c>
      <c r="AB568" t="s">
        <v>42</v>
      </c>
      <c r="AD568" s="5">
        <v>44988</v>
      </c>
    </row>
    <row r="569" spans="1:30" x14ac:dyDescent="0.3">
      <c r="A569" s="5">
        <v>44988</v>
      </c>
      <c r="B569" s="5" t="s">
        <v>75</v>
      </c>
      <c r="C569" t="s">
        <v>88</v>
      </c>
      <c r="D569" t="s">
        <v>85</v>
      </c>
      <c r="E569">
        <v>5.2809999999999997</v>
      </c>
      <c r="F569" t="s">
        <v>42</v>
      </c>
      <c r="G569" t="s">
        <v>42</v>
      </c>
      <c r="O569">
        <v>17</v>
      </c>
      <c r="P569">
        <v>8.5000000000000006E-2</v>
      </c>
      <c r="Q569">
        <v>120.994</v>
      </c>
      <c r="R569">
        <v>24.262</v>
      </c>
      <c r="S569">
        <v>255</v>
      </c>
      <c r="T569">
        <v>-116.565</v>
      </c>
      <c r="U569">
        <v>4.5960000000000001</v>
      </c>
      <c r="X569" s="5" t="s">
        <v>75</v>
      </c>
      <c r="Y569" t="s">
        <v>88</v>
      </c>
      <c r="Z569" t="s">
        <v>85</v>
      </c>
      <c r="AA569">
        <v>5.2809999999999997</v>
      </c>
      <c r="AB569" t="s">
        <v>42</v>
      </c>
      <c r="AD569" s="5">
        <v>44988</v>
      </c>
    </row>
    <row r="570" spans="1:30" x14ac:dyDescent="0.3">
      <c r="A570" s="5">
        <v>44988</v>
      </c>
      <c r="B570" s="5" t="s">
        <v>75</v>
      </c>
      <c r="C570" t="s">
        <v>88</v>
      </c>
      <c r="D570" t="s">
        <v>85</v>
      </c>
      <c r="E570">
        <v>4.532</v>
      </c>
      <c r="F570" t="s">
        <v>42</v>
      </c>
      <c r="G570" t="s">
        <v>42</v>
      </c>
      <c r="O570">
        <v>18</v>
      </c>
      <c r="P570">
        <v>9.2999999999999999E-2</v>
      </c>
      <c r="Q570">
        <v>178.714</v>
      </c>
      <c r="R570">
        <v>68.683000000000007</v>
      </c>
      <c r="S570">
        <v>252.982</v>
      </c>
      <c r="T570">
        <v>-153.71899999999999</v>
      </c>
      <c r="U570">
        <v>5.0179999999999998</v>
      </c>
      <c r="X570" s="5" t="s">
        <v>75</v>
      </c>
      <c r="Y570" t="s">
        <v>88</v>
      </c>
      <c r="Z570" t="s">
        <v>85</v>
      </c>
      <c r="AA570">
        <v>4.532</v>
      </c>
      <c r="AB570" t="s">
        <v>42</v>
      </c>
      <c r="AD570" s="5">
        <v>44988</v>
      </c>
    </row>
    <row r="571" spans="1:30" x14ac:dyDescent="0.3">
      <c r="A571" s="5">
        <v>44988</v>
      </c>
      <c r="B571" s="5" t="s">
        <v>75</v>
      </c>
      <c r="C571" t="s">
        <v>88</v>
      </c>
      <c r="D571" t="s">
        <v>85</v>
      </c>
      <c r="E571">
        <v>4.3949999999999996</v>
      </c>
      <c r="F571" t="s">
        <v>42</v>
      </c>
      <c r="G571" t="s">
        <v>42</v>
      </c>
      <c r="O571">
        <v>19</v>
      </c>
      <c r="P571">
        <v>7.9000000000000001E-2</v>
      </c>
      <c r="Q571">
        <v>173.81100000000001</v>
      </c>
      <c r="R571">
        <v>0.33300000000000002</v>
      </c>
      <c r="S571">
        <v>254.035</v>
      </c>
      <c r="T571">
        <v>-179.24600000000001</v>
      </c>
      <c r="U571">
        <v>4.2220000000000004</v>
      </c>
      <c r="X571" s="5" t="s">
        <v>75</v>
      </c>
      <c r="Y571" t="s">
        <v>88</v>
      </c>
      <c r="Z571" t="s">
        <v>85</v>
      </c>
      <c r="AA571">
        <v>4.3949999999999996</v>
      </c>
      <c r="AB571" t="s">
        <v>42</v>
      </c>
      <c r="AD571" s="5">
        <v>44988</v>
      </c>
    </row>
    <row r="572" spans="1:30" x14ac:dyDescent="0.3">
      <c r="A572" s="5">
        <v>44988</v>
      </c>
      <c r="B572" s="5" t="s">
        <v>75</v>
      </c>
      <c r="C572" t="s">
        <v>88</v>
      </c>
      <c r="D572" t="s">
        <v>85</v>
      </c>
      <c r="E572">
        <v>4.5960000000000001</v>
      </c>
      <c r="F572" t="s">
        <v>42</v>
      </c>
      <c r="G572" t="s">
        <v>42</v>
      </c>
      <c r="O572">
        <v>20</v>
      </c>
      <c r="P572">
        <v>0.104</v>
      </c>
      <c r="Q572">
        <v>140.71899999999999</v>
      </c>
      <c r="R572">
        <v>20.667000000000002</v>
      </c>
      <c r="S572">
        <v>248.12799999999999</v>
      </c>
      <c r="T572">
        <v>9.7439999999999998</v>
      </c>
      <c r="U572">
        <v>5.58</v>
      </c>
      <c r="X572" s="5" t="s">
        <v>75</v>
      </c>
      <c r="Y572" t="s">
        <v>88</v>
      </c>
      <c r="Z572" t="s">
        <v>85</v>
      </c>
      <c r="AA572">
        <v>4.5960000000000001</v>
      </c>
      <c r="AB572" t="s">
        <v>42</v>
      </c>
      <c r="AD572" s="5">
        <v>44988</v>
      </c>
    </row>
    <row r="573" spans="1:30" x14ac:dyDescent="0.3">
      <c r="A573" s="5">
        <v>44988</v>
      </c>
      <c r="B573" s="5" t="s">
        <v>75</v>
      </c>
      <c r="C573" t="s">
        <v>88</v>
      </c>
      <c r="D573" t="s">
        <v>85</v>
      </c>
      <c r="E573">
        <v>5.0179999999999998</v>
      </c>
      <c r="F573" t="s">
        <v>42</v>
      </c>
      <c r="G573" t="s">
        <v>42</v>
      </c>
      <c r="O573">
        <v>21</v>
      </c>
      <c r="P573">
        <v>0.105</v>
      </c>
      <c r="Q573">
        <v>75.188999999999993</v>
      </c>
      <c r="R573">
        <v>14.932</v>
      </c>
      <c r="S573">
        <v>159.14599999999999</v>
      </c>
      <c r="T573">
        <v>150.39599999999999</v>
      </c>
      <c r="U573">
        <v>5.6219999999999999</v>
      </c>
      <c r="X573" s="5" t="s">
        <v>75</v>
      </c>
      <c r="Y573" t="s">
        <v>88</v>
      </c>
      <c r="Z573" t="s">
        <v>85</v>
      </c>
      <c r="AA573">
        <v>5.0179999999999998</v>
      </c>
      <c r="AB573" t="s">
        <v>42</v>
      </c>
      <c r="AD573" s="5">
        <v>44988</v>
      </c>
    </row>
    <row r="574" spans="1:30" x14ac:dyDescent="0.3">
      <c r="A574" s="5">
        <v>44988</v>
      </c>
      <c r="B574" s="5" t="s">
        <v>75</v>
      </c>
      <c r="C574" t="s">
        <v>88</v>
      </c>
      <c r="D574" t="s">
        <v>85</v>
      </c>
      <c r="E574">
        <v>4.2220000000000004</v>
      </c>
      <c r="F574" t="s">
        <v>42</v>
      </c>
      <c r="G574" t="s">
        <v>42</v>
      </c>
      <c r="O574">
        <v>22</v>
      </c>
      <c r="P574">
        <v>8.6999999999999994E-2</v>
      </c>
      <c r="Q574">
        <v>169.67400000000001</v>
      </c>
      <c r="R574">
        <v>59.886000000000003</v>
      </c>
      <c r="S574">
        <v>251.20400000000001</v>
      </c>
      <c r="T574">
        <v>-101.575</v>
      </c>
      <c r="U574">
        <v>4.7060000000000004</v>
      </c>
      <c r="X574" s="5" t="s">
        <v>75</v>
      </c>
      <c r="Y574" t="s">
        <v>88</v>
      </c>
      <c r="Z574" t="s">
        <v>85</v>
      </c>
      <c r="AA574">
        <v>4.2220000000000004</v>
      </c>
      <c r="AB574" t="s">
        <v>42</v>
      </c>
      <c r="AD574" s="5">
        <v>44988</v>
      </c>
    </row>
    <row r="575" spans="1:30" x14ac:dyDescent="0.3">
      <c r="A575" s="5">
        <v>44988</v>
      </c>
      <c r="B575" s="5" t="s">
        <v>75</v>
      </c>
      <c r="C575" t="s">
        <v>88</v>
      </c>
      <c r="D575" t="s">
        <v>85</v>
      </c>
      <c r="E575">
        <v>5.58</v>
      </c>
      <c r="F575" t="s">
        <v>42</v>
      </c>
      <c r="G575" t="s">
        <v>42</v>
      </c>
      <c r="O575">
        <v>23</v>
      </c>
      <c r="P575">
        <v>8.7999999999999995E-2</v>
      </c>
      <c r="Q575">
        <v>179.86199999999999</v>
      </c>
      <c r="R575">
        <v>4.7779999999999996</v>
      </c>
      <c r="S575">
        <v>253.333</v>
      </c>
      <c r="T575">
        <v>-115.66500000000001</v>
      </c>
      <c r="U575">
        <v>4.7450000000000001</v>
      </c>
      <c r="X575" s="5" t="s">
        <v>75</v>
      </c>
      <c r="Y575" t="s">
        <v>88</v>
      </c>
      <c r="Z575" t="s">
        <v>85</v>
      </c>
      <c r="AA575">
        <v>5.58</v>
      </c>
      <c r="AB575" t="s">
        <v>42</v>
      </c>
      <c r="AD575" s="5">
        <v>44988</v>
      </c>
    </row>
    <row r="576" spans="1:30" x14ac:dyDescent="0.3">
      <c r="A576" s="5">
        <v>44988</v>
      </c>
      <c r="B576" s="5" t="s">
        <v>75</v>
      </c>
      <c r="C576" t="s">
        <v>88</v>
      </c>
      <c r="D576" t="s">
        <v>85</v>
      </c>
      <c r="E576">
        <v>5.6219999999999999</v>
      </c>
      <c r="F576" t="s">
        <v>42</v>
      </c>
      <c r="G576" t="s">
        <v>42</v>
      </c>
      <c r="O576">
        <v>24</v>
      </c>
      <c r="P576">
        <v>9.8000000000000004E-2</v>
      </c>
      <c r="Q576">
        <v>181.053</v>
      </c>
      <c r="R576">
        <v>30.134</v>
      </c>
      <c r="S576">
        <v>254.333</v>
      </c>
      <c r="T576">
        <v>-53.972999999999999</v>
      </c>
      <c r="U576">
        <v>5.2889999999999997</v>
      </c>
      <c r="X576" s="5" t="s">
        <v>75</v>
      </c>
      <c r="Y576" t="s">
        <v>88</v>
      </c>
      <c r="Z576" t="s">
        <v>85</v>
      </c>
      <c r="AA576">
        <v>5.6219999999999999</v>
      </c>
      <c r="AB576" t="s">
        <v>42</v>
      </c>
      <c r="AD576" s="5">
        <v>44988</v>
      </c>
    </row>
    <row r="577" spans="1:30" x14ac:dyDescent="0.3">
      <c r="A577" s="5">
        <v>44988</v>
      </c>
      <c r="B577" s="5" t="s">
        <v>75</v>
      </c>
      <c r="C577" t="s">
        <v>88</v>
      </c>
      <c r="D577" t="s">
        <v>85</v>
      </c>
      <c r="E577">
        <v>4.7060000000000004</v>
      </c>
      <c r="F577" t="s">
        <v>42</v>
      </c>
      <c r="G577" t="s">
        <v>42</v>
      </c>
      <c r="O577">
        <v>25</v>
      </c>
      <c r="P577">
        <v>0.10199999999999999</v>
      </c>
      <c r="Q577">
        <v>141.62700000000001</v>
      </c>
      <c r="R577">
        <v>28</v>
      </c>
      <c r="S577">
        <v>225.602</v>
      </c>
      <c r="T577">
        <v>-68.629000000000005</v>
      </c>
      <c r="U577">
        <v>5.4880000000000004</v>
      </c>
      <c r="X577" s="5" t="s">
        <v>75</v>
      </c>
      <c r="Y577" t="s">
        <v>88</v>
      </c>
      <c r="Z577" t="s">
        <v>85</v>
      </c>
      <c r="AA577">
        <v>4.7060000000000004</v>
      </c>
      <c r="AB577" t="s">
        <v>42</v>
      </c>
      <c r="AD577" s="5">
        <v>44988</v>
      </c>
    </row>
    <row r="578" spans="1:30" x14ac:dyDescent="0.3">
      <c r="A578" s="5">
        <v>44988</v>
      </c>
      <c r="B578" s="5" t="s">
        <v>75</v>
      </c>
      <c r="C578" t="s">
        <v>88</v>
      </c>
      <c r="D578" t="s">
        <v>85</v>
      </c>
      <c r="E578">
        <v>4.7450000000000001</v>
      </c>
      <c r="F578" t="s">
        <v>42</v>
      </c>
      <c r="G578" t="s">
        <v>42</v>
      </c>
      <c r="O578">
        <v>26</v>
      </c>
      <c r="P578">
        <v>9.8000000000000004E-2</v>
      </c>
      <c r="Q578">
        <v>76.63</v>
      </c>
      <c r="R578">
        <v>0.60799999999999998</v>
      </c>
      <c r="S578">
        <v>145.102</v>
      </c>
      <c r="T578">
        <v>-76.551000000000002</v>
      </c>
      <c r="U578">
        <v>5.2539999999999996</v>
      </c>
      <c r="X578" s="5" t="s">
        <v>75</v>
      </c>
      <c r="Y578" t="s">
        <v>88</v>
      </c>
      <c r="Z578" t="s">
        <v>85</v>
      </c>
      <c r="AA578">
        <v>4.7450000000000001</v>
      </c>
      <c r="AB578" t="s">
        <v>42</v>
      </c>
      <c r="AD578" s="5">
        <v>44988</v>
      </c>
    </row>
    <row r="579" spans="1:30" x14ac:dyDescent="0.3">
      <c r="A579" s="5">
        <v>44988</v>
      </c>
      <c r="B579" s="5" t="s">
        <v>75</v>
      </c>
      <c r="C579" t="s">
        <v>88</v>
      </c>
      <c r="D579" t="s">
        <v>85</v>
      </c>
      <c r="E579">
        <v>5.2889999999999997</v>
      </c>
      <c r="F579" t="s">
        <v>42</v>
      </c>
      <c r="G579" t="s">
        <v>42</v>
      </c>
      <c r="O579">
        <v>27</v>
      </c>
      <c r="P579">
        <v>8.8999999999999996E-2</v>
      </c>
      <c r="Q579">
        <v>172.785</v>
      </c>
      <c r="R579">
        <v>8.4540000000000006</v>
      </c>
      <c r="S579">
        <v>251.762</v>
      </c>
      <c r="T579">
        <v>-48.752000000000002</v>
      </c>
      <c r="U579">
        <v>4.8019999999999996</v>
      </c>
      <c r="X579" s="5" t="s">
        <v>75</v>
      </c>
      <c r="Y579" t="s">
        <v>88</v>
      </c>
      <c r="Z579" t="s">
        <v>85</v>
      </c>
      <c r="AA579">
        <v>5.2889999999999997</v>
      </c>
      <c r="AB579" t="s">
        <v>42</v>
      </c>
      <c r="AD579" s="5">
        <v>44988</v>
      </c>
    </row>
    <row r="580" spans="1:30" x14ac:dyDescent="0.3">
      <c r="A580" s="5">
        <v>44988</v>
      </c>
      <c r="B580" s="5" t="s">
        <v>75</v>
      </c>
      <c r="C580" t="s">
        <v>88</v>
      </c>
      <c r="D580" t="s">
        <v>85</v>
      </c>
      <c r="E580">
        <v>5.4880000000000004</v>
      </c>
      <c r="F580" t="s">
        <v>42</v>
      </c>
      <c r="G580" t="s">
        <v>42</v>
      </c>
      <c r="O580">
        <v>28</v>
      </c>
      <c r="P580">
        <v>0.13700000000000001</v>
      </c>
      <c r="Q580">
        <v>100.117</v>
      </c>
      <c r="R580">
        <v>3.8239999999999998</v>
      </c>
      <c r="S580">
        <v>239.625</v>
      </c>
      <c r="T580">
        <v>-132.56299999999999</v>
      </c>
      <c r="U580">
        <v>7.391</v>
      </c>
      <c r="X580" s="5" t="s">
        <v>75</v>
      </c>
      <c r="Y580" t="s">
        <v>88</v>
      </c>
      <c r="Z580" t="s">
        <v>85</v>
      </c>
      <c r="AA580">
        <v>5.4880000000000004</v>
      </c>
      <c r="AB580" t="s">
        <v>42</v>
      </c>
      <c r="AD580" s="5">
        <v>44988</v>
      </c>
    </row>
    <row r="581" spans="1:30" x14ac:dyDescent="0.3">
      <c r="A581" s="5">
        <v>44988</v>
      </c>
      <c r="B581" s="5" t="s">
        <v>75</v>
      </c>
      <c r="C581" t="s">
        <v>88</v>
      </c>
      <c r="D581" t="s">
        <v>85</v>
      </c>
      <c r="E581">
        <v>5.2539999999999996</v>
      </c>
      <c r="F581" t="s">
        <v>42</v>
      </c>
      <c r="G581" t="s">
        <v>42</v>
      </c>
      <c r="O581">
        <v>29</v>
      </c>
      <c r="P581">
        <v>9.7000000000000003E-2</v>
      </c>
      <c r="Q581">
        <v>74.918000000000006</v>
      </c>
      <c r="R581">
        <v>0.57799999999999996</v>
      </c>
      <c r="S581">
        <v>184.93299999999999</v>
      </c>
      <c r="T581">
        <v>-101.669</v>
      </c>
      <c r="U581">
        <v>5.218</v>
      </c>
      <c r="X581" s="5" t="s">
        <v>75</v>
      </c>
      <c r="Y581" t="s">
        <v>88</v>
      </c>
      <c r="Z581" t="s">
        <v>85</v>
      </c>
      <c r="AA581">
        <v>5.2539999999999996</v>
      </c>
      <c r="AB581" t="s">
        <v>42</v>
      </c>
      <c r="AD581" s="5">
        <v>44988</v>
      </c>
    </row>
    <row r="582" spans="1:30" x14ac:dyDescent="0.3">
      <c r="A582" s="5">
        <v>44988</v>
      </c>
      <c r="B582" s="5" t="s">
        <v>75</v>
      </c>
      <c r="C582" t="s">
        <v>88</v>
      </c>
      <c r="D582" t="s">
        <v>85</v>
      </c>
      <c r="E582">
        <v>4.8019999999999996</v>
      </c>
      <c r="F582" t="s">
        <v>42</v>
      </c>
      <c r="G582" t="s">
        <v>42</v>
      </c>
      <c r="O582">
        <v>30</v>
      </c>
      <c r="P582">
        <v>8.1000000000000003E-2</v>
      </c>
      <c r="Q582">
        <v>166.79900000000001</v>
      </c>
      <c r="R582">
        <v>21.231000000000002</v>
      </c>
      <c r="S582">
        <v>252.333</v>
      </c>
      <c r="T582">
        <v>12.609</v>
      </c>
      <c r="U582">
        <v>4.3259999999999996</v>
      </c>
      <c r="X582" s="5" t="s">
        <v>75</v>
      </c>
      <c r="Y582" t="s">
        <v>88</v>
      </c>
      <c r="Z582" t="s">
        <v>85</v>
      </c>
      <c r="AA582">
        <v>4.8019999999999996</v>
      </c>
      <c r="AB582" t="s">
        <v>42</v>
      </c>
      <c r="AD582" s="5">
        <v>44988</v>
      </c>
    </row>
    <row r="583" spans="1:30" x14ac:dyDescent="0.3">
      <c r="A583" s="5">
        <v>44988</v>
      </c>
      <c r="B583" s="5" t="s">
        <v>75</v>
      </c>
      <c r="C583" t="s">
        <v>88</v>
      </c>
      <c r="D583" t="s">
        <v>85</v>
      </c>
      <c r="E583">
        <v>7.391</v>
      </c>
      <c r="F583" t="s">
        <v>42</v>
      </c>
      <c r="G583" t="s">
        <v>42</v>
      </c>
      <c r="O583">
        <v>31</v>
      </c>
      <c r="P583">
        <v>9.8000000000000004E-2</v>
      </c>
      <c r="Q583">
        <v>90.603999999999999</v>
      </c>
      <c r="R583">
        <v>0.48699999999999999</v>
      </c>
      <c r="S583">
        <v>219.48699999999999</v>
      </c>
      <c r="T583">
        <v>-144.81100000000001</v>
      </c>
      <c r="U583">
        <v>5.3010000000000002</v>
      </c>
      <c r="X583" s="5" t="s">
        <v>75</v>
      </c>
      <c r="Y583" t="s">
        <v>88</v>
      </c>
      <c r="Z583" t="s">
        <v>85</v>
      </c>
      <c r="AA583">
        <v>7.391</v>
      </c>
      <c r="AB583" t="s">
        <v>42</v>
      </c>
      <c r="AD583" s="5">
        <v>44988</v>
      </c>
    </row>
    <row r="584" spans="1:30" x14ac:dyDescent="0.3">
      <c r="A584" s="5">
        <v>44988</v>
      </c>
      <c r="B584" s="5" t="s">
        <v>75</v>
      </c>
      <c r="C584" t="s">
        <v>88</v>
      </c>
      <c r="D584" t="s">
        <v>85</v>
      </c>
      <c r="E584">
        <v>5.218</v>
      </c>
      <c r="F584" t="s">
        <v>42</v>
      </c>
      <c r="G584" t="s">
        <v>42</v>
      </c>
      <c r="O584">
        <v>32</v>
      </c>
      <c r="P584">
        <v>0.10199999999999999</v>
      </c>
      <c r="Q584">
        <v>114.608</v>
      </c>
      <c r="R584">
        <v>38.697000000000003</v>
      </c>
      <c r="S584">
        <v>248.00700000000001</v>
      </c>
      <c r="T584">
        <v>-92.891000000000005</v>
      </c>
      <c r="U584">
        <v>5.5060000000000002</v>
      </c>
      <c r="X584" s="5" t="s">
        <v>75</v>
      </c>
      <c r="Y584" t="s">
        <v>88</v>
      </c>
      <c r="Z584" t="s">
        <v>85</v>
      </c>
      <c r="AA584">
        <v>5.218</v>
      </c>
      <c r="AB584" t="s">
        <v>42</v>
      </c>
      <c r="AD584" s="5">
        <v>44988</v>
      </c>
    </row>
    <row r="585" spans="1:30" x14ac:dyDescent="0.3">
      <c r="A585" s="5">
        <v>44988</v>
      </c>
      <c r="B585" s="5" t="s">
        <v>75</v>
      </c>
      <c r="C585" t="s">
        <v>88</v>
      </c>
      <c r="D585" t="s">
        <v>85</v>
      </c>
      <c r="E585">
        <v>4.3259999999999996</v>
      </c>
      <c r="F585" t="s">
        <v>42</v>
      </c>
      <c r="G585" t="s">
        <v>42</v>
      </c>
      <c r="O585">
        <v>33</v>
      </c>
      <c r="P585">
        <v>0.112</v>
      </c>
      <c r="Q585">
        <v>129.136</v>
      </c>
      <c r="R585">
        <v>1.369</v>
      </c>
      <c r="S585">
        <v>226.18199999999999</v>
      </c>
      <c r="T585">
        <v>-111.60599999999999</v>
      </c>
      <c r="U585">
        <v>6.0339999999999998</v>
      </c>
      <c r="X585" s="5" t="s">
        <v>75</v>
      </c>
      <c r="Y585" t="s">
        <v>88</v>
      </c>
      <c r="Z585" t="s">
        <v>85</v>
      </c>
      <c r="AA585">
        <v>4.3259999999999996</v>
      </c>
      <c r="AB585" t="s">
        <v>42</v>
      </c>
      <c r="AD585" s="5">
        <v>44988</v>
      </c>
    </row>
    <row r="586" spans="1:30" x14ac:dyDescent="0.3">
      <c r="A586" s="5">
        <v>44988</v>
      </c>
      <c r="B586" s="5" t="s">
        <v>75</v>
      </c>
      <c r="C586" t="s">
        <v>88</v>
      </c>
      <c r="D586" t="s">
        <v>85</v>
      </c>
      <c r="E586">
        <v>5.3010000000000002</v>
      </c>
      <c r="F586" t="s">
        <v>42</v>
      </c>
      <c r="G586" t="s">
        <v>42</v>
      </c>
      <c r="O586">
        <v>34</v>
      </c>
      <c r="P586">
        <v>0.11</v>
      </c>
      <c r="Q586">
        <v>187.083</v>
      </c>
      <c r="R586">
        <v>9.0250000000000004</v>
      </c>
      <c r="S586">
        <v>252.16800000000001</v>
      </c>
      <c r="T586">
        <v>-112.496</v>
      </c>
      <c r="U586">
        <v>5.952</v>
      </c>
      <c r="X586" s="5" t="s">
        <v>75</v>
      </c>
      <c r="Y586" t="s">
        <v>88</v>
      </c>
      <c r="Z586" t="s">
        <v>85</v>
      </c>
      <c r="AA586">
        <v>5.3010000000000002</v>
      </c>
      <c r="AB586" t="s">
        <v>42</v>
      </c>
      <c r="AD586" s="5">
        <v>44988</v>
      </c>
    </row>
    <row r="587" spans="1:30" x14ac:dyDescent="0.3">
      <c r="A587" s="5">
        <v>44988</v>
      </c>
      <c r="B587" s="5" t="s">
        <v>75</v>
      </c>
      <c r="C587" t="s">
        <v>88</v>
      </c>
      <c r="D587" t="s">
        <v>85</v>
      </c>
      <c r="E587">
        <v>5.5060000000000002</v>
      </c>
      <c r="F587" t="s">
        <v>42</v>
      </c>
      <c r="G587" t="s">
        <v>42</v>
      </c>
      <c r="O587">
        <v>35</v>
      </c>
      <c r="P587">
        <v>0.10199999999999999</v>
      </c>
      <c r="Q587">
        <v>87.784999999999997</v>
      </c>
      <c r="R587">
        <v>7.8449999999999998</v>
      </c>
      <c r="S587">
        <v>234.12899999999999</v>
      </c>
      <c r="T587">
        <v>14.036</v>
      </c>
      <c r="U587">
        <v>5.4969999999999999</v>
      </c>
      <c r="X587" s="5" t="s">
        <v>75</v>
      </c>
      <c r="Y587" t="s">
        <v>88</v>
      </c>
      <c r="Z587" t="s">
        <v>85</v>
      </c>
      <c r="AA587">
        <v>5.5060000000000002</v>
      </c>
      <c r="AB587" t="s">
        <v>42</v>
      </c>
      <c r="AD587" s="5">
        <v>44988</v>
      </c>
    </row>
    <row r="588" spans="1:30" x14ac:dyDescent="0.3">
      <c r="A588" s="5">
        <v>44988</v>
      </c>
      <c r="B588" s="5" t="s">
        <v>75</v>
      </c>
      <c r="C588" t="s">
        <v>88</v>
      </c>
      <c r="D588" t="s">
        <v>85</v>
      </c>
      <c r="E588">
        <v>6.0339999999999998</v>
      </c>
      <c r="F588" t="s">
        <v>42</v>
      </c>
      <c r="G588" t="s">
        <v>42</v>
      </c>
      <c r="O588">
        <v>36</v>
      </c>
      <c r="P588">
        <v>8.2000000000000003E-2</v>
      </c>
      <c r="Q588">
        <v>189.13399999999999</v>
      </c>
      <c r="R588">
        <v>12.366</v>
      </c>
      <c r="S588">
        <v>254.173</v>
      </c>
      <c r="T588">
        <v>-74.554000000000002</v>
      </c>
      <c r="U588">
        <v>4.38</v>
      </c>
      <c r="X588" s="5" t="s">
        <v>75</v>
      </c>
      <c r="Y588" t="s">
        <v>88</v>
      </c>
      <c r="Z588" t="s">
        <v>85</v>
      </c>
      <c r="AA588">
        <v>6.0339999999999998</v>
      </c>
      <c r="AB588" t="s">
        <v>42</v>
      </c>
      <c r="AD588" s="5">
        <v>44988</v>
      </c>
    </row>
    <row r="589" spans="1:30" x14ac:dyDescent="0.3">
      <c r="A589" s="5">
        <v>44988</v>
      </c>
      <c r="B589" s="5" t="s">
        <v>75</v>
      </c>
      <c r="C589" t="s">
        <v>88</v>
      </c>
      <c r="D589" t="s">
        <v>85</v>
      </c>
      <c r="E589">
        <v>5.952</v>
      </c>
      <c r="F589" t="s">
        <v>42</v>
      </c>
      <c r="G589" t="s">
        <v>42</v>
      </c>
      <c r="O589">
        <v>37</v>
      </c>
      <c r="P589">
        <v>9.0999999999999998E-2</v>
      </c>
      <c r="Q589">
        <v>32.771000000000001</v>
      </c>
      <c r="R589">
        <v>0.33300000000000002</v>
      </c>
      <c r="S589">
        <v>154.10300000000001</v>
      </c>
      <c r="T589">
        <v>-78.179000000000002</v>
      </c>
      <c r="U589">
        <v>4.88</v>
      </c>
      <c r="X589" s="5" t="s">
        <v>75</v>
      </c>
      <c r="Y589" t="s">
        <v>88</v>
      </c>
      <c r="Z589" t="s">
        <v>85</v>
      </c>
      <c r="AA589">
        <v>5.952</v>
      </c>
      <c r="AB589" t="s">
        <v>42</v>
      </c>
      <c r="AD589" s="5">
        <v>44988</v>
      </c>
    </row>
    <row r="590" spans="1:30" x14ac:dyDescent="0.3">
      <c r="A590" s="5">
        <v>44988</v>
      </c>
      <c r="B590" s="5" t="s">
        <v>75</v>
      </c>
      <c r="C590" t="s">
        <v>88</v>
      </c>
      <c r="D590" t="s">
        <v>85</v>
      </c>
      <c r="E590">
        <v>5.4969999999999999</v>
      </c>
      <c r="F590" t="s">
        <v>42</v>
      </c>
      <c r="G590" t="s">
        <v>42</v>
      </c>
      <c r="O590">
        <v>38</v>
      </c>
      <c r="P590">
        <v>7.3999999999999996E-2</v>
      </c>
      <c r="Q590">
        <v>84.215000000000003</v>
      </c>
      <c r="R590">
        <v>25.305</v>
      </c>
      <c r="S590">
        <v>192.274</v>
      </c>
      <c r="T590">
        <v>-72.837999999999994</v>
      </c>
      <c r="U590">
        <v>3.9529999999999998</v>
      </c>
      <c r="X590" s="5" t="s">
        <v>75</v>
      </c>
      <c r="Y590" t="s">
        <v>88</v>
      </c>
      <c r="Z590" t="s">
        <v>85</v>
      </c>
      <c r="AA590">
        <v>5.4969999999999999</v>
      </c>
      <c r="AB590" t="s">
        <v>42</v>
      </c>
      <c r="AD590" s="5">
        <v>44988</v>
      </c>
    </row>
    <row r="591" spans="1:30" x14ac:dyDescent="0.3">
      <c r="A591" s="5">
        <v>44988</v>
      </c>
      <c r="B591" s="5" t="s">
        <v>75</v>
      </c>
      <c r="C591" t="s">
        <v>88</v>
      </c>
      <c r="D591" t="s">
        <v>85</v>
      </c>
      <c r="E591">
        <v>4.38</v>
      </c>
      <c r="F591" t="s">
        <v>42</v>
      </c>
      <c r="G591" t="s">
        <v>42</v>
      </c>
      <c r="O591">
        <v>39</v>
      </c>
      <c r="P591">
        <v>6.8000000000000005E-2</v>
      </c>
      <c r="Q591">
        <v>90.228999999999999</v>
      </c>
      <c r="R591">
        <v>1</v>
      </c>
      <c r="S591">
        <v>197.333</v>
      </c>
      <c r="T591">
        <v>-105.94499999999999</v>
      </c>
      <c r="U591">
        <v>3.6389999999999998</v>
      </c>
      <c r="X591" s="5" t="s">
        <v>75</v>
      </c>
      <c r="Y591" t="s">
        <v>88</v>
      </c>
      <c r="Z591" t="s">
        <v>85</v>
      </c>
      <c r="AA591">
        <v>4.38</v>
      </c>
      <c r="AB591" t="s">
        <v>42</v>
      </c>
      <c r="AD591" s="5">
        <v>44988</v>
      </c>
    </row>
    <row r="592" spans="1:30" x14ac:dyDescent="0.3">
      <c r="A592" s="5">
        <v>44988</v>
      </c>
      <c r="B592" s="5" t="s">
        <v>75</v>
      </c>
      <c r="C592" t="s">
        <v>88</v>
      </c>
      <c r="D592" t="s">
        <v>85</v>
      </c>
      <c r="E592">
        <v>4.88</v>
      </c>
      <c r="F592" t="s">
        <v>42</v>
      </c>
      <c r="G592" t="s">
        <v>42</v>
      </c>
      <c r="O592">
        <v>40</v>
      </c>
      <c r="P592">
        <v>9.1999999999999998E-2</v>
      </c>
      <c r="Q592">
        <v>110.45699999999999</v>
      </c>
      <c r="R592">
        <v>28.23</v>
      </c>
      <c r="S592">
        <v>236.75399999999999</v>
      </c>
      <c r="T592">
        <v>-140.93700000000001</v>
      </c>
      <c r="U592">
        <v>4.9359999999999999</v>
      </c>
      <c r="X592" s="5" t="s">
        <v>75</v>
      </c>
      <c r="Y592" t="s">
        <v>88</v>
      </c>
      <c r="Z592" t="s">
        <v>85</v>
      </c>
      <c r="AA592">
        <v>4.88</v>
      </c>
      <c r="AB592" t="s">
        <v>42</v>
      </c>
      <c r="AD592" s="5">
        <v>44988</v>
      </c>
    </row>
    <row r="593" spans="1:30" x14ac:dyDescent="0.3">
      <c r="A593" s="5">
        <v>44988</v>
      </c>
      <c r="B593" s="5" t="s">
        <v>75</v>
      </c>
      <c r="C593" t="s">
        <v>88</v>
      </c>
      <c r="D593" t="s">
        <v>85</v>
      </c>
      <c r="E593">
        <v>3.9529999999999998</v>
      </c>
      <c r="F593" t="s">
        <v>42</v>
      </c>
      <c r="G593" t="s">
        <v>42</v>
      </c>
      <c r="O593">
        <v>41</v>
      </c>
      <c r="P593">
        <v>0.11799999999999999</v>
      </c>
      <c r="Q593">
        <v>128.19800000000001</v>
      </c>
      <c r="R593">
        <v>8.9130000000000003</v>
      </c>
      <c r="S593">
        <v>240.072</v>
      </c>
      <c r="T593">
        <v>-127.569</v>
      </c>
      <c r="U593">
        <v>6.3769999999999998</v>
      </c>
      <c r="X593" s="5" t="s">
        <v>75</v>
      </c>
      <c r="Y593" t="s">
        <v>88</v>
      </c>
      <c r="Z593" t="s">
        <v>85</v>
      </c>
      <c r="AA593">
        <v>3.9529999999999998</v>
      </c>
      <c r="AB593" t="s">
        <v>42</v>
      </c>
      <c r="AD593" s="5">
        <v>44988</v>
      </c>
    </row>
    <row r="594" spans="1:30" x14ac:dyDescent="0.3">
      <c r="A594" s="5">
        <v>44988</v>
      </c>
      <c r="B594" s="5" t="s">
        <v>75</v>
      </c>
      <c r="C594" t="s">
        <v>88</v>
      </c>
      <c r="D594" t="s">
        <v>85</v>
      </c>
      <c r="E594">
        <v>3.6389999999999998</v>
      </c>
      <c r="F594" t="s">
        <v>42</v>
      </c>
      <c r="G594" t="s">
        <v>42</v>
      </c>
      <c r="O594">
        <v>42</v>
      </c>
      <c r="P594">
        <v>0.11899999999999999</v>
      </c>
      <c r="Q594">
        <v>126.47799999999999</v>
      </c>
      <c r="R594">
        <v>0.33300000000000002</v>
      </c>
      <c r="S594">
        <v>244.69300000000001</v>
      </c>
      <c r="T594">
        <v>-48.16</v>
      </c>
      <c r="U594">
        <v>6.4119999999999999</v>
      </c>
      <c r="X594" s="5" t="s">
        <v>75</v>
      </c>
      <c r="Y594" t="s">
        <v>88</v>
      </c>
      <c r="Z594" t="s">
        <v>85</v>
      </c>
      <c r="AA594">
        <v>3.6389999999999998</v>
      </c>
      <c r="AB594" t="s">
        <v>42</v>
      </c>
      <c r="AD594" s="5">
        <v>44988</v>
      </c>
    </row>
    <row r="595" spans="1:30" x14ac:dyDescent="0.3">
      <c r="A595" s="5">
        <v>44988</v>
      </c>
      <c r="B595" s="5" t="s">
        <v>75</v>
      </c>
      <c r="C595" t="s">
        <v>88</v>
      </c>
      <c r="D595" t="s">
        <v>85</v>
      </c>
      <c r="E595">
        <v>4.9359999999999999</v>
      </c>
      <c r="F595" t="s">
        <v>42</v>
      </c>
      <c r="G595" t="s">
        <v>42</v>
      </c>
      <c r="O595">
        <v>43</v>
      </c>
      <c r="P595">
        <v>0.121</v>
      </c>
      <c r="Q595">
        <v>92.427999999999997</v>
      </c>
      <c r="R595">
        <v>0.68500000000000005</v>
      </c>
      <c r="S595">
        <v>220.58</v>
      </c>
      <c r="T595">
        <v>9.3019999999999996</v>
      </c>
      <c r="U595">
        <v>6.5289999999999999</v>
      </c>
      <c r="X595" s="5" t="s">
        <v>75</v>
      </c>
      <c r="Y595" t="s">
        <v>88</v>
      </c>
      <c r="Z595" t="s">
        <v>85</v>
      </c>
      <c r="AA595">
        <v>4.9359999999999999</v>
      </c>
      <c r="AB595" t="s">
        <v>42</v>
      </c>
      <c r="AD595" s="5">
        <v>44988</v>
      </c>
    </row>
    <row r="596" spans="1:30" x14ac:dyDescent="0.3">
      <c r="A596" s="5">
        <v>44988</v>
      </c>
      <c r="B596" s="5" t="s">
        <v>75</v>
      </c>
      <c r="C596" t="s">
        <v>88</v>
      </c>
      <c r="D596" t="s">
        <v>85</v>
      </c>
      <c r="E596">
        <v>6.3769999999999998</v>
      </c>
      <c r="F596" t="s">
        <v>42</v>
      </c>
      <c r="G596" t="s">
        <v>42</v>
      </c>
      <c r="O596">
        <v>44</v>
      </c>
      <c r="P596">
        <v>0.104</v>
      </c>
      <c r="Q596">
        <v>155.209</v>
      </c>
      <c r="R596">
        <v>53.74</v>
      </c>
      <c r="S596">
        <v>216.63</v>
      </c>
      <c r="T596">
        <v>-107.896</v>
      </c>
      <c r="U596">
        <v>5.6040000000000001</v>
      </c>
      <c r="X596" s="5" t="s">
        <v>75</v>
      </c>
      <c r="Y596" t="s">
        <v>88</v>
      </c>
      <c r="Z596" t="s">
        <v>85</v>
      </c>
      <c r="AA596">
        <v>6.3769999999999998</v>
      </c>
      <c r="AB596" t="s">
        <v>42</v>
      </c>
      <c r="AD596" s="5">
        <v>44988</v>
      </c>
    </row>
    <row r="597" spans="1:30" x14ac:dyDescent="0.3">
      <c r="A597" s="5">
        <v>44988</v>
      </c>
      <c r="B597" s="5" t="s">
        <v>75</v>
      </c>
      <c r="C597" t="s">
        <v>88</v>
      </c>
      <c r="D597" t="s">
        <v>85</v>
      </c>
      <c r="E597">
        <v>6.4119999999999999</v>
      </c>
      <c r="F597" t="s">
        <v>42</v>
      </c>
      <c r="G597" t="s">
        <v>42</v>
      </c>
      <c r="O597">
        <v>45</v>
      </c>
      <c r="P597">
        <v>0.10199999999999999</v>
      </c>
      <c r="Q597">
        <v>75.930999999999997</v>
      </c>
      <c r="R597">
        <v>1.6E-2</v>
      </c>
      <c r="S597">
        <v>204.86500000000001</v>
      </c>
      <c r="T597">
        <v>19.536999999999999</v>
      </c>
      <c r="U597">
        <v>5.4809999999999999</v>
      </c>
      <c r="X597" s="5" t="s">
        <v>75</v>
      </c>
      <c r="Y597" t="s">
        <v>88</v>
      </c>
      <c r="Z597" t="s">
        <v>85</v>
      </c>
      <c r="AA597">
        <v>6.4119999999999999</v>
      </c>
      <c r="AB597" t="s">
        <v>42</v>
      </c>
      <c r="AD597" s="5">
        <v>44988</v>
      </c>
    </row>
    <row r="598" spans="1:30" x14ac:dyDescent="0.3">
      <c r="A598" s="5">
        <v>44988</v>
      </c>
      <c r="B598" s="5" t="s">
        <v>75</v>
      </c>
      <c r="C598" t="s">
        <v>88</v>
      </c>
      <c r="D598" t="s">
        <v>85</v>
      </c>
      <c r="E598">
        <v>6.5289999999999999</v>
      </c>
      <c r="F598" t="s">
        <v>42</v>
      </c>
      <c r="G598" t="s">
        <v>42</v>
      </c>
      <c r="O598">
        <v>46</v>
      </c>
      <c r="P598">
        <v>0.113</v>
      </c>
      <c r="Q598">
        <v>140.08600000000001</v>
      </c>
      <c r="R598">
        <v>22</v>
      </c>
      <c r="S598">
        <v>251.46</v>
      </c>
      <c r="T598">
        <v>20.925000000000001</v>
      </c>
      <c r="U598">
        <v>6.0659999999999998</v>
      </c>
      <c r="X598" s="5" t="s">
        <v>75</v>
      </c>
      <c r="Y598" t="s">
        <v>88</v>
      </c>
      <c r="Z598" t="s">
        <v>85</v>
      </c>
      <c r="AA598">
        <v>6.5289999999999999</v>
      </c>
      <c r="AB598" t="s">
        <v>42</v>
      </c>
      <c r="AD598" s="5">
        <v>44988</v>
      </c>
    </row>
    <row r="599" spans="1:30" x14ac:dyDescent="0.3">
      <c r="A599" s="5">
        <v>44988</v>
      </c>
      <c r="B599" s="5" t="s">
        <v>75</v>
      </c>
      <c r="C599" t="s">
        <v>88</v>
      </c>
      <c r="D599" t="s">
        <v>85</v>
      </c>
      <c r="E599">
        <v>5.6040000000000001</v>
      </c>
      <c r="F599" t="s">
        <v>42</v>
      </c>
      <c r="G599" t="s">
        <v>42</v>
      </c>
      <c r="O599">
        <v>47</v>
      </c>
      <c r="P599">
        <v>8.1000000000000003E-2</v>
      </c>
      <c r="Q599">
        <v>88.302999999999997</v>
      </c>
      <c r="R599">
        <v>1.333</v>
      </c>
      <c r="S599">
        <v>179.56399999999999</v>
      </c>
      <c r="T599">
        <v>-99.582999999999998</v>
      </c>
      <c r="U599">
        <v>4.3380000000000001</v>
      </c>
      <c r="X599" s="5" t="s">
        <v>75</v>
      </c>
      <c r="Y599" t="s">
        <v>88</v>
      </c>
      <c r="Z599" t="s">
        <v>85</v>
      </c>
      <c r="AA599">
        <v>5.6040000000000001</v>
      </c>
      <c r="AB599" t="s">
        <v>42</v>
      </c>
      <c r="AD599" s="5">
        <v>44988</v>
      </c>
    </row>
    <row r="600" spans="1:30" x14ac:dyDescent="0.3">
      <c r="A600" s="5">
        <v>44988</v>
      </c>
      <c r="B600" s="5" t="s">
        <v>75</v>
      </c>
      <c r="C600" t="s">
        <v>88</v>
      </c>
      <c r="D600" t="s">
        <v>85</v>
      </c>
      <c r="E600">
        <v>5.4809999999999999</v>
      </c>
      <c r="F600" t="s">
        <v>42</v>
      </c>
      <c r="G600" t="s">
        <v>42</v>
      </c>
      <c r="O600">
        <v>48</v>
      </c>
      <c r="P600">
        <v>0.111</v>
      </c>
      <c r="Q600">
        <v>158.386</v>
      </c>
      <c r="R600">
        <v>24.966000000000001</v>
      </c>
      <c r="S600">
        <v>252.26499999999999</v>
      </c>
      <c r="T600">
        <v>7.4539999999999997</v>
      </c>
      <c r="U600">
        <v>5.9939999999999998</v>
      </c>
      <c r="X600" s="5" t="s">
        <v>75</v>
      </c>
      <c r="Y600" t="s">
        <v>88</v>
      </c>
      <c r="Z600" t="s">
        <v>85</v>
      </c>
      <c r="AA600">
        <v>5.4809999999999999</v>
      </c>
      <c r="AB600" t="s">
        <v>42</v>
      </c>
      <c r="AD600" s="5">
        <v>44988</v>
      </c>
    </row>
    <row r="601" spans="1:30" x14ac:dyDescent="0.3">
      <c r="A601" s="5">
        <v>44988</v>
      </c>
      <c r="B601" s="5" t="s">
        <v>75</v>
      </c>
      <c r="C601" t="s">
        <v>88</v>
      </c>
      <c r="D601" t="s">
        <v>85</v>
      </c>
      <c r="E601">
        <v>6.0659999999999998</v>
      </c>
      <c r="F601" t="s">
        <v>42</v>
      </c>
      <c r="G601" t="s">
        <v>42</v>
      </c>
      <c r="O601">
        <v>49</v>
      </c>
      <c r="P601">
        <v>9.7000000000000003E-2</v>
      </c>
      <c r="Q601">
        <v>101.015</v>
      </c>
      <c r="R601">
        <v>1</v>
      </c>
      <c r="S601">
        <v>216.542</v>
      </c>
      <c r="T601">
        <v>-140.19399999999999</v>
      </c>
      <c r="U601">
        <v>5.2060000000000004</v>
      </c>
      <c r="X601" s="5" t="s">
        <v>75</v>
      </c>
      <c r="Y601" t="s">
        <v>88</v>
      </c>
      <c r="Z601" t="s">
        <v>85</v>
      </c>
      <c r="AA601">
        <v>6.0659999999999998</v>
      </c>
      <c r="AB601" t="s">
        <v>42</v>
      </c>
      <c r="AD601" s="5">
        <v>44988</v>
      </c>
    </row>
    <row r="602" spans="1:30" x14ac:dyDescent="0.3">
      <c r="A602" s="5">
        <v>44988</v>
      </c>
      <c r="B602" s="5" t="s">
        <v>75</v>
      </c>
      <c r="C602" t="s">
        <v>88</v>
      </c>
      <c r="D602" t="s">
        <v>85</v>
      </c>
      <c r="E602">
        <v>4.3380000000000001</v>
      </c>
      <c r="F602" t="s">
        <v>42</v>
      </c>
      <c r="G602" t="s">
        <v>42</v>
      </c>
      <c r="O602">
        <v>50</v>
      </c>
      <c r="P602">
        <v>0.10100000000000001</v>
      </c>
      <c r="Q602">
        <v>124.798</v>
      </c>
      <c r="R602">
        <v>37.329000000000001</v>
      </c>
      <c r="S602">
        <v>239.678</v>
      </c>
      <c r="T602">
        <v>-93.504000000000005</v>
      </c>
      <c r="U602">
        <v>5.4539999999999997</v>
      </c>
      <c r="X602" s="5" t="s">
        <v>75</v>
      </c>
      <c r="Y602" t="s">
        <v>88</v>
      </c>
      <c r="Z602" t="s">
        <v>85</v>
      </c>
      <c r="AA602">
        <v>4.3380000000000001</v>
      </c>
      <c r="AB602" t="s">
        <v>42</v>
      </c>
      <c r="AD602" s="5">
        <v>44988</v>
      </c>
    </row>
    <row r="603" spans="1:30" x14ac:dyDescent="0.3">
      <c r="A603" s="5">
        <v>44988</v>
      </c>
      <c r="B603" s="5" t="s">
        <v>75</v>
      </c>
      <c r="C603" t="s">
        <v>88</v>
      </c>
      <c r="D603" t="s">
        <v>85</v>
      </c>
      <c r="E603">
        <v>5.9939999999999998</v>
      </c>
      <c r="F603" t="s">
        <v>42</v>
      </c>
      <c r="G603" t="s">
        <v>42</v>
      </c>
      <c r="O603">
        <v>51</v>
      </c>
      <c r="P603">
        <v>0.121</v>
      </c>
      <c r="Q603">
        <v>113.20699999999999</v>
      </c>
      <c r="R603">
        <v>11.138</v>
      </c>
      <c r="S603">
        <v>227.161</v>
      </c>
      <c r="T603">
        <v>-9.782</v>
      </c>
      <c r="U603">
        <v>6.5380000000000003</v>
      </c>
      <c r="X603" s="5" t="s">
        <v>75</v>
      </c>
      <c r="Y603" t="s">
        <v>88</v>
      </c>
      <c r="Z603" t="s">
        <v>85</v>
      </c>
      <c r="AA603">
        <v>5.9939999999999998</v>
      </c>
      <c r="AB603" t="s">
        <v>42</v>
      </c>
      <c r="AD603" s="5">
        <v>44988</v>
      </c>
    </row>
    <row r="604" spans="1:30" x14ac:dyDescent="0.3">
      <c r="A604" s="5">
        <v>44988</v>
      </c>
      <c r="B604" s="5" t="s">
        <v>75</v>
      </c>
      <c r="C604" t="s">
        <v>88</v>
      </c>
      <c r="D604" t="s">
        <v>85</v>
      </c>
      <c r="E604">
        <v>5.2060000000000004</v>
      </c>
      <c r="F604" t="s">
        <v>42</v>
      </c>
      <c r="G604" t="s">
        <v>42</v>
      </c>
      <c r="O604">
        <v>52</v>
      </c>
      <c r="P604">
        <v>8.8999999999999996E-2</v>
      </c>
      <c r="Q604">
        <v>165.767</v>
      </c>
      <c r="R604">
        <v>14.067</v>
      </c>
      <c r="S604">
        <v>254.666</v>
      </c>
      <c r="T604">
        <v>156.65600000000001</v>
      </c>
      <c r="U604">
        <v>4.7889999999999997</v>
      </c>
      <c r="X604" s="5" t="s">
        <v>75</v>
      </c>
      <c r="Y604" t="s">
        <v>88</v>
      </c>
      <c r="Z604" t="s">
        <v>85</v>
      </c>
      <c r="AA604">
        <v>5.2060000000000004</v>
      </c>
      <c r="AB604" t="s">
        <v>42</v>
      </c>
      <c r="AD604" s="5">
        <v>44988</v>
      </c>
    </row>
    <row r="605" spans="1:30" x14ac:dyDescent="0.3">
      <c r="A605" s="5">
        <v>44988</v>
      </c>
      <c r="B605" s="5" t="s">
        <v>75</v>
      </c>
      <c r="C605" t="s">
        <v>88</v>
      </c>
      <c r="D605" t="s">
        <v>85</v>
      </c>
      <c r="E605">
        <v>5.4539999999999997</v>
      </c>
      <c r="F605" t="s">
        <v>42</v>
      </c>
      <c r="G605" t="s">
        <v>42</v>
      </c>
      <c r="O605">
        <v>53</v>
      </c>
      <c r="P605">
        <v>0.111</v>
      </c>
      <c r="Q605">
        <v>152.40600000000001</v>
      </c>
      <c r="R605">
        <v>42.755000000000003</v>
      </c>
      <c r="S605">
        <v>231.786</v>
      </c>
      <c r="T605">
        <v>-111.306</v>
      </c>
      <c r="U605">
        <v>5.9619999999999997</v>
      </c>
      <c r="X605" s="5" t="s">
        <v>75</v>
      </c>
      <c r="Y605" t="s">
        <v>88</v>
      </c>
      <c r="Z605" t="s">
        <v>85</v>
      </c>
      <c r="AA605">
        <v>5.4539999999999997</v>
      </c>
      <c r="AB605" t="s">
        <v>42</v>
      </c>
      <c r="AD605" s="5">
        <v>44988</v>
      </c>
    </row>
    <row r="606" spans="1:30" x14ac:dyDescent="0.3">
      <c r="A606" s="5">
        <v>44988</v>
      </c>
      <c r="B606" s="5" t="s">
        <v>75</v>
      </c>
      <c r="C606" t="s">
        <v>88</v>
      </c>
      <c r="D606" t="s">
        <v>85</v>
      </c>
      <c r="E606">
        <v>6.5380000000000003</v>
      </c>
      <c r="F606" t="s">
        <v>42</v>
      </c>
      <c r="G606" t="s">
        <v>42</v>
      </c>
      <c r="O606">
        <v>54</v>
      </c>
      <c r="P606">
        <v>0.115</v>
      </c>
      <c r="Q606">
        <v>178.91800000000001</v>
      </c>
      <c r="R606">
        <v>27.998999999999999</v>
      </c>
      <c r="S606">
        <v>250.73500000000001</v>
      </c>
      <c r="T606">
        <v>-116.79600000000001</v>
      </c>
      <c r="U606">
        <v>6.1609999999999996</v>
      </c>
      <c r="X606" s="5" t="s">
        <v>75</v>
      </c>
      <c r="Y606" t="s">
        <v>88</v>
      </c>
      <c r="Z606" t="s">
        <v>85</v>
      </c>
      <c r="AA606">
        <v>6.5380000000000003</v>
      </c>
      <c r="AB606" t="s">
        <v>42</v>
      </c>
      <c r="AD606" s="5">
        <v>44988</v>
      </c>
    </row>
    <row r="607" spans="1:30" x14ac:dyDescent="0.3">
      <c r="A607" s="5">
        <v>44988</v>
      </c>
      <c r="B607" s="5" t="s">
        <v>75</v>
      </c>
      <c r="C607" t="s">
        <v>88</v>
      </c>
      <c r="D607" t="s">
        <v>85</v>
      </c>
      <c r="E607">
        <v>4.7889999999999997</v>
      </c>
      <c r="F607" t="s">
        <v>42</v>
      </c>
      <c r="G607" t="s">
        <v>42</v>
      </c>
      <c r="O607">
        <v>55</v>
      </c>
      <c r="P607">
        <v>0.112</v>
      </c>
      <c r="Q607">
        <v>124.773</v>
      </c>
      <c r="R607">
        <v>37.667000000000002</v>
      </c>
      <c r="S607">
        <v>253.37</v>
      </c>
      <c r="T607">
        <v>-121.054</v>
      </c>
      <c r="U607">
        <v>6.03</v>
      </c>
      <c r="X607" s="5" t="s">
        <v>75</v>
      </c>
      <c r="Y607" t="s">
        <v>88</v>
      </c>
      <c r="Z607" t="s">
        <v>85</v>
      </c>
      <c r="AA607">
        <v>4.7889999999999997</v>
      </c>
      <c r="AB607" t="s">
        <v>42</v>
      </c>
      <c r="AD607" s="5">
        <v>44988</v>
      </c>
    </row>
    <row r="608" spans="1:30" x14ac:dyDescent="0.3">
      <c r="A608" s="5">
        <v>44988</v>
      </c>
      <c r="B608" s="5" t="s">
        <v>75</v>
      </c>
      <c r="C608" t="s">
        <v>88</v>
      </c>
      <c r="D608" t="s">
        <v>85</v>
      </c>
      <c r="E608">
        <v>5.9619999999999997</v>
      </c>
      <c r="F608" t="s">
        <v>42</v>
      </c>
      <c r="G608" t="s">
        <v>42</v>
      </c>
      <c r="O608">
        <v>56</v>
      </c>
      <c r="P608">
        <v>8.5999999999999993E-2</v>
      </c>
      <c r="Q608">
        <v>157.566</v>
      </c>
      <c r="R608">
        <v>1.105</v>
      </c>
      <c r="S608">
        <v>250.68700000000001</v>
      </c>
      <c r="T608">
        <v>-81.674000000000007</v>
      </c>
      <c r="U608">
        <v>4.6029999999999998</v>
      </c>
      <c r="X608" s="5" t="s">
        <v>75</v>
      </c>
      <c r="Y608" t="s">
        <v>88</v>
      </c>
      <c r="Z608" t="s">
        <v>85</v>
      </c>
      <c r="AA608">
        <v>5.9619999999999997</v>
      </c>
      <c r="AB608" t="s">
        <v>42</v>
      </c>
      <c r="AD608" s="5">
        <v>44988</v>
      </c>
    </row>
    <row r="609" spans="1:30" x14ac:dyDescent="0.3">
      <c r="A609" s="5">
        <v>44988</v>
      </c>
      <c r="B609" s="5" t="s">
        <v>75</v>
      </c>
      <c r="C609" t="s">
        <v>88</v>
      </c>
      <c r="D609" t="s">
        <v>85</v>
      </c>
      <c r="E609">
        <v>6.1609999999999996</v>
      </c>
      <c r="F609" t="s">
        <v>42</v>
      </c>
      <c r="G609" t="s">
        <v>42</v>
      </c>
      <c r="O609">
        <v>57</v>
      </c>
      <c r="P609">
        <v>9.6000000000000002E-2</v>
      </c>
      <c r="Q609">
        <v>80.552999999999997</v>
      </c>
      <c r="R609">
        <v>1.556</v>
      </c>
      <c r="S609">
        <v>221</v>
      </c>
      <c r="T609">
        <v>14.335000000000001</v>
      </c>
      <c r="U609">
        <v>5.16</v>
      </c>
      <c r="X609" s="5" t="s">
        <v>75</v>
      </c>
      <c r="Y609" t="s">
        <v>88</v>
      </c>
      <c r="Z609" t="s">
        <v>85</v>
      </c>
      <c r="AA609">
        <v>6.1609999999999996</v>
      </c>
      <c r="AB609" t="s">
        <v>42</v>
      </c>
      <c r="AD609" s="5">
        <v>44988</v>
      </c>
    </row>
    <row r="610" spans="1:30" x14ac:dyDescent="0.3">
      <c r="A610" s="5">
        <v>44988</v>
      </c>
      <c r="B610" s="5" t="s">
        <v>75</v>
      </c>
      <c r="C610" t="s">
        <v>88</v>
      </c>
      <c r="D610" t="s">
        <v>85</v>
      </c>
      <c r="E610">
        <v>6.03</v>
      </c>
      <c r="F610" t="s">
        <v>42</v>
      </c>
      <c r="G610" t="s">
        <v>42</v>
      </c>
      <c r="O610">
        <v>58</v>
      </c>
      <c r="P610">
        <v>7.5999999999999998E-2</v>
      </c>
      <c r="Q610">
        <v>175.55799999999999</v>
      </c>
      <c r="R610">
        <v>58.103999999999999</v>
      </c>
      <c r="S610">
        <v>252.93199999999999</v>
      </c>
      <c r="T610">
        <v>-76.715000000000003</v>
      </c>
      <c r="U610">
        <v>4.109</v>
      </c>
      <c r="X610" s="5" t="s">
        <v>75</v>
      </c>
      <c r="Y610" t="s">
        <v>88</v>
      </c>
      <c r="Z610" t="s">
        <v>85</v>
      </c>
      <c r="AA610">
        <v>6.03</v>
      </c>
      <c r="AB610" t="s">
        <v>42</v>
      </c>
      <c r="AD610" s="5">
        <v>44988</v>
      </c>
    </row>
    <row r="611" spans="1:30" x14ac:dyDescent="0.3">
      <c r="A611" s="5">
        <v>44988</v>
      </c>
      <c r="B611" s="5" t="s">
        <v>75</v>
      </c>
      <c r="C611" t="s">
        <v>88</v>
      </c>
      <c r="D611" t="s">
        <v>85</v>
      </c>
      <c r="E611">
        <v>4.6029999999999998</v>
      </c>
      <c r="F611" t="s">
        <v>42</v>
      </c>
      <c r="G611" t="s">
        <v>42</v>
      </c>
      <c r="O611">
        <v>59</v>
      </c>
      <c r="P611">
        <v>0.10199999999999999</v>
      </c>
      <c r="Q611">
        <v>109.093</v>
      </c>
      <c r="R611">
        <v>54</v>
      </c>
      <c r="S611">
        <v>201.648</v>
      </c>
      <c r="T611">
        <v>-70.19</v>
      </c>
      <c r="U611">
        <v>5.4909999999999997</v>
      </c>
      <c r="X611" s="5" t="s">
        <v>75</v>
      </c>
      <c r="Y611" t="s">
        <v>88</v>
      </c>
      <c r="Z611" t="s">
        <v>85</v>
      </c>
      <c r="AA611">
        <v>4.6029999999999998</v>
      </c>
      <c r="AB611" t="s">
        <v>42</v>
      </c>
      <c r="AD611" s="5">
        <v>44988</v>
      </c>
    </row>
    <row r="612" spans="1:30" x14ac:dyDescent="0.3">
      <c r="A612" s="5">
        <v>44988</v>
      </c>
      <c r="B612" s="5" t="s">
        <v>75</v>
      </c>
      <c r="C612" t="s">
        <v>88</v>
      </c>
      <c r="D612" t="s">
        <v>85</v>
      </c>
      <c r="E612">
        <v>5.16</v>
      </c>
      <c r="F612" t="s">
        <v>42</v>
      </c>
      <c r="G612" t="s">
        <v>42</v>
      </c>
      <c r="O612">
        <v>60</v>
      </c>
      <c r="P612">
        <v>0.105</v>
      </c>
      <c r="Q612">
        <v>138.61500000000001</v>
      </c>
      <c r="R612">
        <v>22.859000000000002</v>
      </c>
      <c r="S612">
        <v>252.91800000000001</v>
      </c>
      <c r="T612">
        <v>164.59700000000001</v>
      </c>
      <c r="U612">
        <v>5.6459999999999999</v>
      </c>
      <c r="X612" s="5" t="s">
        <v>75</v>
      </c>
      <c r="Y612" t="s">
        <v>88</v>
      </c>
      <c r="Z612" t="s">
        <v>85</v>
      </c>
      <c r="AA612">
        <v>5.16</v>
      </c>
      <c r="AB612" t="s">
        <v>42</v>
      </c>
      <c r="AD612" s="5">
        <v>44988</v>
      </c>
    </row>
    <row r="613" spans="1:30" x14ac:dyDescent="0.3">
      <c r="A613" s="5">
        <v>44988</v>
      </c>
      <c r="B613" s="5" t="s">
        <v>75</v>
      </c>
      <c r="C613" t="s">
        <v>88</v>
      </c>
      <c r="D613" t="s">
        <v>85</v>
      </c>
      <c r="E613">
        <v>4.109</v>
      </c>
      <c r="F613" t="s">
        <v>42</v>
      </c>
      <c r="G613" t="s">
        <v>42</v>
      </c>
      <c r="O613">
        <v>61</v>
      </c>
      <c r="P613">
        <v>8.7999999999999995E-2</v>
      </c>
      <c r="Q613">
        <v>164.148</v>
      </c>
      <c r="R613">
        <v>1.333</v>
      </c>
      <c r="S613">
        <v>250.90100000000001</v>
      </c>
      <c r="T613">
        <v>-56.497</v>
      </c>
      <c r="U613">
        <v>4.7300000000000004</v>
      </c>
      <c r="X613" s="5" t="s">
        <v>75</v>
      </c>
      <c r="Y613" t="s">
        <v>88</v>
      </c>
      <c r="Z613" t="s">
        <v>85</v>
      </c>
      <c r="AA613">
        <v>4.109</v>
      </c>
      <c r="AB613" t="s">
        <v>42</v>
      </c>
      <c r="AD613" s="5">
        <v>44988</v>
      </c>
    </row>
    <row r="614" spans="1:30" x14ac:dyDescent="0.3">
      <c r="A614" s="5">
        <v>44988</v>
      </c>
      <c r="B614" s="5" t="s">
        <v>75</v>
      </c>
      <c r="C614" t="s">
        <v>88</v>
      </c>
      <c r="D614" t="s">
        <v>85</v>
      </c>
      <c r="E614">
        <v>5.4909999999999997</v>
      </c>
      <c r="F614" t="s">
        <v>42</v>
      </c>
      <c r="G614" t="s">
        <v>42</v>
      </c>
      <c r="O614">
        <v>62</v>
      </c>
      <c r="P614">
        <v>9.8000000000000004E-2</v>
      </c>
      <c r="Q614">
        <v>57.805999999999997</v>
      </c>
      <c r="R614">
        <v>4.3460000000000001</v>
      </c>
      <c r="S614">
        <v>151.34800000000001</v>
      </c>
      <c r="T614">
        <v>-80.933000000000007</v>
      </c>
      <c r="U614">
        <v>5.2869999999999999</v>
      </c>
      <c r="X614" s="5" t="s">
        <v>75</v>
      </c>
      <c r="Y614" t="s">
        <v>88</v>
      </c>
      <c r="Z614" t="s">
        <v>85</v>
      </c>
      <c r="AA614">
        <v>5.4909999999999997</v>
      </c>
      <c r="AB614" t="s">
        <v>42</v>
      </c>
      <c r="AD614" s="5">
        <v>44988</v>
      </c>
    </row>
    <row r="615" spans="1:30" x14ac:dyDescent="0.3">
      <c r="A615" s="5">
        <v>44988</v>
      </c>
      <c r="B615" s="5" t="s">
        <v>75</v>
      </c>
      <c r="C615" t="s">
        <v>88</v>
      </c>
      <c r="D615" t="s">
        <v>85</v>
      </c>
      <c r="E615">
        <v>5.6459999999999999</v>
      </c>
      <c r="F615" t="s">
        <v>42</v>
      </c>
      <c r="G615" t="s">
        <v>42</v>
      </c>
      <c r="O615">
        <v>63</v>
      </c>
      <c r="P615">
        <v>9.8000000000000004E-2</v>
      </c>
      <c r="Q615">
        <v>81.021000000000001</v>
      </c>
      <c r="R615">
        <v>26.376999999999999</v>
      </c>
      <c r="S615">
        <v>203.80099999999999</v>
      </c>
      <c r="T615">
        <v>-79.046000000000006</v>
      </c>
      <c r="U615">
        <v>5.2619999999999996</v>
      </c>
      <c r="X615" s="5" t="s">
        <v>75</v>
      </c>
      <c r="Y615" t="s">
        <v>88</v>
      </c>
      <c r="Z615" t="s">
        <v>85</v>
      </c>
      <c r="AA615">
        <v>5.6459999999999999</v>
      </c>
      <c r="AB615" t="s">
        <v>42</v>
      </c>
      <c r="AD615" s="5">
        <v>44988</v>
      </c>
    </row>
    <row r="616" spans="1:30" x14ac:dyDescent="0.3">
      <c r="A616" s="5">
        <v>44988</v>
      </c>
      <c r="B616" s="5" t="s">
        <v>75</v>
      </c>
      <c r="C616" t="s">
        <v>88</v>
      </c>
      <c r="D616" t="s">
        <v>85</v>
      </c>
      <c r="E616">
        <v>4.7300000000000004</v>
      </c>
      <c r="F616" t="s">
        <v>42</v>
      </c>
      <c r="G616" t="s">
        <v>42</v>
      </c>
      <c r="O616">
        <v>64</v>
      </c>
      <c r="P616">
        <v>8.8999999999999996E-2</v>
      </c>
      <c r="Q616">
        <v>82.311000000000007</v>
      </c>
      <c r="R616">
        <v>0</v>
      </c>
      <c r="S616">
        <v>198.68199999999999</v>
      </c>
      <c r="T616">
        <v>-0.66600000000000004</v>
      </c>
      <c r="U616">
        <v>4.7770000000000001</v>
      </c>
      <c r="X616" s="5" t="s">
        <v>75</v>
      </c>
      <c r="Y616" t="s">
        <v>88</v>
      </c>
      <c r="Z616" t="s">
        <v>85</v>
      </c>
      <c r="AA616">
        <v>4.7300000000000004</v>
      </c>
      <c r="AB616" t="s">
        <v>42</v>
      </c>
      <c r="AD616" s="5">
        <v>44988</v>
      </c>
    </row>
    <row r="617" spans="1:30" x14ac:dyDescent="0.3">
      <c r="A617" s="5">
        <v>44988</v>
      </c>
      <c r="B617" s="5" t="s">
        <v>75</v>
      </c>
      <c r="C617" t="s">
        <v>88</v>
      </c>
      <c r="D617" t="s">
        <v>85</v>
      </c>
      <c r="E617">
        <v>5.2869999999999999</v>
      </c>
      <c r="F617" t="s">
        <v>42</v>
      </c>
      <c r="G617" t="s">
        <v>42</v>
      </c>
      <c r="O617">
        <v>65</v>
      </c>
      <c r="P617">
        <v>0.115</v>
      </c>
      <c r="Q617">
        <v>69.465999999999994</v>
      </c>
      <c r="R617">
        <v>4.1260000000000003</v>
      </c>
      <c r="S617">
        <v>147.83199999999999</v>
      </c>
      <c r="T617">
        <v>-120.7</v>
      </c>
      <c r="U617">
        <v>6.202</v>
      </c>
      <c r="X617" s="5" t="s">
        <v>75</v>
      </c>
      <c r="Y617" t="s">
        <v>88</v>
      </c>
      <c r="Z617" t="s">
        <v>85</v>
      </c>
      <c r="AA617">
        <v>5.2869999999999999</v>
      </c>
      <c r="AB617" t="s">
        <v>42</v>
      </c>
      <c r="AD617" s="5">
        <v>44988</v>
      </c>
    </row>
    <row r="618" spans="1:30" x14ac:dyDescent="0.3">
      <c r="A618" s="5">
        <v>44988</v>
      </c>
      <c r="B618" s="5" t="s">
        <v>75</v>
      </c>
      <c r="C618" t="s">
        <v>88</v>
      </c>
      <c r="D618" t="s">
        <v>85</v>
      </c>
      <c r="E618">
        <v>5.2619999999999996</v>
      </c>
      <c r="F618" t="s">
        <v>42</v>
      </c>
      <c r="G618" t="s">
        <v>42</v>
      </c>
      <c r="O618">
        <v>66</v>
      </c>
      <c r="P618">
        <v>0.13700000000000001</v>
      </c>
      <c r="Q618">
        <v>69.989999999999995</v>
      </c>
      <c r="R618">
        <v>0</v>
      </c>
      <c r="S618">
        <v>201.67699999999999</v>
      </c>
      <c r="T618">
        <v>-0.88100000000000001</v>
      </c>
      <c r="U618">
        <v>21.925000000000001</v>
      </c>
      <c r="X618" s="5" t="s">
        <v>75</v>
      </c>
      <c r="Y618" t="s">
        <v>88</v>
      </c>
      <c r="Z618" t="s">
        <v>85</v>
      </c>
      <c r="AA618">
        <v>5.2619999999999996</v>
      </c>
      <c r="AB618" t="s">
        <v>42</v>
      </c>
      <c r="AD618" s="5">
        <v>44988</v>
      </c>
    </row>
    <row r="619" spans="1:30" x14ac:dyDescent="0.3">
      <c r="A619" s="5">
        <v>44988</v>
      </c>
      <c r="B619" s="5" t="s">
        <v>75</v>
      </c>
      <c r="C619" t="s">
        <v>88</v>
      </c>
      <c r="D619" t="s">
        <v>85</v>
      </c>
      <c r="E619">
        <v>4.7770000000000001</v>
      </c>
      <c r="F619" t="s">
        <v>42</v>
      </c>
      <c r="G619" t="s">
        <v>42</v>
      </c>
      <c r="O619">
        <v>67</v>
      </c>
      <c r="P619">
        <v>9.1999999999999998E-2</v>
      </c>
      <c r="Q619">
        <v>50.180999999999997</v>
      </c>
      <c r="R619">
        <v>0</v>
      </c>
      <c r="S619">
        <v>212.72800000000001</v>
      </c>
      <c r="T619">
        <v>2.3410000000000002</v>
      </c>
      <c r="U619">
        <v>9.3450000000000006</v>
      </c>
      <c r="X619" s="5" t="s">
        <v>75</v>
      </c>
      <c r="Y619" t="s">
        <v>88</v>
      </c>
      <c r="Z619" t="s">
        <v>85</v>
      </c>
      <c r="AA619">
        <v>4.7770000000000001</v>
      </c>
      <c r="AB619" t="s">
        <v>42</v>
      </c>
      <c r="AD619" s="5">
        <v>44988</v>
      </c>
    </row>
    <row r="620" spans="1:30" x14ac:dyDescent="0.3">
      <c r="A620" s="5">
        <v>44988</v>
      </c>
      <c r="B620" s="5" t="s">
        <v>75</v>
      </c>
      <c r="C620" t="s">
        <v>88</v>
      </c>
      <c r="D620" t="s">
        <v>85</v>
      </c>
      <c r="E620">
        <v>6.202</v>
      </c>
      <c r="F620" t="s">
        <v>42</v>
      </c>
      <c r="G620" t="s">
        <v>42</v>
      </c>
      <c r="O620">
        <v>68</v>
      </c>
      <c r="P620">
        <v>8.5999999999999993E-2</v>
      </c>
      <c r="Q620">
        <v>138.94399999999999</v>
      </c>
      <c r="R620">
        <v>7.7009999999999996</v>
      </c>
      <c r="S620">
        <v>253.667</v>
      </c>
      <c r="T620">
        <v>2.4980000000000002</v>
      </c>
      <c r="U620">
        <v>8.7579999999999991</v>
      </c>
      <c r="X620" s="5" t="s">
        <v>75</v>
      </c>
      <c r="Y620" t="s">
        <v>88</v>
      </c>
      <c r="Z620" t="s">
        <v>85</v>
      </c>
      <c r="AA620">
        <v>6.202</v>
      </c>
      <c r="AB620" t="s">
        <v>42</v>
      </c>
      <c r="AD620" s="5">
        <v>44988</v>
      </c>
    </row>
    <row r="621" spans="1:30" x14ac:dyDescent="0.3">
      <c r="A621" s="5">
        <v>44988</v>
      </c>
      <c r="B621" s="5" t="s">
        <v>75</v>
      </c>
      <c r="C621" t="s">
        <v>88</v>
      </c>
      <c r="D621" t="s">
        <v>83</v>
      </c>
      <c r="E621">
        <v>21.925000000000001</v>
      </c>
      <c r="F621" t="s">
        <v>42</v>
      </c>
      <c r="G621" t="s">
        <v>42</v>
      </c>
      <c r="O621">
        <v>69</v>
      </c>
      <c r="P621">
        <v>9.8000000000000004E-2</v>
      </c>
      <c r="Q621">
        <v>82.945999999999998</v>
      </c>
      <c r="R621">
        <v>0.72399999999999998</v>
      </c>
      <c r="S621">
        <v>233.91399999999999</v>
      </c>
      <c r="T621">
        <v>0.16800000000000001</v>
      </c>
      <c r="U621">
        <v>10.012</v>
      </c>
      <c r="X621" s="5" t="s">
        <v>75</v>
      </c>
      <c r="Y621" t="s">
        <v>88</v>
      </c>
      <c r="Z621" t="s">
        <v>83</v>
      </c>
      <c r="AA621">
        <v>21.925000000000001</v>
      </c>
      <c r="AB621" t="s">
        <v>42</v>
      </c>
      <c r="AD621" s="5">
        <v>44988</v>
      </c>
    </row>
    <row r="622" spans="1:30" x14ac:dyDescent="0.3">
      <c r="A622" s="5">
        <v>44988</v>
      </c>
      <c r="B622" s="5" t="s">
        <v>75</v>
      </c>
      <c r="C622" t="s">
        <v>88</v>
      </c>
      <c r="D622" t="s">
        <v>85</v>
      </c>
      <c r="E622">
        <v>9.3450000000000006</v>
      </c>
      <c r="F622" t="s">
        <v>43</v>
      </c>
      <c r="G622" t="s">
        <v>43</v>
      </c>
      <c r="O622">
        <v>70</v>
      </c>
      <c r="P622">
        <v>9.2999999999999999E-2</v>
      </c>
      <c r="Q622">
        <v>116.324</v>
      </c>
      <c r="R622">
        <v>1.2310000000000001</v>
      </c>
      <c r="S622">
        <v>254.333</v>
      </c>
      <c r="T622">
        <v>1.7729999999999999</v>
      </c>
      <c r="U622">
        <v>9.4879999999999995</v>
      </c>
      <c r="X622" s="5" t="s">
        <v>75</v>
      </c>
      <c r="Y622" t="s">
        <v>88</v>
      </c>
      <c r="Z622" t="s">
        <v>85</v>
      </c>
      <c r="AA622">
        <v>9.3450000000000006</v>
      </c>
      <c r="AB622" t="s">
        <v>43</v>
      </c>
      <c r="AD622" s="5">
        <v>44988</v>
      </c>
    </row>
    <row r="623" spans="1:30" x14ac:dyDescent="0.3">
      <c r="A623" s="5">
        <v>44988</v>
      </c>
      <c r="B623" s="5" t="s">
        <v>75</v>
      </c>
      <c r="C623" t="s">
        <v>88</v>
      </c>
      <c r="D623" t="s">
        <v>85</v>
      </c>
      <c r="E623">
        <v>8.7579999999999991</v>
      </c>
      <c r="F623" t="s">
        <v>43</v>
      </c>
      <c r="G623" t="s">
        <v>43</v>
      </c>
      <c r="O623">
        <v>71</v>
      </c>
      <c r="P623">
        <v>9.9000000000000005E-2</v>
      </c>
      <c r="Q623">
        <v>158.62799999999999</v>
      </c>
      <c r="R623">
        <v>15.776999999999999</v>
      </c>
      <c r="S623">
        <v>247.23699999999999</v>
      </c>
      <c r="T623">
        <v>1.4990000000000001</v>
      </c>
      <c r="U623">
        <v>10.103999999999999</v>
      </c>
      <c r="X623" s="5" t="s">
        <v>75</v>
      </c>
      <c r="Y623" t="s">
        <v>88</v>
      </c>
      <c r="Z623" t="s">
        <v>85</v>
      </c>
      <c r="AA623">
        <v>8.7579999999999991</v>
      </c>
      <c r="AB623" t="s">
        <v>43</v>
      </c>
      <c r="AD623" s="5">
        <v>44988</v>
      </c>
    </row>
    <row r="624" spans="1:30" x14ac:dyDescent="0.3">
      <c r="A624" s="5">
        <v>44988</v>
      </c>
      <c r="B624" s="5" t="s">
        <v>75</v>
      </c>
      <c r="C624" t="s">
        <v>88</v>
      </c>
      <c r="D624" t="s">
        <v>85</v>
      </c>
      <c r="E624">
        <v>10.012</v>
      </c>
      <c r="F624" t="s">
        <v>43</v>
      </c>
      <c r="G624" t="s">
        <v>43</v>
      </c>
      <c r="O624">
        <v>72</v>
      </c>
      <c r="P624">
        <v>0.113</v>
      </c>
      <c r="Q624">
        <v>111.15600000000001</v>
      </c>
      <c r="R624">
        <v>19.206</v>
      </c>
      <c r="S624">
        <v>250.53200000000001</v>
      </c>
      <c r="T624">
        <v>9.0790000000000006</v>
      </c>
      <c r="U624">
        <v>11.537000000000001</v>
      </c>
      <c r="X624" s="5" t="s">
        <v>75</v>
      </c>
      <c r="Y624" t="s">
        <v>88</v>
      </c>
      <c r="Z624" t="s">
        <v>85</v>
      </c>
      <c r="AA624">
        <v>10.012</v>
      </c>
      <c r="AB624" t="s">
        <v>43</v>
      </c>
      <c r="AD624" s="5">
        <v>44988</v>
      </c>
    </row>
    <row r="625" spans="1:30" x14ac:dyDescent="0.3">
      <c r="A625" s="5">
        <v>44988</v>
      </c>
      <c r="B625" s="5" t="s">
        <v>75</v>
      </c>
      <c r="C625" t="s">
        <v>88</v>
      </c>
      <c r="D625" t="s">
        <v>85</v>
      </c>
      <c r="E625">
        <v>9.4879999999999995</v>
      </c>
      <c r="F625" t="s">
        <v>43</v>
      </c>
      <c r="G625" t="s">
        <v>43</v>
      </c>
      <c r="O625">
        <v>73</v>
      </c>
      <c r="P625">
        <v>9.1999999999999998E-2</v>
      </c>
      <c r="Q625">
        <v>116.941</v>
      </c>
      <c r="R625">
        <v>6.89</v>
      </c>
      <c r="S625">
        <v>251.84299999999999</v>
      </c>
      <c r="T625">
        <v>8.6639999999999997</v>
      </c>
      <c r="U625">
        <v>9.3550000000000004</v>
      </c>
      <c r="X625" s="5" t="s">
        <v>75</v>
      </c>
      <c r="Y625" t="s">
        <v>88</v>
      </c>
      <c r="Z625" t="s">
        <v>85</v>
      </c>
      <c r="AA625">
        <v>9.4879999999999995</v>
      </c>
      <c r="AB625" t="s">
        <v>43</v>
      </c>
      <c r="AD625" s="5">
        <v>44988</v>
      </c>
    </row>
    <row r="626" spans="1:30" x14ac:dyDescent="0.3">
      <c r="A626" s="5">
        <v>44988</v>
      </c>
      <c r="B626" s="5" t="s">
        <v>75</v>
      </c>
      <c r="C626" t="s">
        <v>88</v>
      </c>
      <c r="D626" t="s">
        <v>85</v>
      </c>
      <c r="E626">
        <v>10.103999999999999</v>
      </c>
      <c r="F626" t="s">
        <v>43</v>
      </c>
      <c r="G626" t="s">
        <v>43</v>
      </c>
      <c r="O626">
        <v>74</v>
      </c>
      <c r="P626">
        <v>0.1</v>
      </c>
      <c r="Q626">
        <v>136.26400000000001</v>
      </c>
      <c r="R626">
        <v>0</v>
      </c>
      <c r="S626">
        <v>250.667</v>
      </c>
      <c r="T626">
        <v>-1.9750000000000001</v>
      </c>
      <c r="U626">
        <v>10.224</v>
      </c>
      <c r="X626" s="5" t="s">
        <v>75</v>
      </c>
      <c r="Y626" t="s">
        <v>88</v>
      </c>
      <c r="Z626" t="s">
        <v>85</v>
      </c>
      <c r="AA626">
        <v>10.103999999999999</v>
      </c>
      <c r="AB626" t="s">
        <v>43</v>
      </c>
      <c r="AD626" s="5">
        <v>44988</v>
      </c>
    </row>
    <row r="627" spans="1:30" x14ac:dyDescent="0.3">
      <c r="A627" s="5">
        <v>44988</v>
      </c>
      <c r="B627" s="5" t="s">
        <v>75</v>
      </c>
      <c r="C627" t="s">
        <v>88</v>
      </c>
      <c r="D627" t="s">
        <v>85</v>
      </c>
      <c r="E627">
        <v>11.537000000000001</v>
      </c>
      <c r="F627" t="s">
        <v>43</v>
      </c>
      <c r="G627" t="s">
        <v>43</v>
      </c>
      <c r="O627">
        <v>75</v>
      </c>
      <c r="P627">
        <v>7.9000000000000001E-2</v>
      </c>
      <c r="Q627">
        <v>113.46</v>
      </c>
      <c r="R627">
        <v>16.890999999999998</v>
      </c>
      <c r="S627">
        <v>253.22900000000001</v>
      </c>
      <c r="T627">
        <v>1.5189999999999999</v>
      </c>
      <c r="U627">
        <v>14.974</v>
      </c>
      <c r="X627" s="5" t="s">
        <v>75</v>
      </c>
      <c r="Y627" t="s">
        <v>88</v>
      </c>
      <c r="Z627" t="s">
        <v>85</v>
      </c>
      <c r="AA627">
        <v>11.537000000000001</v>
      </c>
      <c r="AB627" t="s">
        <v>43</v>
      </c>
      <c r="AD627" s="5">
        <v>44988</v>
      </c>
    </row>
    <row r="628" spans="1:30" x14ac:dyDescent="0.3">
      <c r="A628" s="5">
        <v>44988</v>
      </c>
      <c r="B628" s="5" t="s">
        <v>75</v>
      </c>
      <c r="C628" t="s">
        <v>88</v>
      </c>
      <c r="D628" t="s">
        <v>85</v>
      </c>
      <c r="E628">
        <v>9.3550000000000004</v>
      </c>
      <c r="F628" t="s">
        <v>43</v>
      </c>
      <c r="G628" t="s">
        <v>43</v>
      </c>
      <c r="O628">
        <v>76</v>
      </c>
      <c r="P628">
        <v>0.11</v>
      </c>
      <c r="Q628">
        <v>144.94</v>
      </c>
      <c r="R628">
        <v>14.458</v>
      </c>
      <c r="S628">
        <v>252.31700000000001</v>
      </c>
      <c r="T628">
        <v>4.8380000000000001</v>
      </c>
      <c r="U628">
        <v>10.279</v>
      </c>
      <c r="X628" s="5" t="s">
        <v>75</v>
      </c>
      <c r="Y628" t="s">
        <v>88</v>
      </c>
      <c r="Z628" t="s">
        <v>85</v>
      </c>
      <c r="AA628">
        <v>9.3550000000000004</v>
      </c>
      <c r="AB628" t="s">
        <v>43</v>
      </c>
      <c r="AD628" s="5">
        <v>44988</v>
      </c>
    </row>
    <row r="629" spans="1:30" x14ac:dyDescent="0.3">
      <c r="A629" s="5">
        <v>44988</v>
      </c>
      <c r="B629" s="5" t="s">
        <v>75</v>
      </c>
      <c r="C629" t="s">
        <v>88</v>
      </c>
      <c r="D629" t="s">
        <v>85</v>
      </c>
      <c r="E629">
        <v>10.224</v>
      </c>
      <c r="F629" t="s">
        <v>43</v>
      </c>
      <c r="G629" t="s">
        <v>43</v>
      </c>
      <c r="O629">
        <v>77</v>
      </c>
      <c r="P629">
        <v>0.114</v>
      </c>
      <c r="Q629">
        <v>89.066999999999993</v>
      </c>
      <c r="R629">
        <v>0</v>
      </c>
      <c r="S629">
        <v>251.90899999999999</v>
      </c>
      <c r="T629">
        <v>0.69399999999999995</v>
      </c>
      <c r="U629">
        <v>10.596</v>
      </c>
      <c r="X629" s="5" t="s">
        <v>75</v>
      </c>
      <c r="Y629" t="s">
        <v>88</v>
      </c>
      <c r="Z629" t="s">
        <v>85</v>
      </c>
      <c r="AA629">
        <v>10.224</v>
      </c>
      <c r="AB629" t="s">
        <v>43</v>
      </c>
      <c r="AD629" s="5">
        <v>44988</v>
      </c>
    </row>
    <row r="630" spans="1:30" x14ac:dyDescent="0.3">
      <c r="A630" s="5">
        <v>44988</v>
      </c>
      <c r="B630" s="5" t="s">
        <v>75</v>
      </c>
      <c r="C630" t="s">
        <v>88</v>
      </c>
      <c r="D630" t="s">
        <v>85</v>
      </c>
      <c r="E630">
        <v>14.974</v>
      </c>
      <c r="F630" t="s">
        <v>43</v>
      </c>
      <c r="G630" t="s">
        <v>43</v>
      </c>
      <c r="O630">
        <v>78</v>
      </c>
      <c r="P630">
        <v>0.14799999999999999</v>
      </c>
      <c r="Q630">
        <v>174.422</v>
      </c>
      <c r="R630">
        <v>19.422000000000001</v>
      </c>
      <c r="S630">
        <v>255</v>
      </c>
      <c r="T630">
        <v>-1.0660000000000001</v>
      </c>
      <c r="U630">
        <v>13.808999999999999</v>
      </c>
      <c r="X630" s="5" t="s">
        <v>75</v>
      </c>
      <c r="Y630" t="s">
        <v>88</v>
      </c>
      <c r="Z630" t="s">
        <v>85</v>
      </c>
      <c r="AA630">
        <v>14.974</v>
      </c>
      <c r="AB630" t="s">
        <v>43</v>
      </c>
      <c r="AD630" s="5">
        <v>44988</v>
      </c>
    </row>
    <row r="631" spans="1:30" x14ac:dyDescent="0.3">
      <c r="A631" s="5">
        <v>44988</v>
      </c>
      <c r="B631" s="5" t="s">
        <v>75</v>
      </c>
      <c r="C631" t="s">
        <v>88</v>
      </c>
      <c r="D631" t="s">
        <v>85</v>
      </c>
      <c r="E631">
        <v>10.279</v>
      </c>
      <c r="F631" t="s">
        <v>43</v>
      </c>
      <c r="G631" t="s">
        <v>43</v>
      </c>
      <c r="O631">
        <v>79</v>
      </c>
      <c r="P631">
        <v>0.11600000000000001</v>
      </c>
      <c r="Q631">
        <v>60.064999999999998</v>
      </c>
      <c r="R631">
        <v>0</v>
      </c>
      <c r="S631">
        <v>218.86799999999999</v>
      </c>
      <c r="T631">
        <v>-0.17100000000000001</v>
      </c>
      <c r="U631">
        <v>10.788</v>
      </c>
      <c r="X631" s="5" t="s">
        <v>75</v>
      </c>
      <c r="Y631" t="s">
        <v>88</v>
      </c>
      <c r="Z631" t="s">
        <v>85</v>
      </c>
      <c r="AA631">
        <v>10.279</v>
      </c>
      <c r="AB631" t="s">
        <v>43</v>
      </c>
      <c r="AD631" s="5">
        <v>44988</v>
      </c>
    </row>
    <row r="632" spans="1:30" x14ac:dyDescent="0.3">
      <c r="A632" s="5">
        <v>44988</v>
      </c>
      <c r="B632" s="5" t="s">
        <v>75</v>
      </c>
      <c r="C632" t="s">
        <v>88</v>
      </c>
      <c r="D632" t="s">
        <v>85</v>
      </c>
      <c r="E632">
        <v>10.596</v>
      </c>
      <c r="F632" t="s">
        <v>43</v>
      </c>
      <c r="G632" t="s">
        <v>43</v>
      </c>
      <c r="O632">
        <v>80</v>
      </c>
      <c r="P632">
        <v>0.13900000000000001</v>
      </c>
      <c r="Q632">
        <v>126.015</v>
      </c>
      <c r="R632">
        <v>12.228999999999999</v>
      </c>
      <c r="S632">
        <v>254</v>
      </c>
      <c r="T632">
        <v>-179.149</v>
      </c>
      <c r="U632">
        <v>12.973000000000001</v>
      </c>
      <c r="X632" s="5" t="s">
        <v>75</v>
      </c>
      <c r="Y632" t="s">
        <v>88</v>
      </c>
      <c r="Z632" t="s">
        <v>85</v>
      </c>
      <c r="AA632">
        <v>10.596</v>
      </c>
      <c r="AB632" t="s">
        <v>43</v>
      </c>
      <c r="AD632" s="5">
        <v>44988</v>
      </c>
    </row>
    <row r="633" spans="1:30" x14ac:dyDescent="0.3">
      <c r="A633" s="5">
        <v>44988</v>
      </c>
      <c r="B633" s="5" t="s">
        <v>75</v>
      </c>
      <c r="C633" t="s">
        <v>88</v>
      </c>
      <c r="D633" t="s">
        <v>85</v>
      </c>
      <c r="E633">
        <v>13.808999999999999</v>
      </c>
      <c r="F633" t="s">
        <v>43</v>
      </c>
      <c r="G633" t="s">
        <v>43</v>
      </c>
      <c r="O633">
        <v>81</v>
      </c>
      <c r="P633">
        <v>0.11600000000000001</v>
      </c>
      <c r="Q633">
        <v>93.775000000000006</v>
      </c>
      <c r="R633">
        <v>0.33300000000000002</v>
      </c>
      <c r="S633">
        <v>242.137</v>
      </c>
      <c r="T633">
        <v>5.0869999999999997</v>
      </c>
      <c r="U633">
        <v>10.863</v>
      </c>
      <c r="X633" s="5" t="s">
        <v>75</v>
      </c>
      <c r="Y633" t="s">
        <v>88</v>
      </c>
      <c r="Z633" t="s">
        <v>85</v>
      </c>
      <c r="AA633">
        <v>13.808999999999999</v>
      </c>
      <c r="AB633" t="s">
        <v>43</v>
      </c>
      <c r="AD633" s="5">
        <v>44988</v>
      </c>
    </row>
    <row r="634" spans="1:30" x14ac:dyDescent="0.3">
      <c r="A634" s="5">
        <v>44988</v>
      </c>
      <c r="B634" s="5" t="s">
        <v>75</v>
      </c>
      <c r="C634" t="s">
        <v>88</v>
      </c>
      <c r="D634" t="s">
        <v>85</v>
      </c>
      <c r="E634">
        <v>10.788</v>
      </c>
      <c r="F634" t="s">
        <v>43</v>
      </c>
      <c r="G634" t="s">
        <v>43</v>
      </c>
      <c r="O634">
        <v>82</v>
      </c>
      <c r="P634">
        <v>0.11600000000000001</v>
      </c>
      <c r="Q634">
        <v>89.433000000000007</v>
      </c>
      <c r="R634">
        <v>8.2750000000000004</v>
      </c>
      <c r="S634">
        <v>227.06100000000001</v>
      </c>
      <c r="T634">
        <v>4.5940000000000003</v>
      </c>
      <c r="U634">
        <v>10.823</v>
      </c>
      <c r="X634" s="5" t="s">
        <v>75</v>
      </c>
      <c r="Y634" t="s">
        <v>88</v>
      </c>
      <c r="Z634" t="s">
        <v>85</v>
      </c>
      <c r="AA634">
        <v>10.788</v>
      </c>
      <c r="AB634" t="s">
        <v>43</v>
      </c>
      <c r="AD634" s="5">
        <v>44988</v>
      </c>
    </row>
    <row r="635" spans="1:30" x14ac:dyDescent="0.3">
      <c r="A635" s="5">
        <v>44988</v>
      </c>
      <c r="B635" s="5" t="s">
        <v>75</v>
      </c>
      <c r="C635" t="s">
        <v>88</v>
      </c>
      <c r="D635" t="s">
        <v>85</v>
      </c>
      <c r="E635">
        <v>12.973000000000001</v>
      </c>
      <c r="F635" t="s">
        <v>43</v>
      </c>
      <c r="G635" t="s">
        <v>43</v>
      </c>
      <c r="O635">
        <v>83</v>
      </c>
      <c r="P635">
        <v>7.8E-2</v>
      </c>
      <c r="Q635">
        <v>71.22</v>
      </c>
      <c r="R635">
        <v>7.6379999999999999</v>
      </c>
      <c r="S635">
        <v>177.66</v>
      </c>
      <c r="T635">
        <v>11.509</v>
      </c>
      <c r="U635">
        <v>7.2409999999999997</v>
      </c>
      <c r="X635" s="5" t="s">
        <v>75</v>
      </c>
      <c r="Y635" t="s">
        <v>88</v>
      </c>
      <c r="Z635" t="s">
        <v>85</v>
      </c>
      <c r="AA635">
        <v>12.973000000000001</v>
      </c>
      <c r="AB635" t="s">
        <v>43</v>
      </c>
      <c r="AD635" s="5">
        <v>44988</v>
      </c>
    </row>
    <row r="636" spans="1:30" x14ac:dyDescent="0.3">
      <c r="A636" s="5">
        <v>44988</v>
      </c>
      <c r="B636" s="5" t="s">
        <v>75</v>
      </c>
      <c r="C636" t="s">
        <v>88</v>
      </c>
      <c r="D636" t="s">
        <v>85</v>
      </c>
      <c r="E636">
        <v>10.863</v>
      </c>
      <c r="F636" t="s">
        <v>43</v>
      </c>
      <c r="G636" t="s">
        <v>43</v>
      </c>
      <c r="O636">
        <v>84</v>
      </c>
      <c r="P636">
        <v>6.9000000000000006E-2</v>
      </c>
      <c r="Q636">
        <v>88.423000000000002</v>
      </c>
      <c r="R636">
        <v>2.3769999999999998</v>
      </c>
      <c r="S636">
        <v>245.92699999999999</v>
      </c>
      <c r="T636">
        <v>3.7189999999999999</v>
      </c>
      <c r="U636">
        <v>6.4349999999999996</v>
      </c>
      <c r="X636" s="5" t="s">
        <v>75</v>
      </c>
      <c r="Y636" t="s">
        <v>88</v>
      </c>
      <c r="Z636" t="s">
        <v>85</v>
      </c>
      <c r="AA636">
        <v>10.863</v>
      </c>
      <c r="AB636" t="s">
        <v>43</v>
      </c>
      <c r="AD636" s="5">
        <v>44988</v>
      </c>
    </row>
    <row r="637" spans="1:30" x14ac:dyDescent="0.3">
      <c r="A637" s="5">
        <v>44988</v>
      </c>
      <c r="B637" s="5" t="s">
        <v>75</v>
      </c>
      <c r="C637" t="s">
        <v>88</v>
      </c>
      <c r="D637" t="s">
        <v>85</v>
      </c>
      <c r="E637">
        <v>10.823</v>
      </c>
      <c r="F637" t="s">
        <v>43</v>
      </c>
      <c r="G637" t="s">
        <v>43</v>
      </c>
      <c r="O637">
        <v>85</v>
      </c>
      <c r="P637">
        <v>7.4999999999999997E-2</v>
      </c>
      <c r="Q637">
        <v>88.515000000000001</v>
      </c>
      <c r="R637">
        <v>0.33300000000000002</v>
      </c>
      <c r="S637">
        <v>197.99</v>
      </c>
      <c r="T637">
        <v>12.5</v>
      </c>
      <c r="U637">
        <v>6.9720000000000004</v>
      </c>
      <c r="X637" s="5" t="s">
        <v>75</v>
      </c>
      <c r="Y637" t="s">
        <v>88</v>
      </c>
      <c r="Z637" t="s">
        <v>85</v>
      </c>
      <c r="AA637">
        <v>10.823</v>
      </c>
      <c r="AB637" t="s">
        <v>43</v>
      </c>
      <c r="AD637" s="5">
        <v>44988</v>
      </c>
    </row>
    <row r="638" spans="1:30" x14ac:dyDescent="0.3">
      <c r="A638" s="5">
        <v>44988</v>
      </c>
      <c r="B638" s="5" t="s">
        <v>75</v>
      </c>
      <c r="C638" t="s">
        <v>88</v>
      </c>
      <c r="D638" t="s">
        <v>85</v>
      </c>
      <c r="E638">
        <v>7.2409999999999997</v>
      </c>
      <c r="F638" t="s">
        <v>43</v>
      </c>
      <c r="G638" t="s">
        <v>43</v>
      </c>
      <c r="O638">
        <v>86</v>
      </c>
      <c r="P638">
        <v>8.8999999999999996E-2</v>
      </c>
      <c r="Q638">
        <v>90.141000000000005</v>
      </c>
      <c r="R638">
        <v>0</v>
      </c>
      <c r="S638">
        <v>213.37200000000001</v>
      </c>
      <c r="T638">
        <v>0.44400000000000001</v>
      </c>
      <c r="U638">
        <v>8.2840000000000007</v>
      </c>
      <c r="X638" s="5" t="s">
        <v>75</v>
      </c>
      <c r="Y638" t="s">
        <v>88</v>
      </c>
      <c r="Z638" t="s">
        <v>85</v>
      </c>
      <c r="AA638">
        <v>7.2409999999999997</v>
      </c>
      <c r="AB638" t="s">
        <v>43</v>
      </c>
      <c r="AD638" s="5">
        <v>44988</v>
      </c>
    </row>
    <row r="639" spans="1:30" x14ac:dyDescent="0.3">
      <c r="A639" s="5">
        <v>44988</v>
      </c>
      <c r="B639" s="5" t="s">
        <v>75</v>
      </c>
      <c r="C639" t="s">
        <v>88</v>
      </c>
      <c r="D639" t="s">
        <v>85</v>
      </c>
      <c r="E639">
        <v>6.4349999999999996</v>
      </c>
      <c r="F639" t="s">
        <v>43</v>
      </c>
      <c r="G639" t="s">
        <v>43</v>
      </c>
      <c r="O639">
        <v>87</v>
      </c>
      <c r="P639">
        <v>7.3999999999999996E-2</v>
      </c>
      <c r="Q639">
        <v>143.53100000000001</v>
      </c>
      <c r="R639">
        <v>67.301000000000002</v>
      </c>
      <c r="S639">
        <v>237.33600000000001</v>
      </c>
      <c r="T639">
        <v>-2.355</v>
      </c>
      <c r="U639">
        <v>6.9039999999999999</v>
      </c>
      <c r="X639" s="5" t="s">
        <v>75</v>
      </c>
      <c r="Y639" t="s">
        <v>88</v>
      </c>
      <c r="Z639" t="s">
        <v>85</v>
      </c>
      <c r="AA639">
        <v>6.4349999999999996</v>
      </c>
      <c r="AB639" t="s">
        <v>43</v>
      </c>
      <c r="AD639" s="5">
        <v>44988</v>
      </c>
    </row>
    <row r="640" spans="1:30" x14ac:dyDescent="0.3">
      <c r="A640" s="5">
        <v>44988</v>
      </c>
      <c r="B640" s="5" t="s">
        <v>75</v>
      </c>
      <c r="C640" t="s">
        <v>88</v>
      </c>
      <c r="D640" t="s">
        <v>85</v>
      </c>
      <c r="E640">
        <v>6.9720000000000004</v>
      </c>
      <c r="F640" t="s">
        <v>43</v>
      </c>
      <c r="G640" t="s">
        <v>43</v>
      </c>
      <c r="O640">
        <v>88</v>
      </c>
      <c r="P640">
        <v>6.6000000000000003E-2</v>
      </c>
      <c r="Q640">
        <v>110.38200000000001</v>
      </c>
      <c r="R640">
        <v>15.813000000000001</v>
      </c>
      <c r="S640">
        <v>218.232</v>
      </c>
      <c r="T640">
        <v>8.6780000000000008</v>
      </c>
      <c r="U640">
        <v>6.1710000000000003</v>
      </c>
      <c r="X640" s="5" t="s">
        <v>75</v>
      </c>
      <c r="Y640" t="s">
        <v>88</v>
      </c>
      <c r="Z640" t="s">
        <v>85</v>
      </c>
      <c r="AA640">
        <v>6.9720000000000004</v>
      </c>
      <c r="AB640" t="s">
        <v>43</v>
      </c>
      <c r="AD640" s="5">
        <v>44988</v>
      </c>
    </row>
    <row r="641" spans="1:30" x14ac:dyDescent="0.3">
      <c r="A641" s="5">
        <v>44988</v>
      </c>
      <c r="B641" s="5" t="s">
        <v>75</v>
      </c>
      <c r="C641" t="s">
        <v>88</v>
      </c>
      <c r="D641" t="s">
        <v>85</v>
      </c>
      <c r="E641">
        <v>8.2840000000000007</v>
      </c>
      <c r="F641" t="s">
        <v>43</v>
      </c>
      <c r="G641" t="s">
        <v>43</v>
      </c>
      <c r="O641">
        <v>89</v>
      </c>
      <c r="P641">
        <v>6.8000000000000005E-2</v>
      </c>
      <c r="Q641">
        <v>68.777000000000001</v>
      </c>
      <c r="R641">
        <v>0.33300000000000002</v>
      </c>
      <c r="S641">
        <v>233.30099999999999</v>
      </c>
      <c r="T641">
        <v>0.28899999999999998</v>
      </c>
      <c r="U641">
        <v>6.3570000000000002</v>
      </c>
      <c r="X641" s="5" t="s">
        <v>75</v>
      </c>
      <c r="Y641" t="s">
        <v>88</v>
      </c>
      <c r="Z641" t="s">
        <v>85</v>
      </c>
      <c r="AA641">
        <v>8.2840000000000007</v>
      </c>
      <c r="AB641" t="s">
        <v>43</v>
      </c>
      <c r="AD641" s="5">
        <v>44988</v>
      </c>
    </row>
    <row r="642" spans="1:30" x14ac:dyDescent="0.3">
      <c r="A642" s="5">
        <v>44988</v>
      </c>
      <c r="B642" s="5" t="s">
        <v>75</v>
      </c>
      <c r="C642" t="s">
        <v>88</v>
      </c>
      <c r="D642" t="s">
        <v>85</v>
      </c>
      <c r="E642">
        <v>6.9039999999999999</v>
      </c>
      <c r="F642" t="s">
        <v>43</v>
      </c>
      <c r="G642" t="s">
        <v>43</v>
      </c>
      <c r="O642">
        <v>90</v>
      </c>
      <c r="P642">
        <v>7.3999999999999996E-2</v>
      </c>
      <c r="Q642">
        <v>120.571</v>
      </c>
      <c r="R642">
        <v>16.587</v>
      </c>
      <c r="S642">
        <v>254.45</v>
      </c>
      <c r="T642">
        <v>-174.39500000000001</v>
      </c>
      <c r="U642">
        <v>6.9039999999999999</v>
      </c>
      <c r="X642" s="5" t="s">
        <v>75</v>
      </c>
      <c r="Y642" t="s">
        <v>88</v>
      </c>
      <c r="Z642" t="s">
        <v>85</v>
      </c>
      <c r="AA642">
        <v>6.9039999999999999</v>
      </c>
      <c r="AB642" t="s">
        <v>43</v>
      </c>
      <c r="AD642" s="5">
        <v>44988</v>
      </c>
    </row>
    <row r="643" spans="1:30" x14ac:dyDescent="0.3">
      <c r="A643" s="5">
        <v>44988</v>
      </c>
      <c r="B643" s="5" t="s">
        <v>75</v>
      </c>
      <c r="C643" t="s">
        <v>88</v>
      </c>
      <c r="D643" t="s">
        <v>85</v>
      </c>
      <c r="E643">
        <v>6.1710000000000003</v>
      </c>
      <c r="F643" t="s">
        <v>43</v>
      </c>
      <c r="G643" t="s">
        <v>43</v>
      </c>
      <c r="O643">
        <v>91</v>
      </c>
      <c r="P643">
        <v>6.9000000000000006E-2</v>
      </c>
      <c r="Q643">
        <v>56.901000000000003</v>
      </c>
      <c r="R643">
        <v>0</v>
      </c>
      <c r="S643">
        <v>214.65700000000001</v>
      </c>
      <c r="T643">
        <v>-171.709</v>
      </c>
      <c r="U643">
        <v>6.4569999999999999</v>
      </c>
      <c r="X643" s="5" t="s">
        <v>75</v>
      </c>
      <c r="Y643" t="s">
        <v>88</v>
      </c>
      <c r="Z643" t="s">
        <v>85</v>
      </c>
      <c r="AA643">
        <v>6.1710000000000003</v>
      </c>
      <c r="AB643" t="s">
        <v>43</v>
      </c>
      <c r="AD643" s="5">
        <v>44988</v>
      </c>
    </row>
    <row r="644" spans="1:30" x14ac:dyDescent="0.3">
      <c r="A644" s="5">
        <v>44988</v>
      </c>
      <c r="B644" s="5" t="s">
        <v>75</v>
      </c>
      <c r="C644" t="s">
        <v>88</v>
      </c>
      <c r="D644" t="s">
        <v>85</v>
      </c>
      <c r="E644">
        <v>6.3570000000000002</v>
      </c>
      <c r="F644" t="s">
        <v>43</v>
      </c>
      <c r="G644" t="s">
        <v>43</v>
      </c>
      <c r="O644">
        <v>92</v>
      </c>
      <c r="P644">
        <v>7.3999999999999996E-2</v>
      </c>
      <c r="Q644">
        <v>148.88200000000001</v>
      </c>
      <c r="R644">
        <v>17.998000000000001</v>
      </c>
      <c r="S644">
        <v>254.922</v>
      </c>
      <c r="T644">
        <v>-172.28299999999999</v>
      </c>
      <c r="U644">
        <v>6.9340000000000002</v>
      </c>
      <c r="X644" s="5" t="s">
        <v>75</v>
      </c>
      <c r="Y644" t="s">
        <v>88</v>
      </c>
      <c r="Z644" t="s">
        <v>85</v>
      </c>
      <c r="AA644">
        <v>6.3570000000000002</v>
      </c>
      <c r="AB644" t="s">
        <v>43</v>
      </c>
      <c r="AD644" s="5">
        <v>44988</v>
      </c>
    </row>
    <row r="645" spans="1:30" x14ac:dyDescent="0.3">
      <c r="A645" s="5">
        <v>44988</v>
      </c>
      <c r="B645" s="5" t="s">
        <v>75</v>
      </c>
      <c r="C645" t="s">
        <v>88</v>
      </c>
      <c r="D645" t="s">
        <v>85</v>
      </c>
      <c r="E645">
        <v>6.9039999999999999</v>
      </c>
      <c r="F645" t="s">
        <v>43</v>
      </c>
      <c r="G645" t="s">
        <v>43</v>
      </c>
      <c r="O645">
        <v>93</v>
      </c>
      <c r="P645">
        <v>7.1999999999999995E-2</v>
      </c>
      <c r="Q645">
        <v>91.207999999999998</v>
      </c>
      <c r="R645">
        <v>2.42</v>
      </c>
      <c r="S645">
        <v>227.76400000000001</v>
      </c>
      <c r="T645">
        <v>-173.114</v>
      </c>
      <c r="U645">
        <v>6.6950000000000003</v>
      </c>
      <c r="X645" s="5" t="s">
        <v>75</v>
      </c>
      <c r="Y645" t="s">
        <v>88</v>
      </c>
      <c r="Z645" t="s">
        <v>85</v>
      </c>
      <c r="AA645">
        <v>6.9039999999999999</v>
      </c>
      <c r="AB645" t="s">
        <v>43</v>
      </c>
      <c r="AD645" s="5">
        <v>44988</v>
      </c>
    </row>
    <row r="646" spans="1:30" x14ac:dyDescent="0.3">
      <c r="A646" s="5">
        <v>44988</v>
      </c>
      <c r="B646" s="5" t="s">
        <v>75</v>
      </c>
      <c r="C646" t="s">
        <v>88</v>
      </c>
      <c r="D646" t="s">
        <v>85</v>
      </c>
      <c r="E646">
        <v>6.4569999999999999</v>
      </c>
      <c r="F646" t="s">
        <v>43</v>
      </c>
      <c r="G646" t="s">
        <v>43</v>
      </c>
      <c r="O646">
        <v>94</v>
      </c>
      <c r="P646">
        <v>6.9000000000000006E-2</v>
      </c>
      <c r="Q646">
        <v>107.81</v>
      </c>
      <c r="R646">
        <v>5.9359999999999999</v>
      </c>
      <c r="S646">
        <v>243.66399999999999</v>
      </c>
      <c r="T646">
        <v>-176.83600000000001</v>
      </c>
      <c r="U646">
        <v>6.399</v>
      </c>
      <c r="X646" s="5" t="s">
        <v>75</v>
      </c>
      <c r="Y646" t="s">
        <v>88</v>
      </c>
      <c r="Z646" t="s">
        <v>85</v>
      </c>
      <c r="AA646">
        <v>6.4569999999999999</v>
      </c>
      <c r="AB646" t="s">
        <v>43</v>
      </c>
      <c r="AD646" s="5">
        <v>44988</v>
      </c>
    </row>
    <row r="647" spans="1:30" x14ac:dyDescent="0.3">
      <c r="A647" s="5">
        <v>44988</v>
      </c>
      <c r="B647" s="5" t="s">
        <v>75</v>
      </c>
      <c r="C647" t="s">
        <v>88</v>
      </c>
      <c r="D647" t="s">
        <v>85</v>
      </c>
      <c r="E647">
        <v>6.9340000000000002</v>
      </c>
      <c r="F647" t="s">
        <v>43</v>
      </c>
      <c r="G647" t="s">
        <v>43</v>
      </c>
      <c r="O647">
        <v>95</v>
      </c>
      <c r="P647">
        <v>7.5999999999999998E-2</v>
      </c>
      <c r="Q647">
        <v>115.06</v>
      </c>
      <c r="R647">
        <v>14.446</v>
      </c>
      <c r="S647">
        <v>254.38300000000001</v>
      </c>
      <c r="T647">
        <v>7.8</v>
      </c>
      <c r="U647">
        <v>7.0970000000000004</v>
      </c>
      <c r="X647" s="5" t="s">
        <v>75</v>
      </c>
      <c r="Y647" t="s">
        <v>88</v>
      </c>
      <c r="Z647" t="s">
        <v>85</v>
      </c>
      <c r="AA647">
        <v>6.9340000000000002</v>
      </c>
      <c r="AB647" t="s">
        <v>43</v>
      </c>
      <c r="AD647" s="5">
        <v>44988</v>
      </c>
    </row>
    <row r="648" spans="1:30" x14ac:dyDescent="0.3">
      <c r="A648" s="5">
        <v>44988</v>
      </c>
      <c r="B648" s="5" t="s">
        <v>75</v>
      </c>
      <c r="C648" t="s">
        <v>88</v>
      </c>
      <c r="D648" t="s">
        <v>85</v>
      </c>
      <c r="E648">
        <v>6.6950000000000003</v>
      </c>
      <c r="F648" t="s">
        <v>43</v>
      </c>
      <c r="G648" t="s">
        <v>43</v>
      </c>
      <c r="O648">
        <v>96</v>
      </c>
      <c r="P648">
        <v>8.8999999999999996E-2</v>
      </c>
      <c r="Q648">
        <v>136.684</v>
      </c>
      <c r="R648">
        <v>28.969000000000001</v>
      </c>
      <c r="S648">
        <v>255</v>
      </c>
      <c r="T648">
        <v>-1.9830000000000001</v>
      </c>
      <c r="U648">
        <v>8.3529999999999998</v>
      </c>
      <c r="X648" s="5" t="s">
        <v>75</v>
      </c>
      <c r="Y648" t="s">
        <v>88</v>
      </c>
      <c r="Z648" t="s">
        <v>85</v>
      </c>
      <c r="AA648">
        <v>6.6950000000000003</v>
      </c>
      <c r="AB648" t="s">
        <v>43</v>
      </c>
      <c r="AD648" s="5">
        <v>44988</v>
      </c>
    </row>
    <row r="649" spans="1:30" x14ac:dyDescent="0.3">
      <c r="A649" s="5">
        <v>44988</v>
      </c>
      <c r="B649" s="5" t="s">
        <v>75</v>
      </c>
      <c r="C649" t="s">
        <v>88</v>
      </c>
      <c r="D649" t="s">
        <v>85</v>
      </c>
      <c r="E649">
        <v>6.399</v>
      </c>
      <c r="F649" t="s">
        <v>43</v>
      </c>
      <c r="G649" t="s">
        <v>43</v>
      </c>
      <c r="O649">
        <v>97</v>
      </c>
      <c r="P649">
        <v>8.1000000000000003E-2</v>
      </c>
      <c r="Q649">
        <v>201.39699999999999</v>
      </c>
      <c r="R649">
        <v>82.799000000000007</v>
      </c>
      <c r="S649">
        <v>254.333</v>
      </c>
      <c r="T649">
        <v>173.66</v>
      </c>
      <c r="U649">
        <v>7.56</v>
      </c>
      <c r="X649" s="5" t="s">
        <v>75</v>
      </c>
      <c r="Y649" t="s">
        <v>88</v>
      </c>
      <c r="Z649" t="s">
        <v>85</v>
      </c>
      <c r="AA649">
        <v>6.399</v>
      </c>
      <c r="AB649" t="s">
        <v>43</v>
      </c>
      <c r="AD649" s="5">
        <v>44988</v>
      </c>
    </row>
    <row r="650" spans="1:30" x14ac:dyDescent="0.3">
      <c r="A650" s="5">
        <v>44988</v>
      </c>
      <c r="B650" s="5" t="s">
        <v>75</v>
      </c>
      <c r="C650" t="s">
        <v>88</v>
      </c>
      <c r="D650" t="s">
        <v>85</v>
      </c>
      <c r="E650">
        <v>7.0970000000000004</v>
      </c>
      <c r="F650" t="s">
        <v>43</v>
      </c>
      <c r="G650" t="s">
        <v>43</v>
      </c>
      <c r="O650">
        <v>98</v>
      </c>
      <c r="P650">
        <v>7.6999999999999999E-2</v>
      </c>
      <c r="Q650">
        <v>123.937</v>
      </c>
      <c r="R650">
        <v>1.357</v>
      </c>
      <c r="S650">
        <v>254.5</v>
      </c>
      <c r="T650">
        <v>177.95500000000001</v>
      </c>
      <c r="U650">
        <v>7.1970000000000001</v>
      </c>
      <c r="X650" s="5" t="s">
        <v>75</v>
      </c>
      <c r="Y650" t="s">
        <v>88</v>
      </c>
      <c r="Z650" t="s">
        <v>85</v>
      </c>
      <c r="AA650">
        <v>7.0970000000000004</v>
      </c>
      <c r="AB650" t="s">
        <v>43</v>
      </c>
      <c r="AD650" s="5">
        <v>44988</v>
      </c>
    </row>
    <row r="651" spans="1:30" x14ac:dyDescent="0.3">
      <c r="A651" s="5">
        <v>44988</v>
      </c>
      <c r="B651" s="5" t="s">
        <v>75</v>
      </c>
      <c r="C651" t="s">
        <v>88</v>
      </c>
      <c r="D651" t="s">
        <v>85</v>
      </c>
      <c r="E651">
        <v>8.3529999999999998</v>
      </c>
      <c r="F651" t="s">
        <v>43</v>
      </c>
      <c r="G651" t="s">
        <v>43</v>
      </c>
      <c r="O651">
        <v>99</v>
      </c>
      <c r="P651">
        <v>9.2999999999999999E-2</v>
      </c>
      <c r="Q651">
        <v>87.399000000000001</v>
      </c>
      <c r="R651">
        <v>0</v>
      </c>
      <c r="S651">
        <v>254.489</v>
      </c>
      <c r="T651">
        <v>5.5209999999999999</v>
      </c>
      <c r="U651">
        <v>8.6769999999999996</v>
      </c>
      <c r="X651" s="5" t="s">
        <v>75</v>
      </c>
      <c r="Y651" t="s">
        <v>88</v>
      </c>
      <c r="Z651" t="s">
        <v>85</v>
      </c>
      <c r="AA651">
        <v>8.3529999999999998</v>
      </c>
      <c r="AB651" t="s">
        <v>43</v>
      </c>
      <c r="AD651" s="5">
        <v>44988</v>
      </c>
    </row>
    <row r="652" spans="1:30" x14ac:dyDescent="0.3">
      <c r="A652" s="5">
        <v>44988</v>
      </c>
      <c r="B652" s="5" t="s">
        <v>75</v>
      </c>
      <c r="C652" t="s">
        <v>88</v>
      </c>
      <c r="D652" t="s">
        <v>85</v>
      </c>
      <c r="E652">
        <v>7.56</v>
      </c>
      <c r="F652" t="s">
        <v>43</v>
      </c>
      <c r="G652" t="s">
        <v>43</v>
      </c>
      <c r="O652">
        <v>100</v>
      </c>
      <c r="P652">
        <v>7.1999999999999995E-2</v>
      </c>
      <c r="Q652">
        <v>93.599000000000004</v>
      </c>
      <c r="R652">
        <v>0</v>
      </c>
      <c r="S652">
        <v>250.839</v>
      </c>
      <c r="T652">
        <v>-9.1010000000000009</v>
      </c>
      <c r="U652">
        <v>6.6989999999999998</v>
      </c>
      <c r="X652" s="5" t="s">
        <v>75</v>
      </c>
      <c r="Y652" t="s">
        <v>88</v>
      </c>
      <c r="Z652" t="s">
        <v>85</v>
      </c>
      <c r="AA652">
        <v>7.56</v>
      </c>
      <c r="AB652" t="s">
        <v>43</v>
      </c>
      <c r="AD652" s="5">
        <v>44988</v>
      </c>
    </row>
    <row r="653" spans="1:30" x14ac:dyDescent="0.3">
      <c r="A653" s="5">
        <v>44988</v>
      </c>
      <c r="B653" s="5" t="s">
        <v>75</v>
      </c>
      <c r="C653" t="s">
        <v>88</v>
      </c>
      <c r="D653" t="s">
        <v>85</v>
      </c>
      <c r="E653">
        <v>7.1970000000000001</v>
      </c>
      <c r="F653" t="s">
        <v>43</v>
      </c>
      <c r="G653" t="s">
        <v>43</v>
      </c>
      <c r="O653">
        <v>101</v>
      </c>
      <c r="P653">
        <v>7.9000000000000001E-2</v>
      </c>
      <c r="Q653">
        <v>138.87799999999999</v>
      </c>
      <c r="R653">
        <v>8.8360000000000003</v>
      </c>
      <c r="S653">
        <v>254.333</v>
      </c>
      <c r="T653">
        <v>-1.7509999999999999</v>
      </c>
      <c r="U653">
        <v>7.3559999999999999</v>
      </c>
      <c r="X653" s="5" t="s">
        <v>75</v>
      </c>
      <c r="Y653" t="s">
        <v>88</v>
      </c>
      <c r="Z653" t="s">
        <v>85</v>
      </c>
      <c r="AA653">
        <v>7.1970000000000001</v>
      </c>
      <c r="AB653" t="s">
        <v>43</v>
      </c>
      <c r="AD653" s="5">
        <v>44988</v>
      </c>
    </row>
    <row r="654" spans="1:30" x14ac:dyDescent="0.3">
      <c r="A654" s="5">
        <v>44988</v>
      </c>
      <c r="B654" s="5" t="s">
        <v>75</v>
      </c>
      <c r="C654" t="s">
        <v>88</v>
      </c>
      <c r="D654" t="s">
        <v>85</v>
      </c>
      <c r="E654">
        <v>8.6769999999999996</v>
      </c>
      <c r="F654" t="s">
        <v>43</v>
      </c>
      <c r="G654" t="s">
        <v>43</v>
      </c>
      <c r="O654">
        <v>102</v>
      </c>
      <c r="P654">
        <v>7.5999999999999998E-2</v>
      </c>
      <c r="Q654">
        <v>114.946</v>
      </c>
      <c r="R654">
        <v>0.33200000000000002</v>
      </c>
      <c r="S654">
        <v>253.333</v>
      </c>
      <c r="T654">
        <v>11.513999999999999</v>
      </c>
      <c r="U654">
        <v>7.0780000000000003</v>
      </c>
      <c r="X654" s="5" t="s">
        <v>75</v>
      </c>
      <c r="Y654" t="s">
        <v>88</v>
      </c>
      <c r="Z654" t="s">
        <v>85</v>
      </c>
      <c r="AA654">
        <v>8.6769999999999996</v>
      </c>
      <c r="AB654" t="s">
        <v>43</v>
      </c>
      <c r="AD654" s="5">
        <v>44988</v>
      </c>
    </row>
    <row r="655" spans="1:30" x14ac:dyDescent="0.3">
      <c r="A655" s="5">
        <v>44988</v>
      </c>
      <c r="B655" s="5" t="s">
        <v>75</v>
      </c>
      <c r="C655" t="s">
        <v>88</v>
      </c>
      <c r="D655" t="s">
        <v>85</v>
      </c>
      <c r="E655">
        <v>6.6989999999999998</v>
      </c>
      <c r="F655" t="s">
        <v>43</v>
      </c>
      <c r="G655" t="s">
        <v>43</v>
      </c>
      <c r="O655">
        <v>103</v>
      </c>
      <c r="P655">
        <v>9.0999999999999998E-2</v>
      </c>
      <c r="Q655">
        <v>199.20500000000001</v>
      </c>
      <c r="R655">
        <v>118.64</v>
      </c>
      <c r="S655">
        <v>254.501</v>
      </c>
      <c r="T655">
        <v>11.098000000000001</v>
      </c>
      <c r="U655">
        <v>8.5069999999999997</v>
      </c>
      <c r="X655" s="5" t="s">
        <v>75</v>
      </c>
      <c r="Y655" t="s">
        <v>88</v>
      </c>
      <c r="Z655" t="s">
        <v>85</v>
      </c>
      <c r="AA655">
        <v>6.6989999999999998</v>
      </c>
      <c r="AB655" t="s">
        <v>43</v>
      </c>
      <c r="AD655" s="5">
        <v>44988</v>
      </c>
    </row>
    <row r="656" spans="1:30" x14ac:dyDescent="0.3">
      <c r="A656" s="5">
        <v>44988</v>
      </c>
      <c r="B656" s="5" t="s">
        <v>75</v>
      </c>
      <c r="C656" t="s">
        <v>88</v>
      </c>
      <c r="D656" t="s">
        <v>85</v>
      </c>
      <c r="E656">
        <v>7.3559999999999999</v>
      </c>
      <c r="F656" t="s">
        <v>43</v>
      </c>
      <c r="G656" t="s">
        <v>43</v>
      </c>
      <c r="O656">
        <v>104</v>
      </c>
      <c r="P656">
        <v>7.3999999999999996E-2</v>
      </c>
      <c r="Q656">
        <v>119.913</v>
      </c>
      <c r="R656">
        <v>29.286999999999999</v>
      </c>
      <c r="S656">
        <v>228.667</v>
      </c>
      <c r="T656">
        <v>12.673999999999999</v>
      </c>
      <c r="U656">
        <v>6.8780000000000001</v>
      </c>
      <c r="X656" s="5" t="s">
        <v>75</v>
      </c>
      <c r="Y656" t="s">
        <v>88</v>
      </c>
      <c r="Z656" t="s">
        <v>85</v>
      </c>
      <c r="AA656">
        <v>7.3559999999999999</v>
      </c>
      <c r="AB656" t="s">
        <v>43</v>
      </c>
      <c r="AD656" s="5">
        <v>44988</v>
      </c>
    </row>
    <row r="657" spans="1:30" x14ac:dyDescent="0.3">
      <c r="A657" s="5">
        <v>44988</v>
      </c>
      <c r="B657" s="5" t="s">
        <v>75</v>
      </c>
      <c r="C657" t="s">
        <v>88</v>
      </c>
      <c r="D657" t="s">
        <v>85</v>
      </c>
      <c r="E657">
        <v>7.0780000000000003</v>
      </c>
      <c r="F657" t="s">
        <v>43</v>
      </c>
      <c r="G657" t="s">
        <v>43</v>
      </c>
      <c r="O657">
        <v>105</v>
      </c>
      <c r="P657">
        <v>8.8999999999999996E-2</v>
      </c>
      <c r="Q657">
        <v>166.51300000000001</v>
      </c>
      <c r="R657">
        <v>0.36099999999999999</v>
      </c>
      <c r="S657">
        <v>253.767</v>
      </c>
      <c r="T657">
        <v>12.794</v>
      </c>
      <c r="U657">
        <v>8.2639999999999993</v>
      </c>
      <c r="X657" s="5" t="s">
        <v>75</v>
      </c>
      <c r="Y657" t="s">
        <v>88</v>
      </c>
      <c r="Z657" t="s">
        <v>85</v>
      </c>
      <c r="AA657">
        <v>7.0780000000000003</v>
      </c>
      <c r="AB657" t="s">
        <v>43</v>
      </c>
      <c r="AD657" s="5">
        <v>44988</v>
      </c>
    </row>
    <row r="658" spans="1:30" x14ac:dyDescent="0.3">
      <c r="A658" s="5">
        <v>44988</v>
      </c>
      <c r="B658" s="5" t="s">
        <v>75</v>
      </c>
      <c r="C658" t="s">
        <v>88</v>
      </c>
      <c r="D658" t="s">
        <v>85</v>
      </c>
      <c r="E658">
        <v>8.5069999999999997</v>
      </c>
      <c r="F658" t="s">
        <v>43</v>
      </c>
      <c r="G658" t="s">
        <v>43</v>
      </c>
      <c r="O658">
        <v>106</v>
      </c>
      <c r="P658">
        <v>0.14000000000000001</v>
      </c>
      <c r="Q658">
        <v>124.01600000000001</v>
      </c>
      <c r="R658">
        <v>3</v>
      </c>
      <c r="S658">
        <v>232.19</v>
      </c>
      <c r="T658">
        <v>-84.335999999999999</v>
      </c>
      <c r="U658">
        <v>8.2420000000000009</v>
      </c>
      <c r="X658" s="5" t="s">
        <v>75</v>
      </c>
      <c r="Y658" t="s">
        <v>88</v>
      </c>
      <c r="Z658" t="s">
        <v>85</v>
      </c>
      <c r="AA658">
        <v>8.5069999999999997</v>
      </c>
      <c r="AB658" t="s">
        <v>43</v>
      </c>
      <c r="AD658" s="5">
        <v>44988</v>
      </c>
    </row>
    <row r="659" spans="1:30" x14ac:dyDescent="0.3">
      <c r="A659" s="5">
        <v>44988</v>
      </c>
      <c r="B659" s="5" t="s">
        <v>75</v>
      </c>
      <c r="C659" t="s">
        <v>88</v>
      </c>
      <c r="D659" t="s">
        <v>85</v>
      </c>
      <c r="E659">
        <v>6.8780000000000001</v>
      </c>
      <c r="F659" t="s">
        <v>43</v>
      </c>
      <c r="G659" t="s">
        <v>43</v>
      </c>
      <c r="O659">
        <v>107</v>
      </c>
      <c r="P659">
        <v>0.15</v>
      </c>
      <c r="Q659">
        <v>121.706</v>
      </c>
      <c r="R659">
        <v>11.205</v>
      </c>
      <c r="S659">
        <v>254.25</v>
      </c>
      <c r="T659">
        <v>11.911</v>
      </c>
      <c r="U659">
        <v>8.8680000000000003</v>
      </c>
      <c r="X659" s="5" t="s">
        <v>75</v>
      </c>
      <c r="Y659" t="s">
        <v>88</v>
      </c>
      <c r="Z659" t="s">
        <v>85</v>
      </c>
      <c r="AA659">
        <v>6.8780000000000001</v>
      </c>
      <c r="AB659" t="s">
        <v>43</v>
      </c>
      <c r="AD659" s="5">
        <v>44988</v>
      </c>
    </row>
    <row r="660" spans="1:30" x14ac:dyDescent="0.3">
      <c r="A660" s="5">
        <v>44988</v>
      </c>
      <c r="B660" s="5" t="s">
        <v>75</v>
      </c>
      <c r="C660" t="s">
        <v>88</v>
      </c>
      <c r="D660" t="s">
        <v>85</v>
      </c>
      <c r="E660">
        <v>8.2639999999999993</v>
      </c>
      <c r="F660" t="s">
        <v>43</v>
      </c>
      <c r="G660" t="s">
        <v>43</v>
      </c>
      <c r="O660">
        <v>108</v>
      </c>
      <c r="P660">
        <v>0.11600000000000001</v>
      </c>
      <c r="Q660">
        <v>105.26900000000001</v>
      </c>
      <c r="R660">
        <v>0.33300000000000002</v>
      </c>
      <c r="S660">
        <v>253.91200000000001</v>
      </c>
      <c r="T660">
        <v>-10.864000000000001</v>
      </c>
      <c r="U660">
        <v>6.8330000000000002</v>
      </c>
      <c r="X660" s="5" t="s">
        <v>75</v>
      </c>
      <c r="Y660" t="s">
        <v>88</v>
      </c>
      <c r="Z660" t="s">
        <v>85</v>
      </c>
      <c r="AA660">
        <v>8.2639999999999993</v>
      </c>
      <c r="AB660" t="s">
        <v>43</v>
      </c>
      <c r="AD660" s="5">
        <v>44988</v>
      </c>
    </row>
    <row r="661" spans="1:30" x14ac:dyDescent="0.3">
      <c r="A661" s="5">
        <v>44988</v>
      </c>
      <c r="B661" s="5" t="s">
        <v>75</v>
      </c>
      <c r="C661" t="s">
        <v>88</v>
      </c>
      <c r="D661" t="s">
        <v>85</v>
      </c>
      <c r="E661">
        <v>8.2420000000000009</v>
      </c>
      <c r="F661" t="s">
        <v>43</v>
      </c>
      <c r="G661" t="s">
        <v>43</v>
      </c>
      <c r="O661">
        <v>109</v>
      </c>
      <c r="P661">
        <v>0.123</v>
      </c>
      <c r="Q661">
        <v>172.47800000000001</v>
      </c>
      <c r="R661">
        <v>2.5059999999999998</v>
      </c>
      <c r="S661">
        <v>253.333</v>
      </c>
      <c r="T661">
        <v>-26.565000000000001</v>
      </c>
      <c r="U661">
        <v>7.2759999999999998</v>
      </c>
      <c r="X661" s="5" t="s">
        <v>75</v>
      </c>
      <c r="Y661" t="s">
        <v>88</v>
      </c>
      <c r="Z661" t="s">
        <v>85</v>
      </c>
      <c r="AA661">
        <v>8.2420000000000009</v>
      </c>
      <c r="AB661" t="s">
        <v>43</v>
      </c>
      <c r="AD661" s="5">
        <v>44988</v>
      </c>
    </row>
    <row r="662" spans="1:30" x14ac:dyDescent="0.3">
      <c r="A662" s="5">
        <v>44988</v>
      </c>
      <c r="B662" s="5" t="s">
        <v>75</v>
      </c>
      <c r="C662" t="s">
        <v>88</v>
      </c>
      <c r="D662" t="s">
        <v>85</v>
      </c>
      <c r="E662">
        <v>8.8680000000000003</v>
      </c>
      <c r="F662" t="s">
        <v>43</v>
      </c>
      <c r="G662" t="s">
        <v>43</v>
      </c>
      <c r="O662">
        <v>110</v>
      </c>
      <c r="P662">
        <v>0.11899999999999999</v>
      </c>
      <c r="Q662">
        <v>160.642</v>
      </c>
      <c r="R662">
        <v>5</v>
      </c>
      <c r="S662">
        <v>254.65799999999999</v>
      </c>
      <c r="T662">
        <v>-124.765</v>
      </c>
      <c r="U662">
        <v>7.0140000000000002</v>
      </c>
      <c r="X662" s="5" t="s">
        <v>75</v>
      </c>
      <c r="Y662" t="s">
        <v>88</v>
      </c>
      <c r="Z662" t="s">
        <v>85</v>
      </c>
      <c r="AA662">
        <v>8.8680000000000003</v>
      </c>
      <c r="AB662" t="s">
        <v>43</v>
      </c>
      <c r="AD662" s="5">
        <v>44988</v>
      </c>
    </row>
    <row r="663" spans="1:30" x14ac:dyDescent="0.3">
      <c r="A663" s="5">
        <v>44988</v>
      </c>
      <c r="B663" s="5" t="s">
        <v>75</v>
      </c>
      <c r="C663" t="s">
        <v>88</v>
      </c>
      <c r="D663" t="s">
        <v>85</v>
      </c>
      <c r="E663">
        <v>6.8330000000000002</v>
      </c>
      <c r="F663" t="s">
        <v>43</v>
      </c>
      <c r="G663" t="s">
        <v>43</v>
      </c>
      <c r="O663">
        <v>111</v>
      </c>
      <c r="P663">
        <v>0.126</v>
      </c>
      <c r="Q663">
        <v>146.00700000000001</v>
      </c>
      <c r="R663">
        <v>53.905999999999999</v>
      </c>
      <c r="S663">
        <v>233.91200000000001</v>
      </c>
      <c r="T663">
        <v>-97.385999999999996</v>
      </c>
      <c r="U663">
        <v>7.3819999999999997</v>
      </c>
      <c r="X663" s="5" t="s">
        <v>75</v>
      </c>
      <c r="Y663" t="s">
        <v>88</v>
      </c>
      <c r="Z663" t="s">
        <v>85</v>
      </c>
      <c r="AA663">
        <v>6.8330000000000002</v>
      </c>
      <c r="AB663" t="s">
        <v>43</v>
      </c>
      <c r="AD663" s="5">
        <v>44988</v>
      </c>
    </row>
    <row r="664" spans="1:30" x14ac:dyDescent="0.3">
      <c r="A664" s="5">
        <v>44988</v>
      </c>
      <c r="B664" s="5" t="s">
        <v>75</v>
      </c>
      <c r="C664" t="s">
        <v>88</v>
      </c>
      <c r="D664" t="s">
        <v>85</v>
      </c>
      <c r="E664">
        <v>7.2759999999999998</v>
      </c>
      <c r="F664" t="s">
        <v>43</v>
      </c>
      <c r="G664" t="s">
        <v>43</v>
      </c>
      <c r="O664">
        <v>112</v>
      </c>
      <c r="P664">
        <v>0.128</v>
      </c>
      <c r="Q664">
        <v>130.14699999999999</v>
      </c>
      <c r="R664">
        <v>32.954999999999998</v>
      </c>
      <c r="S664">
        <v>228.95699999999999</v>
      </c>
      <c r="T664">
        <v>-111.038</v>
      </c>
      <c r="U664">
        <v>7.5529999999999999</v>
      </c>
      <c r="X664" s="5" t="s">
        <v>75</v>
      </c>
      <c r="Y664" t="s">
        <v>88</v>
      </c>
      <c r="Z664" t="s">
        <v>85</v>
      </c>
      <c r="AA664">
        <v>7.2759999999999998</v>
      </c>
      <c r="AB664" t="s">
        <v>43</v>
      </c>
      <c r="AD664" s="5">
        <v>44988</v>
      </c>
    </row>
    <row r="665" spans="1:30" x14ac:dyDescent="0.3">
      <c r="A665" s="5">
        <v>44988</v>
      </c>
      <c r="B665" s="5" t="s">
        <v>75</v>
      </c>
      <c r="C665" t="s">
        <v>88</v>
      </c>
      <c r="D665" t="s">
        <v>85</v>
      </c>
      <c r="E665">
        <v>7.0140000000000002</v>
      </c>
      <c r="F665" t="s">
        <v>43</v>
      </c>
      <c r="G665" t="s">
        <v>43</v>
      </c>
      <c r="O665">
        <v>113</v>
      </c>
      <c r="P665">
        <v>0.107</v>
      </c>
      <c r="Q665">
        <v>147.04900000000001</v>
      </c>
      <c r="R665">
        <v>16.632000000000001</v>
      </c>
      <c r="S665">
        <v>247.53100000000001</v>
      </c>
      <c r="T665">
        <v>-76.866</v>
      </c>
      <c r="U665">
        <v>6.2649999999999997</v>
      </c>
      <c r="X665" s="5" t="s">
        <v>75</v>
      </c>
      <c r="Y665" t="s">
        <v>88</v>
      </c>
      <c r="Z665" t="s">
        <v>85</v>
      </c>
      <c r="AA665">
        <v>7.0140000000000002</v>
      </c>
      <c r="AB665" t="s">
        <v>43</v>
      </c>
      <c r="AD665" s="5">
        <v>44988</v>
      </c>
    </row>
    <row r="666" spans="1:30" x14ac:dyDescent="0.3">
      <c r="A666" s="5">
        <v>44988</v>
      </c>
      <c r="B666" s="5" t="s">
        <v>75</v>
      </c>
      <c r="C666" t="s">
        <v>88</v>
      </c>
      <c r="D666" t="s">
        <v>85</v>
      </c>
      <c r="E666">
        <v>7.3819999999999997</v>
      </c>
      <c r="F666" t="s">
        <v>43</v>
      </c>
      <c r="G666" t="s">
        <v>43</v>
      </c>
      <c r="O666">
        <v>114</v>
      </c>
      <c r="P666">
        <v>0.13400000000000001</v>
      </c>
      <c r="Q666">
        <v>106.61799999999999</v>
      </c>
      <c r="R666">
        <v>23.895</v>
      </c>
      <c r="S666">
        <v>175.714</v>
      </c>
      <c r="T666">
        <v>-67.834000000000003</v>
      </c>
      <c r="U666">
        <v>7.9050000000000002</v>
      </c>
      <c r="X666" s="5" t="s">
        <v>75</v>
      </c>
      <c r="Y666" t="s">
        <v>88</v>
      </c>
      <c r="Z666" t="s">
        <v>85</v>
      </c>
      <c r="AA666">
        <v>7.3819999999999997</v>
      </c>
      <c r="AB666" t="s">
        <v>43</v>
      </c>
      <c r="AD666" s="5">
        <v>44988</v>
      </c>
    </row>
    <row r="667" spans="1:30" x14ac:dyDescent="0.3">
      <c r="A667" s="5">
        <v>44988</v>
      </c>
      <c r="B667" s="5" t="s">
        <v>75</v>
      </c>
      <c r="C667" t="s">
        <v>88</v>
      </c>
      <c r="D667" t="s">
        <v>85</v>
      </c>
      <c r="E667">
        <v>7.5529999999999999</v>
      </c>
      <c r="F667" t="s">
        <v>43</v>
      </c>
      <c r="G667" t="s">
        <v>43</v>
      </c>
      <c r="O667">
        <v>115</v>
      </c>
      <c r="P667">
        <v>0.13300000000000001</v>
      </c>
      <c r="Q667">
        <v>69.278000000000006</v>
      </c>
      <c r="R667">
        <v>1.333</v>
      </c>
      <c r="S667">
        <v>221.053</v>
      </c>
      <c r="T667">
        <v>-116.123</v>
      </c>
      <c r="U667">
        <v>7.8520000000000003</v>
      </c>
      <c r="X667" s="5" t="s">
        <v>75</v>
      </c>
      <c r="Y667" t="s">
        <v>88</v>
      </c>
      <c r="Z667" t="s">
        <v>85</v>
      </c>
      <c r="AA667">
        <v>7.5529999999999999</v>
      </c>
      <c r="AB667" t="s">
        <v>43</v>
      </c>
      <c r="AD667" s="5">
        <v>44988</v>
      </c>
    </row>
    <row r="668" spans="1:30" x14ac:dyDescent="0.3">
      <c r="A668" s="5">
        <v>44988</v>
      </c>
      <c r="B668" s="5" t="s">
        <v>75</v>
      </c>
      <c r="C668" t="s">
        <v>88</v>
      </c>
      <c r="D668" t="s">
        <v>85</v>
      </c>
      <c r="E668">
        <v>6.2649999999999997</v>
      </c>
      <c r="F668" t="s">
        <v>43</v>
      </c>
      <c r="G668" t="s">
        <v>43</v>
      </c>
      <c r="O668">
        <v>116</v>
      </c>
      <c r="P668">
        <v>0.13600000000000001</v>
      </c>
      <c r="Q668">
        <v>160.084</v>
      </c>
      <c r="R668">
        <v>28.667000000000002</v>
      </c>
      <c r="S668">
        <v>243.947</v>
      </c>
      <c r="T668">
        <v>-82.212999999999994</v>
      </c>
      <c r="U668">
        <v>8.0050000000000008</v>
      </c>
      <c r="X668" s="5" t="s">
        <v>75</v>
      </c>
      <c r="Y668" t="s">
        <v>88</v>
      </c>
      <c r="Z668" t="s">
        <v>85</v>
      </c>
      <c r="AA668">
        <v>6.2649999999999997</v>
      </c>
      <c r="AB668" t="s">
        <v>43</v>
      </c>
      <c r="AD668" s="5">
        <v>44988</v>
      </c>
    </row>
    <row r="669" spans="1:30" x14ac:dyDescent="0.3">
      <c r="A669" s="5">
        <v>44988</v>
      </c>
      <c r="B669" s="5" t="s">
        <v>75</v>
      </c>
      <c r="C669" t="s">
        <v>88</v>
      </c>
      <c r="D669" t="s">
        <v>85</v>
      </c>
      <c r="E669">
        <v>7.9050000000000002</v>
      </c>
      <c r="F669" t="s">
        <v>43</v>
      </c>
      <c r="G669" t="s">
        <v>43</v>
      </c>
      <c r="O669">
        <v>117</v>
      </c>
      <c r="P669">
        <v>0.107</v>
      </c>
      <c r="Q669">
        <v>169.447</v>
      </c>
      <c r="R669">
        <v>4.8109999999999999</v>
      </c>
      <c r="S669">
        <v>254.22</v>
      </c>
      <c r="T669">
        <v>-71.760999999999996</v>
      </c>
      <c r="U669">
        <v>6.2809999999999997</v>
      </c>
      <c r="X669" s="5" t="s">
        <v>75</v>
      </c>
      <c r="Y669" t="s">
        <v>88</v>
      </c>
      <c r="Z669" t="s">
        <v>85</v>
      </c>
      <c r="AA669">
        <v>7.9050000000000002</v>
      </c>
      <c r="AB669" t="s">
        <v>43</v>
      </c>
      <c r="AD669" s="5">
        <v>44988</v>
      </c>
    </row>
    <row r="670" spans="1:30" x14ac:dyDescent="0.3">
      <c r="A670" s="5">
        <v>44988</v>
      </c>
      <c r="B670" s="5" t="s">
        <v>75</v>
      </c>
      <c r="C670" t="s">
        <v>88</v>
      </c>
      <c r="D670" t="s">
        <v>85</v>
      </c>
      <c r="E670">
        <v>7.8520000000000003</v>
      </c>
      <c r="F670" t="s">
        <v>43</v>
      </c>
      <c r="G670" t="s">
        <v>43</v>
      </c>
      <c r="O670">
        <v>118</v>
      </c>
      <c r="P670">
        <v>0.11899999999999999</v>
      </c>
      <c r="Q670">
        <v>89.549000000000007</v>
      </c>
      <c r="R670">
        <v>5.6189999999999998</v>
      </c>
      <c r="S670">
        <v>218.05799999999999</v>
      </c>
      <c r="T670">
        <v>-59.225999999999999</v>
      </c>
      <c r="U670">
        <v>7.0220000000000002</v>
      </c>
      <c r="X670" s="5" t="s">
        <v>75</v>
      </c>
      <c r="Y670" t="s">
        <v>88</v>
      </c>
      <c r="Z670" t="s">
        <v>85</v>
      </c>
      <c r="AA670">
        <v>7.8520000000000003</v>
      </c>
      <c r="AB670" t="s">
        <v>43</v>
      </c>
      <c r="AD670" s="5">
        <v>44988</v>
      </c>
    </row>
    <row r="671" spans="1:30" x14ac:dyDescent="0.3">
      <c r="A671" s="5">
        <v>44988</v>
      </c>
      <c r="B671" s="5" t="s">
        <v>75</v>
      </c>
      <c r="C671" t="s">
        <v>88</v>
      </c>
      <c r="D671" t="s">
        <v>85</v>
      </c>
      <c r="E671">
        <v>8.0050000000000008</v>
      </c>
      <c r="F671" t="s">
        <v>43</v>
      </c>
      <c r="G671" t="s">
        <v>43</v>
      </c>
      <c r="O671">
        <v>119</v>
      </c>
      <c r="P671">
        <v>0.13800000000000001</v>
      </c>
      <c r="Q671">
        <v>126.113</v>
      </c>
      <c r="R671">
        <v>31.582999999999998</v>
      </c>
      <c r="S671">
        <v>238.881</v>
      </c>
      <c r="T671">
        <v>12.994999999999999</v>
      </c>
      <c r="U671">
        <v>8.14</v>
      </c>
      <c r="X671" s="5" t="s">
        <v>75</v>
      </c>
      <c r="Y671" t="s">
        <v>88</v>
      </c>
      <c r="Z671" t="s">
        <v>85</v>
      </c>
      <c r="AA671">
        <v>8.0050000000000008</v>
      </c>
      <c r="AB671" t="s">
        <v>43</v>
      </c>
      <c r="AD671" s="5">
        <v>44988</v>
      </c>
    </row>
    <row r="672" spans="1:30" x14ac:dyDescent="0.3">
      <c r="A672" s="5">
        <v>44988</v>
      </c>
      <c r="B672" s="5" t="s">
        <v>75</v>
      </c>
      <c r="C672" t="s">
        <v>88</v>
      </c>
      <c r="D672" t="s">
        <v>85</v>
      </c>
      <c r="E672">
        <v>6.2809999999999997</v>
      </c>
      <c r="F672" t="s">
        <v>43</v>
      </c>
      <c r="G672" t="s">
        <v>43</v>
      </c>
      <c r="O672">
        <v>120</v>
      </c>
      <c r="P672">
        <v>0.10199999999999999</v>
      </c>
      <c r="Q672">
        <v>183.95</v>
      </c>
      <c r="R672">
        <v>16.254000000000001</v>
      </c>
      <c r="S672">
        <v>249.369</v>
      </c>
      <c r="T672">
        <v>-131.79499999999999</v>
      </c>
      <c r="U672">
        <v>6.0010000000000003</v>
      </c>
      <c r="X672" s="5" t="s">
        <v>75</v>
      </c>
      <c r="Y672" t="s">
        <v>88</v>
      </c>
      <c r="Z672" t="s">
        <v>85</v>
      </c>
      <c r="AA672">
        <v>6.2809999999999997</v>
      </c>
      <c r="AB672" t="s">
        <v>43</v>
      </c>
      <c r="AD672" s="5">
        <v>44988</v>
      </c>
    </row>
    <row r="673" spans="1:30" x14ac:dyDescent="0.3">
      <c r="A673" s="5">
        <v>44988</v>
      </c>
      <c r="B673" s="5" t="s">
        <v>75</v>
      </c>
      <c r="C673" t="s">
        <v>88</v>
      </c>
      <c r="D673" t="s">
        <v>85</v>
      </c>
      <c r="E673">
        <v>7.0220000000000002</v>
      </c>
      <c r="F673" t="s">
        <v>43</v>
      </c>
      <c r="G673" t="s">
        <v>43</v>
      </c>
      <c r="O673">
        <v>121</v>
      </c>
      <c r="P673">
        <v>0.123</v>
      </c>
      <c r="Q673">
        <v>163.02199999999999</v>
      </c>
      <c r="R673">
        <v>3.121</v>
      </c>
      <c r="S673">
        <v>253</v>
      </c>
      <c r="T673">
        <v>79.215999999999994</v>
      </c>
      <c r="U673">
        <v>7.2460000000000004</v>
      </c>
      <c r="X673" s="5" t="s">
        <v>75</v>
      </c>
      <c r="Y673" t="s">
        <v>88</v>
      </c>
      <c r="Z673" t="s">
        <v>85</v>
      </c>
      <c r="AA673">
        <v>7.0220000000000002</v>
      </c>
      <c r="AB673" t="s">
        <v>43</v>
      </c>
      <c r="AD673" s="5">
        <v>44988</v>
      </c>
    </row>
    <row r="674" spans="1:30" x14ac:dyDescent="0.3">
      <c r="A674" s="5">
        <v>44988</v>
      </c>
      <c r="B674" s="5" t="s">
        <v>75</v>
      </c>
      <c r="C674" t="s">
        <v>88</v>
      </c>
      <c r="D674" t="s">
        <v>85</v>
      </c>
      <c r="E674">
        <v>8.14</v>
      </c>
      <c r="F674" t="s">
        <v>43</v>
      </c>
      <c r="G674" t="s">
        <v>43</v>
      </c>
      <c r="O674">
        <v>122</v>
      </c>
      <c r="P674">
        <v>0.11700000000000001</v>
      </c>
      <c r="Q674">
        <v>138.19499999999999</v>
      </c>
      <c r="R674" s="19">
        <v>6.5799999999999999E-22</v>
      </c>
      <c r="S674">
        <v>253.85</v>
      </c>
      <c r="T674">
        <v>-46.591000000000001</v>
      </c>
      <c r="U674">
        <v>6.9050000000000002</v>
      </c>
      <c r="X674" s="5" t="s">
        <v>75</v>
      </c>
      <c r="Y674" t="s">
        <v>88</v>
      </c>
      <c r="Z674" t="s">
        <v>85</v>
      </c>
      <c r="AA674">
        <v>8.14</v>
      </c>
      <c r="AB674" t="s">
        <v>43</v>
      </c>
      <c r="AD674" s="5">
        <v>44988</v>
      </c>
    </row>
    <row r="675" spans="1:30" x14ac:dyDescent="0.3">
      <c r="A675" s="5">
        <v>44988</v>
      </c>
      <c r="B675" s="5" t="s">
        <v>75</v>
      </c>
      <c r="C675" t="s">
        <v>88</v>
      </c>
      <c r="D675" t="s">
        <v>85</v>
      </c>
      <c r="E675">
        <v>6.0010000000000003</v>
      </c>
      <c r="F675" t="s">
        <v>43</v>
      </c>
      <c r="G675" t="s">
        <v>43</v>
      </c>
      <c r="O675">
        <v>123</v>
      </c>
      <c r="P675">
        <v>0.13300000000000001</v>
      </c>
      <c r="Q675">
        <v>100.68</v>
      </c>
      <c r="R675">
        <v>16.236000000000001</v>
      </c>
      <c r="S675">
        <v>202.136</v>
      </c>
      <c r="T675">
        <v>-69.212000000000003</v>
      </c>
      <c r="U675">
        <v>7.8310000000000004</v>
      </c>
      <c r="X675" s="5" t="s">
        <v>75</v>
      </c>
      <c r="Y675" t="s">
        <v>88</v>
      </c>
      <c r="Z675" t="s">
        <v>85</v>
      </c>
      <c r="AA675">
        <v>6.0010000000000003</v>
      </c>
      <c r="AB675" t="s">
        <v>43</v>
      </c>
      <c r="AD675" s="5">
        <v>44988</v>
      </c>
    </row>
    <row r="676" spans="1:30" x14ac:dyDescent="0.3">
      <c r="A676" s="5">
        <v>44988</v>
      </c>
      <c r="B676" s="5" t="s">
        <v>75</v>
      </c>
      <c r="C676" t="s">
        <v>88</v>
      </c>
      <c r="D676" t="s">
        <v>85</v>
      </c>
      <c r="E676">
        <v>7.2460000000000004</v>
      </c>
      <c r="F676" t="s">
        <v>43</v>
      </c>
      <c r="G676" t="s">
        <v>43</v>
      </c>
      <c r="O676">
        <v>124</v>
      </c>
      <c r="P676">
        <v>0.11</v>
      </c>
      <c r="Q676">
        <v>121.794</v>
      </c>
      <c r="R676">
        <v>26.052</v>
      </c>
      <c r="S676">
        <v>247.601</v>
      </c>
      <c r="T676">
        <v>33.856999999999999</v>
      </c>
      <c r="U676">
        <v>6.4489999999999998</v>
      </c>
      <c r="X676" s="5" t="s">
        <v>75</v>
      </c>
      <c r="Y676" t="s">
        <v>88</v>
      </c>
      <c r="Z676" t="s">
        <v>85</v>
      </c>
      <c r="AA676">
        <v>7.2460000000000004</v>
      </c>
      <c r="AB676" t="s">
        <v>43</v>
      </c>
      <c r="AD676" s="5">
        <v>44988</v>
      </c>
    </row>
    <row r="677" spans="1:30" x14ac:dyDescent="0.3">
      <c r="A677" s="5">
        <v>44988</v>
      </c>
      <c r="B677" s="5" t="s">
        <v>75</v>
      </c>
      <c r="C677" t="s">
        <v>88</v>
      </c>
      <c r="D677" t="s">
        <v>85</v>
      </c>
      <c r="E677">
        <v>6.9050000000000002</v>
      </c>
      <c r="F677" t="s">
        <v>43</v>
      </c>
      <c r="G677" t="s">
        <v>43</v>
      </c>
      <c r="O677">
        <v>125</v>
      </c>
      <c r="P677">
        <v>0.11</v>
      </c>
      <c r="Q677">
        <v>101.27200000000001</v>
      </c>
      <c r="R677">
        <v>11.347</v>
      </c>
      <c r="S677">
        <v>237.23699999999999</v>
      </c>
      <c r="T677">
        <v>15.781000000000001</v>
      </c>
      <c r="U677">
        <v>6.4809999999999999</v>
      </c>
      <c r="X677" s="5" t="s">
        <v>75</v>
      </c>
      <c r="Y677" t="s">
        <v>88</v>
      </c>
      <c r="Z677" t="s">
        <v>85</v>
      </c>
      <c r="AA677">
        <v>6.9050000000000002</v>
      </c>
      <c r="AB677" t="s">
        <v>43</v>
      </c>
      <c r="AD677" s="5">
        <v>44988</v>
      </c>
    </row>
    <row r="678" spans="1:30" x14ac:dyDescent="0.3">
      <c r="A678" s="5">
        <v>44988</v>
      </c>
      <c r="B678" s="5" t="s">
        <v>75</v>
      </c>
      <c r="C678" t="s">
        <v>88</v>
      </c>
      <c r="D678" t="s">
        <v>85</v>
      </c>
      <c r="E678">
        <v>7.8310000000000004</v>
      </c>
      <c r="F678" t="s">
        <v>43</v>
      </c>
      <c r="G678" t="s">
        <v>43</v>
      </c>
      <c r="O678">
        <v>126</v>
      </c>
      <c r="P678">
        <v>0.129</v>
      </c>
      <c r="Q678">
        <v>131.38900000000001</v>
      </c>
      <c r="R678">
        <v>5.2229999999999999</v>
      </c>
      <c r="S678">
        <v>242.00899999999999</v>
      </c>
      <c r="T678">
        <v>-6.17</v>
      </c>
      <c r="U678">
        <v>7.5679999999999996</v>
      </c>
      <c r="X678" s="5" t="s">
        <v>75</v>
      </c>
      <c r="Y678" t="s">
        <v>88</v>
      </c>
      <c r="Z678" t="s">
        <v>85</v>
      </c>
      <c r="AA678">
        <v>7.8310000000000004</v>
      </c>
      <c r="AB678" t="s">
        <v>43</v>
      </c>
      <c r="AD678" s="5">
        <v>44988</v>
      </c>
    </row>
    <row r="679" spans="1:30" x14ac:dyDescent="0.3">
      <c r="A679" s="5">
        <v>44988</v>
      </c>
      <c r="B679" s="5" t="s">
        <v>75</v>
      </c>
      <c r="C679" t="s">
        <v>88</v>
      </c>
      <c r="D679" t="s">
        <v>85</v>
      </c>
      <c r="E679">
        <v>6.4489999999999998</v>
      </c>
      <c r="F679" t="s">
        <v>43</v>
      </c>
      <c r="G679" t="s">
        <v>43</v>
      </c>
      <c r="O679">
        <v>127</v>
      </c>
      <c r="P679">
        <v>0.121</v>
      </c>
      <c r="Q679">
        <v>130.59899999999999</v>
      </c>
      <c r="R679">
        <v>0.81</v>
      </c>
      <c r="S679">
        <v>248.179</v>
      </c>
      <c r="T679">
        <v>165.17400000000001</v>
      </c>
      <c r="U679">
        <v>7.1520000000000001</v>
      </c>
      <c r="X679" s="5" t="s">
        <v>75</v>
      </c>
      <c r="Y679" t="s">
        <v>88</v>
      </c>
      <c r="Z679" t="s">
        <v>85</v>
      </c>
      <c r="AA679">
        <v>6.4489999999999998</v>
      </c>
      <c r="AB679" t="s">
        <v>43</v>
      </c>
      <c r="AD679" s="5">
        <v>44988</v>
      </c>
    </row>
    <row r="680" spans="1:30" x14ac:dyDescent="0.3">
      <c r="A680" s="5">
        <v>44988</v>
      </c>
      <c r="B680" s="5" t="s">
        <v>75</v>
      </c>
      <c r="C680" t="s">
        <v>88</v>
      </c>
      <c r="D680" t="s">
        <v>85</v>
      </c>
      <c r="E680">
        <v>6.4809999999999999</v>
      </c>
      <c r="F680" t="s">
        <v>43</v>
      </c>
      <c r="G680" t="s">
        <v>43</v>
      </c>
      <c r="O680">
        <v>128</v>
      </c>
      <c r="P680">
        <v>0.109</v>
      </c>
      <c r="Q680">
        <v>55.034999999999997</v>
      </c>
      <c r="R680">
        <v>2.5419999999999998</v>
      </c>
      <c r="S680">
        <v>231.28700000000001</v>
      </c>
      <c r="T680">
        <v>138.01300000000001</v>
      </c>
      <c r="U680">
        <v>6.3840000000000003</v>
      </c>
      <c r="X680" s="5" t="s">
        <v>75</v>
      </c>
      <c r="Y680" t="s">
        <v>88</v>
      </c>
      <c r="Z680" t="s">
        <v>85</v>
      </c>
      <c r="AA680">
        <v>6.4809999999999999</v>
      </c>
      <c r="AB680" t="s">
        <v>43</v>
      </c>
      <c r="AD680" s="5">
        <v>44988</v>
      </c>
    </row>
    <row r="681" spans="1:30" x14ac:dyDescent="0.3">
      <c r="A681" s="5">
        <v>44988</v>
      </c>
      <c r="B681" s="5" t="s">
        <v>75</v>
      </c>
      <c r="C681" t="s">
        <v>88</v>
      </c>
      <c r="D681" t="s">
        <v>85</v>
      </c>
      <c r="E681">
        <v>7.5679999999999996</v>
      </c>
      <c r="F681" t="s">
        <v>43</v>
      </c>
      <c r="G681" t="s">
        <v>43</v>
      </c>
      <c r="O681">
        <v>129</v>
      </c>
      <c r="P681">
        <v>0.13600000000000001</v>
      </c>
      <c r="Q681">
        <v>108.092</v>
      </c>
      <c r="R681">
        <v>2.9239999999999999</v>
      </c>
      <c r="S681">
        <v>246.06399999999999</v>
      </c>
      <c r="T681">
        <v>-94.361999999999995</v>
      </c>
      <c r="U681">
        <v>8.0220000000000002</v>
      </c>
      <c r="X681" s="5" t="s">
        <v>75</v>
      </c>
      <c r="Y681" t="s">
        <v>88</v>
      </c>
      <c r="Z681" t="s">
        <v>85</v>
      </c>
      <c r="AA681">
        <v>7.5679999999999996</v>
      </c>
      <c r="AB681" t="s">
        <v>43</v>
      </c>
      <c r="AD681" s="5">
        <v>44988</v>
      </c>
    </row>
    <row r="682" spans="1:30" x14ac:dyDescent="0.3">
      <c r="A682" s="5">
        <v>44988</v>
      </c>
      <c r="B682" s="5" t="s">
        <v>75</v>
      </c>
      <c r="C682" t="s">
        <v>88</v>
      </c>
      <c r="D682" t="s">
        <v>85</v>
      </c>
      <c r="E682">
        <v>7.1520000000000001</v>
      </c>
      <c r="F682" t="s">
        <v>43</v>
      </c>
      <c r="G682" t="s">
        <v>43</v>
      </c>
      <c r="O682">
        <v>130</v>
      </c>
      <c r="P682">
        <v>0.129</v>
      </c>
      <c r="Q682">
        <v>95.834999999999994</v>
      </c>
      <c r="R682">
        <v>7.83</v>
      </c>
      <c r="S682">
        <v>235.96899999999999</v>
      </c>
      <c r="T682">
        <v>-161.24100000000001</v>
      </c>
      <c r="U682">
        <v>7.5880000000000001</v>
      </c>
      <c r="X682" s="5" t="s">
        <v>75</v>
      </c>
      <c r="Y682" t="s">
        <v>88</v>
      </c>
      <c r="Z682" t="s">
        <v>85</v>
      </c>
      <c r="AA682">
        <v>7.1520000000000001</v>
      </c>
      <c r="AB682" t="s">
        <v>43</v>
      </c>
      <c r="AD682" s="5">
        <v>44988</v>
      </c>
    </row>
    <row r="683" spans="1:30" x14ac:dyDescent="0.3">
      <c r="A683" s="5">
        <v>44988</v>
      </c>
      <c r="B683" s="5" t="s">
        <v>75</v>
      </c>
      <c r="C683" t="s">
        <v>88</v>
      </c>
      <c r="D683" t="s">
        <v>85</v>
      </c>
      <c r="E683">
        <v>6.3840000000000003</v>
      </c>
      <c r="F683" t="s">
        <v>43</v>
      </c>
      <c r="G683" t="s">
        <v>43</v>
      </c>
      <c r="O683">
        <v>131</v>
      </c>
      <c r="P683">
        <v>0.114</v>
      </c>
      <c r="Q683">
        <v>105.03400000000001</v>
      </c>
      <c r="R683">
        <v>1.69</v>
      </c>
      <c r="S683">
        <v>238.51599999999999</v>
      </c>
      <c r="T683">
        <v>-152.40299999999999</v>
      </c>
      <c r="U683">
        <v>6.7309999999999999</v>
      </c>
      <c r="X683" s="5" t="s">
        <v>75</v>
      </c>
      <c r="Y683" t="s">
        <v>88</v>
      </c>
      <c r="Z683" t="s">
        <v>85</v>
      </c>
      <c r="AA683">
        <v>6.3840000000000003</v>
      </c>
      <c r="AB683" t="s">
        <v>43</v>
      </c>
      <c r="AD683" s="5">
        <v>44988</v>
      </c>
    </row>
    <row r="684" spans="1:30" x14ac:dyDescent="0.3">
      <c r="A684" s="5">
        <v>44988</v>
      </c>
      <c r="B684" s="5" t="s">
        <v>75</v>
      </c>
      <c r="C684" t="s">
        <v>88</v>
      </c>
      <c r="D684" t="s">
        <v>85</v>
      </c>
      <c r="E684">
        <v>8.0220000000000002</v>
      </c>
      <c r="F684" t="s">
        <v>43</v>
      </c>
      <c r="G684" t="s">
        <v>43</v>
      </c>
      <c r="O684">
        <v>132</v>
      </c>
      <c r="P684">
        <v>0.114</v>
      </c>
      <c r="Q684">
        <v>137.15</v>
      </c>
      <c r="R684">
        <v>1.387</v>
      </c>
      <c r="S684">
        <v>252.333</v>
      </c>
      <c r="T684">
        <v>165.40299999999999</v>
      </c>
      <c r="U684">
        <v>6.7249999999999996</v>
      </c>
      <c r="X684" s="5" t="s">
        <v>75</v>
      </c>
      <c r="Y684" t="s">
        <v>88</v>
      </c>
      <c r="Z684" t="s">
        <v>85</v>
      </c>
      <c r="AA684">
        <v>8.0220000000000002</v>
      </c>
      <c r="AB684" t="s">
        <v>43</v>
      </c>
      <c r="AD684" s="5">
        <v>44988</v>
      </c>
    </row>
    <row r="685" spans="1:30" x14ac:dyDescent="0.3">
      <c r="A685" s="5">
        <v>44988</v>
      </c>
      <c r="B685" s="5" t="s">
        <v>75</v>
      </c>
      <c r="C685" t="s">
        <v>88</v>
      </c>
      <c r="D685" t="s">
        <v>85</v>
      </c>
      <c r="E685">
        <v>7.5880000000000001</v>
      </c>
      <c r="F685" t="s">
        <v>43</v>
      </c>
      <c r="G685" t="s">
        <v>43</v>
      </c>
      <c r="O685">
        <v>133</v>
      </c>
      <c r="P685">
        <v>9.4E-2</v>
      </c>
      <c r="Q685">
        <v>77.444999999999993</v>
      </c>
      <c r="R685">
        <v>6.1820000000000004</v>
      </c>
      <c r="S685">
        <v>248.89699999999999</v>
      </c>
      <c r="T685">
        <v>145.923</v>
      </c>
      <c r="U685">
        <v>5.5650000000000004</v>
      </c>
      <c r="X685" s="5" t="s">
        <v>75</v>
      </c>
      <c r="Y685" t="s">
        <v>88</v>
      </c>
      <c r="Z685" t="s">
        <v>85</v>
      </c>
      <c r="AA685">
        <v>7.5880000000000001</v>
      </c>
      <c r="AB685" t="s">
        <v>43</v>
      </c>
      <c r="AD685" s="5">
        <v>44988</v>
      </c>
    </row>
    <row r="686" spans="1:30" x14ac:dyDescent="0.3">
      <c r="A686" s="5">
        <v>44988</v>
      </c>
      <c r="B686" s="5" t="s">
        <v>75</v>
      </c>
      <c r="C686" t="s">
        <v>88</v>
      </c>
      <c r="D686" t="s">
        <v>85</v>
      </c>
      <c r="E686">
        <v>6.7309999999999999</v>
      </c>
      <c r="F686" t="s">
        <v>43</v>
      </c>
      <c r="G686" t="s">
        <v>43</v>
      </c>
      <c r="O686">
        <v>134</v>
      </c>
      <c r="P686">
        <v>9.5000000000000001E-2</v>
      </c>
      <c r="Q686">
        <v>130.20099999999999</v>
      </c>
      <c r="R686">
        <v>32.156999999999996</v>
      </c>
      <c r="S686">
        <v>250</v>
      </c>
      <c r="T686">
        <v>-116.565</v>
      </c>
      <c r="U686">
        <v>5.6079999999999997</v>
      </c>
      <c r="X686" s="5" t="s">
        <v>75</v>
      </c>
      <c r="Y686" t="s">
        <v>88</v>
      </c>
      <c r="Z686" t="s">
        <v>85</v>
      </c>
      <c r="AA686">
        <v>6.7309999999999999</v>
      </c>
      <c r="AB686" t="s">
        <v>43</v>
      </c>
      <c r="AD686" s="5">
        <v>44988</v>
      </c>
    </row>
    <row r="687" spans="1:30" x14ac:dyDescent="0.3">
      <c r="A687" s="5">
        <v>44988</v>
      </c>
      <c r="B687" s="5" t="s">
        <v>75</v>
      </c>
      <c r="C687" t="s">
        <v>88</v>
      </c>
      <c r="D687" t="s">
        <v>85</v>
      </c>
      <c r="E687">
        <v>6.7249999999999996</v>
      </c>
      <c r="F687" t="s">
        <v>43</v>
      </c>
      <c r="G687" t="s">
        <v>43</v>
      </c>
      <c r="O687">
        <v>135</v>
      </c>
      <c r="P687">
        <v>0.125</v>
      </c>
      <c r="Q687">
        <v>125.262</v>
      </c>
      <c r="R687">
        <v>30.963999999999999</v>
      </c>
      <c r="S687">
        <v>248.12700000000001</v>
      </c>
      <c r="T687">
        <v>-83.135999999999996</v>
      </c>
      <c r="U687">
        <v>7.3739999999999997</v>
      </c>
      <c r="X687" s="5" t="s">
        <v>75</v>
      </c>
      <c r="Y687" t="s">
        <v>88</v>
      </c>
      <c r="Z687" t="s">
        <v>85</v>
      </c>
      <c r="AA687">
        <v>6.7249999999999996</v>
      </c>
      <c r="AB687" t="s">
        <v>43</v>
      </c>
      <c r="AD687" s="5">
        <v>44988</v>
      </c>
    </row>
    <row r="688" spans="1:30" x14ac:dyDescent="0.3">
      <c r="A688" s="5">
        <v>44988</v>
      </c>
      <c r="B688" s="5" t="s">
        <v>75</v>
      </c>
      <c r="C688" t="s">
        <v>88</v>
      </c>
      <c r="D688" t="s">
        <v>85</v>
      </c>
      <c r="E688">
        <v>5.5650000000000004</v>
      </c>
      <c r="F688" t="s">
        <v>43</v>
      </c>
      <c r="G688" t="s">
        <v>43</v>
      </c>
      <c r="O688">
        <v>136</v>
      </c>
      <c r="P688">
        <v>9.2999999999999999E-2</v>
      </c>
      <c r="Q688">
        <v>70.397000000000006</v>
      </c>
      <c r="R688">
        <v>13.667</v>
      </c>
      <c r="S688">
        <v>245.37</v>
      </c>
      <c r="T688">
        <v>-91.414000000000001</v>
      </c>
      <c r="U688">
        <v>5.492</v>
      </c>
      <c r="X688" s="5" t="s">
        <v>75</v>
      </c>
      <c r="Y688" t="s">
        <v>88</v>
      </c>
      <c r="Z688" t="s">
        <v>85</v>
      </c>
      <c r="AA688">
        <v>5.5650000000000004</v>
      </c>
      <c r="AB688" t="s">
        <v>43</v>
      </c>
      <c r="AD688" s="5">
        <v>44988</v>
      </c>
    </row>
    <row r="689" spans="1:30" x14ac:dyDescent="0.3">
      <c r="A689" s="5">
        <v>44988</v>
      </c>
      <c r="B689" s="5" t="s">
        <v>75</v>
      </c>
      <c r="C689" t="s">
        <v>88</v>
      </c>
      <c r="D689" t="s">
        <v>85</v>
      </c>
      <c r="E689">
        <v>5.6079999999999997</v>
      </c>
      <c r="F689" t="s">
        <v>43</v>
      </c>
      <c r="G689" t="s">
        <v>43</v>
      </c>
      <c r="O689">
        <v>137</v>
      </c>
      <c r="P689">
        <v>0.113</v>
      </c>
      <c r="Q689">
        <v>74.911000000000001</v>
      </c>
      <c r="R689">
        <v>4.734</v>
      </c>
      <c r="S689">
        <v>206.67400000000001</v>
      </c>
      <c r="T689">
        <v>-32.875999999999998</v>
      </c>
      <c r="U689">
        <v>6.6189999999999998</v>
      </c>
      <c r="X689" s="5" t="s">
        <v>75</v>
      </c>
      <c r="Y689" t="s">
        <v>88</v>
      </c>
      <c r="Z689" t="s">
        <v>85</v>
      </c>
      <c r="AA689">
        <v>5.6079999999999997</v>
      </c>
      <c r="AB689" t="s">
        <v>43</v>
      </c>
      <c r="AD689" s="5">
        <v>44988</v>
      </c>
    </row>
    <row r="690" spans="1:30" x14ac:dyDescent="0.3">
      <c r="A690" s="5">
        <v>44988</v>
      </c>
      <c r="B690" s="5" t="s">
        <v>75</v>
      </c>
      <c r="C690" t="s">
        <v>88</v>
      </c>
      <c r="D690" t="s">
        <v>85</v>
      </c>
      <c r="E690">
        <v>7.3739999999999997</v>
      </c>
      <c r="F690" t="s">
        <v>43</v>
      </c>
      <c r="G690" t="s">
        <v>43</v>
      </c>
      <c r="O690">
        <v>138</v>
      </c>
      <c r="P690">
        <v>0.13200000000000001</v>
      </c>
      <c r="Q690">
        <v>102.651</v>
      </c>
      <c r="R690">
        <v>23.036999999999999</v>
      </c>
      <c r="S690">
        <v>203.32599999999999</v>
      </c>
      <c r="T690">
        <v>-71.722999999999999</v>
      </c>
      <c r="U690">
        <v>7.7809999999999997</v>
      </c>
      <c r="X690" s="5" t="s">
        <v>75</v>
      </c>
      <c r="Y690" t="s">
        <v>88</v>
      </c>
      <c r="Z690" t="s">
        <v>85</v>
      </c>
      <c r="AA690">
        <v>7.3739999999999997</v>
      </c>
      <c r="AB690" t="s">
        <v>43</v>
      </c>
      <c r="AD690" s="5">
        <v>44988</v>
      </c>
    </row>
    <row r="691" spans="1:30" x14ac:dyDescent="0.3">
      <c r="A691" s="5">
        <v>44988</v>
      </c>
      <c r="B691" s="5" t="s">
        <v>75</v>
      </c>
      <c r="C691" t="s">
        <v>88</v>
      </c>
      <c r="D691" t="s">
        <v>85</v>
      </c>
      <c r="E691">
        <v>5.492</v>
      </c>
      <c r="F691" t="s">
        <v>43</v>
      </c>
      <c r="G691" t="s">
        <v>43</v>
      </c>
      <c r="O691">
        <v>139</v>
      </c>
      <c r="P691">
        <v>7.9000000000000001E-2</v>
      </c>
      <c r="Q691">
        <v>109.77800000000001</v>
      </c>
      <c r="R691">
        <v>32.360999999999997</v>
      </c>
      <c r="S691">
        <v>252.614</v>
      </c>
      <c r="T691">
        <v>-143.297</v>
      </c>
      <c r="U691">
        <v>4.6500000000000004</v>
      </c>
      <c r="X691" s="5" t="s">
        <v>75</v>
      </c>
      <c r="Y691" t="s">
        <v>88</v>
      </c>
      <c r="Z691" t="s">
        <v>85</v>
      </c>
      <c r="AA691">
        <v>5.492</v>
      </c>
      <c r="AB691" t="s">
        <v>43</v>
      </c>
      <c r="AD691" s="5">
        <v>44988</v>
      </c>
    </row>
    <row r="692" spans="1:30" x14ac:dyDescent="0.3">
      <c r="A692" s="5">
        <v>44988</v>
      </c>
      <c r="B692" s="5" t="s">
        <v>75</v>
      </c>
      <c r="C692" t="s">
        <v>88</v>
      </c>
      <c r="D692" t="s">
        <v>85</v>
      </c>
      <c r="E692">
        <v>6.6189999999999998</v>
      </c>
      <c r="F692" t="s">
        <v>43</v>
      </c>
      <c r="G692" t="s">
        <v>43</v>
      </c>
      <c r="O692">
        <v>140</v>
      </c>
      <c r="P692">
        <v>0.11</v>
      </c>
      <c r="Q692">
        <v>140.43700000000001</v>
      </c>
      <c r="R692">
        <v>22.664999999999999</v>
      </c>
      <c r="S692">
        <v>237.56800000000001</v>
      </c>
      <c r="T692">
        <v>-117.36799999999999</v>
      </c>
      <c r="U692">
        <v>6.4880000000000004</v>
      </c>
      <c r="X692" s="5" t="s">
        <v>75</v>
      </c>
      <c r="Y692" t="s">
        <v>88</v>
      </c>
      <c r="Z692" t="s">
        <v>85</v>
      </c>
      <c r="AA692">
        <v>6.6189999999999998</v>
      </c>
      <c r="AB692" t="s">
        <v>43</v>
      </c>
      <c r="AD692" s="5">
        <v>44988</v>
      </c>
    </row>
    <row r="693" spans="1:30" x14ac:dyDescent="0.3">
      <c r="A693" s="5">
        <v>44988</v>
      </c>
      <c r="B693" s="5" t="s">
        <v>75</v>
      </c>
      <c r="C693" t="s">
        <v>88</v>
      </c>
      <c r="D693" t="s">
        <v>85</v>
      </c>
      <c r="E693">
        <v>7.7809999999999997</v>
      </c>
      <c r="F693" t="s">
        <v>43</v>
      </c>
      <c r="G693" t="s">
        <v>43</v>
      </c>
      <c r="O693">
        <v>141</v>
      </c>
      <c r="P693">
        <v>0.12</v>
      </c>
      <c r="Q693">
        <v>119.489</v>
      </c>
      <c r="R693">
        <v>21</v>
      </c>
      <c r="S693">
        <v>253.33199999999999</v>
      </c>
      <c r="T693">
        <v>-130.721</v>
      </c>
      <c r="U693">
        <v>7.0659999999999998</v>
      </c>
      <c r="X693" s="5" t="s">
        <v>75</v>
      </c>
      <c r="Y693" t="s">
        <v>88</v>
      </c>
      <c r="Z693" t="s">
        <v>85</v>
      </c>
      <c r="AA693">
        <v>7.7809999999999997</v>
      </c>
      <c r="AB693" t="s">
        <v>43</v>
      </c>
      <c r="AD693" s="5">
        <v>44988</v>
      </c>
    </row>
    <row r="694" spans="1:30" x14ac:dyDescent="0.3">
      <c r="A694" s="5">
        <v>44988</v>
      </c>
      <c r="B694" s="5" t="s">
        <v>75</v>
      </c>
      <c r="C694" t="s">
        <v>88</v>
      </c>
      <c r="D694" t="s">
        <v>85</v>
      </c>
      <c r="E694">
        <v>4.6500000000000004</v>
      </c>
      <c r="F694" t="s">
        <v>43</v>
      </c>
      <c r="G694" t="s">
        <v>43</v>
      </c>
      <c r="O694">
        <v>142</v>
      </c>
      <c r="P694">
        <v>0.129</v>
      </c>
      <c r="Q694">
        <v>121.986</v>
      </c>
      <c r="R694">
        <v>30.672999999999998</v>
      </c>
      <c r="S694">
        <v>245.61600000000001</v>
      </c>
      <c r="T694">
        <v>12.917999999999999</v>
      </c>
      <c r="U694">
        <v>7.5810000000000004</v>
      </c>
      <c r="X694" s="5" t="s">
        <v>75</v>
      </c>
      <c r="Y694" t="s">
        <v>88</v>
      </c>
      <c r="Z694" t="s">
        <v>85</v>
      </c>
      <c r="AA694">
        <v>4.6500000000000004</v>
      </c>
      <c r="AB694" t="s">
        <v>43</v>
      </c>
      <c r="AD694" s="5">
        <v>44988</v>
      </c>
    </row>
    <row r="695" spans="1:30" x14ac:dyDescent="0.3">
      <c r="A695" s="5">
        <v>44988</v>
      </c>
      <c r="B695" s="5" t="s">
        <v>75</v>
      </c>
      <c r="C695" t="s">
        <v>88</v>
      </c>
      <c r="D695" t="s">
        <v>85</v>
      </c>
      <c r="E695">
        <v>6.4880000000000004</v>
      </c>
      <c r="F695" t="s">
        <v>43</v>
      </c>
      <c r="G695" t="s">
        <v>43</v>
      </c>
      <c r="O695">
        <v>143</v>
      </c>
      <c r="P695">
        <v>0.107</v>
      </c>
      <c r="Q695">
        <v>77.498000000000005</v>
      </c>
      <c r="R695">
        <v>16.04</v>
      </c>
      <c r="S695">
        <v>246.08199999999999</v>
      </c>
      <c r="T695">
        <v>-74.31</v>
      </c>
      <c r="U695">
        <v>6.2670000000000003</v>
      </c>
      <c r="X695" s="5" t="s">
        <v>75</v>
      </c>
      <c r="Y695" t="s">
        <v>88</v>
      </c>
      <c r="Z695" t="s">
        <v>85</v>
      </c>
      <c r="AA695">
        <v>6.4880000000000004</v>
      </c>
      <c r="AB695" t="s">
        <v>43</v>
      </c>
      <c r="AD695" s="5">
        <v>44988</v>
      </c>
    </row>
    <row r="696" spans="1:30" x14ac:dyDescent="0.3">
      <c r="A696" s="5">
        <v>44988</v>
      </c>
      <c r="B696" s="5" t="s">
        <v>75</v>
      </c>
      <c r="C696" t="s">
        <v>88</v>
      </c>
      <c r="D696" t="s">
        <v>85</v>
      </c>
      <c r="E696">
        <v>7.0659999999999998</v>
      </c>
      <c r="F696" t="s">
        <v>43</v>
      </c>
      <c r="G696" t="s">
        <v>43</v>
      </c>
      <c r="O696">
        <v>144</v>
      </c>
      <c r="P696">
        <v>0.109</v>
      </c>
      <c r="Q696">
        <v>122.64400000000001</v>
      </c>
      <c r="R696">
        <v>1.377</v>
      </c>
      <c r="S696">
        <v>240.11799999999999</v>
      </c>
      <c r="T696">
        <v>-62.892000000000003</v>
      </c>
      <c r="U696">
        <v>6.3970000000000002</v>
      </c>
      <c r="X696" s="5" t="s">
        <v>75</v>
      </c>
      <c r="Y696" t="s">
        <v>88</v>
      </c>
      <c r="Z696" t="s">
        <v>85</v>
      </c>
      <c r="AA696">
        <v>7.0659999999999998</v>
      </c>
      <c r="AB696" t="s">
        <v>43</v>
      </c>
      <c r="AD696" s="5">
        <v>44988</v>
      </c>
    </row>
    <row r="697" spans="1:30" x14ac:dyDescent="0.3">
      <c r="A697" s="5">
        <v>44988</v>
      </c>
      <c r="B697" s="5" t="s">
        <v>75</v>
      </c>
      <c r="C697" t="s">
        <v>88</v>
      </c>
      <c r="D697" t="s">
        <v>85</v>
      </c>
      <c r="E697">
        <v>7.5810000000000004</v>
      </c>
      <c r="F697" t="s">
        <v>43</v>
      </c>
      <c r="G697" t="s">
        <v>43</v>
      </c>
      <c r="O697">
        <v>145</v>
      </c>
      <c r="P697">
        <v>0.109</v>
      </c>
      <c r="Q697">
        <v>162.93199999999999</v>
      </c>
      <c r="R697">
        <v>2</v>
      </c>
      <c r="S697">
        <v>254.196</v>
      </c>
      <c r="T697">
        <v>-66.960999999999999</v>
      </c>
      <c r="U697">
        <v>6.4089999999999998</v>
      </c>
      <c r="X697" s="5" t="s">
        <v>75</v>
      </c>
      <c r="Y697" t="s">
        <v>88</v>
      </c>
      <c r="Z697" t="s">
        <v>85</v>
      </c>
      <c r="AA697">
        <v>7.5810000000000004</v>
      </c>
      <c r="AB697" t="s">
        <v>43</v>
      </c>
      <c r="AD697" s="5">
        <v>44988</v>
      </c>
    </row>
    <row r="698" spans="1:30" x14ac:dyDescent="0.3">
      <c r="A698" s="5">
        <v>44988</v>
      </c>
      <c r="B698" s="5" t="s">
        <v>75</v>
      </c>
      <c r="C698" t="s">
        <v>88</v>
      </c>
      <c r="D698" t="s">
        <v>85</v>
      </c>
      <c r="E698">
        <v>6.2670000000000003</v>
      </c>
      <c r="F698" t="s">
        <v>43</v>
      </c>
      <c r="G698" t="s">
        <v>43</v>
      </c>
      <c r="O698">
        <v>146</v>
      </c>
      <c r="P698">
        <v>0.11600000000000001</v>
      </c>
      <c r="Q698">
        <v>62.649000000000001</v>
      </c>
      <c r="R698">
        <v>6.2469999999999999</v>
      </c>
      <c r="S698">
        <v>189.952</v>
      </c>
      <c r="T698">
        <v>-83.722999999999999</v>
      </c>
      <c r="U698">
        <v>6.82</v>
      </c>
      <c r="X698" s="5" t="s">
        <v>75</v>
      </c>
      <c r="Y698" t="s">
        <v>88</v>
      </c>
      <c r="Z698" t="s">
        <v>85</v>
      </c>
      <c r="AA698">
        <v>6.2670000000000003</v>
      </c>
      <c r="AB698" t="s">
        <v>43</v>
      </c>
      <c r="AD698" s="5">
        <v>44988</v>
      </c>
    </row>
    <row r="699" spans="1:30" x14ac:dyDescent="0.3">
      <c r="A699" s="5">
        <v>44988</v>
      </c>
      <c r="B699" s="5" t="s">
        <v>75</v>
      </c>
      <c r="C699" t="s">
        <v>88</v>
      </c>
      <c r="D699" t="s">
        <v>85</v>
      </c>
      <c r="E699">
        <v>6.3970000000000002</v>
      </c>
      <c r="F699" t="s">
        <v>43</v>
      </c>
      <c r="G699" t="s">
        <v>43</v>
      </c>
      <c r="O699">
        <v>147</v>
      </c>
      <c r="P699">
        <v>0.114</v>
      </c>
      <c r="Q699">
        <v>91.366</v>
      </c>
      <c r="R699">
        <v>14.343</v>
      </c>
      <c r="S699">
        <v>202.85900000000001</v>
      </c>
      <c r="T699">
        <v>-56.951999999999998</v>
      </c>
      <c r="U699">
        <v>6.7119999999999997</v>
      </c>
      <c r="X699" s="5" t="s">
        <v>75</v>
      </c>
      <c r="Y699" t="s">
        <v>88</v>
      </c>
      <c r="Z699" t="s">
        <v>85</v>
      </c>
      <c r="AA699">
        <v>6.3970000000000002</v>
      </c>
      <c r="AB699" t="s">
        <v>43</v>
      </c>
      <c r="AD699" s="5">
        <v>44988</v>
      </c>
    </row>
    <row r="700" spans="1:30" x14ac:dyDescent="0.3">
      <c r="A700" s="5">
        <v>44988</v>
      </c>
      <c r="B700" s="5" t="s">
        <v>75</v>
      </c>
      <c r="C700" t="s">
        <v>88</v>
      </c>
      <c r="D700" t="s">
        <v>85</v>
      </c>
      <c r="E700">
        <v>6.4089999999999998</v>
      </c>
      <c r="F700" t="s">
        <v>43</v>
      </c>
      <c r="G700" t="s">
        <v>43</v>
      </c>
      <c r="O700">
        <v>148</v>
      </c>
      <c r="P700">
        <v>0.109</v>
      </c>
      <c r="Q700">
        <v>103.027</v>
      </c>
      <c r="R700">
        <v>9.2629999999999999</v>
      </c>
      <c r="S700">
        <v>252</v>
      </c>
      <c r="T700">
        <v>-113.595</v>
      </c>
      <c r="U700">
        <v>6.4349999999999996</v>
      </c>
      <c r="X700" s="5" t="s">
        <v>75</v>
      </c>
      <c r="Y700" t="s">
        <v>88</v>
      </c>
      <c r="Z700" t="s">
        <v>85</v>
      </c>
      <c r="AA700">
        <v>6.4089999999999998</v>
      </c>
      <c r="AB700" t="s">
        <v>43</v>
      </c>
      <c r="AD700" s="5">
        <v>44988</v>
      </c>
    </row>
    <row r="701" spans="1:30" x14ac:dyDescent="0.3">
      <c r="A701" s="5">
        <v>44988</v>
      </c>
      <c r="B701" s="5" t="s">
        <v>75</v>
      </c>
      <c r="C701" t="s">
        <v>88</v>
      </c>
      <c r="D701" t="s">
        <v>85</v>
      </c>
      <c r="E701">
        <v>6.82</v>
      </c>
      <c r="F701" t="s">
        <v>43</v>
      </c>
      <c r="G701" t="s">
        <v>43</v>
      </c>
      <c r="O701">
        <v>149</v>
      </c>
      <c r="P701">
        <v>0.13600000000000001</v>
      </c>
      <c r="Q701">
        <v>50.326000000000001</v>
      </c>
      <c r="R701">
        <v>7.3120000000000003</v>
      </c>
      <c r="S701">
        <v>241.97200000000001</v>
      </c>
      <c r="T701">
        <v>-128.13</v>
      </c>
      <c r="U701">
        <v>8.0139999999999993</v>
      </c>
      <c r="X701" s="5" t="s">
        <v>75</v>
      </c>
      <c r="Y701" t="s">
        <v>88</v>
      </c>
      <c r="Z701" t="s">
        <v>85</v>
      </c>
      <c r="AA701">
        <v>6.82</v>
      </c>
      <c r="AB701" t="s">
        <v>43</v>
      </c>
      <c r="AD701" s="5">
        <v>44988</v>
      </c>
    </row>
    <row r="702" spans="1:30" x14ac:dyDescent="0.3">
      <c r="A702" s="5">
        <v>44988</v>
      </c>
      <c r="B702" s="5" t="s">
        <v>75</v>
      </c>
      <c r="C702" t="s">
        <v>88</v>
      </c>
      <c r="D702" t="s">
        <v>85</v>
      </c>
      <c r="E702">
        <v>6.7119999999999997</v>
      </c>
      <c r="F702" t="s">
        <v>43</v>
      </c>
      <c r="G702" t="s">
        <v>43</v>
      </c>
      <c r="O702">
        <v>150</v>
      </c>
      <c r="P702">
        <v>0.115</v>
      </c>
      <c r="Q702">
        <v>115.048</v>
      </c>
      <c r="R702">
        <v>23.722999999999999</v>
      </c>
      <c r="S702">
        <v>249.066</v>
      </c>
      <c r="T702">
        <v>-111.69499999999999</v>
      </c>
      <c r="U702">
        <v>6.7850000000000001</v>
      </c>
      <c r="X702" s="5" t="s">
        <v>75</v>
      </c>
      <c r="Y702" t="s">
        <v>88</v>
      </c>
      <c r="Z702" t="s">
        <v>85</v>
      </c>
      <c r="AA702">
        <v>6.7119999999999997</v>
      </c>
      <c r="AB702" t="s">
        <v>43</v>
      </c>
      <c r="AD702" s="5">
        <v>44988</v>
      </c>
    </row>
    <row r="703" spans="1:30" x14ac:dyDescent="0.3">
      <c r="A703" s="5">
        <v>44988</v>
      </c>
      <c r="B703" s="5" t="s">
        <v>75</v>
      </c>
      <c r="C703" t="s">
        <v>88</v>
      </c>
      <c r="D703" t="s">
        <v>85</v>
      </c>
      <c r="E703">
        <v>6.4349999999999996</v>
      </c>
      <c r="F703" t="s">
        <v>43</v>
      </c>
      <c r="G703" t="s">
        <v>43</v>
      </c>
      <c r="O703">
        <v>151</v>
      </c>
      <c r="P703">
        <v>0.128</v>
      </c>
      <c r="Q703">
        <v>144.69300000000001</v>
      </c>
      <c r="R703">
        <v>31.530999999999999</v>
      </c>
      <c r="S703">
        <v>227.68299999999999</v>
      </c>
      <c r="T703">
        <v>-100.39700000000001</v>
      </c>
      <c r="U703">
        <v>7.5119999999999996</v>
      </c>
      <c r="X703" s="5" t="s">
        <v>75</v>
      </c>
      <c r="Y703" t="s">
        <v>88</v>
      </c>
      <c r="Z703" t="s">
        <v>85</v>
      </c>
      <c r="AA703">
        <v>6.4349999999999996</v>
      </c>
      <c r="AB703" t="s">
        <v>43</v>
      </c>
      <c r="AD703" s="5">
        <v>44988</v>
      </c>
    </row>
    <row r="704" spans="1:30" x14ac:dyDescent="0.3">
      <c r="A704" s="5">
        <v>44988</v>
      </c>
      <c r="B704" s="5" t="s">
        <v>75</v>
      </c>
      <c r="C704" t="s">
        <v>88</v>
      </c>
      <c r="D704" t="s">
        <v>85</v>
      </c>
      <c r="E704">
        <v>8.0139999999999993</v>
      </c>
      <c r="F704" t="s">
        <v>43</v>
      </c>
      <c r="G704" t="s">
        <v>43</v>
      </c>
      <c r="O704">
        <v>152</v>
      </c>
      <c r="P704">
        <v>0.13</v>
      </c>
      <c r="Q704">
        <v>154.84200000000001</v>
      </c>
      <c r="R704">
        <v>5.681</v>
      </c>
      <c r="S704">
        <v>251.59200000000001</v>
      </c>
      <c r="T704">
        <v>-25.201000000000001</v>
      </c>
      <c r="U704">
        <v>7.6420000000000003</v>
      </c>
      <c r="X704" s="5" t="s">
        <v>75</v>
      </c>
      <c r="Y704" t="s">
        <v>88</v>
      </c>
      <c r="Z704" t="s">
        <v>85</v>
      </c>
      <c r="AA704">
        <v>8.0139999999999993</v>
      </c>
      <c r="AB704" t="s">
        <v>43</v>
      </c>
      <c r="AD704" s="5">
        <v>44988</v>
      </c>
    </row>
    <row r="705" spans="1:30" x14ac:dyDescent="0.3">
      <c r="A705" s="5">
        <v>44988</v>
      </c>
      <c r="B705" s="5" t="s">
        <v>75</v>
      </c>
      <c r="C705" t="s">
        <v>88</v>
      </c>
      <c r="D705" t="s">
        <v>85</v>
      </c>
      <c r="E705">
        <v>6.7850000000000001</v>
      </c>
      <c r="F705" t="s">
        <v>43</v>
      </c>
      <c r="G705" t="s">
        <v>43</v>
      </c>
      <c r="O705">
        <v>153</v>
      </c>
      <c r="P705">
        <v>0.11600000000000001</v>
      </c>
      <c r="Q705">
        <v>139.85499999999999</v>
      </c>
      <c r="R705">
        <v>12.503</v>
      </c>
      <c r="S705">
        <v>246.512</v>
      </c>
      <c r="T705">
        <v>-15.555</v>
      </c>
      <c r="U705">
        <v>6.8250000000000002</v>
      </c>
      <c r="X705" s="5" t="s">
        <v>75</v>
      </c>
      <c r="Y705" t="s">
        <v>88</v>
      </c>
      <c r="Z705" t="s">
        <v>85</v>
      </c>
      <c r="AA705">
        <v>6.7850000000000001</v>
      </c>
      <c r="AB705" t="s">
        <v>43</v>
      </c>
      <c r="AD705" s="5">
        <v>44988</v>
      </c>
    </row>
    <row r="706" spans="1:30" x14ac:dyDescent="0.3">
      <c r="A706" s="5">
        <v>44988</v>
      </c>
      <c r="B706" s="5" t="s">
        <v>75</v>
      </c>
      <c r="C706" t="s">
        <v>88</v>
      </c>
      <c r="D706" t="s">
        <v>85</v>
      </c>
      <c r="E706">
        <v>7.5119999999999996</v>
      </c>
      <c r="F706" t="s">
        <v>43</v>
      </c>
      <c r="G706" t="s">
        <v>43</v>
      </c>
      <c r="O706">
        <v>154</v>
      </c>
      <c r="P706">
        <v>9.5000000000000001E-2</v>
      </c>
      <c r="Q706">
        <v>172.477</v>
      </c>
      <c r="R706">
        <v>20.047999999999998</v>
      </c>
      <c r="S706">
        <v>250.76400000000001</v>
      </c>
      <c r="T706">
        <v>-133.53100000000001</v>
      </c>
      <c r="U706">
        <v>5.61</v>
      </c>
      <c r="X706" s="5" t="s">
        <v>75</v>
      </c>
      <c r="Y706" t="s">
        <v>88</v>
      </c>
      <c r="Z706" t="s">
        <v>85</v>
      </c>
      <c r="AA706">
        <v>7.5119999999999996</v>
      </c>
      <c r="AB706" t="s">
        <v>43</v>
      </c>
      <c r="AD706" s="5">
        <v>44988</v>
      </c>
    </row>
    <row r="707" spans="1:30" x14ac:dyDescent="0.3">
      <c r="A707" s="5">
        <v>44988</v>
      </c>
      <c r="B707" s="5" t="s">
        <v>75</v>
      </c>
      <c r="C707" t="s">
        <v>88</v>
      </c>
      <c r="D707" t="s">
        <v>85</v>
      </c>
      <c r="E707">
        <v>7.6420000000000003</v>
      </c>
      <c r="F707" t="s">
        <v>43</v>
      </c>
      <c r="G707" t="s">
        <v>43</v>
      </c>
      <c r="O707">
        <v>155</v>
      </c>
      <c r="P707">
        <v>0.11899999999999999</v>
      </c>
      <c r="Q707">
        <v>141.77099999999999</v>
      </c>
      <c r="R707">
        <v>28.905999999999999</v>
      </c>
      <c r="S707">
        <v>244.12799999999999</v>
      </c>
      <c r="T707">
        <v>68.923000000000002</v>
      </c>
      <c r="U707">
        <v>6.9740000000000002</v>
      </c>
      <c r="X707" s="5" t="s">
        <v>75</v>
      </c>
      <c r="Y707" t="s">
        <v>88</v>
      </c>
      <c r="Z707" t="s">
        <v>85</v>
      </c>
      <c r="AA707">
        <v>7.6420000000000003</v>
      </c>
      <c r="AB707" t="s">
        <v>43</v>
      </c>
      <c r="AD707" s="5">
        <v>44988</v>
      </c>
    </row>
    <row r="708" spans="1:30" x14ac:dyDescent="0.3">
      <c r="A708" s="5">
        <v>44988</v>
      </c>
      <c r="B708" s="5" t="s">
        <v>75</v>
      </c>
      <c r="C708" t="s">
        <v>88</v>
      </c>
      <c r="D708" t="s">
        <v>85</v>
      </c>
      <c r="E708">
        <v>6.8250000000000002</v>
      </c>
      <c r="F708" t="s">
        <v>43</v>
      </c>
      <c r="G708" t="s">
        <v>43</v>
      </c>
      <c r="O708">
        <v>156</v>
      </c>
      <c r="P708">
        <v>0.11799999999999999</v>
      </c>
      <c r="Q708">
        <v>105.46899999999999</v>
      </c>
      <c r="R708">
        <v>10.487</v>
      </c>
      <c r="S708">
        <v>233.10300000000001</v>
      </c>
      <c r="T708">
        <v>23.050999999999998</v>
      </c>
      <c r="U708">
        <v>6.9249999999999998</v>
      </c>
      <c r="X708" s="5" t="s">
        <v>75</v>
      </c>
      <c r="Y708" t="s">
        <v>88</v>
      </c>
      <c r="Z708" t="s">
        <v>85</v>
      </c>
      <c r="AA708">
        <v>6.8250000000000002</v>
      </c>
      <c r="AB708" t="s">
        <v>43</v>
      </c>
      <c r="AD708" s="5">
        <v>44988</v>
      </c>
    </row>
    <row r="709" spans="1:30" x14ac:dyDescent="0.3">
      <c r="A709" s="5">
        <v>44988</v>
      </c>
      <c r="B709" s="5" t="s">
        <v>75</v>
      </c>
      <c r="C709" t="s">
        <v>88</v>
      </c>
      <c r="D709" t="s">
        <v>85</v>
      </c>
      <c r="E709">
        <v>5.61</v>
      </c>
      <c r="F709" t="s">
        <v>43</v>
      </c>
      <c r="G709" t="s">
        <v>43</v>
      </c>
      <c r="O709">
        <v>157</v>
      </c>
      <c r="P709">
        <v>7.1999999999999995E-2</v>
      </c>
      <c r="Q709">
        <v>40.369</v>
      </c>
      <c r="R709">
        <v>3.173</v>
      </c>
      <c r="S709">
        <v>180.667</v>
      </c>
      <c r="T709">
        <v>-28.61</v>
      </c>
      <c r="U709">
        <v>4.2469999999999999</v>
      </c>
      <c r="X709" s="5" t="s">
        <v>75</v>
      </c>
      <c r="Y709" t="s">
        <v>88</v>
      </c>
      <c r="Z709" t="s">
        <v>85</v>
      </c>
      <c r="AA709">
        <v>5.61</v>
      </c>
      <c r="AB709" t="s">
        <v>43</v>
      </c>
      <c r="AD709" s="5">
        <v>44988</v>
      </c>
    </row>
    <row r="710" spans="1:30" x14ac:dyDescent="0.3">
      <c r="A710" s="5">
        <v>44988</v>
      </c>
      <c r="B710" s="5" t="s">
        <v>75</v>
      </c>
      <c r="C710" t="s">
        <v>88</v>
      </c>
      <c r="D710" t="s">
        <v>85</v>
      </c>
      <c r="E710">
        <v>6.9740000000000002</v>
      </c>
      <c r="F710" t="s">
        <v>43</v>
      </c>
      <c r="G710" t="s">
        <v>43</v>
      </c>
      <c r="O710">
        <v>158</v>
      </c>
      <c r="P710">
        <v>0.111</v>
      </c>
      <c r="Q710">
        <v>95.733999999999995</v>
      </c>
      <c r="R710">
        <v>14.132999999999999</v>
      </c>
      <c r="S710">
        <v>234.22800000000001</v>
      </c>
      <c r="T710">
        <v>27.096</v>
      </c>
      <c r="U710">
        <v>6.548</v>
      </c>
      <c r="X710" s="5" t="s">
        <v>75</v>
      </c>
      <c r="Y710" t="s">
        <v>88</v>
      </c>
      <c r="Z710" t="s">
        <v>85</v>
      </c>
      <c r="AA710">
        <v>6.9740000000000002</v>
      </c>
      <c r="AB710" t="s">
        <v>43</v>
      </c>
      <c r="AD710" s="5">
        <v>44988</v>
      </c>
    </row>
    <row r="711" spans="1:30" x14ac:dyDescent="0.3">
      <c r="A711" s="5">
        <v>44988</v>
      </c>
      <c r="B711" s="5" t="s">
        <v>75</v>
      </c>
      <c r="C711" t="s">
        <v>88</v>
      </c>
      <c r="D711" t="s">
        <v>85</v>
      </c>
      <c r="E711">
        <v>6.9249999999999998</v>
      </c>
      <c r="F711" t="s">
        <v>43</v>
      </c>
      <c r="G711" t="s">
        <v>43</v>
      </c>
      <c r="O711">
        <v>159</v>
      </c>
      <c r="P711">
        <v>0.113</v>
      </c>
      <c r="Q711">
        <v>98.442999999999998</v>
      </c>
      <c r="R711">
        <v>18.914999999999999</v>
      </c>
      <c r="S711">
        <v>216.48599999999999</v>
      </c>
      <c r="T711">
        <v>20.829000000000001</v>
      </c>
      <c r="U711">
        <v>6.6719999999999997</v>
      </c>
      <c r="X711" s="5" t="s">
        <v>75</v>
      </c>
      <c r="Y711" t="s">
        <v>88</v>
      </c>
      <c r="Z711" t="s">
        <v>85</v>
      </c>
      <c r="AA711">
        <v>6.9249999999999998</v>
      </c>
      <c r="AB711" t="s">
        <v>43</v>
      </c>
      <c r="AD711" s="5">
        <v>44988</v>
      </c>
    </row>
    <row r="712" spans="1:30" x14ac:dyDescent="0.3">
      <c r="A712" s="5">
        <v>44988</v>
      </c>
      <c r="B712" s="5" t="s">
        <v>75</v>
      </c>
      <c r="C712" t="s">
        <v>88</v>
      </c>
      <c r="D712" t="s">
        <v>85</v>
      </c>
      <c r="E712">
        <v>4.2469999999999999</v>
      </c>
      <c r="F712" t="s">
        <v>43</v>
      </c>
      <c r="G712" t="s">
        <v>43</v>
      </c>
      <c r="O712">
        <v>160</v>
      </c>
      <c r="P712">
        <v>0.104</v>
      </c>
      <c r="Q712">
        <v>110.39700000000001</v>
      </c>
      <c r="R712">
        <v>15.667</v>
      </c>
      <c r="S712">
        <v>244.31399999999999</v>
      </c>
      <c r="T712">
        <v>10.192</v>
      </c>
      <c r="U712">
        <v>6.13</v>
      </c>
      <c r="X712" s="5" t="s">
        <v>75</v>
      </c>
      <c r="Y712" t="s">
        <v>88</v>
      </c>
      <c r="Z712" t="s">
        <v>85</v>
      </c>
      <c r="AA712">
        <v>4.2469999999999999</v>
      </c>
      <c r="AB712" t="s">
        <v>43</v>
      </c>
      <c r="AD712" s="5">
        <v>44988</v>
      </c>
    </row>
    <row r="713" spans="1:30" x14ac:dyDescent="0.3">
      <c r="A713" s="5">
        <v>44988</v>
      </c>
      <c r="B713" s="5" t="s">
        <v>75</v>
      </c>
      <c r="C713" t="s">
        <v>88</v>
      </c>
      <c r="D713" t="s">
        <v>85</v>
      </c>
      <c r="E713">
        <v>6.548</v>
      </c>
      <c r="F713" t="s">
        <v>43</v>
      </c>
      <c r="G713" t="s">
        <v>43</v>
      </c>
      <c r="O713">
        <v>161</v>
      </c>
      <c r="P713">
        <v>0.105</v>
      </c>
      <c r="Q713">
        <v>67.61</v>
      </c>
      <c r="R713">
        <v>2.198</v>
      </c>
      <c r="S713">
        <v>237.37</v>
      </c>
      <c r="T713">
        <v>-37.875</v>
      </c>
      <c r="U713">
        <v>6.1829999999999998</v>
      </c>
      <c r="X713" s="5" t="s">
        <v>75</v>
      </c>
      <c r="Y713" t="s">
        <v>88</v>
      </c>
      <c r="Z713" t="s">
        <v>85</v>
      </c>
      <c r="AA713">
        <v>6.548</v>
      </c>
      <c r="AB713" t="s">
        <v>43</v>
      </c>
      <c r="AD713" s="5">
        <v>44988</v>
      </c>
    </row>
    <row r="714" spans="1:30" x14ac:dyDescent="0.3">
      <c r="A714" s="5">
        <v>44988</v>
      </c>
      <c r="B714" s="5" t="s">
        <v>75</v>
      </c>
      <c r="C714" t="s">
        <v>88</v>
      </c>
      <c r="D714" t="s">
        <v>85</v>
      </c>
      <c r="E714">
        <v>6.6719999999999997</v>
      </c>
      <c r="F714" t="s">
        <v>43</v>
      </c>
      <c r="G714" t="s">
        <v>43</v>
      </c>
      <c r="O714">
        <v>162</v>
      </c>
      <c r="P714">
        <v>0.123</v>
      </c>
      <c r="Q714">
        <v>107.871</v>
      </c>
      <c r="R714">
        <v>22.934999999999999</v>
      </c>
      <c r="S714">
        <v>231.751</v>
      </c>
      <c r="T714">
        <v>-153.19399999999999</v>
      </c>
      <c r="U714">
        <v>7.2149999999999999</v>
      </c>
      <c r="X714" s="5" t="s">
        <v>75</v>
      </c>
      <c r="Y714" t="s">
        <v>88</v>
      </c>
      <c r="Z714" t="s">
        <v>85</v>
      </c>
      <c r="AA714">
        <v>6.6719999999999997</v>
      </c>
      <c r="AB714" t="s">
        <v>43</v>
      </c>
      <c r="AD714" s="5">
        <v>44988</v>
      </c>
    </row>
    <row r="715" spans="1:30" x14ac:dyDescent="0.3">
      <c r="A715" s="5">
        <v>44988</v>
      </c>
      <c r="B715" s="5" t="s">
        <v>75</v>
      </c>
      <c r="C715" t="s">
        <v>88</v>
      </c>
      <c r="D715" t="s">
        <v>85</v>
      </c>
      <c r="E715">
        <v>6.13</v>
      </c>
      <c r="F715" t="s">
        <v>43</v>
      </c>
      <c r="G715" t="s">
        <v>43</v>
      </c>
      <c r="O715">
        <v>163</v>
      </c>
      <c r="P715">
        <v>0.11700000000000001</v>
      </c>
      <c r="Q715">
        <v>126.556</v>
      </c>
      <c r="R715">
        <v>16.137</v>
      </c>
      <c r="S715">
        <v>248.876</v>
      </c>
      <c r="T715">
        <v>-20.754000000000001</v>
      </c>
      <c r="U715">
        <v>6.8869999999999996</v>
      </c>
      <c r="X715" s="5" t="s">
        <v>75</v>
      </c>
      <c r="Y715" t="s">
        <v>88</v>
      </c>
      <c r="Z715" t="s">
        <v>85</v>
      </c>
      <c r="AA715">
        <v>6.13</v>
      </c>
      <c r="AB715" t="s">
        <v>43</v>
      </c>
      <c r="AD715" s="5">
        <v>44988</v>
      </c>
    </row>
    <row r="716" spans="1:30" x14ac:dyDescent="0.3">
      <c r="A716" s="5">
        <v>44988</v>
      </c>
      <c r="B716" s="5" t="s">
        <v>75</v>
      </c>
      <c r="C716" t="s">
        <v>88</v>
      </c>
      <c r="D716" t="s">
        <v>85</v>
      </c>
      <c r="E716">
        <v>6.1829999999999998</v>
      </c>
      <c r="F716" t="s">
        <v>43</v>
      </c>
      <c r="G716" t="s">
        <v>43</v>
      </c>
      <c r="O716">
        <v>164</v>
      </c>
      <c r="P716">
        <v>0.114</v>
      </c>
      <c r="Q716">
        <v>75.231999999999999</v>
      </c>
      <c r="R716">
        <v>0.70799999999999996</v>
      </c>
      <c r="S716">
        <v>253.75800000000001</v>
      </c>
      <c r="T716">
        <v>-33.048000000000002</v>
      </c>
      <c r="U716">
        <v>6.7119999999999997</v>
      </c>
      <c r="X716" s="5" t="s">
        <v>75</v>
      </c>
      <c r="Y716" t="s">
        <v>88</v>
      </c>
      <c r="Z716" t="s">
        <v>85</v>
      </c>
      <c r="AA716">
        <v>6.1829999999999998</v>
      </c>
      <c r="AB716" t="s">
        <v>43</v>
      </c>
      <c r="AD716" s="5">
        <v>44988</v>
      </c>
    </row>
    <row r="717" spans="1:30" x14ac:dyDescent="0.3">
      <c r="A717" s="5">
        <v>44988</v>
      </c>
      <c r="B717" s="5" t="s">
        <v>75</v>
      </c>
      <c r="C717" t="s">
        <v>88</v>
      </c>
      <c r="D717" t="s">
        <v>85</v>
      </c>
      <c r="E717">
        <v>7.2149999999999999</v>
      </c>
      <c r="F717" t="s">
        <v>43</v>
      </c>
      <c r="G717" t="s">
        <v>43</v>
      </c>
      <c r="O717">
        <v>165</v>
      </c>
      <c r="P717">
        <v>8.4000000000000005E-2</v>
      </c>
      <c r="Q717">
        <v>125.264</v>
      </c>
      <c r="R717">
        <v>14.651</v>
      </c>
      <c r="S717">
        <v>240.297</v>
      </c>
      <c r="T717">
        <v>-47.779000000000003</v>
      </c>
      <c r="U717">
        <v>4.9429999999999996</v>
      </c>
      <c r="X717" s="5" t="s">
        <v>75</v>
      </c>
      <c r="Y717" t="s">
        <v>88</v>
      </c>
      <c r="Z717" t="s">
        <v>85</v>
      </c>
      <c r="AA717">
        <v>7.2149999999999999</v>
      </c>
      <c r="AB717" t="s">
        <v>43</v>
      </c>
      <c r="AD717" s="5">
        <v>44988</v>
      </c>
    </row>
    <row r="718" spans="1:30" x14ac:dyDescent="0.3">
      <c r="A718" s="5">
        <v>44988</v>
      </c>
      <c r="B718" s="5" t="s">
        <v>75</v>
      </c>
      <c r="C718" t="s">
        <v>88</v>
      </c>
      <c r="D718" t="s">
        <v>85</v>
      </c>
      <c r="E718">
        <v>6.8869999999999996</v>
      </c>
      <c r="F718" t="s">
        <v>43</v>
      </c>
      <c r="G718" t="s">
        <v>43</v>
      </c>
      <c r="O718">
        <v>166</v>
      </c>
      <c r="P718">
        <v>0.13200000000000001</v>
      </c>
      <c r="Q718">
        <v>143.15799999999999</v>
      </c>
      <c r="R718">
        <v>31.53</v>
      </c>
      <c r="S718">
        <v>251.667</v>
      </c>
      <c r="T718">
        <v>-90.498000000000005</v>
      </c>
      <c r="U718">
        <v>7.7960000000000003</v>
      </c>
      <c r="X718" s="5" t="s">
        <v>75</v>
      </c>
      <c r="Y718" t="s">
        <v>88</v>
      </c>
      <c r="Z718" t="s">
        <v>85</v>
      </c>
      <c r="AA718">
        <v>6.8869999999999996</v>
      </c>
      <c r="AB718" t="s">
        <v>43</v>
      </c>
      <c r="AD718" s="5">
        <v>44988</v>
      </c>
    </row>
    <row r="719" spans="1:30" x14ac:dyDescent="0.3">
      <c r="A719" s="5">
        <v>44988</v>
      </c>
      <c r="B719" s="5" t="s">
        <v>75</v>
      </c>
      <c r="C719" t="s">
        <v>88</v>
      </c>
      <c r="D719" t="s">
        <v>85</v>
      </c>
      <c r="E719">
        <v>6.7119999999999997</v>
      </c>
      <c r="F719" t="s">
        <v>43</v>
      </c>
      <c r="G719" t="s">
        <v>43</v>
      </c>
      <c r="O719">
        <v>167</v>
      </c>
      <c r="P719">
        <v>0.113</v>
      </c>
      <c r="Q719">
        <v>123.583</v>
      </c>
      <c r="R719">
        <v>29.427</v>
      </c>
      <c r="S719">
        <v>253.67099999999999</v>
      </c>
      <c r="T719">
        <v>-126.285</v>
      </c>
      <c r="U719">
        <v>6.6429999999999998</v>
      </c>
      <c r="X719" s="5" t="s">
        <v>75</v>
      </c>
      <c r="Y719" t="s">
        <v>88</v>
      </c>
      <c r="Z719" t="s">
        <v>85</v>
      </c>
      <c r="AA719">
        <v>6.7119999999999997</v>
      </c>
      <c r="AB719" t="s">
        <v>43</v>
      </c>
      <c r="AD719" s="5">
        <v>44988</v>
      </c>
    </row>
    <row r="720" spans="1:30" x14ac:dyDescent="0.3">
      <c r="A720" s="5">
        <v>44988</v>
      </c>
      <c r="B720" s="5" t="s">
        <v>75</v>
      </c>
      <c r="C720" t="s">
        <v>88</v>
      </c>
      <c r="D720" t="s">
        <v>85</v>
      </c>
      <c r="E720">
        <v>4.9429999999999996</v>
      </c>
      <c r="F720" t="s">
        <v>43</v>
      </c>
      <c r="G720" t="s">
        <v>43</v>
      </c>
      <c r="O720">
        <v>168</v>
      </c>
      <c r="P720">
        <v>0.121</v>
      </c>
      <c r="Q720">
        <v>149.38200000000001</v>
      </c>
      <c r="R720">
        <v>45.936</v>
      </c>
      <c r="S720">
        <v>232.05799999999999</v>
      </c>
      <c r="T720">
        <v>-98.745999999999995</v>
      </c>
      <c r="U720">
        <v>7.133</v>
      </c>
      <c r="X720" s="5" t="s">
        <v>75</v>
      </c>
      <c r="Y720" t="s">
        <v>88</v>
      </c>
      <c r="Z720" t="s">
        <v>85</v>
      </c>
      <c r="AA720">
        <v>4.9429999999999996</v>
      </c>
      <c r="AB720" t="s">
        <v>43</v>
      </c>
      <c r="AD720" s="5">
        <v>44988</v>
      </c>
    </row>
    <row r="721" spans="1:30" x14ac:dyDescent="0.3">
      <c r="A721" s="5">
        <v>44988</v>
      </c>
      <c r="B721" s="5" t="s">
        <v>75</v>
      </c>
      <c r="C721" t="s">
        <v>88</v>
      </c>
      <c r="D721" t="s">
        <v>85</v>
      </c>
      <c r="E721">
        <v>7.7960000000000003</v>
      </c>
      <c r="F721" t="s">
        <v>43</v>
      </c>
      <c r="G721" t="s">
        <v>43</v>
      </c>
      <c r="O721">
        <v>169</v>
      </c>
      <c r="P721">
        <v>0.129</v>
      </c>
      <c r="Q721">
        <v>111.077</v>
      </c>
      <c r="R721">
        <v>12.951000000000001</v>
      </c>
      <c r="S721">
        <v>215.74199999999999</v>
      </c>
      <c r="T721">
        <v>-109.895</v>
      </c>
      <c r="U721">
        <v>7.569</v>
      </c>
      <c r="X721" s="5" t="s">
        <v>75</v>
      </c>
      <c r="Y721" t="s">
        <v>88</v>
      </c>
      <c r="Z721" t="s">
        <v>85</v>
      </c>
      <c r="AA721">
        <v>7.7960000000000003</v>
      </c>
      <c r="AB721" t="s">
        <v>43</v>
      </c>
      <c r="AD721" s="5">
        <v>44988</v>
      </c>
    </row>
    <row r="722" spans="1:30" x14ac:dyDescent="0.3">
      <c r="A722" s="5">
        <v>44988</v>
      </c>
      <c r="B722" s="5" t="s">
        <v>75</v>
      </c>
      <c r="C722" t="s">
        <v>88</v>
      </c>
      <c r="D722" t="s">
        <v>85</v>
      </c>
      <c r="E722">
        <v>6.6429999999999998</v>
      </c>
      <c r="F722" t="s">
        <v>43</v>
      </c>
      <c r="G722" t="s">
        <v>43</v>
      </c>
      <c r="O722">
        <v>170</v>
      </c>
      <c r="P722">
        <v>0.121</v>
      </c>
      <c r="Q722">
        <v>132.88800000000001</v>
      </c>
      <c r="R722">
        <v>3.6669999999999998</v>
      </c>
      <c r="S722">
        <v>235.45500000000001</v>
      </c>
      <c r="T722">
        <v>-76.759</v>
      </c>
      <c r="U722">
        <v>7.1029999999999998</v>
      </c>
      <c r="X722" s="5" t="s">
        <v>75</v>
      </c>
      <c r="Y722" t="s">
        <v>88</v>
      </c>
      <c r="Z722" t="s">
        <v>85</v>
      </c>
      <c r="AA722">
        <v>6.6429999999999998</v>
      </c>
      <c r="AB722" t="s">
        <v>43</v>
      </c>
      <c r="AD722" s="5">
        <v>44988</v>
      </c>
    </row>
    <row r="723" spans="1:30" x14ac:dyDescent="0.3">
      <c r="A723" s="5">
        <v>44988</v>
      </c>
      <c r="B723" s="5" t="s">
        <v>75</v>
      </c>
      <c r="C723" t="s">
        <v>88</v>
      </c>
      <c r="D723" t="s">
        <v>85</v>
      </c>
      <c r="E723">
        <v>7.133</v>
      </c>
      <c r="F723" t="s">
        <v>43</v>
      </c>
      <c r="G723" t="s">
        <v>43</v>
      </c>
      <c r="O723">
        <v>171</v>
      </c>
      <c r="P723">
        <v>0.107</v>
      </c>
      <c r="Q723">
        <v>110.152</v>
      </c>
      <c r="R723">
        <v>16</v>
      </c>
      <c r="S723">
        <v>254.27699999999999</v>
      </c>
      <c r="T723">
        <v>-47.186</v>
      </c>
      <c r="U723">
        <v>6.2839999999999998</v>
      </c>
      <c r="X723" s="5" t="s">
        <v>75</v>
      </c>
      <c r="Y723" t="s">
        <v>88</v>
      </c>
      <c r="Z723" t="s">
        <v>85</v>
      </c>
      <c r="AA723">
        <v>7.133</v>
      </c>
      <c r="AB723" t="s">
        <v>43</v>
      </c>
      <c r="AD723" s="5">
        <v>44988</v>
      </c>
    </row>
    <row r="724" spans="1:30" x14ac:dyDescent="0.3">
      <c r="A724" s="5">
        <v>44988</v>
      </c>
      <c r="B724" s="5" t="s">
        <v>75</v>
      </c>
      <c r="C724" t="s">
        <v>88</v>
      </c>
      <c r="D724" t="s">
        <v>85</v>
      </c>
      <c r="E724">
        <v>7.569</v>
      </c>
      <c r="F724" t="s">
        <v>43</v>
      </c>
      <c r="G724" t="s">
        <v>43</v>
      </c>
      <c r="O724">
        <v>172</v>
      </c>
      <c r="P724">
        <v>0.13400000000000001</v>
      </c>
      <c r="Q724">
        <v>112.09399999999999</v>
      </c>
      <c r="R724">
        <v>3</v>
      </c>
      <c r="S724">
        <v>209.61799999999999</v>
      </c>
      <c r="T724">
        <v>-61.899000000000001</v>
      </c>
      <c r="U724">
        <v>7.915</v>
      </c>
      <c r="X724" s="5" t="s">
        <v>75</v>
      </c>
      <c r="Y724" t="s">
        <v>88</v>
      </c>
      <c r="Z724" t="s">
        <v>85</v>
      </c>
      <c r="AA724">
        <v>7.569</v>
      </c>
      <c r="AB724" t="s">
        <v>43</v>
      </c>
      <c r="AD724" s="5">
        <v>44988</v>
      </c>
    </row>
    <row r="725" spans="1:30" x14ac:dyDescent="0.3">
      <c r="A725" s="5">
        <v>44988</v>
      </c>
      <c r="B725" s="5" t="s">
        <v>75</v>
      </c>
      <c r="C725" t="s">
        <v>88</v>
      </c>
      <c r="D725" t="s">
        <v>85</v>
      </c>
      <c r="E725">
        <v>7.1029999999999998</v>
      </c>
      <c r="F725" t="s">
        <v>43</v>
      </c>
      <c r="G725" t="s">
        <v>43</v>
      </c>
      <c r="O725">
        <v>173</v>
      </c>
      <c r="P725">
        <v>0.127</v>
      </c>
      <c r="Q725">
        <v>106.07</v>
      </c>
      <c r="R725">
        <v>14.333</v>
      </c>
      <c r="S725">
        <v>232.72399999999999</v>
      </c>
      <c r="T725">
        <v>-118.652</v>
      </c>
      <c r="U725">
        <v>7.4930000000000003</v>
      </c>
      <c r="X725" s="5" t="s">
        <v>75</v>
      </c>
      <c r="Y725" t="s">
        <v>88</v>
      </c>
      <c r="Z725" t="s">
        <v>85</v>
      </c>
      <c r="AA725">
        <v>7.1029999999999998</v>
      </c>
      <c r="AB725" t="s">
        <v>43</v>
      </c>
      <c r="AD725" s="5">
        <v>44988</v>
      </c>
    </row>
    <row r="726" spans="1:30" x14ac:dyDescent="0.3">
      <c r="A726" s="5">
        <v>44988</v>
      </c>
      <c r="B726" s="5" t="s">
        <v>75</v>
      </c>
      <c r="C726" t="s">
        <v>88</v>
      </c>
      <c r="D726" t="s">
        <v>85</v>
      </c>
      <c r="E726">
        <v>6.2839999999999998</v>
      </c>
      <c r="F726" t="s">
        <v>43</v>
      </c>
      <c r="G726" t="s">
        <v>43</v>
      </c>
      <c r="O726">
        <v>174</v>
      </c>
      <c r="P726">
        <v>0.13200000000000001</v>
      </c>
      <c r="Q726">
        <v>136.54499999999999</v>
      </c>
      <c r="R726">
        <v>55.375999999999998</v>
      </c>
      <c r="S726">
        <v>247.27099999999999</v>
      </c>
      <c r="T726">
        <v>10.037000000000001</v>
      </c>
      <c r="U726">
        <v>7.7789999999999999</v>
      </c>
      <c r="X726" s="5" t="s">
        <v>75</v>
      </c>
      <c r="Y726" t="s">
        <v>88</v>
      </c>
      <c r="Z726" t="s">
        <v>85</v>
      </c>
      <c r="AA726">
        <v>6.2839999999999998</v>
      </c>
      <c r="AB726" t="s">
        <v>43</v>
      </c>
      <c r="AD726" s="5">
        <v>44988</v>
      </c>
    </row>
    <row r="727" spans="1:30" x14ac:dyDescent="0.3">
      <c r="A727" s="5">
        <v>44988</v>
      </c>
      <c r="B727" s="5" t="s">
        <v>75</v>
      </c>
      <c r="C727" t="s">
        <v>88</v>
      </c>
      <c r="D727" t="s">
        <v>85</v>
      </c>
      <c r="E727">
        <v>7.915</v>
      </c>
      <c r="F727" t="s">
        <v>43</v>
      </c>
      <c r="G727" t="s">
        <v>43</v>
      </c>
      <c r="O727">
        <v>175</v>
      </c>
      <c r="P727">
        <v>0.106</v>
      </c>
      <c r="Q727">
        <v>126.636</v>
      </c>
      <c r="R727">
        <v>0.33300000000000002</v>
      </c>
      <c r="S727">
        <v>253.66499999999999</v>
      </c>
      <c r="T727">
        <v>-9.36</v>
      </c>
      <c r="U727">
        <v>6.2519999999999998</v>
      </c>
      <c r="X727" s="5" t="s">
        <v>75</v>
      </c>
      <c r="Y727" t="s">
        <v>88</v>
      </c>
      <c r="Z727" t="s">
        <v>85</v>
      </c>
      <c r="AA727">
        <v>7.915</v>
      </c>
      <c r="AB727" t="s">
        <v>43</v>
      </c>
      <c r="AD727" s="5">
        <v>44988</v>
      </c>
    </row>
    <row r="728" spans="1:30" x14ac:dyDescent="0.3">
      <c r="A728" s="5">
        <v>44988</v>
      </c>
      <c r="B728" s="5" t="s">
        <v>75</v>
      </c>
      <c r="C728" t="s">
        <v>88</v>
      </c>
      <c r="D728" t="s">
        <v>85</v>
      </c>
      <c r="E728">
        <v>7.4930000000000003</v>
      </c>
      <c r="F728" t="s">
        <v>43</v>
      </c>
      <c r="G728" t="s">
        <v>43</v>
      </c>
      <c r="O728">
        <v>176</v>
      </c>
      <c r="P728">
        <v>0.13200000000000001</v>
      </c>
      <c r="Q728">
        <v>171.61500000000001</v>
      </c>
      <c r="R728">
        <v>19.893999999999998</v>
      </c>
      <c r="S728">
        <v>251.27600000000001</v>
      </c>
      <c r="T728">
        <v>-28.811</v>
      </c>
      <c r="U728">
        <v>7.7359999999999998</v>
      </c>
      <c r="X728" s="5" t="s">
        <v>75</v>
      </c>
      <c r="Y728" t="s">
        <v>88</v>
      </c>
      <c r="Z728" t="s">
        <v>85</v>
      </c>
      <c r="AA728">
        <v>7.4930000000000003</v>
      </c>
      <c r="AB728" t="s">
        <v>43</v>
      </c>
      <c r="AD728" s="5">
        <v>44988</v>
      </c>
    </row>
    <row r="729" spans="1:30" x14ac:dyDescent="0.3">
      <c r="A729" s="5">
        <v>44988</v>
      </c>
      <c r="B729" s="5" t="s">
        <v>75</v>
      </c>
      <c r="C729" t="s">
        <v>88</v>
      </c>
      <c r="D729" t="s">
        <v>85</v>
      </c>
      <c r="E729">
        <v>7.7789999999999999</v>
      </c>
      <c r="F729" t="s">
        <v>43</v>
      </c>
      <c r="G729" t="s">
        <v>43</v>
      </c>
      <c r="O729">
        <v>177</v>
      </c>
      <c r="P729">
        <v>5.0999999999999997E-2</v>
      </c>
      <c r="Q729">
        <v>75.58</v>
      </c>
      <c r="R729">
        <v>4.9829999999999997</v>
      </c>
      <c r="S729">
        <v>248.78</v>
      </c>
      <c r="T729">
        <v>4.0019999999999998</v>
      </c>
      <c r="U729">
        <v>12.18</v>
      </c>
      <c r="X729" s="5" t="s">
        <v>75</v>
      </c>
      <c r="Y729" t="s">
        <v>88</v>
      </c>
      <c r="Z729" t="s">
        <v>85</v>
      </c>
      <c r="AA729">
        <v>7.7789999999999999</v>
      </c>
      <c r="AB729" t="s">
        <v>43</v>
      </c>
      <c r="AD729" s="5">
        <v>44988</v>
      </c>
    </row>
    <row r="730" spans="1:30" x14ac:dyDescent="0.3">
      <c r="A730" s="5">
        <v>44988</v>
      </c>
      <c r="B730" s="5" t="s">
        <v>75</v>
      </c>
      <c r="C730" t="s">
        <v>88</v>
      </c>
      <c r="D730" t="s">
        <v>85</v>
      </c>
      <c r="E730">
        <v>6.2519999999999998</v>
      </c>
      <c r="F730" t="s">
        <v>43</v>
      </c>
      <c r="G730" t="s">
        <v>43</v>
      </c>
      <c r="O730">
        <v>178</v>
      </c>
      <c r="P730">
        <v>5.3999999999999999E-2</v>
      </c>
      <c r="Q730">
        <v>82.337999999999994</v>
      </c>
      <c r="R730">
        <v>0</v>
      </c>
      <c r="S730">
        <v>250.36699999999999</v>
      </c>
      <c r="T730">
        <v>1.3340000000000001</v>
      </c>
      <c r="U730">
        <v>12.887</v>
      </c>
      <c r="X730" s="5" t="s">
        <v>75</v>
      </c>
      <c r="Y730" t="s">
        <v>88</v>
      </c>
      <c r="Z730" t="s">
        <v>85</v>
      </c>
      <c r="AA730">
        <v>6.2519999999999998</v>
      </c>
      <c r="AB730" t="s">
        <v>43</v>
      </c>
      <c r="AD730" s="5">
        <v>44988</v>
      </c>
    </row>
    <row r="731" spans="1:30" x14ac:dyDescent="0.3">
      <c r="A731" s="5">
        <v>44988</v>
      </c>
      <c r="B731" s="5" t="s">
        <v>75</v>
      </c>
      <c r="C731" t="s">
        <v>88</v>
      </c>
      <c r="D731" t="s">
        <v>85</v>
      </c>
      <c r="E731">
        <v>7.7359999999999998</v>
      </c>
      <c r="F731" t="s">
        <v>43</v>
      </c>
      <c r="G731" t="s">
        <v>43</v>
      </c>
      <c r="O731">
        <v>179</v>
      </c>
      <c r="P731">
        <v>3.7999999999999999E-2</v>
      </c>
      <c r="Q731">
        <v>92.227999999999994</v>
      </c>
      <c r="R731">
        <v>0.33300000000000002</v>
      </c>
      <c r="S731">
        <v>254.13800000000001</v>
      </c>
      <c r="T731">
        <v>1.3640000000000001</v>
      </c>
      <c r="U731">
        <v>9.1029999999999998</v>
      </c>
      <c r="X731" s="5" t="s">
        <v>75</v>
      </c>
      <c r="Y731" t="s">
        <v>88</v>
      </c>
      <c r="Z731" t="s">
        <v>85</v>
      </c>
      <c r="AA731">
        <v>7.7359999999999998</v>
      </c>
      <c r="AB731" t="s">
        <v>43</v>
      </c>
      <c r="AD731" s="5">
        <v>44988</v>
      </c>
    </row>
    <row r="732" spans="1:30" x14ac:dyDescent="0.3">
      <c r="A732" s="5">
        <v>44988</v>
      </c>
      <c r="B732" s="5" t="s">
        <v>75</v>
      </c>
      <c r="C732" t="s">
        <v>88</v>
      </c>
      <c r="D732" t="s">
        <v>85</v>
      </c>
      <c r="E732">
        <v>12.18</v>
      </c>
      <c r="F732" t="s">
        <v>43</v>
      </c>
      <c r="G732" t="s">
        <v>43</v>
      </c>
      <c r="O732">
        <v>180</v>
      </c>
      <c r="P732">
        <v>3.5999999999999997E-2</v>
      </c>
      <c r="Q732">
        <v>100.747</v>
      </c>
      <c r="R732">
        <v>0</v>
      </c>
      <c r="S732">
        <v>253.10400000000001</v>
      </c>
      <c r="T732">
        <v>-0.44800000000000001</v>
      </c>
      <c r="U732">
        <v>8.5340000000000007</v>
      </c>
      <c r="X732" s="5" t="s">
        <v>75</v>
      </c>
      <c r="Y732" t="s">
        <v>88</v>
      </c>
      <c r="Z732" t="s">
        <v>85</v>
      </c>
      <c r="AA732">
        <v>12.18</v>
      </c>
      <c r="AB732" t="s">
        <v>43</v>
      </c>
      <c r="AD732" s="5">
        <v>44988</v>
      </c>
    </row>
    <row r="733" spans="1:30" x14ac:dyDescent="0.3">
      <c r="A733" s="5">
        <v>44988</v>
      </c>
      <c r="B733" s="5" t="s">
        <v>75</v>
      </c>
      <c r="C733" t="s">
        <v>88</v>
      </c>
      <c r="D733" t="s">
        <v>85</v>
      </c>
      <c r="E733">
        <v>12.887</v>
      </c>
      <c r="F733" t="s">
        <v>43</v>
      </c>
      <c r="G733" t="s">
        <v>43</v>
      </c>
      <c r="O733">
        <v>181</v>
      </c>
      <c r="P733">
        <v>6.4000000000000001E-2</v>
      </c>
      <c r="Q733">
        <v>76.180000000000007</v>
      </c>
      <c r="R733">
        <v>4.2930000000000001</v>
      </c>
      <c r="S733">
        <v>247.90100000000001</v>
      </c>
      <c r="T733">
        <v>4.6859999999999999</v>
      </c>
      <c r="U733">
        <v>15.301</v>
      </c>
      <c r="X733" s="5" t="s">
        <v>75</v>
      </c>
      <c r="Y733" t="s">
        <v>88</v>
      </c>
      <c r="Z733" t="s">
        <v>85</v>
      </c>
      <c r="AA733">
        <v>12.887</v>
      </c>
      <c r="AB733" t="s">
        <v>43</v>
      </c>
      <c r="AD733" s="5">
        <v>44988</v>
      </c>
    </row>
    <row r="734" spans="1:30" x14ac:dyDescent="0.3">
      <c r="A734" s="5">
        <v>44988</v>
      </c>
      <c r="B734" s="5" t="s">
        <v>75</v>
      </c>
      <c r="C734" t="s">
        <v>88</v>
      </c>
      <c r="D734" t="s">
        <v>85</v>
      </c>
      <c r="E734">
        <v>9.1029999999999998</v>
      </c>
      <c r="F734" t="s">
        <v>43</v>
      </c>
      <c r="G734" t="s">
        <v>43</v>
      </c>
      <c r="O734">
        <v>182</v>
      </c>
      <c r="P734">
        <v>4.8000000000000001E-2</v>
      </c>
      <c r="Q734">
        <v>74.846000000000004</v>
      </c>
      <c r="R734">
        <v>8.5470000000000006</v>
      </c>
      <c r="S734">
        <v>234.81700000000001</v>
      </c>
      <c r="T734">
        <v>2.1669999999999998</v>
      </c>
      <c r="U734">
        <v>11.458</v>
      </c>
      <c r="X734" s="5" t="s">
        <v>75</v>
      </c>
      <c r="Y734" t="s">
        <v>88</v>
      </c>
      <c r="Z734" t="s">
        <v>85</v>
      </c>
      <c r="AA734">
        <v>9.1029999999999998</v>
      </c>
      <c r="AB734" t="s">
        <v>43</v>
      </c>
      <c r="AD734" s="5">
        <v>44988</v>
      </c>
    </row>
    <row r="735" spans="1:30" x14ac:dyDescent="0.3">
      <c r="A735" s="5">
        <v>44988</v>
      </c>
      <c r="B735" s="5" t="s">
        <v>75</v>
      </c>
      <c r="C735" t="s">
        <v>88</v>
      </c>
      <c r="D735" t="s">
        <v>85</v>
      </c>
      <c r="E735">
        <v>8.5340000000000007</v>
      </c>
      <c r="F735" t="s">
        <v>43</v>
      </c>
      <c r="G735" t="s">
        <v>43</v>
      </c>
      <c r="O735">
        <v>183</v>
      </c>
      <c r="P735">
        <v>5.3999999999999999E-2</v>
      </c>
      <c r="Q735">
        <v>63.926000000000002</v>
      </c>
      <c r="R735">
        <v>0.433</v>
      </c>
      <c r="S735">
        <v>250.96199999999999</v>
      </c>
      <c r="T735">
        <v>1.2529999999999999</v>
      </c>
      <c r="U735">
        <v>12.952999999999999</v>
      </c>
      <c r="X735" s="5" t="s">
        <v>75</v>
      </c>
      <c r="Y735" t="s">
        <v>88</v>
      </c>
      <c r="Z735" t="s">
        <v>85</v>
      </c>
      <c r="AA735">
        <v>8.5340000000000007</v>
      </c>
      <c r="AB735" t="s">
        <v>43</v>
      </c>
      <c r="AD735" s="5">
        <v>44988</v>
      </c>
    </row>
    <row r="736" spans="1:30" x14ac:dyDescent="0.3">
      <c r="A736" s="5">
        <v>44988</v>
      </c>
      <c r="B736" s="5" t="s">
        <v>75</v>
      </c>
      <c r="C736" t="s">
        <v>88</v>
      </c>
      <c r="D736" t="s">
        <v>83</v>
      </c>
      <c r="E736">
        <v>15.301</v>
      </c>
      <c r="F736" t="s">
        <v>43</v>
      </c>
      <c r="G736" t="s">
        <v>43</v>
      </c>
      <c r="O736">
        <v>184</v>
      </c>
      <c r="P736">
        <v>5.1999999999999998E-2</v>
      </c>
      <c r="Q736">
        <v>56.106000000000002</v>
      </c>
      <c r="R736">
        <v>1</v>
      </c>
      <c r="S736">
        <v>238.54400000000001</v>
      </c>
      <c r="T736">
        <v>1.0720000000000001</v>
      </c>
      <c r="U736">
        <v>12.468999999999999</v>
      </c>
      <c r="X736" s="5" t="s">
        <v>75</v>
      </c>
      <c r="Y736" t="s">
        <v>88</v>
      </c>
      <c r="Z736" t="s">
        <v>83</v>
      </c>
      <c r="AA736">
        <v>15.301</v>
      </c>
      <c r="AB736" t="s">
        <v>43</v>
      </c>
      <c r="AD736" s="5">
        <v>44988</v>
      </c>
    </row>
    <row r="737" spans="1:30" x14ac:dyDescent="0.3">
      <c r="A737" s="5">
        <v>44988</v>
      </c>
      <c r="B737" s="5" t="s">
        <v>75</v>
      </c>
      <c r="C737" t="s">
        <v>88</v>
      </c>
      <c r="D737" t="s">
        <v>85</v>
      </c>
      <c r="E737">
        <v>11.458</v>
      </c>
      <c r="F737" t="s">
        <v>43</v>
      </c>
      <c r="G737" t="s">
        <v>43</v>
      </c>
      <c r="O737">
        <v>185</v>
      </c>
      <c r="P737">
        <v>4.9000000000000002E-2</v>
      </c>
      <c r="Q737">
        <v>68.027000000000001</v>
      </c>
      <c r="R737">
        <v>3.08</v>
      </c>
      <c r="S737">
        <v>215.648</v>
      </c>
      <c r="T737">
        <v>2.9790000000000001</v>
      </c>
      <c r="U737">
        <v>11.866</v>
      </c>
      <c r="X737" s="5" t="s">
        <v>75</v>
      </c>
      <c r="Y737" t="s">
        <v>88</v>
      </c>
      <c r="Z737" t="s">
        <v>85</v>
      </c>
      <c r="AA737">
        <v>11.458</v>
      </c>
      <c r="AB737" t="s">
        <v>43</v>
      </c>
      <c r="AD737" s="5">
        <v>44988</v>
      </c>
    </row>
    <row r="738" spans="1:30" x14ac:dyDescent="0.3">
      <c r="A738" s="5">
        <v>44988</v>
      </c>
      <c r="B738" s="5" t="s">
        <v>75</v>
      </c>
      <c r="C738" t="s">
        <v>88</v>
      </c>
      <c r="D738" t="s">
        <v>85</v>
      </c>
      <c r="E738">
        <v>12.952999999999999</v>
      </c>
      <c r="F738" t="s">
        <v>43</v>
      </c>
      <c r="G738" t="s">
        <v>43</v>
      </c>
      <c r="O738">
        <v>186</v>
      </c>
      <c r="P738">
        <v>5.2999999999999999E-2</v>
      </c>
      <c r="Q738">
        <v>98.891999999999996</v>
      </c>
      <c r="R738">
        <v>0</v>
      </c>
      <c r="S738">
        <v>248.28700000000001</v>
      </c>
      <c r="T738">
        <v>7.5430000000000001</v>
      </c>
      <c r="U738">
        <v>5.9169999999999998</v>
      </c>
      <c r="X738" s="5" t="s">
        <v>75</v>
      </c>
      <c r="Y738" t="s">
        <v>88</v>
      </c>
      <c r="Z738" t="s">
        <v>85</v>
      </c>
      <c r="AA738">
        <v>12.952999999999999</v>
      </c>
      <c r="AB738" t="s">
        <v>43</v>
      </c>
      <c r="AD738" s="5">
        <v>44988</v>
      </c>
    </row>
    <row r="739" spans="1:30" x14ac:dyDescent="0.3">
      <c r="A739" s="5">
        <v>44988</v>
      </c>
      <c r="B739" s="5" t="s">
        <v>75</v>
      </c>
      <c r="C739" t="s">
        <v>88</v>
      </c>
      <c r="D739" t="s">
        <v>85</v>
      </c>
      <c r="E739">
        <v>12.468999999999999</v>
      </c>
      <c r="F739" t="s">
        <v>43</v>
      </c>
      <c r="G739" t="s">
        <v>43</v>
      </c>
      <c r="O739">
        <v>187</v>
      </c>
      <c r="P739">
        <v>5.1999999999999998E-2</v>
      </c>
      <c r="Q739">
        <v>101.015</v>
      </c>
      <c r="R739">
        <v>0</v>
      </c>
      <c r="S739">
        <v>238.66900000000001</v>
      </c>
      <c r="T739">
        <v>3.18</v>
      </c>
      <c r="U739">
        <v>5.7939999999999996</v>
      </c>
      <c r="X739" s="5" t="s">
        <v>75</v>
      </c>
      <c r="Y739" t="s">
        <v>88</v>
      </c>
      <c r="Z739" t="s">
        <v>85</v>
      </c>
      <c r="AA739">
        <v>12.468999999999999</v>
      </c>
      <c r="AB739" t="s">
        <v>43</v>
      </c>
      <c r="AD739" s="5">
        <v>44988</v>
      </c>
    </row>
    <row r="740" spans="1:30" x14ac:dyDescent="0.3">
      <c r="A740" s="5">
        <v>44988</v>
      </c>
      <c r="B740" s="5" t="s">
        <v>75</v>
      </c>
      <c r="C740" t="s">
        <v>88</v>
      </c>
      <c r="D740" t="s">
        <v>85</v>
      </c>
      <c r="E740">
        <v>11.866</v>
      </c>
      <c r="F740" t="s">
        <v>43</v>
      </c>
      <c r="G740" t="s">
        <v>43</v>
      </c>
      <c r="O740">
        <v>188</v>
      </c>
      <c r="P740">
        <v>5.7000000000000002E-2</v>
      </c>
      <c r="Q740">
        <v>74.415999999999997</v>
      </c>
      <c r="R740">
        <v>0</v>
      </c>
      <c r="S740">
        <v>232.333</v>
      </c>
      <c r="T740">
        <v>0.96299999999999997</v>
      </c>
      <c r="U740">
        <v>6.3760000000000003</v>
      </c>
      <c r="X740" s="5" t="s">
        <v>75</v>
      </c>
      <c r="Y740" t="s">
        <v>88</v>
      </c>
      <c r="Z740" t="s">
        <v>85</v>
      </c>
      <c r="AA740">
        <v>11.866</v>
      </c>
      <c r="AB740" t="s">
        <v>43</v>
      </c>
      <c r="AD740" s="5">
        <v>44988</v>
      </c>
    </row>
    <row r="741" spans="1:30" x14ac:dyDescent="0.3">
      <c r="A741" s="5">
        <v>44988</v>
      </c>
      <c r="B741" s="5" t="s">
        <v>75</v>
      </c>
      <c r="C741" t="s">
        <v>88</v>
      </c>
      <c r="D741" t="s">
        <v>85</v>
      </c>
      <c r="E741">
        <v>5.9169999999999998</v>
      </c>
      <c r="F741" t="s">
        <v>43</v>
      </c>
      <c r="G741" t="s">
        <v>43</v>
      </c>
      <c r="O741">
        <v>189</v>
      </c>
      <c r="P741">
        <v>5.3999999999999999E-2</v>
      </c>
      <c r="Q741">
        <v>183</v>
      </c>
      <c r="R741">
        <v>96.388000000000005</v>
      </c>
      <c r="S741">
        <v>248.10900000000001</v>
      </c>
      <c r="T741">
        <v>6.5629999999999997</v>
      </c>
      <c r="U741">
        <v>6.093</v>
      </c>
      <c r="X741" s="5" t="s">
        <v>75</v>
      </c>
      <c r="Y741" t="s">
        <v>88</v>
      </c>
      <c r="Z741" t="s">
        <v>85</v>
      </c>
      <c r="AA741">
        <v>5.9169999999999998</v>
      </c>
      <c r="AB741" t="s">
        <v>43</v>
      </c>
      <c r="AD741" s="5">
        <v>44988</v>
      </c>
    </row>
    <row r="742" spans="1:30" x14ac:dyDescent="0.3">
      <c r="A742" s="5">
        <v>44988</v>
      </c>
      <c r="B742" s="5" t="s">
        <v>75</v>
      </c>
      <c r="C742" t="s">
        <v>88</v>
      </c>
      <c r="D742" t="s">
        <v>85</v>
      </c>
      <c r="E742">
        <v>5.7939999999999996</v>
      </c>
      <c r="F742" t="s">
        <v>43</v>
      </c>
      <c r="G742" t="s">
        <v>43</v>
      </c>
      <c r="O742">
        <v>190</v>
      </c>
      <c r="P742">
        <v>5.3999999999999999E-2</v>
      </c>
      <c r="Q742">
        <v>125.96</v>
      </c>
      <c r="R742">
        <v>0</v>
      </c>
      <c r="S742">
        <v>253.333</v>
      </c>
      <c r="T742">
        <v>-1.782</v>
      </c>
      <c r="U742">
        <v>6.0289999999999999</v>
      </c>
      <c r="X742" s="5" t="s">
        <v>75</v>
      </c>
      <c r="Y742" t="s">
        <v>88</v>
      </c>
      <c r="Z742" t="s">
        <v>85</v>
      </c>
      <c r="AA742">
        <v>5.7939999999999996</v>
      </c>
      <c r="AB742" t="s">
        <v>43</v>
      </c>
      <c r="AD742" s="5">
        <v>44988</v>
      </c>
    </row>
    <row r="743" spans="1:30" x14ac:dyDescent="0.3">
      <c r="A743" s="5">
        <v>44988</v>
      </c>
      <c r="B743" s="5" t="s">
        <v>75</v>
      </c>
      <c r="C743" t="s">
        <v>88</v>
      </c>
      <c r="D743" t="s">
        <v>85</v>
      </c>
      <c r="E743">
        <v>6.3760000000000003</v>
      </c>
      <c r="F743" t="s">
        <v>43</v>
      </c>
      <c r="G743" t="s">
        <v>43</v>
      </c>
      <c r="O743">
        <v>191</v>
      </c>
      <c r="P743">
        <v>5.6000000000000001E-2</v>
      </c>
      <c r="Q743">
        <v>97.477000000000004</v>
      </c>
      <c r="R743">
        <v>4.9950000000000001</v>
      </c>
      <c r="S743">
        <v>247.56700000000001</v>
      </c>
      <c r="T743">
        <v>7.431</v>
      </c>
      <c r="U743">
        <v>6.2130000000000001</v>
      </c>
      <c r="X743" s="5" t="s">
        <v>75</v>
      </c>
      <c r="Y743" t="s">
        <v>88</v>
      </c>
      <c r="Z743" t="s">
        <v>85</v>
      </c>
      <c r="AA743">
        <v>6.3760000000000003</v>
      </c>
      <c r="AB743" t="s">
        <v>43</v>
      </c>
      <c r="AD743" s="5">
        <v>44988</v>
      </c>
    </row>
    <row r="744" spans="1:30" x14ac:dyDescent="0.3">
      <c r="A744" s="5">
        <v>44988</v>
      </c>
      <c r="B744" s="5" t="s">
        <v>75</v>
      </c>
      <c r="C744" t="s">
        <v>88</v>
      </c>
      <c r="D744" t="s">
        <v>85</v>
      </c>
      <c r="E744">
        <v>6.093</v>
      </c>
      <c r="F744" t="s">
        <v>43</v>
      </c>
      <c r="G744" t="s">
        <v>43</v>
      </c>
      <c r="O744">
        <v>192</v>
      </c>
      <c r="P744">
        <v>5.3999999999999999E-2</v>
      </c>
      <c r="Q744">
        <v>80.754000000000005</v>
      </c>
      <c r="R744">
        <v>0</v>
      </c>
      <c r="S744">
        <v>249.21600000000001</v>
      </c>
      <c r="T744">
        <v>3.8140000000000001</v>
      </c>
      <c r="U744">
        <v>6.04</v>
      </c>
      <c r="X744" s="5" t="s">
        <v>75</v>
      </c>
      <c r="Y744" t="s">
        <v>88</v>
      </c>
      <c r="Z744" t="s">
        <v>85</v>
      </c>
      <c r="AA744">
        <v>6.093</v>
      </c>
      <c r="AB744" t="s">
        <v>43</v>
      </c>
      <c r="AD744" s="5">
        <v>44988</v>
      </c>
    </row>
    <row r="745" spans="1:30" x14ac:dyDescent="0.3">
      <c r="A745" s="5">
        <v>44988</v>
      </c>
      <c r="B745" s="5" t="s">
        <v>75</v>
      </c>
      <c r="C745" t="s">
        <v>88</v>
      </c>
      <c r="D745" t="s">
        <v>85</v>
      </c>
      <c r="E745">
        <v>6.0289999999999999</v>
      </c>
      <c r="F745" t="s">
        <v>43</v>
      </c>
      <c r="G745" t="s">
        <v>43</v>
      </c>
      <c r="O745">
        <v>193</v>
      </c>
      <c r="P745">
        <v>5.8000000000000003E-2</v>
      </c>
      <c r="Q745">
        <v>91.516000000000005</v>
      </c>
      <c r="R745">
        <v>0</v>
      </c>
      <c r="S745">
        <v>234.827</v>
      </c>
      <c r="T745">
        <v>5.734</v>
      </c>
      <c r="U745">
        <v>6.4340000000000002</v>
      </c>
      <c r="X745" s="5" t="s">
        <v>75</v>
      </c>
      <c r="Y745" t="s">
        <v>88</v>
      </c>
      <c r="Z745" t="s">
        <v>85</v>
      </c>
      <c r="AA745">
        <v>6.0289999999999999</v>
      </c>
      <c r="AB745" t="s">
        <v>43</v>
      </c>
      <c r="AD745" s="5">
        <v>44988</v>
      </c>
    </row>
    <row r="746" spans="1:30" x14ac:dyDescent="0.3">
      <c r="A746" s="5">
        <v>44988</v>
      </c>
      <c r="B746" s="5" t="s">
        <v>75</v>
      </c>
      <c r="C746" t="s">
        <v>88</v>
      </c>
      <c r="D746" t="s">
        <v>85</v>
      </c>
      <c r="E746">
        <v>6.2130000000000001</v>
      </c>
      <c r="F746" t="s">
        <v>43</v>
      </c>
      <c r="G746" t="s">
        <v>43</v>
      </c>
      <c r="O746">
        <v>194</v>
      </c>
      <c r="P746">
        <v>5.3999999999999999E-2</v>
      </c>
      <c r="Q746">
        <v>45.070999999999998</v>
      </c>
      <c r="R746">
        <v>0</v>
      </c>
      <c r="S746">
        <v>188.667</v>
      </c>
      <c r="T746">
        <v>7.8789999999999996</v>
      </c>
      <c r="U746">
        <v>6.0570000000000004</v>
      </c>
      <c r="X746" s="5" t="s">
        <v>75</v>
      </c>
      <c r="Y746" t="s">
        <v>88</v>
      </c>
      <c r="Z746" t="s">
        <v>85</v>
      </c>
      <c r="AA746">
        <v>6.2130000000000001</v>
      </c>
      <c r="AB746" t="s">
        <v>43</v>
      </c>
      <c r="AD746" s="5">
        <v>44988</v>
      </c>
    </row>
    <row r="747" spans="1:30" x14ac:dyDescent="0.3">
      <c r="A747" s="5">
        <v>44988</v>
      </c>
      <c r="B747" s="5" t="s">
        <v>75</v>
      </c>
      <c r="C747" t="s">
        <v>88</v>
      </c>
      <c r="D747" t="s">
        <v>85</v>
      </c>
      <c r="E747">
        <v>6.04</v>
      </c>
      <c r="F747" t="s">
        <v>43</v>
      </c>
      <c r="G747" t="s">
        <v>43</v>
      </c>
      <c r="O747">
        <v>195</v>
      </c>
      <c r="P747">
        <v>5.3999999999999999E-2</v>
      </c>
      <c r="Q747">
        <v>59.773000000000003</v>
      </c>
      <c r="R747">
        <v>0</v>
      </c>
      <c r="S747">
        <v>182.12899999999999</v>
      </c>
      <c r="T747">
        <v>4.1040000000000001</v>
      </c>
      <c r="U747">
        <v>5.9880000000000004</v>
      </c>
      <c r="X747" s="5" t="s">
        <v>75</v>
      </c>
      <c r="Y747" t="s">
        <v>88</v>
      </c>
      <c r="Z747" t="s">
        <v>85</v>
      </c>
      <c r="AA747">
        <v>6.04</v>
      </c>
      <c r="AB747" t="s">
        <v>43</v>
      </c>
      <c r="AD747" s="5">
        <v>44988</v>
      </c>
    </row>
    <row r="748" spans="1:30" x14ac:dyDescent="0.3">
      <c r="A748" s="5">
        <v>44988</v>
      </c>
      <c r="B748" s="5" t="s">
        <v>75</v>
      </c>
      <c r="C748" t="s">
        <v>88</v>
      </c>
      <c r="D748" t="s">
        <v>85</v>
      </c>
      <c r="E748">
        <v>6.4340000000000002</v>
      </c>
      <c r="F748" t="s">
        <v>43</v>
      </c>
      <c r="G748" t="s">
        <v>43</v>
      </c>
      <c r="O748">
        <v>196</v>
      </c>
      <c r="P748">
        <v>5.0999999999999997E-2</v>
      </c>
      <c r="Q748">
        <v>77.667000000000002</v>
      </c>
      <c r="R748">
        <v>0</v>
      </c>
      <c r="S748">
        <v>244.44499999999999</v>
      </c>
      <c r="T748">
        <v>0.53500000000000003</v>
      </c>
      <c r="U748">
        <v>5.7320000000000002</v>
      </c>
      <c r="X748" s="5" t="s">
        <v>75</v>
      </c>
      <c r="Y748" t="s">
        <v>88</v>
      </c>
      <c r="Z748" t="s">
        <v>85</v>
      </c>
      <c r="AA748">
        <v>6.4340000000000002</v>
      </c>
      <c r="AB748" t="s">
        <v>43</v>
      </c>
      <c r="AD748" s="5">
        <v>44988</v>
      </c>
    </row>
    <row r="749" spans="1:30" x14ac:dyDescent="0.3">
      <c r="A749" s="5">
        <v>44988</v>
      </c>
      <c r="B749" s="5" t="s">
        <v>75</v>
      </c>
      <c r="C749" t="s">
        <v>88</v>
      </c>
      <c r="D749" t="s">
        <v>85</v>
      </c>
      <c r="E749">
        <v>6.0570000000000004</v>
      </c>
      <c r="F749" t="s">
        <v>43</v>
      </c>
      <c r="G749" t="s">
        <v>43</v>
      </c>
      <c r="O749">
        <v>197</v>
      </c>
      <c r="P749">
        <v>4.9000000000000002E-2</v>
      </c>
      <c r="Q749">
        <v>65.986000000000004</v>
      </c>
      <c r="R749">
        <v>0</v>
      </c>
      <c r="S749">
        <v>212.34700000000001</v>
      </c>
      <c r="T749">
        <v>4.7869999999999999</v>
      </c>
      <c r="U749">
        <v>5.4560000000000004</v>
      </c>
      <c r="X749" s="5" t="s">
        <v>75</v>
      </c>
      <c r="Y749" t="s">
        <v>88</v>
      </c>
      <c r="Z749" t="s">
        <v>85</v>
      </c>
      <c r="AA749">
        <v>6.0570000000000004</v>
      </c>
      <c r="AB749" t="s">
        <v>43</v>
      </c>
      <c r="AD749" s="5">
        <v>44988</v>
      </c>
    </row>
    <row r="750" spans="1:30" x14ac:dyDescent="0.3">
      <c r="A750" s="5">
        <v>44988</v>
      </c>
      <c r="B750" s="5" t="s">
        <v>75</v>
      </c>
      <c r="C750" t="s">
        <v>88</v>
      </c>
      <c r="D750" t="s">
        <v>85</v>
      </c>
      <c r="E750">
        <v>5.9880000000000004</v>
      </c>
      <c r="F750" t="s">
        <v>43</v>
      </c>
      <c r="G750" t="s">
        <v>43</v>
      </c>
      <c r="O750">
        <v>198</v>
      </c>
      <c r="P750">
        <v>5.1999999999999998E-2</v>
      </c>
      <c r="Q750">
        <v>72.344999999999999</v>
      </c>
      <c r="R750">
        <v>0</v>
      </c>
      <c r="S750">
        <v>214.60400000000001</v>
      </c>
      <c r="T750">
        <v>3.18</v>
      </c>
      <c r="U750">
        <v>5.7939999999999996</v>
      </c>
      <c r="X750" s="5" t="s">
        <v>75</v>
      </c>
      <c r="Y750" t="s">
        <v>88</v>
      </c>
      <c r="Z750" t="s">
        <v>85</v>
      </c>
      <c r="AA750">
        <v>5.9880000000000004</v>
      </c>
      <c r="AB750" t="s">
        <v>43</v>
      </c>
      <c r="AD750" s="5">
        <v>44988</v>
      </c>
    </row>
    <row r="751" spans="1:30" x14ac:dyDescent="0.3">
      <c r="A751" s="5">
        <v>44988</v>
      </c>
      <c r="B751" s="5" t="s">
        <v>75</v>
      </c>
      <c r="C751" t="s">
        <v>88</v>
      </c>
      <c r="D751" t="s">
        <v>85</v>
      </c>
      <c r="E751">
        <v>5.7320000000000002</v>
      </c>
      <c r="F751" t="s">
        <v>43</v>
      </c>
      <c r="G751" t="s">
        <v>43</v>
      </c>
      <c r="O751">
        <v>199</v>
      </c>
      <c r="P751">
        <v>5.0999999999999997E-2</v>
      </c>
      <c r="Q751">
        <v>36.612000000000002</v>
      </c>
      <c r="R751">
        <v>0</v>
      </c>
      <c r="S751">
        <v>178.14099999999999</v>
      </c>
      <c r="T751">
        <v>-4.5419999999999998</v>
      </c>
      <c r="U751">
        <v>5.75</v>
      </c>
      <c r="X751" s="5" t="s">
        <v>75</v>
      </c>
      <c r="Y751" t="s">
        <v>88</v>
      </c>
      <c r="Z751" t="s">
        <v>85</v>
      </c>
      <c r="AA751">
        <v>5.7320000000000002</v>
      </c>
      <c r="AB751" t="s">
        <v>43</v>
      </c>
      <c r="AD751" s="5">
        <v>44988</v>
      </c>
    </row>
    <row r="752" spans="1:30" x14ac:dyDescent="0.3">
      <c r="A752" s="5">
        <v>44988</v>
      </c>
      <c r="B752" s="5" t="s">
        <v>75</v>
      </c>
      <c r="C752" t="s">
        <v>88</v>
      </c>
      <c r="D752" t="s">
        <v>85</v>
      </c>
      <c r="E752">
        <v>5.4560000000000004</v>
      </c>
      <c r="F752" t="s">
        <v>43</v>
      </c>
      <c r="G752" t="s">
        <v>43</v>
      </c>
      <c r="O752">
        <v>200</v>
      </c>
      <c r="P752">
        <v>5.2999999999999999E-2</v>
      </c>
      <c r="Q752">
        <v>39.618000000000002</v>
      </c>
      <c r="R752">
        <v>0</v>
      </c>
      <c r="S752">
        <v>190.36699999999999</v>
      </c>
      <c r="T752">
        <v>1.296</v>
      </c>
      <c r="U752">
        <v>5.9210000000000003</v>
      </c>
      <c r="X752" s="5" t="s">
        <v>75</v>
      </c>
      <c r="Y752" t="s">
        <v>88</v>
      </c>
      <c r="Z752" t="s">
        <v>85</v>
      </c>
      <c r="AA752">
        <v>5.4560000000000004</v>
      </c>
      <c r="AB752" t="s">
        <v>43</v>
      </c>
      <c r="AD752" s="5">
        <v>44988</v>
      </c>
    </row>
    <row r="753" spans="1:30" x14ac:dyDescent="0.3">
      <c r="A753" s="5">
        <v>44988</v>
      </c>
      <c r="B753" s="5" t="s">
        <v>75</v>
      </c>
      <c r="C753" t="s">
        <v>88</v>
      </c>
      <c r="D753" t="s">
        <v>85</v>
      </c>
      <c r="E753">
        <v>5.7939999999999996</v>
      </c>
      <c r="F753" t="s">
        <v>43</v>
      </c>
      <c r="G753" t="s">
        <v>43</v>
      </c>
      <c r="O753">
        <v>201</v>
      </c>
      <c r="P753">
        <v>5.2999999999999999E-2</v>
      </c>
      <c r="Q753">
        <v>97.733000000000004</v>
      </c>
      <c r="R753">
        <v>5</v>
      </c>
      <c r="S753">
        <v>207.619</v>
      </c>
      <c r="T753">
        <v>0.51600000000000001</v>
      </c>
      <c r="U753">
        <v>5.9459999999999997</v>
      </c>
      <c r="X753" s="5" t="s">
        <v>75</v>
      </c>
      <c r="Y753" t="s">
        <v>88</v>
      </c>
      <c r="Z753" t="s">
        <v>85</v>
      </c>
      <c r="AA753">
        <v>5.7939999999999996</v>
      </c>
      <c r="AB753" t="s">
        <v>43</v>
      </c>
      <c r="AD753" s="5">
        <v>44988</v>
      </c>
    </row>
    <row r="754" spans="1:30" x14ac:dyDescent="0.3">
      <c r="A754" s="5">
        <v>44988</v>
      </c>
      <c r="B754" s="5" t="s">
        <v>75</v>
      </c>
      <c r="C754" t="s">
        <v>88</v>
      </c>
      <c r="D754" t="s">
        <v>85</v>
      </c>
      <c r="E754">
        <v>5.75</v>
      </c>
      <c r="F754" t="s">
        <v>43</v>
      </c>
      <c r="G754" t="s">
        <v>43</v>
      </c>
      <c r="O754">
        <v>202</v>
      </c>
      <c r="P754">
        <v>5.3999999999999999E-2</v>
      </c>
      <c r="Q754">
        <v>66.314999999999998</v>
      </c>
      <c r="R754">
        <v>0</v>
      </c>
      <c r="S754">
        <v>198.23699999999999</v>
      </c>
      <c r="T754">
        <v>8.1660000000000004</v>
      </c>
      <c r="U754">
        <v>6.0339999999999998</v>
      </c>
      <c r="X754" s="5" t="s">
        <v>75</v>
      </c>
      <c r="Y754" t="s">
        <v>88</v>
      </c>
      <c r="Z754" t="s">
        <v>85</v>
      </c>
      <c r="AA754">
        <v>5.75</v>
      </c>
      <c r="AB754" t="s">
        <v>43</v>
      </c>
      <c r="AD754" s="5">
        <v>44988</v>
      </c>
    </row>
    <row r="755" spans="1:30" x14ac:dyDescent="0.3">
      <c r="A755" s="5">
        <v>44988</v>
      </c>
      <c r="B755" s="5" t="s">
        <v>75</v>
      </c>
      <c r="C755" t="s">
        <v>88</v>
      </c>
      <c r="D755" t="s">
        <v>85</v>
      </c>
      <c r="E755">
        <v>5.9210000000000003</v>
      </c>
      <c r="F755" t="s">
        <v>43</v>
      </c>
      <c r="G755" t="s">
        <v>43</v>
      </c>
      <c r="X755" s="5" t="s">
        <v>75</v>
      </c>
      <c r="Y755" t="s">
        <v>88</v>
      </c>
      <c r="Z755" t="s">
        <v>85</v>
      </c>
      <c r="AA755">
        <v>5.9210000000000003</v>
      </c>
      <c r="AB755" t="s">
        <v>43</v>
      </c>
      <c r="AD755" s="5">
        <v>44988</v>
      </c>
    </row>
    <row r="756" spans="1:30" x14ac:dyDescent="0.3">
      <c r="A756" s="5">
        <v>44988</v>
      </c>
      <c r="B756" s="5" t="s">
        <v>75</v>
      </c>
      <c r="C756" t="s">
        <v>88</v>
      </c>
      <c r="D756" t="s">
        <v>85</v>
      </c>
      <c r="E756">
        <v>5.9459999999999997</v>
      </c>
      <c r="F756" t="s">
        <v>43</v>
      </c>
      <c r="G756" t="s">
        <v>43</v>
      </c>
      <c r="O756">
        <v>1</v>
      </c>
      <c r="P756">
        <v>0.03</v>
      </c>
      <c r="Q756">
        <v>103.428</v>
      </c>
      <c r="R756">
        <v>23.506</v>
      </c>
      <c r="S756">
        <v>245.65299999999999</v>
      </c>
      <c r="T756">
        <v>-89.004999999999995</v>
      </c>
      <c r="U756">
        <v>8.2590000000000003</v>
      </c>
      <c r="X756" s="5" t="s">
        <v>75</v>
      </c>
      <c r="Y756" t="s">
        <v>88</v>
      </c>
      <c r="Z756" t="s">
        <v>85</v>
      </c>
      <c r="AA756">
        <v>5.9459999999999997</v>
      </c>
      <c r="AB756" t="s">
        <v>43</v>
      </c>
      <c r="AD756" s="5">
        <v>44988</v>
      </c>
    </row>
    <row r="757" spans="1:30" x14ac:dyDescent="0.3">
      <c r="A757" s="5">
        <v>44988</v>
      </c>
      <c r="B757" s="5" t="s">
        <v>75</v>
      </c>
      <c r="C757" t="s">
        <v>88</v>
      </c>
      <c r="D757" t="s">
        <v>85</v>
      </c>
      <c r="E757">
        <v>6.0339999999999998</v>
      </c>
      <c r="F757" t="s">
        <v>43</v>
      </c>
      <c r="G757" t="s">
        <v>43</v>
      </c>
      <c r="O757">
        <v>2</v>
      </c>
      <c r="P757">
        <v>2.8000000000000001E-2</v>
      </c>
      <c r="Q757">
        <v>126.032</v>
      </c>
      <c r="R757">
        <v>28.774999999999999</v>
      </c>
      <c r="S757">
        <v>254.63300000000001</v>
      </c>
      <c r="T757">
        <v>-85.341999999999999</v>
      </c>
      <c r="U757">
        <v>7.7670000000000003</v>
      </c>
      <c r="X757" s="5" t="s">
        <v>75</v>
      </c>
      <c r="Y757" t="s">
        <v>88</v>
      </c>
      <c r="Z757" t="s">
        <v>85</v>
      </c>
      <c r="AA757">
        <v>6.0339999999999998</v>
      </c>
      <c r="AB757" t="s">
        <v>43</v>
      </c>
      <c r="AD757" s="5">
        <v>44988</v>
      </c>
    </row>
    <row r="758" spans="1:30" x14ac:dyDescent="0.3">
      <c r="A758" s="5">
        <v>44980</v>
      </c>
      <c r="B758" s="5" t="s">
        <v>75</v>
      </c>
      <c r="C758" t="s">
        <v>89</v>
      </c>
      <c r="D758" t="s">
        <v>85</v>
      </c>
      <c r="E758">
        <v>8.2590000000000003</v>
      </c>
      <c r="G758" t="s">
        <v>43</v>
      </c>
      <c r="O758">
        <v>3</v>
      </c>
      <c r="P758">
        <v>2.8000000000000001E-2</v>
      </c>
      <c r="Q758">
        <v>112.07299999999999</v>
      </c>
      <c r="R758">
        <v>6.8920000000000003</v>
      </c>
      <c r="S758">
        <v>253.446</v>
      </c>
      <c r="T758">
        <v>-85.52</v>
      </c>
      <c r="U758">
        <v>7.7080000000000002</v>
      </c>
      <c r="X758" s="5" t="s">
        <v>75</v>
      </c>
      <c r="Y758" t="s">
        <v>89</v>
      </c>
      <c r="Z758" t="s">
        <v>85</v>
      </c>
      <c r="AA758">
        <v>8.2590000000000003</v>
      </c>
      <c r="AB758" t="s">
        <v>43</v>
      </c>
      <c r="AD758" s="5">
        <v>44980</v>
      </c>
    </row>
    <row r="759" spans="1:30" x14ac:dyDescent="0.3">
      <c r="A759" s="5">
        <v>44980</v>
      </c>
      <c r="B759" s="5" t="s">
        <v>75</v>
      </c>
      <c r="C759" t="s">
        <v>89</v>
      </c>
      <c r="D759" t="s">
        <v>85</v>
      </c>
      <c r="E759">
        <v>7.7670000000000003</v>
      </c>
      <c r="G759" t="s">
        <v>43</v>
      </c>
      <c r="X759" s="5" t="s">
        <v>75</v>
      </c>
      <c r="Y759" t="s">
        <v>89</v>
      </c>
      <c r="Z759" t="s">
        <v>85</v>
      </c>
      <c r="AA759">
        <v>7.7670000000000003</v>
      </c>
      <c r="AB759" t="s">
        <v>43</v>
      </c>
      <c r="AD759" s="5">
        <v>44980</v>
      </c>
    </row>
    <row r="760" spans="1:30" x14ac:dyDescent="0.3">
      <c r="A760" s="5">
        <v>44980</v>
      </c>
      <c r="B760" s="5" t="s">
        <v>75</v>
      </c>
      <c r="C760" t="s">
        <v>89</v>
      </c>
      <c r="D760" t="s">
        <v>85</v>
      </c>
      <c r="E760">
        <v>7.7080000000000002</v>
      </c>
      <c r="G760" t="s">
        <v>43</v>
      </c>
      <c r="O760">
        <v>1</v>
      </c>
      <c r="P760">
        <v>5.5E-2</v>
      </c>
      <c r="Q760">
        <v>133.66999999999999</v>
      </c>
      <c r="R760">
        <v>18.016999999999999</v>
      </c>
      <c r="S760">
        <v>241.44900000000001</v>
      </c>
      <c r="T760">
        <v>2.7229999999999999</v>
      </c>
      <c r="U760">
        <v>12.343</v>
      </c>
      <c r="X760" s="5" t="s">
        <v>75</v>
      </c>
      <c r="Y760" t="s">
        <v>89</v>
      </c>
      <c r="Z760" t="s">
        <v>85</v>
      </c>
      <c r="AA760">
        <v>7.7080000000000002</v>
      </c>
      <c r="AB760" t="s">
        <v>43</v>
      </c>
      <c r="AD760" s="5">
        <v>44980</v>
      </c>
    </row>
    <row r="761" spans="1:30" x14ac:dyDescent="0.3">
      <c r="A761" s="5">
        <v>44987</v>
      </c>
      <c r="B761" s="5" t="s">
        <v>75</v>
      </c>
      <c r="C761" t="s">
        <v>91</v>
      </c>
      <c r="D761" t="s">
        <v>85</v>
      </c>
      <c r="E761">
        <v>12.343</v>
      </c>
      <c r="G761" t="s">
        <v>42</v>
      </c>
      <c r="O761">
        <v>2</v>
      </c>
      <c r="P761">
        <v>5.6000000000000001E-2</v>
      </c>
      <c r="Q761">
        <v>107.636</v>
      </c>
      <c r="R761">
        <v>20.785</v>
      </c>
      <c r="S761">
        <v>242.31100000000001</v>
      </c>
      <c r="T761">
        <v>4.492</v>
      </c>
      <c r="U761">
        <v>12.593999999999999</v>
      </c>
      <c r="X761" s="5" t="s">
        <v>75</v>
      </c>
      <c r="Y761" t="s">
        <v>91</v>
      </c>
      <c r="Z761" t="s">
        <v>85</v>
      </c>
      <c r="AA761">
        <v>12.343</v>
      </c>
      <c r="AB761" t="s">
        <v>42</v>
      </c>
      <c r="AD761" s="5">
        <v>44987</v>
      </c>
    </row>
    <row r="762" spans="1:30" x14ac:dyDescent="0.3">
      <c r="A762" s="5">
        <v>44987</v>
      </c>
      <c r="B762" s="5" t="s">
        <v>75</v>
      </c>
      <c r="C762" t="s">
        <v>91</v>
      </c>
      <c r="D762" t="s">
        <v>85</v>
      </c>
      <c r="E762">
        <v>12.593999999999999</v>
      </c>
      <c r="G762" t="s">
        <v>42</v>
      </c>
      <c r="O762">
        <v>3</v>
      </c>
      <c r="P762">
        <v>0.11799999999999999</v>
      </c>
      <c r="Q762">
        <v>188.90899999999999</v>
      </c>
      <c r="R762">
        <v>102.081</v>
      </c>
      <c r="S762">
        <v>245.70400000000001</v>
      </c>
      <c r="T762">
        <v>2.9220000000000002</v>
      </c>
      <c r="U762">
        <v>10.867000000000001</v>
      </c>
      <c r="X762" s="5" t="s">
        <v>75</v>
      </c>
      <c r="Y762" t="s">
        <v>91</v>
      </c>
      <c r="Z762" t="s">
        <v>85</v>
      </c>
      <c r="AA762">
        <v>12.593999999999999</v>
      </c>
      <c r="AB762" t="s">
        <v>42</v>
      </c>
      <c r="AD762" s="5">
        <v>44987</v>
      </c>
    </row>
    <row r="763" spans="1:30" x14ac:dyDescent="0.3">
      <c r="A763" s="5">
        <v>44987</v>
      </c>
      <c r="B763" s="5" t="s">
        <v>75</v>
      </c>
      <c r="C763" t="s">
        <v>91</v>
      </c>
      <c r="D763" t="s">
        <v>84</v>
      </c>
      <c r="E763">
        <v>10.867000000000001</v>
      </c>
      <c r="G763" t="s">
        <v>42</v>
      </c>
      <c r="O763">
        <v>4</v>
      </c>
      <c r="P763">
        <v>7.8E-2</v>
      </c>
      <c r="Q763">
        <v>179.40299999999999</v>
      </c>
      <c r="R763">
        <v>79.168999999999997</v>
      </c>
      <c r="S763">
        <v>250.667</v>
      </c>
      <c r="T763">
        <v>-0.52300000000000002</v>
      </c>
      <c r="U763">
        <v>7.1379999999999999</v>
      </c>
      <c r="X763" s="5" t="s">
        <v>75</v>
      </c>
      <c r="Y763" t="s">
        <v>91</v>
      </c>
      <c r="Z763" t="s">
        <v>84</v>
      </c>
      <c r="AA763">
        <v>10.867000000000001</v>
      </c>
      <c r="AB763" t="s">
        <v>42</v>
      </c>
      <c r="AD763" s="5">
        <v>44987</v>
      </c>
    </row>
    <row r="764" spans="1:30" x14ac:dyDescent="0.3">
      <c r="A764" s="5">
        <v>44987</v>
      </c>
      <c r="B764" s="5" t="s">
        <v>75</v>
      </c>
      <c r="C764" t="s">
        <v>91</v>
      </c>
      <c r="D764" t="s">
        <v>84</v>
      </c>
      <c r="E764">
        <v>7.1379999999999999</v>
      </c>
      <c r="G764" t="s">
        <v>42</v>
      </c>
      <c r="O764">
        <v>5</v>
      </c>
      <c r="P764">
        <v>0.13500000000000001</v>
      </c>
      <c r="Q764">
        <v>153.483</v>
      </c>
      <c r="R764">
        <v>29.175999999999998</v>
      </c>
      <c r="S764">
        <v>233.99199999999999</v>
      </c>
      <c r="T764">
        <v>2.0990000000000002</v>
      </c>
      <c r="U764">
        <v>12.458</v>
      </c>
      <c r="X764" s="5" t="s">
        <v>75</v>
      </c>
      <c r="Y764" t="s">
        <v>91</v>
      </c>
      <c r="Z764" t="s">
        <v>84</v>
      </c>
      <c r="AA764">
        <v>7.1379999999999999</v>
      </c>
      <c r="AB764" t="s">
        <v>42</v>
      </c>
      <c r="AD764" s="5">
        <v>44987</v>
      </c>
    </row>
    <row r="765" spans="1:30" x14ac:dyDescent="0.3">
      <c r="A765" s="5">
        <v>44987</v>
      </c>
      <c r="B765" s="5" t="s">
        <v>75</v>
      </c>
      <c r="C765" t="s">
        <v>91</v>
      </c>
      <c r="D765" t="s">
        <v>84</v>
      </c>
      <c r="E765">
        <v>12.458</v>
      </c>
      <c r="G765" t="s">
        <v>42</v>
      </c>
      <c r="O765">
        <v>6</v>
      </c>
      <c r="P765">
        <v>0.11799999999999999</v>
      </c>
      <c r="Q765">
        <v>168.02500000000001</v>
      </c>
      <c r="R765">
        <v>1.4790000000000001</v>
      </c>
      <c r="S765">
        <v>244.17400000000001</v>
      </c>
      <c r="T765">
        <v>1.72</v>
      </c>
      <c r="U765">
        <v>10.858000000000001</v>
      </c>
      <c r="X765" s="5" t="s">
        <v>75</v>
      </c>
      <c r="Y765" t="s">
        <v>91</v>
      </c>
      <c r="Z765" t="s">
        <v>84</v>
      </c>
      <c r="AA765">
        <v>12.458</v>
      </c>
      <c r="AB765" t="s">
        <v>42</v>
      </c>
      <c r="AD765" s="5">
        <v>44987</v>
      </c>
    </row>
    <row r="766" spans="1:30" x14ac:dyDescent="0.3">
      <c r="A766" s="5">
        <v>44987</v>
      </c>
      <c r="B766" s="5" t="s">
        <v>75</v>
      </c>
      <c r="C766" t="s">
        <v>91</v>
      </c>
      <c r="D766" t="s">
        <v>84</v>
      </c>
      <c r="E766">
        <v>10.858000000000001</v>
      </c>
      <c r="G766" t="s">
        <v>42</v>
      </c>
      <c r="O766">
        <v>7</v>
      </c>
      <c r="P766">
        <v>0.11600000000000001</v>
      </c>
      <c r="Q766">
        <v>153.334</v>
      </c>
      <c r="R766">
        <v>42.402000000000001</v>
      </c>
      <c r="S766">
        <v>245.333</v>
      </c>
      <c r="T766">
        <v>3.6739999999999999</v>
      </c>
      <c r="U766">
        <v>10.679</v>
      </c>
      <c r="X766" s="5" t="s">
        <v>75</v>
      </c>
      <c r="Y766" t="s">
        <v>91</v>
      </c>
      <c r="Z766" t="s">
        <v>84</v>
      </c>
      <c r="AA766">
        <v>10.858000000000001</v>
      </c>
      <c r="AB766" t="s">
        <v>42</v>
      </c>
      <c r="AD766" s="5">
        <v>44987</v>
      </c>
    </row>
    <row r="767" spans="1:30" x14ac:dyDescent="0.3">
      <c r="A767" s="5">
        <v>44987</v>
      </c>
      <c r="B767" s="5" t="s">
        <v>75</v>
      </c>
      <c r="C767" t="s">
        <v>91</v>
      </c>
      <c r="D767" t="s">
        <v>84</v>
      </c>
      <c r="E767">
        <v>10.679</v>
      </c>
      <c r="G767" t="s">
        <v>42</v>
      </c>
      <c r="O767">
        <v>8</v>
      </c>
      <c r="P767">
        <v>0.105</v>
      </c>
      <c r="Q767">
        <v>147.03100000000001</v>
      </c>
      <c r="R767">
        <v>24.023</v>
      </c>
      <c r="S767">
        <v>246.02600000000001</v>
      </c>
      <c r="T767">
        <v>2.6989999999999998</v>
      </c>
      <c r="U767">
        <v>9.69</v>
      </c>
      <c r="X767" s="5" t="s">
        <v>75</v>
      </c>
      <c r="Y767" t="s">
        <v>91</v>
      </c>
      <c r="Z767" t="s">
        <v>84</v>
      </c>
      <c r="AA767">
        <v>10.679</v>
      </c>
      <c r="AB767" t="s">
        <v>42</v>
      </c>
      <c r="AD767" s="5">
        <v>44987</v>
      </c>
    </row>
    <row r="768" spans="1:30" x14ac:dyDescent="0.3">
      <c r="A768" s="5">
        <v>44987</v>
      </c>
      <c r="B768" s="5" t="s">
        <v>75</v>
      </c>
      <c r="C768" t="s">
        <v>91</v>
      </c>
      <c r="D768" t="s">
        <v>84</v>
      </c>
      <c r="E768">
        <v>9.69</v>
      </c>
      <c r="G768" t="s">
        <v>42</v>
      </c>
      <c r="O768">
        <v>9</v>
      </c>
      <c r="P768">
        <v>0.122</v>
      </c>
      <c r="Q768">
        <v>171.64</v>
      </c>
      <c r="R768">
        <v>56.124000000000002</v>
      </c>
      <c r="S768">
        <v>248.90100000000001</v>
      </c>
      <c r="T768">
        <v>5.149</v>
      </c>
      <c r="U768">
        <v>11.257</v>
      </c>
      <c r="X768" s="5" t="s">
        <v>75</v>
      </c>
      <c r="Y768" t="s">
        <v>91</v>
      </c>
      <c r="Z768" t="s">
        <v>84</v>
      </c>
      <c r="AA768">
        <v>9.69</v>
      </c>
      <c r="AB768" t="s">
        <v>42</v>
      </c>
      <c r="AD768" s="5">
        <v>44987</v>
      </c>
    </row>
    <row r="769" spans="1:30" x14ac:dyDescent="0.3">
      <c r="A769" s="5">
        <v>44987</v>
      </c>
      <c r="B769" s="5" t="s">
        <v>75</v>
      </c>
      <c r="C769" t="s">
        <v>91</v>
      </c>
      <c r="D769" t="s">
        <v>84</v>
      </c>
      <c r="E769">
        <v>11.257</v>
      </c>
      <c r="G769" t="s">
        <v>42</v>
      </c>
      <c r="O769">
        <v>10</v>
      </c>
      <c r="P769">
        <v>0.13</v>
      </c>
      <c r="Q769">
        <v>189.30799999999999</v>
      </c>
      <c r="R769">
        <v>43.585000000000001</v>
      </c>
      <c r="S769">
        <v>253.333</v>
      </c>
      <c r="T769">
        <v>-1.409</v>
      </c>
      <c r="U769">
        <v>11.932</v>
      </c>
      <c r="X769" s="5" t="s">
        <v>75</v>
      </c>
      <c r="Y769" t="s">
        <v>91</v>
      </c>
      <c r="Z769" t="s">
        <v>84</v>
      </c>
      <c r="AA769">
        <v>11.257</v>
      </c>
      <c r="AB769" t="s">
        <v>42</v>
      </c>
      <c r="AD769" s="5">
        <v>44987</v>
      </c>
    </row>
    <row r="770" spans="1:30" x14ac:dyDescent="0.3">
      <c r="A770" s="5">
        <v>44987</v>
      </c>
      <c r="B770" s="5" t="s">
        <v>75</v>
      </c>
      <c r="C770" t="s">
        <v>91</v>
      </c>
      <c r="D770" t="s">
        <v>84</v>
      </c>
      <c r="E770">
        <v>11.932</v>
      </c>
      <c r="G770" t="s">
        <v>42</v>
      </c>
      <c r="O770">
        <v>11</v>
      </c>
      <c r="P770">
        <v>0.13</v>
      </c>
      <c r="Q770">
        <v>179.44300000000001</v>
      </c>
      <c r="R770">
        <v>32.286000000000001</v>
      </c>
      <c r="S770">
        <v>254.667</v>
      </c>
      <c r="T770">
        <v>0.311</v>
      </c>
      <c r="U770">
        <v>11.994</v>
      </c>
      <c r="X770" s="5" t="s">
        <v>75</v>
      </c>
      <c r="Y770" t="s">
        <v>91</v>
      </c>
      <c r="Z770" t="s">
        <v>84</v>
      </c>
      <c r="AA770">
        <v>11.932</v>
      </c>
      <c r="AB770" t="s">
        <v>42</v>
      </c>
      <c r="AD770" s="5">
        <v>44987</v>
      </c>
    </row>
    <row r="771" spans="1:30" x14ac:dyDescent="0.3">
      <c r="A771" s="5">
        <v>44987</v>
      </c>
      <c r="B771" s="5" t="s">
        <v>75</v>
      </c>
      <c r="C771" t="s">
        <v>91</v>
      </c>
      <c r="D771" t="s">
        <v>84</v>
      </c>
      <c r="E771">
        <v>11.994</v>
      </c>
      <c r="G771" t="s">
        <v>42</v>
      </c>
      <c r="O771">
        <v>12</v>
      </c>
      <c r="P771">
        <v>8.1000000000000003E-2</v>
      </c>
      <c r="Q771">
        <v>170.845</v>
      </c>
      <c r="R771">
        <v>68.418999999999997</v>
      </c>
      <c r="S771">
        <v>254.791</v>
      </c>
      <c r="T771">
        <v>-2.5</v>
      </c>
      <c r="U771">
        <v>7.4710000000000001</v>
      </c>
      <c r="X771" s="5" t="s">
        <v>75</v>
      </c>
      <c r="Y771" t="s">
        <v>91</v>
      </c>
      <c r="Z771" t="s">
        <v>84</v>
      </c>
      <c r="AA771">
        <v>11.994</v>
      </c>
      <c r="AB771" t="s">
        <v>42</v>
      </c>
      <c r="AD771" s="5">
        <v>44987</v>
      </c>
    </row>
    <row r="772" spans="1:30" x14ac:dyDescent="0.3">
      <c r="A772" s="5">
        <v>44987</v>
      </c>
      <c r="B772" s="5" t="s">
        <v>75</v>
      </c>
      <c r="C772" t="s">
        <v>91</v>
      </c>
      <c r="D772" t="s">
        <v>84</v>
      </c>
      <c r="E772">
        <v>7.4710000000000001</v>
      </c>
      <c r="G772" t="s">
        <v>42</v>
      </c>
      <c r="O772">
        <v>13</v>
      </c>
      <c r="P772">
        <v>8.1000000000000003E-2</v>
      </c>
      <c r="Q772">
        <v>166.40799999999999</v>
      </c>
      <c r="R772">
        <v>26.506</v>
      </c>
      <c r="S772">
        <v>253.34700000000001</v>
      </c>
      <c r="T772">
        <v>-2.774</v>
      </c>
      <c r="U772">
        <v>7.407</v>
      </c>
      <c r="X772" s="5" t="s">
        <v>75</v>
      </c>
      <c r="Y772" t="s">
        <v>91</v>
      </c>
      <c r="Z772" t="s">
        <v>84</v>
      </c>
      <c r="AA772">
        <v>7.4710000000000001</v>
      </c>
      <c r="AB772" t="s">
        <v>42</v>
      </c>
      <c r="AD772" s="5">
        <v>44987</v>
      </c>
    </row>
    <row r="773" spans="1:30" x14ac:dyDescent="0.3">
      <c r="A773" s="5">
        <v>44987</v>
      </c>
      <c r="B773" s="5" t="s">
        <v>75</v>
      </c>
      <c r="C773" t="s">
        <v>91</v>
      </c>
      <c r="D773" t="s">
        <v>84</v>
      </c>
      <c r="E773">
        <v>7.407</v>
      </c>
      <c r="G773" t="s">
        <v>42</v>
      </c>
      <c r="O773">
        <v>14</v>
      </c>
      <c r="P773">
        <v>8.5000000000000006E-2</v>
      </c>
      <c r="Q773">
        <v>176.56200000000001</v>
      </c>
      <c r="R773">
        <v>17.709</v>
      </c>
      <c r="S773">
        <v>251.756</v>
      </c>
      <c r="T773">
        <v>-5.2590000000000003</v>
      </c>
      <c r="U773">
        <v>7.8220000000000001</v>
      </c>
      <c r="X773" s="5" t="s">
        <v>75</v>
      </c>
      <c r="Y773" t="s">
        <v>91</v>
      </c>
      <c r="Z773" t="s">
        <v>84</v>
      </c>
      <c r="AA773">
        <v>7.407</v>
      </c>
      <c r="AB773" t="s">
        <v>42</v>
      </c>
      <c r="AD773" s="5">
        <v>44987</v>
      </c>
    </row>
    <row r="774" spans="1:30" x14ac:dyDescent="0.3">
      <c r="A774" s="5">
        <v>44987</v>
      </c>
      <c r="B774" s="5" t="s">
        <v>75</v>
      </c>
      <c r="C774" t="s">
        <v>91</v>
      </c>
      <c r="D774" t="s">
        <v>84</v>
      </c>
      <c r="E774">
        <v>7.8220000000000001</v>
      </c>
      <c r="G774" t="s">
        <v>42</v>
      </c>
      <c r="O774">
        <v>15</v>
      </c>
      <c r="P774">
        <v>0.08</v>
      </c>
      <c r="Q774">
        <v>159.126</v>
      </c>
      <c r="R774">
        <v>17.201000000000001</v>
      </c>
      <c r="S774">
        <v>250.667</v>
      </c>
      <c r="T774">
        <v>2.2909999999999999</v>
      </c>
      <c r="U774">
        <v>7.3390000000000004</v>
      </c>
      <c r="X774" s="5" t="s">
        <v>75</v>
      </c>
      <c r="Y774" t="s">
        <v>91</v>
      </c>
      <c r="Z774" t="s">
        <v>84</v>
      </c>
      <c r="AA774">
        <v>7.8220000000000001</v>
      </c>
      <c r="AB774" t="s">
        <v>42</v>
      </c>
      <c r="AD774" s="5">
        <v>44987</v>
      </c>
    </row>
    <row r="775" spans="1:30" x14ac:dyDescent="0.3">
      <c r="A775" s="5">
        <v>44987</v>
      </c>
      <c r="B775" s="5" t="s">
        <v>75</v>
      </c>
      <c r="C775" t="s">
        <v>91</v>
      </c>
      <c r="D775" t="s">
        <v>84</v>
      </c>
      <c r="E775">
        <v>7.3390000000000004</v>
      </c>
      <c r="G775" t="s">
        <v>42</v>
      </c>
      <c r="O775">
        <v>16</v>
      </c>
      <c r="P775">
        <v>9.2999999999999999E-2</v>
      </c>
      <c r="Q775">
        <v>171.11</v>
      </c>
      <c r="R775">
        <v>30.114000000000001</v>
      </c>
      <c r="S775">
        <v>253.33</v>
      </c>
      <c r="T775">
        <v>10.042</v>
      </c>
      <c r="U775">
        <v>9.0459999999999994</v>
      </c>
      <c r="X775" s="5" t="s">
        <v>75</v>
      </c>
      <c r="Y775" t="s">
        <v>91</v>
      </c>
      <c r="Z775" t="s">
        <v>84</v>
      </c>
      <c r="AA775">
        <v>7.3390000000000004</v>
      </c>
      <c r="AB775" t="s">
        <v>42</v>
      </c>
      <c r="AD775" s="5">
        <v>44987</v>
      </c>
    </row>
    <row r="776" spans="1:30" x14ac:dyDescent="0.3">
      <c r="A776" s="5">
        <v>44987</v>
      </c>
      <c r="B776" s="5" t="s">
        <v>75</v>
      </c>
      <c r="C776" t="s">
        <v>91</v>
      </c>
      <c r="D776" t="s">
        <v>85</v>
      </c>
      <c r="E776">
        <v>9.0459999999999994</v>
      </c>
      <c r="G776" t="s">
        <v>42</v>
      </c>
      <c r="O776">
        <v>17</v>
      </c>
      <c r="P776">
        <v>9.0999999999999998E-2</v>
      </c>
      <c r="Q776">
        <v>174.87100000000001</v>
      </c>
      <c r="R776">
        <v>35.86</v>
      </c>
      <c r="S776">
        <v>254.328</v>
      </c>
      <c r="T776">
        <v>5.4119999999999999</v>
      </c>
      <c r="U776">
        <v>8.8539999999999992</v>
      </c>
      <c r="X776" s="5" t="s">
        <v>75</v>
      </c>
      <c r="Y776" t="s">
        <v>91</v>
      </c>
      <c r="Z776" t="s">
        <v>85</v>
      </c>
      <c r="AA776">
        <v>9.0459999999999994</v>
      </c>
      <c r="AB776" t="s">
        <v>42</v>
      </c>
      <c r="AD776" s="5">
        <v>44987</v>
      </c>
    </row>
    <row r="777" spans="1:30" x14ac:dyDescent="0.3">
      <c r="A777" s="5">
        <v>44987</v>
      </c>
      <c r="B777" s="5" t="s">
        <v>75</v>
      </c>
      <c r="C777" t="s">
        <v>91</v>
      </c>
      <c r="D777" t="s">
        <v>85</v>
      </c>
      <c r="E777">
        <v>8.8539999999999992</v>
      </c>
      <c r="G777" t="s">
        <v>42</v>
      </c>
      <c r="O777">
        <v>18</v>
      </c>
      <c r="P777">
        <v>8.6999999999999994E-2</v>
      </c>
      <c r="Q777">
        <v>142.221</v>
      </c>
      <c r="R777">
        <v>1.3480000000000001</v>
      </c>
      <c r="S777">
        <v>230.256</v>
      </c>
      <c r="T777">
        <v>1.679</v>
      </c>
      <c r="U777">
        <v>8.4469999999999992</v>
      </c>
      <c r="X777" s="5" t="s">
        <v>75</v>
      </c>
      <c r="Y777" t="s">
        <v>91</v>
      </c>
      <c r="Z777" t="s">
        <v>85</v>
      </c>
      <c r="AA777">
        <v>8.8539999999999992</v>
      </c>
      <c r="AB777" t="s">
        <v>42</v>
      </c>
      <c r="AD777" s="5">
        <v>44987</v>
      </c>
    </row>
    <row r="778" spans="1:30" x14ac:dyDescent="0.3">
      <c r="A778" s="5">
        <v>44987</v>
      </c>
      <c r="B778" s="5" t="s">
        <v>75</v>
      </c>
      <c r="C778" t="s">
        <v>91</v>
      </c>
      <c r="D778" t="s">
        <v>85</v>
      </c>
      <c r="E778">
        <v>8.4469999999999992</v>
      </c>
      <c r="G778" t="s">
        <v>42</v>
      </c>
      <c r="O778">
        <v>19</v>
      </c>
      <c r="P778">
        <v>0.08</v>
      </c>
      <c r="Q778">
        <v>128.66200000000001</v>
      </c>
      <c r="R778">
        <v>4.7220000000000004</v>
      </c>
      <c r="S778">
        <v>226.77500000000001</v>
      </c>
      <c r="T778">
        <v>-0.22700000000000001</v>
      </c>
      <c r="U778">
        <v>7.7939999999999996</v>
      </c>
      <c r="X778" s="5" t="s">
        <v>75</v>
      </c>
      <c r="Y778" t="s">
        <v>91</v>
      </c>
      <c r="Z778" t="s">
        <v>85</v>
      </c>
      <c r="AA778">
        <v>8.4469999999999992</v>
      </c>
      <c r="AB778" t="s">
        <v>42</v>
      </c>
      <c r="AD778" s="5">
        <v>44987</v>
      </c>
    </row>
    <row r="779" spans="1:30" x14ac:dyDescent="0.3">
      <c r="A779" s="5">
        <v>44987</v>
      </c>
      <c r="B779" s="5" t="s">
        <v>75</v>
      </c>
      <c r="C779" t="s">
        <v>91</v>
      </c>
      <c r="D779" t="s">
        <v>85</v>
      </c>
      <c r="E779">
        <v>7.7939999999999996</v>
      </c>
      <c r="G779" t="s">
        <v>42</v>
      </c>
      <c r="O779">
        <v>20</v>
      </c>
      <c r="P779">
        <v>7.6999999999999999E-2</v>
      </c>
      <c r="Q779">
        <v>152.11000000000001</v>
      </c>
      <c r="R779">
        <v>64.441000000000003</v>
      </c>
      <c r="S779">
        <v>239.47200000000001</v>
      </c>
      <c r="T779">
        <v>6.4189999999999996</v>
      </c>
      <c r="U779">
        <v>7.47</v>
      </c>
      <c r="X779" s="5" t="s">
        <v>75</v>
      </c>
      <c r="Y779" t="s">
        <v>91</v>
      </c>
      <c r="Z779" t="s">
        <v>85</v>
      </c>
      <c r="AA779">
        <v>7.7939999999999996</v>
      </c>
      <c r="AB779" t="s">
        <v>42</v>
      </c>
      <c r="AD779" s="5">
        <v>44987</v>
      </c>
    </row>
    <row r="780" spans="1:30" x14ac:dyDescent="0.3">
      <c r="A780" s="5">
        <v>44987</v>
      </c>
      <c r="B780" s="5" t="s">
        <v>75</v>
      </c>
      <c r="C780" t="s">
        <v>91</v>
      </c>
      <c r="D780" t="s">
        <v>85</v>
      </c>
      <c r="E780">
        <v>7.47</v>
      </c>
      <c r="G780" t="s">
        <v>42</v>
      </c>
      <c r="O780">
        <v>21</v>
      </c>
      <c r="P780">
        <v>8.4000000000000005E-2</v>
      </c>
      <c r="Q780">
        <v>132.768</v>
      </c>
      <c r="R780">
        <v>35.951999999999998</v>
      </c>
      <c r="S780">
        <v>214.99</v>
      </c>
      <c r="T780">
        <v>5.2539999999999996</v>
      </c>
      <c r="U780">
        <v>8.1059999999999999</v>
      </c>
      <c r="X780" s="5" t="s">
        <v>75</v>
      </c>
      <c r="Y780" t="s">
        <v>91</v>
      </c>
      <c r="Z780" t="s">
        <v>85</v>
      </c>
      <c r="AA780">
        <v>7.47</v>
      </c>
      <c r="AB780" t="s">
        <v>42</v>
      </c>
      <c r="AD780" s="5">
        <v>44987</v>
      </c>
    </row>
    <row r="781" spans="1:30" x14ac:dyDescent="0.3">
      <c r="A781" s="5">
        <v>44987</v>
      </c>
      <c r="B781" s="5" t="s">
        <v>75</v>
      </c>
      <c r="C781" t="s">
        <v>91</v>
      </c>
      <c r="D781" t="s">
        <v>85</v>
      </c>
      <c r="E781">
        <v>8.1059999999999999</v>
      </c>
      <c r="G781" t="s">
        <v>42</v>
      </c>
      <c r="O781">
        <v>22</v>
      </c>
      <c r="P781">
        <v>8.6999999999999994E-2</v>
      </c>
      <c r="Q781">
        <v>103.81100000000001</v>
      </c>
      <c r="R781">
        <v>0</v>
      </c>
      <c r="S781">
        <v>211.38499999999999</v>
      </c>
      <c r="T781">
        <v>5.6689999999999996</v>
      </c>
      <c r="U781">
        <v>8.4540000000000006</v>
      </c>
      <c r="X781" s="5" t="s">
        <v>75</v>
      </c>
      <c r="Y781" t="s">
        <v>91</v>
      </c>
      <c r="Z781" t="s">
        <v>85</v>
      </c>
      <c r="AA781">
        <v>8.1059999999999999</v>
      </c>
      <c r="AB781" t="s">
        <v>42</v>
      </c>
      <c r="AD781" s="5">
        <v>44987</v>
      </c>
    </row>
    <row r="782" spans="1:30" x14ac:dyDescent="0.3">
      <c r="A782" s="5">
        <v>44987</v>
      </c>
      <c r="B782" s="5" t="s">
        <v>75</v>
      </c>
      <c r="C782" t="s">
        <v>91</v>
      </c>
      <c r="D782" t="s">
        <v>85</v>
      </c>
      <c r="E782">
        <v>8.4540000000000006</v>
      </c>
      <c r="G782" t="s">
        <v>42</v>
      </c>
      <c r="O782">
        <v>23</v>
      </c>
      <c r="P782">
        <v>0.10299999999999999</v>
      </c>
      <c r="Q782">
        <v>132.36500000000001</v>
      </c>
      <c r="R782">
        <v>17.027999999999999</v>
      </c>
      <c r="S782">
        <v>245.20599999999999</v>
      </c>
      <c r="T782">
        <v>-1.242</v>
      </c>
      <c r="U782">
        <v>9.9920000000000009</v>
      </c>
      <c r="X782" s="5" t="s">
        <v>75</v>
      </c>
      <c r="Y782" t="s">
        <v>91</v>
      </c>
      <c r="Z782" t="s">
        <v>85</v>
      </c>
      <c r="AA782">
        <v>8.4540000000000006</v>
      </c>
      <c r="AB782" t="s">
        <v>42</v>
      </c>
      <c r="AD782" s="5">
        <v>44987</v>
      </c>
    </row>
    <row r="783" spans="1:30" x14ac:dyDescent="0.3">
      <c r="A783" s="5">
        <v>44987</v>
      </c>
      <c r="B783" s="5" t="s">
        <v>75</v>
      </c>
      <c r="C783" t="s">
        <v>91</v>
      </c>
      <c r="D783" t="s">
        <v>85</v>
      </c>
      <c r="E783">
        <v>9.9920000000000009</v>
      </c>
      <c r="G783" t="s">
        <v>42</v>
      </c>
      <c r="O783">
        <v>24</v>
      </c>
      <c r="P783">
        <v>7.1999999999999995E-2</v>
      </c>
      <c r="Q783">
        <v>98.722999999999999</v>
      </c>
      <c r="R783">
        <v>0</v>
      </c>
      <c r="S783">
        <v>205.07</v>
      </c>
      <c r="T783">
        <v>-6.6210000000000004</v>
      </c>
      <c r="U783">
        <v>6.9740000000000002</v>
      </c>
      <c r="X783" s="5" t="s">
        <v>75</v>
      </c>
      <c r="Y783" t="s">
        <v>91</v>
      </c>
      <c r="Z783" t="s">
        <v>85</v>
      </c>
      <c r="AA783">
        <v>9.9920000000000009</v>
      </c>
      <c r="AB783" t="s">
        <v>42</v>
      </c>
      <c r="AD783" s="5">
        <v>44987</v>
      </c>
    </row>
    <row r="784" spans="1:30" x14ac:dyDescent="0.3">
      <c r="A784" s="5">
        <v>44987</v>
      </c>
      <c r="B784" s="5" t="s">
        <v>75</v>
      </c>
      <c r="C784" t="s">
        <v>91</v>
      </c>
      <c r="D784" t="s">
        <v>85</v>
      </c>
      <c r="E784">
        <v>6.9740000000000002</v>
      </c>
      <c r="G784" t="s">
        <v>42</v>
      </c>
      <c r="O784">
        <v>25</v>
      </c>
      <c r="P784">
        <v>7.6999999999999999E-2</v>
      </c>
      <c r="Q784">
        <v>166.16800000000001</v>
      </c>
      <c r="R784">
        <v>4.4589999999999996</v>
      </c>
      <c r="S784">
        <v>252.333</v>
      </c>
      <c r="T784">
        <v>8.3659999999999997</v>
      </c>
      <c r="U784">
        <v>7.44</v>
      </c>
      <c r="X784" s="5" t="s">
        <v>75</v>
      </c>
      <c r="Y784" t="s">
        <v>91</v>
      </c>
      <c r="Z784" t="s">
        <v>85</v>
      </c>
      <c r="AA784">
        <v>6.9740000000000002</v>
      </c>
      <c r="AB784" t="s">
        <v>42</v>
      </c>
      <c r="AD784" s="5">
        <v>44987</v>
      </c>
    </row>
    <row r="785" spans="1:30" x14ac:dyDescent="0.3">
      <c r="A785" s="5">
        <v>44987</v>
      </c>
      <c r="B785" s="5" t="s">
        <v>75</v>
      </c>
      <c r="C785" t="s">
        <v>91</v>
      </c>
      <c r="D785" t="s">
        <v>85</v>
      </c>
      <c r="E785">
        <v>7.44</v>
      </c>
      <c r="G785" t="s">
        <v>42</v>
      </c>
      <c r="O785">
        <v>26</v>
      </c>
      <c r="P785">
        <v>7.9000000000000001E-2</v>
      </c>
      <c r="Q785">
        <v>167.172</v>
      </c>
      <c r="R785">
        <v>0</v>
      </c>
      <c r="S785">
        <v>254.667</v>
      </c>
      <c r="T785">
        <v>-0.88300000000000001</v>
      </c>
      <c r="U785">
        <v>7.6970000000000001</v>
      </c>
      <c r="X785" s="5" t="s">
        <v>75</v>
      </c>
      <c r="Y785" t="s">
        <v>91</v>
      </c>
      <c r="Z785" t="s">
        <v>85</v>
      </c>
      <c r="AA785">
        <v>7.44</v>
      </c>
      <c r="AB785" t="s">
        <v>42</v>
      </c>
      <c r="AD785" s="5">
        <v>44987</v>
      </c>
    </row>
    <row r="786" spans="1:30" x14ac:dyDescent="0.3">
      <c r="A786" s="5">
        <v>44987</v>
      </c>
      <c r="B786" s="5" t="s">
        <v>75</v>
      </c>
      <c r="C786" t="s">
        <v>91</v>
      </c>
      <c r="D786" t="s">
        <v>85</v>
      </c>
      <c r="E786">
        <v>7.6970000000000001</v>
      </c>
      <c r="G786" t="s">
        <v>42</v>
      </c>
      <c r="O786">
        <v>27</v>
      </c>
      <c r="P786">
        <v>7.4999999999999997E-2</v>
      </c>
      <c r="Q786">
        <v>174.63800000000001</v>
      </c>
      <c r="R786">
        <v>7.4329999999999998</v>
      </c>
      <c r="S786">
        <v>252.62</v>
      </c>
      <c r="T786">
        <v>2.4369999999999998</v>
      </c>
      <c r="U786">
        <v>7.2750000000000004</v>
      </c>
      <c r="X786" s="5" t="s">
        <v>75</v>
      </c>
      <c r="Y786" t="s">
        <v>91</v>
      </c>
      <c r="Z786" t="s">
        <v>85</v>
      </c>
      <c r="AA786">
        <v>7.6970000000000001</v>
      </c>
      <c r="AB786" t="s">
        <v>42</v>
      </c>
      <c r="AD786" s="5">
        <v>44987</v>
      </c>
    </row>
    <row r="787" spans="1:30" x14ac:dyDescent="0.3">
      <c r="A787" s="5">
        <v>44987</v>
      </c>
      <c r="B787" s="5" t="s">
        <v>75</v>
      </c>
      <c r="C787" t="s">
        <v>91</v>
      </c>
      <c r="D787" t="s">
        <v>85</v>
      </c>
      <c r="E787">
        <v>7.2750000000000004</v>
      </c>
      <c r="G787" t="s">
        <v>42</v>
      </c>
      <c r="O787">
        <v>28</v>
      </c>
      <c r="P787">
        <v>8.3000000000000004E-2</v>
      </c>
      <c r="Q787">
        <v>206.51499999999999</v>
      </c>
      <c r="R787">
        <v>72.95</v>
      </c>
      <c r="S787">
        <v>254.68899999999999</v>
      </c>
      <c r="T787">
        <v>0.66400000000000003</v>
      </c>
      <c r="U787">
        <v>8.0109999999999992</v>
      </c>
      <c r="X787" s="5" t="s">
        <v>75</v>
      </c>
      <c r="Y787" t="s">
        <v>91</v>
      </c>
      <c r="Z787" t="s">
        <v>85</v>
      </c>
      <c r="AA787">
        <v>7.2750000000000004</v>
      </c>
      <c r="AB787" t="s">
        <v>42</v>
      </c>
      <c r="AD787" s="5">
        <v>44987</v>
      </c>
    </row>
    <row r="788" spans="1:30" x14ac:dyDescent="0.3">
      <c r="A788" s="5">
        <v>44987</v>
      </c>
      <c r="B788" s="5" t="s">
        <v>75</v>
      </c>
      <c r="C788" t="s">
        <v>91</v>
      </c>
      <c r="D788" t="s">
        <v>85</v>
      </c>
      <c r="E788">
        <v>8.0109999999999992</v>
      </c>
      <c r="G788" t="s">
        <v>42</v>
      </c>
      <c r="O788">
        <v>29</v>
      </c>
      <c r="P788">
        <v>8.3000000000000004E-2</v>
      </c>
      <c r="Q788">
        <v>179.791</v>
      </c>
      <c r="R788">
        <v>35.402999999999999</v>
      </c>
      <c r="S788">
        <v>253.52600000000001</v>
      </c>
      <c r="T788">
        <v>3.5350000000000001</v>
      </c>
      <c r="U788">
        <v>8.0259999999999998</v>
      </c>
      <c r="X788" s="5" t="s">
        <v>75</v>
      </c>
      <c r="Y788" t="s">
        <v>91</v>
      </c>
      <c r="Z788" t="s">
        <v>85</v>
      </c>
      <c r="AA788">
        <v>8.0109999999999992</v>
      </c>
      <c r="AB788" t="s">
        <v>42</v>
      </c>
      <c r="AD788" s="5">
        <v>44987</v>
      </c>
    </row>
    <row r="789" spans="1:30" x14ac:dyDescent="0.3">
      <c r="A789" s="5">
        <v>44987</v>
      </c>
      <c r="B789" s="5" t="s">
        <v>75</v>
      </c>
      <c r="C789" t="s">
        <v>91</v>
      </c>
      <c r="D789" t="s">
        <v>85</v>
      </c>
      <c r="E789">
        <v>8.0259999999999998</v>
      </c>
      <c r="G789" t="s">
        <v>42</v>
      </c>
      <c r="O789">
        <v>30</v>
      </c>
      <c r="P789">
        <v>8.5000000000000006E-2</v>
      </c>
      <c r="Q789">
        <v>148.77199999999999</v>
      </c>
      <c r="R789">
        <v>24.312999999999999</v>
      </c>
      <c r="S789">
        <v>248.41499999999999</v>
      </c>
      <c r="T789">
        <v>3.6429999999999998</v>
      </c>
      <c r="U789">
        <v>8.2739999999999991</v>
      </c>
      <c r="X789" s="5" t="s">
        <v>75</v>
      </c>
      <c r="Y789" t="s">
        <v>91</v>
      </c>
      <c r="Z789" t="s">
        <v>85</v>
      </c>
      <c r="AA789">
        <v>8.0259999999999998</v>
      </c>
      <c r="AB789" t="s">
        <v>42</v>
      </c>
      <c r="AD789" s="5">
        <v>44987</v>
      </c>
    </row>
    <row r="790" spans="1:30" x14ac:dyDescent="0.3">
      <c r="A790" s="5">
        <v>44987</v>
      </c>
      <c r="B790" s="5" t="s">
        <v>75</v>
      </c>
      <c r="C790" t="s">
        <v>91</v>
      </c>
      <c r="D790" t="s">
        <v>85</v>
      </c>
      <c r="E790">
        <v>8.2739999999999991</v>
      </c>
      <c r="G790" t="s">
        <v>42</v>
      </c>
      <c r="O790">
        <v>31</v>
      </c>
      <c r="P790">
        <v>6.8000000000000005E-2</v>
      </c>
      <c r="Q790">
        <v>148.28899999999999</v>
      </c>
      <c r="R790">
        <v>39.868000000000002</v>
      </c>
      <c r="S790">
        <v>253.434</v>
      </c>
      <c r="T790">
        <v>4.5629999999999997</v>
      </c>
      <c r="U790">
        <v>6.609</v>
      </c>
      <c r="X790" s="5" t="s">
        <v>75</v>
      </c>
      <c r="Y790" t="s">
        <v>91</v>
      </c>
      <c r="Z790" t="s">
        <v>85</v>
      </c>
      <c r="AA790">
        <v>8.2739999999999991</v>
      </c>
      <c r="AB790" t="s">
        <v>42</v>
      </c>
      <c r="AD790" s="5">
        <v>44987</v>
      </c>
    </row>
    <row r="791" spans="1:30" x14ac:dyDescent="0.3">
      <c r="A791" s="5">
        <v>44987</v>
      </c>
      <c r="B791" s="5" t="s">
        <v>75</v>
      </c>
      <c r="C791" t="s">
        <v>91</v>
      </c>
      <c r="D791" t="s">
        <v>85</v>
      </c>
      <c r="E791">
        <v>6.609</v>
      </c>
      <c r="G791" t="s">
        <v>42</v>
      </c>
      <c r="O791">
        <v>32</v>
      </c>
      <c r="P791">
        <v>9.4E-2</v>
      </c>
      <c r="Q791">
        <v>100.188</v>
      </c>
      <c r="R791">
        <v>13.823</v>
      </c>
      <c r="S791">
        <v>219.399</v>
      </c>
      <c r="T791">
        <v>0.19400000000000001</v>
      </c>
      <c r="U791">
        <v>9.1549999999999994</v>
      </c>
      <c r="X791" s="5" t="s">
        <v>75</v>
      </c>
      <c r="Y791" t="s">
        <v>91</v>
      </c>
      <c r="Z791" t="s">
        <v>85</v>
      </c>
      <c r="AA791">
        <v>6.609</v>
      </c>
      <c r="AB791" t="s">
        <v>42</v>
      </c>
      <c r="AD791" s="5">
        <v>44987</v>
      </c>
    </row>
    <row r="792" spans="1:30" x14ac:dyDescent="0.3">
      <c r="A792" s="5">
        <v>44987</v>
      </c>
      <c r="B792" s="5" t="s">
        <v>75</v>
      </c>
      <c r="C792" t="s">
        <v>91</v>
      </c>
      <c r="D792" t="s">
        <v>85</v>
      </c>
      <c r="E792">
        <v>9.1549999999999994</v>
      </c>
      <c r="G792" t="s">
        <v>42</v>
      </c>
      <c r="O792">
        <v>33</v>
      </c>
      <c r="P792">
        <v>9.2999999999999999E-2</v>
      </c>
      <c r="Q792">
        <v>85.375</v>
      </c>
      <c r="R792">
        <v>1.069</v>
      </c>
      <c r="S792">
        <v>232.953</v>
      </c>
      <c r="T792">
        <v>-0.19800000000000001</v>
      </c>
      <c r="U792">
        <v>8.9689999999999994</v>
      </c>
      <c r="X792" s="5" t="s">
        <v>75</v>
      </c>
      <c r="Y792" t="s">
        <v>91</v>
      </c>
      <c r="Z792" t="s">
        <v>85</v>
      </c>
      <c r="AA792">
        <v>9.1549999999999994</v>
      </c>
      <c r="AB792" t="s">
        <v>42</v>
      </c>
      <c r="AD792" s="5">
        <v>44987</v>
      </c>
    </row>
    <row r="793" spans="1:30" x14ac:dyDescent="0.3">
      <c r="A793" s="5">
        <v>44987</v>
      </c>
      <c r="B793" s="5" t="s">
        <v>75</v>
      </c>
      <c r="C793" t="s">
        <v>91</v>
      </c>
      <c r="D793" t="s">
        <v>85</v>
      </c>
      <c r="E793">
        <v>8.9689999999999994</v>
      </c>
      <c r="G793" t="s">
        <v>42</v>
      </c>
      <c r="O793">
        <v>34</v>
      </c>
      <c r="P793">
        <v>6.4000000000000001E-2</v>
      </c>
      <c r="Q793">
        <v>200.714</v>
      </c>
      <c r="R793">
        <v>99.716999999999999</v>
      </c>
      <c r="S793">
        <v>254.23699999999999</v>
      </c>
      <c r="T793">
        <v>4.2889999999999997</v>
      </c>
      <c r="U793">
        <v>6.2030000000000003</v>
      </c>
      <c r="X793" s="5" t="s">
        <v>75</v>
      </c>
      <c r="Y793" t="s">
        <v>91</v>
      </c>
      <c r="Z793" t="s">
        <v>85</v>
      </c>
      <c r="AA793">
        <v>8.9689999999999994</v>
      </c>
      <c r="AB793" t="s">
        <v>42</v>
      </c>
      <c r="AD793" s="5">
        <v>44987</v>
      </c>
    </row>
    <row r="794" spans="1:30" x14ac:dyDescent="0.3">
      <c r="A794" s="5">
        <v>44987</v>
      </c>
      <c r="B794" s="5" t="s">
        <v>75</v>
      </c>
      <c r="C794" t="s">
        <v>91</v>
      </c>
      <c r="D794" t="s">
        <v>85</v>
      </c>
      <c r="E794">
        <v>6.2030000000000003</v>
      </c>
      <c r="G794" t="s">
        <v>42</v>
      </c>
      <c r="O794">
        <v>35</v>
      </c>
      <c r="P794">
        <v>6.6000000000000003E-2</v>
      </c>
      <c r="Q794">
        <v>185.084</v>
      </c>
      <c r="R794">
        <v>105.40900000000001</v>
      </c>
      <c r="S794">
        <v>249.667</v>
      </c>
      <c r="T794">
        <v>3.629</v>
      </c>
      <c r="U794">
        <v>6.3529999999999998</v>
      </c>
      <c r="X794" s="5" t="s">
        <v>75</v>
      </c>
      <c r="Y794" t="s">
        <v>91</v>
      </c>
      <c r="Z794" t="s">
        <v>85</v>
      </c>
      <c r="AA794">
        <v>6.2030000000000003</v>
      </c>
      <c r="AB794" t="s">
        <v>42</v>
      </c>
      <c r="AD794" s="5">
        <v>44987</v>
      </c>
    </row>
    <row r="795" spans="1:30" x14ac:dyDescent="0.3">
      <c r="A795" s="5">
        <v>44987</v>
      </c>
      <c r="B795" s="5" t="s">
        <v>75</v>
      </c>
      <c r="C795" t="s">
        <v>91</v>
      </c>
      <c r="D795" t="s">
        <v>85</v>
      </c>
      <c r="E795">
        <v>6.3529999999999998</v>
      </c>
      <c r="G795" t="s">
        <v>42</v>
      </c>
      <c r="O795">
        <v>36</v>
      </c>
      <c r="P795">
        <v>6.5000000000000002E-2</v>
      </c>
      <c r="Q795">
        <v>163.245</v>
      </c>
      <c r="R795">
        <v>37.064</v>
      </c>
      <c r="S795">
        <v>248.23</v>
      </c>
      <c r="T795">
        <v>-3.9449999999999998</v>
      </c>
      <c r="U795">
        <v>6.2930000000000001</v>
      </c>
      <c r="X795" s="5" t="s">
        <v>75</v>
      </c>
      <c r="Y795" t="s">
        <v>91</v>
      </c>
      <c r="Z795" t="s">
        <v>85</v>
      </c>
      <c r="AA795">
        <v>6.3529999999999998</v>
      </c>
      <c r="AB795" t="s">
        <v>42</v>
      </c>
      <c r="AD795" s="5">
        <v>44987</v>
      </c>
    </row>
    <row r="796" spans="1:30" x14ac:dyDescent="0.3">
      <c r="A796" s="5">
        <v>44987</v>
      </c>
      <c r="B796" s="5" t="s">
        <v>75</v>
      </c>
      <c r="C796" t="s">
        <v>91</v>
      </c>
      <c r="D796" t="s">
        <v>85</v>
      </c>
      <c r="E796">
        <v>6.2930000000000001</v>
      </c>
      <c r="G796" t="s">
        <v>42</v>
      </c>
      <c r="O796">
        <v>37</v>
      </c>
      <c r="P796">
        <v>7.9000000000000001E-2</v>
      </c>
      <c r="Q796">
        <v>162.16999999999999</v>
      </c>
      <c r="R796">
        <v>24.638999999999999</v>
      </c>
      <c r="S796">
        <v>243.93</v>
      </c>
      <c r="T796">
        <v>-3.4609999999999999</v>
      </c>
      <c r="U796">
        <v>7.6840000000000002</v>
      </c>
      <c r="X796" s="5" t="s">
        <v>75</v>
      </c>
      <c r="Y796" t="s">
        <v>91</v>
      </c>
      <c r="Z796" t="s">
        <v>85</v>
      </c>
      <c r="AA796">
        <v>6.2930000000000001</v>
      </c>
      <c r="AB796" t="s">
        <v>42</v>
      </c>
      <c r="AD796" s="5">
        <v>44987</v>
      </c>
    </row>
    <row r="797" spans="1:30" x14ac:dyDescent="0.3">
      <c r="A797" s="5">
        <v>44987</v>
      </c>
      <c r="B797" s="5" t="s">
        <v>75</v>
      </c>
      <c r="C797" t="s">
        <v>91</v>
      </c>
      <c r="D797" t="s">
        <v>85</v>
      </c>
      <c r="E797">
        <v>7.6840000000000002</v>
      </c>
      <c r="G797" t="s">
        <v>42</v>
      </c>
      <c r="O797">
        <v>38</v>
      </c>
      <c r="P797">
        <v>6.7000000000000004E-2</v>
      </c>
      <c r="Q797">
        <v>142.614</v>
      </c>
      <c r="R797">
        <v>34.058</v>
      </c>
      <c r="S797">
        <v>217.947</v>
      </c>
      <c r="T797">
        <v>-3.851</v>
      </c>
      <c r="U797">
        <v>6.4480000000000004</v>
      </c>
      <c r="X797" s="5" t="s">
        <v>75</v>
      </c>
      <c r="Y797" t="s">
        <v>91</v>
      </c>
      <c r="Z797" t="s">
        <v>85</v>
      </c>
      <c r="AA797">
        <v>7.6840000000000002</v>
      </c>
      <c r="AB797" t="s">
        <v>42</v>
      </c>
      <c r="AD797" s="5">
        <v>44987</v>
      </c>
    </row>
    <row r="798" spans="1:30" x14ac:dyDescent="0.3">
      <c r="A798" s="5">
        <v>44987</v>
      </c>
      <c r="B798" s="5" t="s">
        <v>75</v>
      </c>
      <c r="C798" t="s">
        <v>91</v>
      </c>
      <c r="D798" t="s">
        <v>85</v>
      </c>
      <c r="E798">
        <v>6.4480000000000004</v>
      </c>
      <c r="G798" t="s">
        <v>42</v>
      </c>
      <c r="O798">
        <v>39</v>
      </c>
      <c r="P798">
        <v>6.9000000000000006E-2</v>
      </c>
      <c r="Q798">
        <v>146.25800000000001</v>
      </c>
      <c r="R798">
        <v>2.6669999999999998</v>
      </c>
      <c r="S798">
        <v>212.37</v>
      </c>
      <c r="T798">
        <v>2.121</v>
      </c>
      <c r="U798">
        <v>6.6849999999999996</v>
      </c>
      <c r="X798" s="5" t="s">
        <v>75</v>
      </c>
      <c r="Y798" t="s">
        <v>91</v>
      </c>
      <c r="Z798" t="s">
        <v>85</v>
      </c>
      <c r="AA798">
        <v>6.4480000000000004</v>
      </c>
      <c r="AB798" t="s">
        <v>42</v>
      </c>
      <c r="AD798" s="5">
        <v>44987</v>
      </c>
    </row>
    <row r="799" spans="1:30" x14ac:dyDescent="0.3">
      <c r="A799" s="5">
        <v>44987</v>
      </c>
      <c r="B799" s="5" t="s">
        <v>75</v>
      </c>
      <c r="C799" t="s">
        <v>91</v>
      </c>
      <c r="D799" t="s">
        <v>85</v>
      </c>
      <c r="E799">
        <v>6.6849999999999996</v>
      </c>
      <c r="G799" t="s">
        <v>42</v>
      </c>
      <c r="O799">
        <v>40</v>
      </c>
      <c r="P799">
        <v>9.1999999999999998E-2</v>
      </c>
      <c r="Q799">
        <v>131.834</v>
      </c>
      <c r="R799">
        <v>24.756</v>
      </c>
      <c r="S799">
        <v>209.215</v>
      </c>
      <c r="T799">
        <v>5.5919999999999996</v>
      </c>
      <c r="U799">
        <v>8.8879999999999999</v>
      </c>
      <c r="X799" s="5" t="s">
        <v>75</v>
      </c>
      <c r="Y799" t="s">
        <v>91</v>
      </c>
      <c r="Z799" t="s">
        <v>85</v>
      </c>
      <c r="AA799">
        <v>6.6849999999999996</v>
      </c>
      <c r="AB799" t="s">
        <v>42</v>
      </c>
      <c r="AD799" s="5">
        <v>44987</v>
      </c>
    </row>
    <row r="800" spans="1:30" x14ac:dyDescent="0.3">
      <c r="A800" s="5">
        <v>44987</v>
      </c>
      <c r="B800" s="5" t="s">
        <v>75</v>
      </c>
      <c r="C800" t="s">
        <v>91</v>
      </c>
      <c r="D800" t="s">
        <v>85</v>
      </c>
      <c r="E800">
        <v>8.8879999999999999</v>
      </c>
      <c r="G800" t="s">
        <v>42</v>
      </c>
      <c r="O800">
        <v>41</v>
      </c>
      <c r="P800">
        <v>9.0999999999999998E-2</v>
      </c>
      <c r="Q800">
        <v>134.285</v>
      </c>
      <c r="R800">
        <v>14.117000000000001</v>
      </c>
      <c r="S800">
        <v>239.166</v>
      </c>
      <c r="T800">
        <v>3.2250000000000001</v>
      </c>
      <c r="U800">
        <v>8.7970000000000006</v>
      </c>
      <c r="X800" s="5" t="s">
        <v>75</v>
      </c>
      <c r="Y800" t="s">
        <v>91</v>
      </c>
      <c r="Z800" t="s">
        <v>85</v>
      </c>
      <c r="AA800">
        <v>8.8879999999999999</v>
      </c>
      <c r="AB800" t="s">
        <v>42</v>
      </c>
      <c r="AD800" s="5">
        <v>44987</v>
      </c>
    </row>
    <row r="801" spans="1:30" x14ac:dyDescent="0.3">
      <c r="A801" s="5">
        <v>44987</v>
      </c>
      <c r="B801" s="5" t="s">
        <v>75</v>
      </c>
      <c r="C801" t="s">
        <v>91</v>
      </c>
      <c r="D801" t="s">
        <v>85</v>
      </c>
      <c r="E801">
        <v>8.7970000000000006</v>
      </c>
      <c r="G801" t="s">
        <v>42</v>
      </c>
      <c r="O801">
        <v>42</v>
      </c>
      <c r="P801">
        <v>6.7000000000000004E-2</v>
      </c>
      <c r="Q801">
        <v>117.214</v>
      </c>
      <c r="R801">
        <v>14.552</v>
      </c>
      <c r="S801">
        <v>231.05199999999999</v>
      </c>
      <c r="T801">
        <v>11.791</v>
      </c>
      <c r="U801">
        <v>6.508</v>
      </c>
      <c r="X801" s="5" t="s">
        <v>75</v>
      </c>
      <c r="Y801" t="s">
        <v>91</v>
      </c>
      <c r="Z801" t="s">
        <v>85</v>
      </c>
      <c r="AA801">
        <v>8.7970000000000006</v>
      </c>
      <c r="AB801" t="s">
        <v>42</v>
      </c>
      <c r="AD801" s="5">
        <v>44987</v>
      </c>
    </row>
    <row r="802" spans="1:30" x14ac:dyDescent="0.3">
      <c r="A802" s="5">
        <v>44987</v>
      </c>
      <c r="B802" s="5" t="s">
        <v>75</v>
      </c>
      <c r="C802" t="s">
        <v>91</v>
      </c>
      <c r="D802" t="s">
        <v>85</v>
      </c>
      <c r="E802">
        <v>6.508</v>
      </c>
      <c r="G802" t="s">
        <v>42</v>
      </c>
      <c r="O802">
        <v>43</v>
      </c>
      <c r="P802">
        <v>7.0000000000000007E-2</v>
      </c>
      <c r="Q802">
        <v>144.22800000000001</v>
      </c>
      <c r="R802">
        <v>40.030999999999999</v>
      </c>
      <c r="S802">
        <v>241.23599999999999</v>
      </c>
      <c r="T802">
        <v>-3.1219999999999999</v>
      </c>
      <c r="U802">
        <v>6.8140000000000001</v>
      </c>
      <c r="X802" s="5" t="s">
        <v>75</v>
      </c>
      <c r="Y802" t="s">
        <v>91</v>
      </c>
      <c r="Z802" t="s">
        <v>85</v>
      </c>
      <c r="AA802">
        <v>6.508</v>
      </c>
      <c r="AB802" t="s">
        <v>42</v>
      </c>
      <c r="AD802" s="5">
        <v>44987</v>
      </c>
    </row>
    <row r="803" spans="1:30" x14ac:dyDescent="0.3">
      <c r="A803" s="5">
        <v>44987</v>
      </c>
      <c r="B803" s="5" t="s">
        <v>75</v>
      </c>
      <c r="C803" t="s">
        <v>91</v>
      </c>
      <c r="D803" t="s">
        <v>85</v>
      </c>
      <c r="E803">
        <v>6.8140000000000001</v>
      </c>
      <c r="G803" t="s">
        <v>42</v>
      </c>
      <c r="O803">
        <v>44</v>
      </c>
      <c r="P803">
        <v>7.2999999999999995E-2</v>
      </c>
      <c r="Q803">
        <v>165.07900000000001</v>
      </c>
      <c r="R803">
        <v>45.954999999999998</v>
      </c>
      <c r="S803">
        <v>249.99299999999999</v>
      </c>
      <c r="T803">
        <v>-3.4980000000000002</v>
      </c>
      <c r="U803">
        <v>7.0960000000000001</v>
      </c>
      <c r="X803" s="5" t="s">
        <v>75</v>
      </c>
      <c r="Y803" t="s">
        <v>91</v>
      </c>
      <c r="Z803" t="s">
        <v>85</v>
      </c>
      <c r="AA803">
        <v>6.8140000000000001</v>
      </c>
      <c r="AB803" t="s">
        <v>42</v>
      </c>
      <c r="AD803" s="5">
        <v>44987</v>
      </c>
    </row>
    <row r="804" spans="1:30" x14ac:dyDescent="0.3">
      <c r="A804" s="5">
        <v>44987</v>
      </c>
      <c r="B804" s="5" t="s">
        <v>75</v>
      </c>
      <c r="C804" t="s">
        <v>91</v>
      </c>
      <c r="D804" t="s">
        <v>85</v>
      </c>
      <c r="E804">
        <v>7.0960000000000001</v>
      </c>
      <c r="G804" t="s">
        <v>42</v>
      </c>
      <c r="O804">
        <v>45</v>
      </c>
      <c r="P804">
        <v>6.2E-2</v>
      </c>
      <c r="Q804">
        <v>154.053</v>
      </c>
      <c r="R804">
        <v>15.749000000000001</v>
      </c>
      <c r="S804">
        <v>243.05799999999999</v>
      </c>
      <c r="T804">
        <v>-0.88600000000000001</v>
      </c>
      <c r="U804">
        <v>6.0010000000000003</v>
      </c>
      <c r="X804" s="5" t="s">
        <v>75</v>
      </c>
      <c r="Y804" t="s">
        <v>91</v>
      </c>
      <c r="Z804" t="s">
        <v>85</v>
      </c>
      <c r="AA804">
        <v>7.0960000000000001</v>
      </c>
      <c r="AB804" t="s">
        <v>42</v>
      </c>
      <c r="AD804" s="5">
        <v>44987</v>
      </c>
    </row>
    <row r="805" spans="1:30" x14ac:dyDescent="0.3">
      <c r="A805" s="5">
        <v>44987</v>
      </c>
      <c r="B805" s="5" t="s">
        <v>75</v>
      </c>
      <c r="C805" t="s">
        <v>91</v>
      </c>
      <c r="D805" t="s">
        <v>85</v>
      </c>
      <c r="E805">
        <v>6.0010000000000003</v>
      </c>
      <c r="G805" t="s">
        <v>42</v>
      </c>
      <c r="O805">
        <v>46</v>
      </c>
      <c r="P805">
        <v>6.2E-2</v>
      </c>
      <c r="Q805">
        <v>182.26900000000001</v>
      </c>
      <c r="R805">
        <v>90.007999999999996</v>
      </c>
      <c r="S805">
        <v>249.27600000000001</v>
      </c>
      <c r="T805">
        <v>5.0339999999999998</v>
      </c>
      <c r="U805">
        <v>5.992</v>
      </c>
      <c r="X805" s="5" t="s">
        <v>75</v>
      </c>
      <c r="Y805" t="s">
        <v>91</v>
      </c>
      <c r="Z805" t="s">
        <v>85</v>
      </c>
      <c r="AA805">
        <v>6.0010000000000003</v>
      </c>
      <c r="AB805" t="s">
        <v>42</v>
      </c>
      <c r="AD805" s="5">
        <v>44987</v>
      </c>
    </row>
    <row r="806" spans="1:30" x14ac:dyDescent="0.3">
      <c r="A806" s="5">
        <v>44987</v>
      </c>
      <c r="B806" s="5" t="s">
        <v>75</v>
      </c>
      <c r="C806" t="s">
        <v>91</v>
      </c>
      <c r="D806" t="s">
        <v>85</v>
      </c>
      <c r="E806">
        <v>5.992</v>
      </c>
      <c r="G806" t="s">
        <v>42</v>
      </c>
      <c r="O806">
        <v>47</v>
      </c>
      <c r="P806">
        <v>6.0999999999999999E-2</v>
      </c>
      <c r="Q806">
        <v>166.827</v>
      </c>
      <c r="R806">
        <v>65.004000000000005</v>
      </c>
      <c r="S806">
        <v>251.41800000000001</v>
      </c>
      <c r="T806">
        <v>0.90500000000000003</v>
      </c>
      <c r="U806">
        <v>5.8769999999999998</v>
      </c>
      <c r="X806" s="5" t="s">
        <v>75</v>
      </c>
      <c r="Y806" t="s">
        <v>91</v>
      </c>
      <c r="Z806" t="s">
        <v>85</v>
      </c>
      <c r="AA806">
        <v>5.992</v>
      </c>
      <c r="AB806" t="s">
        <v>42</v>
      </c>
      <c r="AD806" s="5">
        <v>44987</v>
      </c>
    </row>
    <row r="807" spans="1:30" x14ac:dyDescent="0.3">
      <c r="A807" s="5">
        <v>44987</v>
      </c>
      <c r="B807" s="5" t="s">
        <v>75</v>
      </c>
      <c r="C807" t="s">
        <v>91</v>
      </c>
      <c r="D807" t="s">
        <v>85</v>
      </c>
      <c r="E807">
        <v>5.8769999999999998</v>
      </c>
      <c r="G807" t="s">
        <v>42</v>
      </c>
      <c r="O807">
        <v>48</v>
      </c>
      <c r="P807">
        <v>6.7000000000000004E-2</v>
      </c>
      <c r="Q807">
        <v>190.69499999999999</v>
      </c>
      <c r="R807">
        <v>100.532</v>
      </c>
      <c r="S807">
        <v>251.29499999999999</v>
      </c>
      <c r="T807">
        <v>-2.1709999999999998</v>
      </c>
      <c r="U807">
        <v>6.53</v>
      </c>
      <c r="X807" s="5" t="s">
        <v>75</v>
      </c>
      <c r="Y807" t="s">
        <v>91</v>
      </c>
      <c r="Z807" t="s">
        <v>85</v>
      </c>
      <c r="AA807">
        <v>5.8769999999999998</v>
      </c>
      <c r="AB807" t="s">
        <v>42</v>
      </c>
      <c r="AD807" s="5">
        <v>44987</v>
      </c>
    </row>
    <row r="808" spans="1:30" x14ac:dyDescent="0.3">
      <c r="A808" s="5">
        <v>44987</v>
      </c>
      <c r="B808" s="5" t="s">
        <v>75</v>
      </c>
      <c r="C808" t="s">
        <v>91</v>
      </c>
      <c r="D808" t="s">
        <v>85</v>
      </c>
      <c r="E808">
        <v>6.53</v>
      </c>
      <c r="G808" t="s">
        <v>42</v>
      </c>
      <c r="O808">
        <v>49</v>
      </c>
      <c r="P808">
        <v>6.4000000000000001E-2</v>
      </c>
      <c r="Q808">
        <v>166.34800000000001</v>
      </c>
      <c r="R808">
        <v>27.36</v>
      </c>
      <c r="S808">
        <v>251.667</v>
      </c>
      <c r="T808">
        <v>-0.85899999999999999</v>
      </c>
      <c r="U808">
        <v>6.1859999999999999</v>
      </c>
      <c r="X808" s="5" t="s">
        <v>75</v>
      </c>
      <c r="Y808" t="s">
        <v>91</v>
      </c>
      <c r="Z808" t="s">
        <v>85</v>
      </c>
      <c r="AA808">
        <v>6.53</v>
      </c>
      <c r="AB808" t="s">
        <v>42</v>
      </c>
      <c r="AD808" s="5">
        <v>44987</v>
      </c>
    </row>
    <row r="809" spans="1:30" x14ac:dyDescent="0.3">
      <c r="A809" s="5">
        <v>44987</v>
      </c>
      <c r="B809" s="5" t="s">
        <v>75</v>
      </c>
      <c r="C809" t="s">
        <v>91</v>
      </c>
      <c r="D809" t="s">
        <v>85</v>
      </c>
      <c r="E809">
        <v>6.1859999999999999</v>
      </c>
      <c r="G809" t="s">
        <v>42</v>
      </c>
      <c r="O809">
        <v>50</v>
      </c>
      <c r="P809">
        <v>7.2999999999999995E-2</v>
      </c>
      <c r="Q809">
        <v>126.003</v>
      </c>
      <c r="R809">
        <v>10.731</v>
      </c>
      <c r="S809">
        <v>220.57499999999999</v>
      </c>
      <c r="T809">
        <v>1.5009999999999999</v>
      </c>
      <c r="U809">
        <v>7.085</v>
      </c>
      <c r="X809" s="5" t="s">
        <v>75</v>
      </c>
      <c r="Y809" t="s">
        <v>91</v>
      </c>
      <c r="Z809" t="s">
        <v>85</v>
      </c>
      <c r="AA809">
        <v>6.1859999999999999</v>
      </c>
      <c r="AB809" t="s">
        <v>42</v>
      </c>
      <c r="AD809" s="5">
        <v>44987</v>
      </c>
    </row>
    <row r="810" spans="1:30" x14ac:dyDescent="0.3">
      <c r="A810" s="5">
        <v>44987</v>
      </c>
      <c r="B810" s="5" t="s">
        <v>75</v>
      </c>
      <c r="C810" t="s">
        <v>91</v>
      </c>
      <c r="D810" t="s">
        <v>85</v>
      </c>
      <c r="E810">
        <v>7.085</v>
      </c>
      <c r="G810" t="s">
        <v>42</v>
      </c>
      <c r="O810">
        <v>51</v>
      </c>
      <c r="P810">
        <v>6.5000000000000002E-2</v>
      </c>
      <c r="Q810">
        <v>145.595</v>
      </c>
      <c r="R810">
        <v>24.861999999999998</v>
      </c>
      <c r="S810">
        <v>250.34299999999999</v>
      </c>
      <c r="T810">
        <v>3.6819999999999999</v>
      </c>
      <c r="U810">
        <v>6.26</v>
      </c>
      <c r="X810" s="5" t="s">
        <v>75</v>
      </c>
      <c r="Y810" t="s">
        <v>91</v>
      </c>
      <c r="Z810" t="s">
        <v>85</v>
      </c>
      <c r="AA810">
        <v>7.085</v>
      </c>
      <c r="AB810" t="s">
        <v>42</v>
      </c>
      <c r="AD810" s="5">
        <v>44987</v>
      </c>
    </row>
    <row r="811" spans="1:30" x14ac:dyDescent="0.3">
      <c r="A811" s="5">
        <v>44987</v>
      </c>
      <c r="B811" s="5" t="s">
        <v>75</v>
      </c>
      <c r="C811" t="s">
        <v>91</v>
      </c>
      <c r="D811" t="s">
        <v>85</v>
      </c>
      <c r="E811">
        <v>6.26</v>
      </c>
      <c r="G811" t="s">
        <v>42</v>
      </c>
      <c r="O811">
        <v>52</v>
      </c>
      <c r="P811">
        <v>7.1999999999999995E-2</v>
      </c>
      <c r="Q811">
        <v>105.43</v>
      </c>
      <c r="R811">
        <v>25.047000000000001</v>
      </c>
      <c r="S811">
        <v>199.17400000000001</v>
      </c>
      <c r="T811">
        <v>-1.5209999999999999</v>
      </c>
      <c r="U811">
        <v>6.992</v>
      </c>
      <c r="X811" s="5" t="s">
        <v>75</v>
      </c>
      <c r="Y811" t="s">
        <v>91</v>
      </c>
      <c r="Z811" t="s">
        <v>85</v>
      </c>
      <c r="AA811">
        <v>6.26</v>
      </c>
      <c r="AB811" t="s">
        <v>42</v>
      </c>
      <c r="AD811" s="5">
        <v>44987</v>
      </c>
    </row>
    <row r="812" spans="1:30" x14ac:dyDescent="0.3">
      <c r="A812" s="5">
        <v>44987</v>
      </c>
      <c r="B812" s="5" t="s">
        <v>75</v>
      </c>
      <c r="C812" t="s">
        <v>91</v>
      </c>
      <c r="D812" t="s">
        <v>85</v>
      </c>
      <c r="E812">
        <v>6.992</v>
      </c>
      <c r="G812" t="s">
        <v>42</v>
      </c>
      <c r="O812">
        <v>53</v>
      </c>
      <c r="P812">
        <v>9.0999999999999998E-2</v>
      </c>
      <c r="Q812">
        <v>107.56</v>
      </c>
      <c r="R812">
        <v>4.2469999999999999</v>
      </c>
      <c r="S812">
        <v>174.31399999999999</v>
      </c>
      <c r="T812">
        <v>2.6030000000000002</v>
      </c>
      <c r="U812">
        <v>8.8539999999999992</v>
      </c>
      <c r="X812" s="5" t="s">
        <v>75</v>
      </c>
      <c r="Y812" t="s">
        <v>91</v>
      </c>
      <c r="Z812" t="s">
        <v>85</v>
      </c>
      <c r="AA812">
        <v>6.992</v>
      </c>
      <c r="AB812" t="s">
        <v>42</v>
      </c>
      <c r="AD812" s="5">
        <v>44987</v>
      </c>
    </row>
    <row r="813" spans="1:30" x14ac:dyDescent="0.3">
      <c r="A813" s="5">
        <v>44987</v>
      </c>
      <c r="B813" s="5" t="s">
        <v>75</v>
      </c>
      <c r="C813" t="s">
        <v>91</v>
      </c>
      <c r="D813" t="s">
        <v>85</v>
      </c>
      <c r="E813">
        <v>8.8539999999999992</v>
      </c>
      <c r="G813" t="s">
        <v>42</v>
      </c>
      <c r="O813">
        <v>54</v>
      </c>
      <c r="P813">
        <v>5.6000000000000001E-2</v>
      </c>
      <c r="Q813">
        <v>85.741</v>
      </c>
      <c r="R813">
        <v>0.33300000000000002</v>
      </c>
      <c r="S813">
        <v>174.59899999999999</v>
      </c>
      <c r="T813">
        <v>5.194</v>
      </c>
      <c r="U813">
        <v>5.4660000000000002</v>
      </c>
      <c r="X813" s="5" t="s">
        <v>75</v>
      </c>
      <c r="Y813" t="s">
        <v>91</v>
      </c>
      <c r="Z813" t="s">
        <v>85</v>
      </c>
      <c r="AA813">
        <v>8.8539999999999992</v>
      </c>
      <c r="AB813" t="s">
        <v>42</v>
      </c>
      <c r="AD813" s="5">
        <v>44987</v>
      </c>
    </row>
    <row r="814" spans="1:30" x14ac:dyDescent="0.3">
      <c r="A814" s="5">
        <v>44987</v>
      </c>
      <c r="B814" s="5" t="s">
        <v>75</v>
      </c>
      <c r="C814" t="s">
        <v>91</v>
      </c>
      <c r="D814" t="s">
        <v>85</v>
      </c>
      <c r="E814">
        <v>5.4660000000000002</v>
      </c>
      <c r="G814" t="s">
        <v>42</v>
      </c>
      <c r="O814">
        <v>55</v>
      </c>
      <c r="P814">
        <v>6.0999999999999999E-2</v>
      </c>
      <c r="Q814">
        <v>144.37100000000001</v>
      </c>
      <c r="R814">
        <v>65.278000000000006</v>
      </c>
      <c r="S814">
        <v>237.91399999999999</v>
      </c>
      <c r="T814">
        <v>6.274</v>
      </c>
      <c r="U814">
        <v>5.9429999999999996</v>
      </c>
      <c r="X814" s="5" t="s">
        <v>75</v>
      </c>
      <c r="Y814" t="s">
        <v>91</v>
      </c>
      <c r="Z814" t="s">
        <v>85</v>
      </c>
      <c r="AA814">
        <v>5.4660000000000002</v>
      </c>
      <c r="AB814" t="s">
        <v>42</v>
      </c>
      <c r="AD814" s="5">
        <v>44987</v>
      </c>
    </row>
    <row r="815" spans="1:30" x14ac:dyDescent="0.3">
      <c r="A815" s="5">
        <v>44987</v>
      </c>
      <c r="B815" s="5" t="s">
        <v>75</v>
      </c>
      <c r="C815" t="s">
        <v>91</v>
      </c>
      <c r="D815" t="s">
        <v>85</v>
      </c>
      <c r="E815">
        <v>5.9429999999999996</v>
      </c>
      <c r="G815" t="s">
        <v>42</v>
      </c>
      <c r="O815">
        <v>56</v>
      </c>
      <c r="P815">
        <v>7.0000000000000007E-2</v>
      </c>
      <c r="Q815">
        <v>128.02199999999999</v>
      </c>
      <c r="R815">
        <v>36.878999999999998</v>
      </c>
      <c r="S815">
        <v>224.78299999999999</v>
      </c>
      <c r="T815">
        <v>-8.9860000000000007</v>
      </c>
      <c r="U815">
        <v>6.7320000000000002</v>
      </c>
      <c r="X815" s="5" t="s">
        <v>75</v>
      </c>
      <c r="Y815" t="s">
        <v>91</v>
      </c>
      <c r="Z815" t="s">
        <v>85</v>
      </c>
      <c r="AA815">
        <v>5.9429999999999996</v>
      </c>
      <c r="AB815" t="s">
        <v>42</v>
      </c>
      <c r="AD815" s="5">
        <v>44987</v>
      </c>
    </row>
    <row r="816" spans="1:30" x14ac:dyDescent="0.3">
      <c r="A816" s="5">
        <v>44987</v>
      </c>
      <c r="B816" s="5" t="s">
        <v>75</v>
      </c>
      <c r="C816" t="s">
        <v>91</v>
      </c>
      <c r="D816" t="s">
        <v>85</v>
      </c>
      <c r="E816">
        <v>6.7320000000000002</v>
      </c>
      <c r="G816" t="s">
        <v>42</v>
      </c>
      <c r="O816">
        <v>57</v>
      </c>
      <c r="P816">
        <v>6.7000000000000004E-2</v>
      </c>
      <c r="Q816">
        <v>176.529</v>
      </c>
      <c r="R816">
        <v>55.420999999999999</v>
      </c>
      <c r="S816">
        <v>250.18700000000001</v>
      </c>
      <c r="T816">
        <v>2.1920000000000002</v>
      </c>
      <c r="U816">
        <v>6.4690000000000003</v>
      </c>
      <c r="X816" s="5" t="s">
        <v>75</v>
      </c>
      <c r="Y816" t="s">
        <v>91</v>
      </c>
      <c r="Z816" t="s">
        <v>85</v>
      </c>
      <c r="AA816">
        <v>6.7320000000000002</v>
      </c>
      <c r="AB816" t="s">
        <v>42</v>
      </c>
      <c r="AD816" s="5">
        <v>44987</v>
      </c>
    </row>
    <row r="817" spans="1:30" x14ac:dyDescent="0.3">
      <c r="A817" s="5">
        <v>44987</v>
      </c>
      <c r="B817" s="5" t="s">
        <v>75</v>
      </c>
      <c r="C817" t="s">
        <v>91</v>
      </c>
      <c r="D817" t="s">
        <v>85</v>
      </c>
      <c r="E817">
        <v>6.4690000000000003</v>
      </c>
      <c r="G817" t="s">
        <v>42</v>
      </c>
      <c r="O817">
        <v>58</v>
      </c>
      <c r="P817">
        <v>6.4000000000000001E-2</v>
      </c>
      <c r="Q817">
        <v>188.048</v>
      </c>
      <c r="R817">
        <v>69.332999999999998</v>
      </c>
      <c r="S817">
        <v>249.89400000000001</v>
      </c>
      <c r="T817">
        <v>10.074</v>
      </c>
      <c r="U817">
        <v>6.1879999999999997</v>
      </c>
      <c r="X817" s="5" t="s">
        <v>75</v>
      </c>
      <c r="Y817" t="s">
        <v>91</v>
      </c>
      <c r="Z817" t="s">
        <v>85</v>
      </c>
      <c r="AA817">
        <v>6.4690000000000003</v>
      </c>
      <c r="AB817" t="s">
        <v>42</v>
      </c>
      <c r="AD817" s="5">
        <v>44987</v>
      </c>
    </row>
    <row r="818" spans="1:30" x14ac:dyDescent="0.3">
      <c r="A818" s="5">
        <v>44987</v>
      </c>
      <c r="B818" s="5" t="s">
        <v>75</v>
      </c>
      <c r="C818" t="s">
        <v>91</v>
      </c>
      <c r="D818" t="s">
        <v>85</v>
      </c>
      <c r="E818">
        <v>6.1879999999999997</v>
      </c>
      <c r="G818" t="s">
        <v>42</v>
      </c>
      <c r="O818">
        <v>59</v>
      </c>
      <c r="P818">
        <v>8.8999999999999996E-2</v>
      </c>
      <c r="Q818">
        <v>163.745</v>
      </c>
      <c r="R818">
        <v>66.86</v>
      </c>
      <c r="S818">
        <v>247.53100000000001</v>
      </c>
      <c r="T818">
        <v>-3.6909999999999998</v>
      </c>
      <c r="U818">
        <v>8.6470000000000002</v>
      </c>
      <c r="X818" s="5" t="s">
        <v>75</v>
      </c>
      <c r="Y818" t="s">
        <v>91</v>
      </c>
      <c r="Z818" t="s">
        <v>85</v>
      </c>
      <c r="AA818">
        <v>6.1879999999999997</v>
      </c>
      <c r="AB818" t="s">
        <v>42</v>
      </c>
      <c r="AD818" s="5">
        <v>44987</v>
      </c>
    </row>
    <row r="819" spans="1:30" x14ac:dyDescent="0.3">
      <c r="A819" s="5">
        <v>44987</v>
      </c>
      <c r="B819" s="5" t="s">
        <v>75</v>
      </c>
      <c r="C819" t="s">
        <v>91</v>
      </c>
      <c r="D819" t="s">
        <v>85</v>
      </c>
      <c r="E819">
        <v>8.6470000000000002</v>
      </c>
      <c r="G819" t="s">
        <v>42</v>
      </c>
      <c r="O819">
        <v>60</v>
      </c>
      <c r="P819">
        <v>8.1000000000000003E-2</v>
      </c>
      <c r="Q819">
        <v>162.72300000000001</v>
      </c>
      <c r="R819">
        <v>32.994999999999997</v>
      </c>
      <c r="S819">
        <v>243.49299999999999</v>
      </c>
      <c r="T819">
        <v>1.353</v>
      </c>
      <c r="U819">
        <v>7.8579999999999997</v>
      </c>
      <c r="X819" s="5" t="s">
        <v>75</v>
      </c>
      <c r="Y819" t="s">
        <v>91</v>
      </c>
      <c r="Z819" t="s">
        <v>85</v>
      </c>
      <c r="AA819">
        <v>8.6470000000000002</v>
      </c>
      <c r="AB819" t="s">
        <v>42</v>
      </c>
      <c r="AD819" s="5">
        <v>44987</v>
      </c>
    </row>
    <row r="820" spans="1:30" x14ac:dyDescent="0.3">
      <c r="A820" s="5">
        <v>44987</v>
      </c>
      <c r="B820" s="5" t="s">
        <v>75</v>
      </c>
      <c r="C820" t="s">
        <v>91</v>
      </c>
      <c r="D820" t="s">
        <v>85</v>
      </c>
      <c r="E820">
        <v>7.8579999999999997</v>
      </c>
      <c r="G820" t="s">
        <v>42</v>
      </c>
      <c r="O820">
        <v>61</v>
      </c>
      <c r="P820">
        <v>0.10199999999999999</v>
      </c>
      <c r="Q820">
        <v>150.88999999999999</v>
      </c>
      <c r="R820">
        <v>27.119</v>
      </c>
      <c r="S820">
        <v>252.28399999999999</v>
      </c>
      <c r="T820">
        <v>-0.18</v>
      </c>
      <c r="U820">
        <v>9.8659999999999997</v>
      </c>
      <c r="X820" s="5" t="s">
        <v>75</v>
      </c>
      <c r="Y820" t="s">
        <v>91</v>
      </c>
      <c r="Z820" t="s">
        <v>85</v>
      </c>
      <c r="AA820">
        <v>7.8579999999999997</v>
      </c>
      <c r="AB820" t="s">
        <v>42</v>
      </c>
      <c r="AD820" s="5">
        <v>44987</v>
      </c>
    </row>
    <row r="821" spans="1:30" x14ac:dyDescent="0.3">
      <c r="A821" s="5">
        <v>44987</v>
      </c>
      <c r="B821" s="5" t="s">
        <v>75</v>
      </c>
      <c r="C821" t="s">
        <v>91</v>
      </c>
      <c r="D821" t="s">
        <v>85</v>
      </c>
      <c r="E821">
        <v>9.8659999999999997</v>
      </c>
      <c r="G821" t="s">
        <v>42</v>
      </c>
      <c r="O821">
        <v>62</v>
      </c>
      <c r="P821">
        <v>8.6999999999999994E-2</v>
      </c>
      <c r="Q821">
        <v>122.55200000000001</v>
      </c>
      <c r="R821">
        <v>5.2939999999999996</v>
      </c>
      <c r="S821">
        <v>239.142</v>
      </c>
      <c r="T821">
        <v>-0.84299999999999997</v>
      </c>
      <c r="U821">
        <v>8.4130000000000003</v>
      </c>
      <c r="X821" s="5" t="s">
        <v>75</v>
      </c>
      <c r="Y821" t="s">
        <v>91</v>
      </c>
      <c r="Z821" t="s">
        <v>85</v>
      </c>
      <c r="AA821">
        <v>9.8659999999999997</v>
      </c>
      <c r="AB821" t="s">
        <v>42</v>
      </c>
      <c r="AD821" s="5">
        <v>44987</v>
      </c>
    </row>
    <row r="822" spans="1:30" x14ac:dyDescent="0.3">
      <c r="A822" s="5">
        <v>44987</v>
      </c>
      <c r="B822" s="5" t="s">
        <v>75</v>
      </c>
      <c r="C822" t="s">
        <v>91</v>
      </c>
      <c r="D822" t="s">
        <v>85</v>
      </c>
      <c r="E822">
        <v>8.4130000000000003</v>
      </c>
      <c r="G822" t="s">
        <v>42</v>
      </c>
      <c r="O822">
        <v>63</v>
      </c>
      <c r="P822">
        <v>8.6999999999999994E-2</v>
      </c>
      <c r="Q822">
        <v>117.005</v>
      </c>
      <c r="R822">
        <v>14.161</v>
      </c>
      <c r="S822">
        <v>231.523</v>
      </c>
      <c r="T822">
        <v>9.1150000000000002</v>
      </c>
      <c r="U822">
        <v>8.3949999999999996</v>
      </c>
      <c r="X822" s="5" t="s">
        <v>75</v>
      </c>
      <c r="Y822" t="s">
        <v>91</v>
      </c>
      <c r="Z822" t="s">
        <v>85</v>
      </c>
      <c r="AA822">
        <v>8.4130000000000003</v>
      </c>
      <c r="AB822" t="s">
        <v>42</v>
      </c>
      <c r="AD822" s="5">
        <v>44987</v>
      </c>
    </row>
    <row r="823" spans="1:30" x14ac:dyDescent="0.3">
      <c r="A823" s="5">
        <v>44987</v>
      </c>
      <c r="B823" s="5" t="s">
        <v>75</v>
      </c>
      <c r="C823" t="s">
        <v>91</v>
      </c>
      <c r="D823" t="s">
        <v>85</v>
      </c>
      <c r="E823">
        <v>8.3949999999999996</v>
      </c>
      <c r="G823" t="s">
        <v>42</v>
      </c>
      <c r="O823">
        <v>64</v>
      </c>
      <c r="P823">
        <v>7.4999999999999997E-2</v>
      </c>
      <c r="Q823">
        <v>123.426</v>
      </c>
      <c r="R823">
        <v>43.277000000000001</v>
      </c>
      <c r="S823">
        <v>231.078</v>
      </c>
      <c r="T823">
        <v>7.6109999999999998</v>
      </c>
      <c r="U823">
        <v>7.2389999999999999</v>
      </c>
      <c r="X823" s="5" t="s">
        <v>75</v>
      </c>
      <c r="Y823" t="s">
        <v>91</v>
      </c>
      <c r="Z823" t="s">
        <v>85</v>
      </c>
      <c r="AA823">
        <v>8.3949999999999996</v>
      </c>
      <c r="AB823" t="s">
        <v>42</v>
      </c>
      <c r="AD823" s="5">
        <v>44987</v>
      </c>
    </row>
    <row r="824" spans="1:30" x14ac:dyDescent="0.3">
      <c r="A824" s="5">
        <v>44987</v>
      </c>
      <c r="B824" s="5" t="s">
        <v>75</v>
      </c>
      <c r="C824" t="s">
        <v>91</v>
      </c>
      <c r="D824" t="s">
        <v>85</v>
      </c>
      <c r="E824">
        <v>7.2389999999999999</v>
      </c>
      <c r="G824" t="s">
        <v>42</v>
      </c>
      <c r="O824">
        <v>65</v>
      </c>
      <c r="P824">
        <v>0.08</v>
      </c>
      <c r="Q824">
        <v>102.72199999999999</v>
      </c>
      <c r="R824">
        <v>13.199</v>
      </c>
      <c r="S824">
        <v>184.63900000000001</v>
      </c>
      <c r="T824">
        <v>8.0649999999999995</v>
      </c>
      <c r="U824">
        <v>7.7149999999999999</v>
      </c>
      <c r="X824" s="5" t="s">
        <v>75</v>
      </c>
      <c r="Y824" t="s">
        <v>91</v>
      </c>
      <c r="Z824" t="s">
        <v>85</v>
      </c>
      <c r="AA824">
        <v>7.2389999999999999</v>
      </c>
      <c r="AB824" t="s">
        <v>42</v>
      </c>
      <c r="AD824" s="5">
        <v>44987</v>
      </c>
    </row>
    <row r="825" spans="1:30" x14ac:dyDescent="0.3">
      <c r="A825" s="5">
        <v>44987</v>
      </c>
      <c r="B825" s="5" t="s">
        <v>75</v>
      </c>
      <c r="C825" t="s">
        <v>91</v>
      </c>
      <c r="D825" t="s">
        <v>85</v>
      </c>
      <c r="E825">
        <v>7.7149999999999999</v>
      </c>
      <c r="G825" t="s">
        <v>42</v>
      </c>
      <c r="O825">
        <v>66</v>
      </c>
      <c r="P825">
        <v>8.3000000000000004E-2</v>
      </c>
      <c r="Q825">
        <v>151.071</v>
      </c>
      <c r="R825">
        <v>62.731999999999999</v>
      </c>
      <c r="S825">
        <v>254.578</v>
      </c>
      <c r="T825">
        <v>5.5350000000000001</v>
      </c>
      <c r="U825">
        <v>8.0169999999999995</v>
      </c>
      <c r="X825" s="5" t="s">
        <v>75</v>
      </c>
      <c r="Y825" t="s">
        <v>91</v>
      </c>
      <c r="Z825" t="s">
        <v>85</v>
      </c>
      <c r="AA825">
        <v>7.7149999999999999</v>
      </c>
      <c r="AB825" t="s">
        <v>42</v>
      </c>
      <c r="AD825" s="5">
        <v>44987</v>
      </c>
    </row>
    <row r="826" spans="1:30" x14ac:dyDescent="0.3">
      <c r="A826" s="5">
        <v>44987</v>
      </c>
      <c r="B826" s="5" t="s">
        <v>75</v>
      </c>
      <c r="C826" t="s">
        <v>91</v>
      </c>
      <c r="D826" t="s">
        <v>85</v>
      </c>
      <c r="E826">
        <v>8.0169999999999995</v>
      </c>
      <c r="G826" t="s">
        <v>42</v>
      </c>
      <c r="O826">
        <v>67</v>
      </c>
      <c r="P826">
        <v>8.5999999999999993E-2</v>
      </c>
      <c r="Q826">
        <v>137.136</v>
      </c>
      <c r="R826">
        <v>0.51700000000000002</v>
      </c>
      <c r="S826">
        <v>251.667</v>
      </c>
      <c r="T826">
        <v>-0.42599999999999999</v>
      </c>
      <c r="U826">
        <v>8.32</v>
      </c>
      <c r="X826" s="5" t="s">
        <v>75</v>
      </c>
      <c r="Y826" t="s">
        <v>91</v>
      </c>
      <c r="Z826" t="s">
        <v>85</v>
      </c>
      <c r="AA826">
        <v>8.0169999999999995</v>
      </c>
      <c r="AB826" t="s">
        <v>42</v>
      </c>
      <c r="AD826" s="5">
        <v>44987</v>
      </c>
    </row>
    <row r="827" spans="1:30" x14ac:dyDescent="0.3">
      <c r="A827" s="5">
        <v>44987</v>
      </c>
      <c r="B827" s="5" t="s">
        <v>75</v>
      </c>
      <c r="C827" t="s">
        <v>91</v>
      </c>
      <c r="D827" t="s">
        <v>85</v>
      </c>
      <c r="E827">
        <v>8.32</v>
      </c>
      <c r="G827" t="s">
        <v>42</v>
      </c>
      <c r="O827">
        <v>68</v>
      </c>
      <c r="P827">
        <v>7.0000000000000007E-2</v>
      </c>
      <c r="Q827">
        <v>135.011</v>
      </c>
      <c r="R827">
        <v>21.53</v>
      </c>
      <c r="S827">
        <v>245.667</v>
      </c>
      <c r="T827">
        <v>-1.3080000000000001</v>
      </c>
      <c r="U827">
        <v>6.7750000000000004</v>
      </c>
      <c r="X827" s="5" t="s">
        <v>75</v>
      </c>
      <c r="Y827" t="s">
        <v>91</v>
      </c>
      <c r="Z827" t="s">
        <v>85</v>
      </c>
      <c r="AA827">
        <v>8.32</v>
      </c>
      <c r="AB827" t="s">
        <v>42</v>
      </c>
      <c r="AD827" s="5">
        <v>44987</v>
      </c>
    </row>
    <row r="828" spans="1:30" x14ac:dyDescent="0.3">
      <c r="A828" s="5">
        <v>44987</v>
      </c>
      <c r="B828" s="5" t="s">
        <v>75</v>
      </c>
      <c r="C828" t="s">
        <v>91</v>
      </c>
      <c r="D828" t="s">
        <v>85</v>
      </c>
      <c r="E828">
        <v>6.7750000000000004</v>
      </c>
      <c r="G828" t="s">
        <v>42</v>
      </c>
      <c r="O828">
        <v>69</v>
      </c>
      <c r="P828">
        <v>7.2999999999999995E-2</v>
      </c>
      <c r="Q828">
        <v>188.64</v>
      </c>
      <c r="R828">
        <v>89.590999999999994</v>
      </c>
      <c r="S828">
        <v>251</v>
      </c>
      <c r="T828">
        <v>1.7509999999999999</v>
      </c>
      <c r="U828">
        <v>7.0860000000000003</v>
      </c>
      <c r="X828" s="5" t="s">
        <v>75</v>
      </c>
      <c r="Y828" t="s">
        <v>91</v>
      </c>
      <c r="Z828" t="s">
        <v>85</v>
      </c>
      <c r="AA828">
        <v>6.7750000000000004</v>
      </c>
      <c r="AB828" t="s">
        <v>42</v>
      </c>
      <c r="AD828" s="5">
        <v>44987</v>
      </c>
    </row>
    <row r="829" spans="1:30" x14ac:dyDescent="0.3">
      <c r="A829" s="5">
        <v>44987</v>
      </c>
      <c r="B829" s="5" t="s">
        <v>75</v>
      </c>
      <c r="C829" t="s">
        <v>91</v>
      </c>
      <c r="D829" t="s">
        <v>85</v>
      </c>
      <c r="E829">
        <v>7.0860000000000003</v>
      </c>
      <c r="G829" t="s">
        <v>42</v>
      </c>
      <c r="O829">
        <v>70</v>
      </c>
      <c r="P829">
        <v>7.6999999999999999E-2</v>
      </c>
      <c r="Q829">
        <v>181.697</v>
      </c>
      <c r="R829">
        <v>84.706999999999994</v>
      </c>
      <c r="S829">
        <v>254.904</v>
      </c>
      <c r="T829">
        <v>14.670999999999999</v>
      </c>
      <c r="U829">
        <v>7.4489999999999998</v>
      </c>
      <c r="X829" s="5" t="s">
        <v>75</v>
      </c>
      <c r="Y829" t="s">
        <v>91</v>
      </c>
      <c r="Z829" t="s">
        <v>85</v>
      </c>
      <c r="AA829">
        <v>7.0860000000000003</v>
      </c>
      <c r="AB829" t="s">
        <v>42</v>
      </c>
      <c r="AD829" s="5">
        <v>44987</v>
      </c>
    </row>
    <row r="830" spans="1:30" x14ac:dyDescent="0.3">
      <c r="A830" s="5">
        <v>44987</v>
      </c>
      <c r="B830" s="5" t="s">
        <v>75</v>
      </c>
      <c r="C830" t="s">
        <v>91</v>
      </c>
      <c r="D830" t="s">
        <v>85</v>
      </c>
      <c r="E830">
        <v>7.4489999999999998</v>
      </c>
      <c r="G830" t="s">
        <v>42</v>
      </c>
      <c r="O830">
        <v>71</v>
      </c>
      <c r="P830">
        <v>9.2999999999999999E-2</v>
      </c>
      <c r="Q830">
        <v>139.73400000000001</v>
      </c>
      <c r="R830">
        <v>0</v>
      </c>
      <c r="S830">
        <v>251</v>
      </c>
      <c r="T830">
        <v>-179.17599999999999</v>
      </c>
      <c r="U830">
        <v>8.9649999999999999</v>
      </c>
      <c r="X830" s="5" t="s">
        <v>75</v>
      </c>
      <c r="Y830" t="s">
        <v>91</v>
      </c>
      <c r="Z830" t="s">
        <v>85</v>
      </c>
      <c r="AA830">
        <v>7.4489999999999998</v>
      </c>
      <c r="AB830" t="s">
        <v>42</v>
      </c>
      <c r="AD830" s="5">
        <v>44987</v>
      </c>
    </row>
    <row r="831" spans="1:30" x14ac:dyDescent="0.3">
      <c r="A831" s="5">
        <v>44987</v>
      </c>
      <c r="B831" s="5" t="s">
        <v>75</v>
      </c>
      <c r="C831" t="s">
        <v>91</v>
      </c>
      <c r="D831" t="s">
        <v>85</v>
      </c>
      <c r="E831">
        <v>8.9649999999999999</v>
      </c>
      <c r="G831" t="s">
        <v>42</v>
      </c>
      <c r="O831">
        <v>72</v>
      </c>
      <c r="P831">
        <v>7.8E-2</v>
      </c>
      <c r="Q831">
        <v>178.851</v>
      </c>
      <c r="R831">
        <v>81.016000000000005</v>
      </c>
      <c r="S831">
        <v>254.333</v>
      </c>
      <c r="T831">
        <v>-1.1739999999999999</v>
      </c>
      <c r="U831">
        <v>7.548</v>
      </c>
      <c r="X831" s="5" t="s">
        <v>75</v>
      </c>
      <c r="Y831" t="s">
        <v>91</v>
      </c>
      <c r="Z831" t="s">
        <v>85</v>
      </c>
      <c r="AA831">
        <v>8.9649999999999999</v>
      </c>
      <c r="AB831" t="s">
        <v>42</v>
      </c>
      <c r="AD831" s="5">
        <v>44987</v>
      </c>
    </row>
    <row r="832" spans="1:30" x14ac:dyDescent="0.3">
      <c r="A832" s="5">
        <v>44987</v>
      </c>
      <c r="B832" s="5" t="s">
        <v>75</v>
      </c>
      <c r="C832" t="s">
        <v>91</v>
      </c>
      <c r="D832" t="s">
        <v>85</v>
      </c>
      <c r="E832">
        <v>7.548</v>
      </c>
      <c r="G832" t="s">
        <v>42</v>
      </c>
      <c r="O832">
        <v>73</v>
      </c>
      <c r="P832">
        <v>8.3000000000000004E-2</v>
      </c>
      <c r="Q832">
        <v>151.45699999999999</v>
      </c>
      <c r="R832">
        <v>10.068</v>
      </c>
      <c r="S832">
        <v>242.20599999999999</v>
      </c>
      <c r="T832">
        <v>-3.07</v>
      </c>
      <c r="U832">
        <v>8.0839999999999996</v>
      </c>
      <c r="X832" s="5" t="s">
        <v>75</v>
      </c>
      <c r="Y832" t="s">
        <v>91</v>
      </c>
      <c r="Z832" t="s">
        <v>85</v>
      </c>
      <c r="AA832">
        <v>7.548</v>
      </c>
      <c r="AB832" t="s">
        <v>42</v>
      </c>
      <c r="AD832" s="5">
        <v>44987</v>
      </c>
    </row>
    <row r="833" spans="1:30" x14ac:dyDescent="0.3">
      <c r="A833" s="5">
        <v>44987</v>
      </c>
      <c r="B833" s="5" t="s">
        <v>75</v>
      </c>
      <c r="C833" t="s">
        <v>91</v>
      </c>
      <c r="D833" t="s">
        <v>85</v>
      </c>
      <c r="E833">
        <v>8.0839999999999996</v>
      </c>
      <c r="G833" t="s">
        <v>42</v>
      </c>
      <c r="O833">
        <v>74</v>
      </c>
      <c r="P833">
        <v>8.5000000000000006E-2</v>
      </c>
      <c r="Q833">
        <v>140.423</v>
      </c>
      <c r="R833">
        <v>32.890999999999998</v>
      </c>
      <c r="S833">
        <v>245.21299999999999</v>
      </c>
      <c r="T833">
        <v>1.502</v>
      </c>
      <c r="U833">
        <v>8.2609999999999992</v>
      </c>
      <c r="X833" s="5" t="s">
        <v>75</v>
      </c>
      <c r="Y833" t="s">
        <v>91</v>
      </c>
      <c r="Z833" t="s">
        <v>85</v>
      </c>
      <c r="AA833">
        <v>8.0839999999999996</v>
      </c>
      <c r="AB833" t="s">
        <v>42</v>
      </c>
      <c r="AD833" s="5">
        <v>44987</v>
      </c>
    </row>
    <row r="834" spans="1:30" x14ac:dyDescent="0.3">
      <c r="A834" s="5">
        <v>44987</v>
      </c>
      <c r="B834" s="5" t="s">
        <v>75</v>
      </c>
      <c r="C834" t="s">
        <v>91</v>
      </c>
      <c r="D834" t="s">
        <v>85</v>
      </c>
      <c r="E834">
        <v>8.2609999999999992</v>
      </c>
      <c r="G834" t="s">
        <v>42</v>
      </c>
      <c r="O834">
        <v>75</v>
      </c>
      <c r="P834">
        <v>8.6999999999999994E-2</v>
      </c>
      <c r="Q834">
        <v>203.755</v>
      </c>
      <c r="R834">
        <v>28.015999999999998</v>
      </c>
      <c r="S834">
        <v>251.73099999999999</v>
      </c>
      <c r="T834">
        <v>9.9109999999999996</v>
      </c>
      <c r="U834">
        <v>8.4459999999999997</v>
      </c>
      <c r="X834" s="5" t="s">
        <v>75</v>
      </c>
      <c r="Y834" t="s">
        <v>91</v>
      </c>
      <c r="Z834" t="s">
        <v>85</v>
      </c>
      <c r="AA834">
        <v>8.2609999999999992</v>
      </c>
      <c r="AB834" t="s">
        <v>42</v>
      </c>
      <c r="AD834" s="5">
        <v>44987</v>
      </c>
    </row>
    <row r="835" spans="1:30" x14ac:dyDescent="0.3">
      <c r="A835" s="5">
        <v>44987</v>
      </c>
      <c r="B835" s="5" t="s">
        <v>75</v>
      </c>
      <c r="C835" t="s">
        <v>91</v>
      </c>
      <c r="D835" t="s">
        <v>85</v>
      </c>
      <c r="E835">
        <v>8.4459999999999997</v>
      </c>
      <c r="G835" t="s">
        <v>42</v>
      </c>
      <c r="O835">
        <v>76</v>
      </c>
      <c r="P835">
        <v>8.1000000000000003E-2</v>
      </c>
      <c r="Q835">
        <v>190.221</v>
      </c>
      <c r="R835">
        <v>44.148000000000003</v>
      </c>
      <c r="S835">
        <v>252.60900000000001</v>
      </c>
      <c r="T835">
        <v>5.6429999999999998</v>
      </c>
      <c r="U835">
        <v>7.8630000000000004</v>
      </c>
      <c r="X835" s="5" t="s">
        <v>75</v>
      </c>
      <c r="Y835" t="s">
        <v>91</v>
      </c>
      <c r="Z835" t="s">
        <v>85</v>
      </c>
      <c r="AA835">
        <v>8.4459999999999997</v>
      </c>
      <c r="AB835" t="s">
        <v>42</v>
      </c>
      <c r="AD835" s="5">
        <v>44987</v>
      </c>
    </row>
    <row r="836" spans="1:30" x14ac:dyDescent="0.3">
      <c r="A836" s="5">
        <v>44987</v>
      </c>
      <c r="B836" s="5" t="s">
        <v>75</v>
      </c>
      <c r="C836" t="s">
        <v>91</v>
      </c>
      <c r="D836" t="s">
        <v>85</v>
      </c>
      <c r="E836">
        <v>7.8630000000000004</v>
      </c>
      <c r="G836" t="s">
        <v>42</v>
      </c>
      <c r="O836">
        <v>77</v>
      </c>
      <c r="P836">
        <v>7.6999999999999999E-2</v>
      </c>
      <c r="Q836">
        <v>207.476</v>
      </c>
      <c r="R836">
        <v>52.57</v>
      </c>
      <c r="S836">
        <v>252</v>
      </c>
      <c r="T836">
        <v>5.9219999999999997</v>
      </c>
      <c r="U836">
        <v>7.4939999999999998</v>
      </c>
      <c r="X836" s="5" t="s">
        <v>75</v>
      </c>
      <c r="Y836" t="s">
        <v>91</v>
      </c>
      <c r="Z836" t="s">
        <v>85</v>
      </c>
      <c r="AA836">
        <v>7.8630000000000004</v>
      </c>
      <c r="AB836" t="s">
        <v>42</v>
      </c>
      <c r="AD836" s="5">
        <v>44987</v>
      </c>
    </row>
    <row r="837" spans="1:30" x14ac:dyDescent="0.3">
      <c r="A837" s="5">
        <v>44987</v>
      </c>
      <c r="B837" s="5" t="s">
        <v>75</v>
      </c>
      <c r="C837" t="s">
        <v>91</v>
      </c>
      <c r="D837" t="s">
        <v>85</v>
      </c>
      <c r="E837">
        <v>7.4939999999999998</v>
      </c>
      <c r="G837" t="s">
        <v>42</v>
      </c>
      <c r="O837">
        <v>78</v>
      </c>
      <c r="P837">
        <v>9.1999999999999998E-2</v>
      </c>
      <c r="Q837">
        <v>157.07900000000001</v>
      </c>
      <c r="R837">
        <v>0</v>
      </c>
      <c r="S837">
        <v>252.75700000000001</v>
      </c>
      <c r="T837">
        <v>6.165</v>
      </c>
      <c r="U837">
        <v>8.9280000000000008</v>
      </c>
      <c r="X837" s="5" t="s">
        <v>75</v>
      </c>
      <c r="Y837" t="s">
        <v>91</v>
      </c>
      <c r="Z837" t="s">
        <v>85</v>
      </c>
      <c r="AA837">
        <v>7.4939999999999998</v>
      </c>
      <c r="AB837" t="s">
        <v>42</v>
      </c>
      <c r="AD837" s="5">
        <v>44987</v>
      </c>
    </row>
    <row r="838" spans="1:30" x14ac:dyDescent="0.3">
      <c r="A838" s="5">
        <v>44987</v>
      </c>
      <c r="B838" s="5" t="s">
        <v>75</v>
      </c>
      <c r="C838" t="s">
        <v>91</v>
      </c>
      <c r="D838" t="s">
        <v>85</v>
      </c>
      <c r="E838">
        <v>8.9280000000000008</v>
      </c>
      <c r="G838" t="s">
        <v>42</v>
      </c>
      <c r="O838">
        <v>79</v>
      </c>
      <c r="P838">
        <v>9.5000000000000001E-2</v>
      </c>
      <c r="Q838">
        <v>169.99799999999999</v>
      </c>
      <c r="R838">
        <v>10.667</v>
      </c>
      <c r="S838">
        <v>254.667</v>
      </c>
      <c r="T838">
        <v>0</v>
      </c>
      <c r="U838">
        <v>9.2469999999999999</v>
      </c>
      <c r="X838" s="5" t="s">
        <v>75</v>
      </c>
      <c r="Y838" t="s">
        <v>91</v>
      </c>
      <c r="Z838" t="s">
        <v>85</v>
      </c>
      <c r="AA838">
        <v>8.9280000000000008</v>
      </c>
      <c r="AB838" t="s">
        <v>42</v>
      </c>
      <c r="AD838" s="5">
        <v>44987</v>
      </c>
    </row>
    <row r="839" spans="1:30" x14ac:dyDescent="0.3">
      <c r="A839" s="5">
        <v>44987</v>
      </c>
      <c r="B839" s="5" t="s">
        <v>75</v>
      </c>
      <c r="C839" t="s">
        <v>91</v>
      </c>
      <c r="D839" t="s">
        <v>85</v>
      </c>
      <c r="E839">
        <v>9.2469999999999999</v>
      </c>
      <c r="G839" t="s">
        <v>42</v>
      </c>
      <c r="O839">
        <v>80</v>
      </c>
      <c r="P839" t="s">
        <v>90</v>
      </c>
      <c r="Q839">
        <v>158.91300000000001</v>
      </c>
      <c r="R839">
        <v>69.789000000000001</v>
      </c>
      <c r="S839">
        <v>243.673</v>
      </c>
      <c r="T839" t="s">
        <v>90</v>
      </c>
      <c r="U839" t="s">
        <v>90</v>
      </c>
      <c r="X839" s="5" t="s">
        <v>75</v>
      </c>
      <c r="Y839" t="s">
        <v>91</v>
      </c>
      <c r="Z839" t="s">
        <v>85</v>
      </c>
      <c r="AA839">
        <v>9.2469999999999999</v>
      </c>
      <c r="AB839" t="s">
        <v>42</v>
      </c>
      <c r="AD839" s="5">
        <v>44987</v>
      </c>
    </row>
    <row r="840" spans="1:30" x14ac:dyDescent="0.3">
      <c r="A840" s="5">
        <v>44987</v>
      </c>
      <c r="B840" s="5" t="s">
        <v>75</v>
      </c>
      <c r="C840" t="s">
        <v>91</v>
      </c>
      <c r="D840" t="s">
        <v>85</v>
      </c>
      <c r="G840" t="s">
        <v>42</v>
      </c>
      <c r="O840">
        <v>81</v>
      </c>
      <c r="P840">
        <v>6.0999999999999999E-2</v>
      </c>
      <c r="Q840">
        <v>169.964</v>
      </c>
      <c r="R840">
        <v>79.686999999999998</v>
      </c>
      <c r="S840">
        <v>246.18100000000001</v>
      </c>
      <c r="T840">
        <v>-39.548000000000002</v>
      </c>
      <c r="U840">
        <v>6.4550000000000001</v>
      </c>
      <c r="X840" s="5" t="s">
        <v>75</v>
      </c>
      <c r="Y840" t="s">
        <v>91</v>
      </c>
      <c r="Z840" t="s">
        <v>85</v>
      </c>
      <c r="AB840" t="s">
        <v>42</v>
      </c>
      <c r="AD840" s="5">
        <v>44987</v>
      </c>
    </row>
    <row r="841" spans="1:30" x14ac:dyDescent="0.3">
      <c r="A841" s="5">
        <v>44987</v>
      </c>
      <c r="B841" s="5" t="s">
        <v>75</v>
      </c>
      <c r="C841" t="s">
        <v>91</v>
      </c>
      <c r="D841" t="s">
        <v>85</v>
      </c>
      <c r="E841">
        <v>6.4550000000000001</v>
      </c>
      <c r="G841" t="s">
        <v>42</v>
      </c>
      <c r="O841">
        <v>82</v>
      </c>
      <c r="P841">
        <v>6.7000000000000004E-2</v>
      </c>
      <c r="Q841">
        <v>87.457999999999998</v>
      </c>
      <c r="R841">
        <v>13.134</v>
      </c>
      <c r="S841">
        <v>186.82499999999999</v>
      </c>
      <c r="T841">
        <v>-93.045000000000002</v>
      </c>
      <c r="U841">
        <v>7.0990000000000002</v>
      </c>
      <c r="X841" s="5" t="s">
        <v>75</v>
      </c>
      <c r="Y841" t="s">
        <v>91</v>
      </c>
      <c r="Z841" t="s">
        <v>85</v>
      </c>
      <c r="AA841">
        <v>6.4550000000000001</v>
      </c>
      <c r="AB841" t="s">
        <v>42</v>
      </c>
      <c r="AD841" s="5">
        <v>44987</v>
      </c>
    </row>
    <row r="842" spans="1:30" x14ac:dyDescent="0.3">
      <c r="A842" s="5">
        <v>44987</v>
      </c>
      <c r="B842" s="5" t="s">
        <v>75</v>
      </c>
      <c r="C842" t="s">
        <v>91</v>
      </c>
      <c r="D842" t="s">
        <v>85</v>
      </c>
      <c r="E842">
        <v>7.0990000000000002</v>
      </c>
      <c r="G842" t="s">
        <v>42</v>
      </c>
      <c r="O842">
        <v>83</v>
      </c>
      <c r="P842">
        <v>3.9E-2</v>
      </c>
      <c r="Q842">
        <v>145.25200000000001</v>
      </c>
      <c r="R842">
        <v>7.6020000000000003</v>
      </c>
      <c r="S842">
        <v>246.536</v>
      </c>
      <c r="T842">
        <v>-110.739</v>
      </c>
      <c r="U842">
        <v>4.1529999999999996</v>
      </c>
      <c r="X842" s="5" t="s">
        <v>75</v>
      </c>
      <c r="Y842" t="s">
        <v>91</v>
      </c>
      <c r="Z842" t="s">
        <v>85</v>
      </c>
      <c r="AA842">
        <v>7.0990000000000002</v>
      </c>
      <c r="AB842" t="s">
        <v>42</v>
      </c>
      <c r="AD842" s="5">
        <v>44987</v>
      </c>
    </row>
    <row r="843" spans="1:30" x14ac:dyDescent="0.3">
      <c r="A843" s="5">
        <v>44987</v>
      </c>
      <c r="B843" s="5" t="s">
        <v>75</v>
      </c>
      <c r="C843" t="s">
        <v>91</v>
      </c>
      <c r="D843" t="s">
        <v>85</v>
      </c>
      <c r="E843">
        <v>4.1529999999999996</v>
      </c>
      <c r="G843" t="s">
        <v>42</v>
      </c>
      <c r="O843">
        <v>84</v>
      </c>
      <c r="P843">
        <v>7.4999999999999997E-2</v>
      </c>
      <c r="Q843">
        <v>121.684</v>
      </c>
      <c r="R843">
        <v>3.2810000000000001</v>
      </c>
      <c r="S843">
        <v>245.202</v>
      </c>
      <c r="T843">
        <v>-138.09399999999999</v>
      </c>
      <c r="U843">
        <v>7.9039999999999999</v>
      </c>
      <c r="X843" s="5" t="s">
        <v>75</v>
      </c>
      <c r="Y843" t="s">
        <v>91</v>
      </c>
      <c r="Z843" t="s">
        <v>85</v>
      </c>
      <c r="AA843">
        <v>4.1529999999999996</v>
      </c>
      <c r="AB843" t="s">
        <v>42</v>
      </c>
      <c r="AD843" s="5">
        <v>44987</v>
      </c>
    </row>
    <row r="844" spans="1:30" x14ac:dyDescent="0.3">
      <c r="A844" s="5">
        <v>44987</v>
      </c>
      <c r="B844" s="5" t="s">
        <v>75</v>
      </c>
      <c r="C844" t="s">
        <v>91</v>
      </c>
      <c r="D844" t="s">
        <v>85</v>
      </c>
      <c r="E844">
        <v>7.9039999999999999</v>
      </c>
      <c r="G844" t="s">
        <v>42</v>
      </c>
      <c r="O844">
        <v>85</v>
      </c>
      <c r="P844">
        <v>4.8000000000000001E-2</v>
      </c>
      <c r="Q844">
        <v>151.822</v>
      </c>
      <c r="R844">
        <v>66.040000000000006</v>
      </c>
      <c r="S844">
        <v>251.96799999999999</v>
      </c>
      <c r="T844">
        <v>-46.5</v>
      </c>
      <c r="U844">
        <v>5.0940000000000003</v>
      </c>
      <c r="X844" s="5" t="s">
        <v>75</v>
      </c>
      <c r="Y844" t="s">
        <v>91</v>
      </c>
      <c r="Z844" t="s">
        <v>85</v>
      </c>
      <c r="AA844">
        <v>7.9039999999999999</v>
      </c>
      <c r="AB844" t="s">
        <v>42</v>
      </c>
      <c r="AD844" s="5">
        <v>44987</v>
      </c>
    </row>
    <row r="845" spans="1:30" x14ac:dyDescent="0.3">
      <c r="A845" s="5">
        <v>44987</v>
      </c>
      <c r="B845" s="5" t="s">
        <v>75</v>
      </c>
      <c r="C845" t="s">
        <v>91</v>
      </c>
      <c r="D845" t="s">
        <v>85</v>
      </c>
      <c r="E845">
        <v>5.0940000000000003</v>
      </c>
      <c r="G845" t="s">
        <v>42</v>
      </c>
      <c r="O845">
        <v>86</v>
      </c>
      <c r="P845">
        <v>3.0000000000000001E-3</v>
      </c>
      <c r="Q845">
        <v>73.117000000000004</v>
      </c>
      <c r="R845">
        <v>56.915999999999997</v>
      </c>
      <c r="S845">
        <v>84.641000000000005</v>
      </c>
      <c r="T845">
        <v>50.194000000000003</v>
      </c>
      <c r="U845">
        <v>0.29499999999999998</v>
      </c>
      <c r="X845" s="5" t="s">
        <v>75</v>
      </c>
      <c r="Y845" t="s">
        <v>91</v>
      </c>
      <c r="Z845" t="s">
        <v>85</v>
      </c>
      <c r="AA845">
        <v>5.0940000000000003</v>
      </c>
      <c r="AB845" t="s">
        <v>42</v>
      </c>
      <c r="AD845" s="5">
        <v>44987</v>
      </c>
    </row>
    <row r="846" spans="1:30" x14ac:dyDescent="0.3">
      <c r="A846" s="5">
        <v>44987</v>
      </c>
      <c r="B846" s="5" t="s">
        <v>75</v>
      </c>
      <c r="C846" t="s">
        <v>91</v>
      </c>
      <c r="D846" t="s">
        <v>85</v>
      </c>
      <c r="E846">
        <v>0.29499999999999998</v>
      </c>
      <c r="G846" t="s">
        <v>42</v>
      </c>
      <c r="O846">
        <v>87</v>
      </c>
      <c r="P846">
        <v>3.6999999999999998E-2</v>
      </c>
      <c r="Q846">
        <v>184.03800000000001</v>
      </c>
      <c r="R846">
        <v>59.753999999999998</v>
      </c>
      <c r="S846">
        <v>251.66200000000001</v>
      </c>
      <c r="T846">
        <v>-4.9459999999999997</v>
      </c>
      <c r="U846">
        <v>3.9359999999999999</v>
      </c>
      <c r="X846" s="5" t="s">
        <v>75</v>
      </c>
      <c r="Y846" t="s">
        <v>91</v>
      </c>
      <c r="Z846" t="s">
        <v>85</v>
      </c>
      <c r="AA846">
        <v>0.29499999999999998</v>
      </c>
      <c r="AB846" t="s">
        <v>42</v>
      </c>
      <c r="AD846" s="5">
        <v>44987</v>
      </c>
    </row>
    <row r="847" spans="1:30" x14ac:dyDescent="0.3">
      <c r="A847" s="5">
        <v>44987</v>
      </c>
      <c r="B847" s="5" t="s">
        <v>75</v>
      </c>
      <c r="C847" t="s">
        <v>91</v>
      </c>
      <c r="D847" t="s">
        <v>85</v>
      </c>
      <c r="E847">
        <v>3.9359999999999999</v>
      </c>
      <c r="G847" t="s">
        <v>42</v>
      </c>
      <c r="O847">
        <v>88</v>
      </c>
      <c r="P847">
        <v>5.3999999999999999E-2</v>
      </c>
      <c r="Q847">
        <v>135.21199999999999</v>
      </c>
      <c r="R847">
        <v>11.92</v>
      </c>
      <c r="S847">
        <v>216.952</v>
      </c>
      <c r="T847">
        <v>-37.776000000000003</v>
      </c>
      <c r="U847">
        <v>5.7249999999999996</v>
      </c>
      <c r="X847" s="5" t="s">
        <v>75</v>
      </c>
      <c r="Y847" t="s">
        <v>91</v>
      </c>
      <c r="Z847" t="s">
        <v>85</v>
      </c>
      <c r="AA847">
        <v>3.9359999999999999</v>
      </c>
      <c r="AB847" t="s">
        <v>42</v>
      </c>
      <c r="AD847" s="5">
        <v>44987</v>
      </c>
    </row>
    <row r="848" spans="1:30" x14ac:dyDescent="0.3">
      <c r="A848" s="5">
        <v>44987</v>
      </c>
      <c r="B848" s="5" t="s">
        <v>75</v>
      </c>
      <c r="C848" t="s">
        <v>91</v>
      </c>
      <c r="D848" t="s">
        <v>85</v>
      </c>
      <c r="E848">
        <v>5.7249999999999996</v>
      </c>
      <c r="G848" t="s">
        <v>42</v>
      </c>
      <c r="O848">
        <v>89</v>
      </c>
      <c r="P848">
        <v>3.4000000000000002E-2</v>
      </c>
      <c r="Q848">
        <v>130.16999999999999</v>
      </c>
      <c r="R848">
        <v>1.103</v>
      </c>
      <c r="S848">
        <v>229.27</v>
      </c>
      <c r="T848">
        <v>-124.354</v>
      </c>
      <c r="U848">
        <v>3.6080000000000001</v>
      </c>
      <c r="X848" s="5" t="s">
        <v>75</v>
      </c>
      <c r="Y848" t="s">
        <v>91</v>
      </c>
      <c r="Z848" t="s">
        <v>85</v>
      </c>
      <c r="AA848">
        <v>5.7249999999999996</v>
      </c>
      <c r="AB848" t="s">
        <v>42</v>
      </c>
      <c r="AD848" s="5">
        <v>44987</v>
      </c>
    </row>
    <row r="849" spans="1:30" x14ac:dyDescent="0.3">
      <c r="A849" s="5">
        <v>44987</v>
      </c>
      <c r="B849" s="5" t="s">
        <v>75</v>
      </c>
      <c r="C849" t="s">
        <v>91</v>
      </c>
      <c r="D849" t="s">
        <v>85</v>
      </c>
      <c r="E849">
        <v>3.6080000000000001</v>
      </c>
      <c r="G849" t="s">
        <v>42</v>
      </c>
      <c r="O849">
        <v>90</v>
      </c>
      <c r="P849">
        <v>4.5999999999999999E-2</v>
      </c>
      <c r="Q849">
        <v>162.96899999999999</v>
      </c>
      <c r="R849">
        <v>23.811</v>
      </c>
      <c r="S849">
        <v>245.959</v>
      </c>
      <c r="T849">
        <v>-63.435000000000002</v>
      </c>
      <c r="U849">
        <v>4.8899999999999997</v>
      </c>
      <c r="X849" s="5" t="s">
        <v>75</v>
      </c>
      <c r="Y849" t="s">
        <v>91</v>
      </c>
      <c r="Z849" t="s">
        <v>85</v>
      </c>
      <c r="AA849">
        <v>3.6080000000000001</v>
      </c>
      <c r="AB849" t="s">
        <v>42</v>
      </c>
      <c r="AD849" s="5">
        <v>44987</v>
      </c>
    </row>
    <row r="850" spans="1:30" x14ac:dyDescent="0.3">
      <c r="A850" s="5">
        <v>44987</v>
      </c>
      <c r="B850" s="5" t="s">
        <v>75</v>
      </c>
      <c r="C850" t="s">
        <v>91</v>
      </c>
      <c r="D850" t="s">
        <v>85</v>
      </c>
      <c r="E850">
        <v>4.8899999999999997</v>
      </c>
      <c r="G850" t="s">
        <v>42</v>
      </c>
      <c r="O850">
        <v>91</v>
      </c>
      <c r="P850">
        <v>4.2000000000000003E-2</v>
      </c>
      <c r="Q850">
        <v>139.72999999999999</v>
      </c>
      <c r="R850">
        <v>19.788</v>
      </c>
      <c r="S850">
        <v>241.93100000000001</v>
      </c>
      <c r="T850">
        <v>159.727</v>
      </c>
      <c r="U850">
        <v>4.4619999999999997</v>
      </c>
      <c r="X850" s="5" t="s">
        <v>75</v>
      </c>
      <c r="Y850" t="s">
        <v>91</v>
      </c>
      <c r="Z850" t="s">
        <v>85</v>
      </c>
      <c r="AA850">
        <v>4.8899999999999997</v>
      </c>
      <c r="AB850" t="s">
        <v>42</v>
      </c>
      <c r="AD850" s="5">
        <v>44987</v>
      </c>
    </row>
    <row r="851" spans="1:30" x14ac:dyDescent="0.3">
      <c r="A851" s="5">
        <v>44987</v>
      </c>
      <c r="B851" s="5" t="s">
        <v>75</v>
      </c>
      <c r="C851" t="s">
        <v>91</v>
      </c>
      <c r="D851" t="s">
        <v>85</v>
      </c>
      <c r="E851">
        <v>4.4619999999999997</v>
      </c>
      <c r="G851" t="s">
        <v>42</v>
      </c>
      <c r="O851">
        <v>92</v>
      </c>
      <c r="P851">
        <v>3.5000000000000003E-2</v>
      </c>
      <c r="Q851">
        <v>143.80699999999999</v>
      </c>
      <c r="R851">
        <v>37.496000000000002</v>
      </c>
      <c r="S851">
        <v>223.6</v>
      </c>
      <c r="T851">
        <v>158.96199999999999</v>
      </c>
      <c r="U851">
        <v>3.6760000000000002</v>
      </c>
      <c r="X851" s="5" t="s">
        <v>75</v>
      </c>
      <c r="Y851" t="s">
        <v>91</v>
      </c>
      <c r="Z851" t="s">
        <v>85</v>
      </c>
      <c r="AA851">
        <v>4.4619999999999997</v>
      </c>
      <c r="AB851" t="s">
        <v>42</v>
      </c>
      <c r="AD851" s="5">
        <v>44987</v>
      </c>
    </row>
    <row r="852" spans="1:30" x14ac:dyDescent="0.3">
      <c r="A852" s="5">
        <v>44987</v>
      </c>
      <c r="B852" s="5" t="s">
        <v>75</v>
      </c>
      <c r="C852" t="s">
        <v>91</v>
      </c>
      <c r="D852" t="s">
        <v>85</v>
      </c>
      <c r="E852">
        <v>3.6760000000000002</v>
      </c>
      <c r="G852" t="s">
        <v>42</v>
      </c>
      <c r="O852">
        <v>93</v>
      </c>
      <c r="P852">
        <v>6.3E-2</v>
      </c>
      <c r="Q852">
        <v>131.52500000000001</v>
      </c>
      <c r="R852">
        <v>15.021000000000001</v>
      </c>
      <c r="S852">
        <v>245.839</v>
      </c>
      <c r="T852">
        <v>-150.977</v>
      </c>
      <c r="U852">
        <v>6.6840000000000002</v>
      </c>
      <c r="X852" s="5" t="s">
        <v>75</v>
      </c>
      <c r="Y852" t="s">
        <v>91</v>
      </c>
      <c r="Z852" t="s">
        <v>85</v>
      </c>
      <c r="AA852">
        <v>3.6760000000000002</v>
      </c>
      <c r="AB852" t="s">
        <v>42</v>
      </c>
      <c r="AD852" s="5">
        <v>44987</v>
      </c>
    </row>
    <row r="853" spans="1:30" x14ac:dyDescent="0.3">
      <c r="A853" s="5">
        <v>44987</v>
      </c>
      <c r="B853" s="5" t="s">
        <v>75</v>
      </c>
      <c r="C853" t="s">
        <v>91</v>
      </c>
      <c r="D853" t="s">
        <v>85</v>
      </c>
      <c r="E853">
        <v>6.6840000000000002</v>
      </c>
      <c r="G853" t="s">
        <v>42</v>
      </c>
      <c r="O853">
        <v>94</v>
      </c>
      <c r="P853">
        <v>6.6000000000000003E-2</v>
      </c>
      <c r="Q853">
        <v>127.01900000000001</v>
      </c>
      <c r="R853">
        <v>0</v>
      </c>
      <c r="S853">
        <v>230.92500000000001</v>
      </c>
      <c r="T853">
        <v>-110.194</v>
      </c>
      <c r="U853">
        <v>6.9909999999999997</v>
      </c>
      <c r="X853" s="5" t="s">
        <v>75</v>
      </c>
      <c r="Y853" t="s">
        <v>91</v>
      </c>
      <c r="Z853" t="s">
        <v>85</v>
      </c>
      <c r="AA853">
        <v>6.6840000000000002</v>
      </c>
      <c r="AB853" t="s">
        <v>42</v>
      </c>
      <c r="AD853" s="5">
        <v>44987</v>
      </c>
    </row>
    <row r="854" spans="1:30" x14ac:dyDescent="0.3">
      <c r="A854" s="5">
        <v>44987</v>
      </c>
      <c r="B854" s="5" t="s">
        <v>75</v>
      </c>
      <c r="C854" t="s">
        <v>91</v>
      </c>
      <c r="D854" t="s">
        <v>85</v>
      </c>
      <c r="E854">
        <v>6.9909999999999997</v>
      </c>
      <c r="G854" t="s">
        <v>42</v>
      </c>
      <c r="O854">
        <v>95</v>
      </c>
      <c r="P854">
        <v>3.5000000000000003E-2</v>
      </c>
      <c r="Q854">
        <v>93.53</v>
      </c>
      <c r="R854">
        <v>34.984999999999999</v>
      </c>
      <c r="S854">
        <v>206.84</v>
      </c>
      <c r="T854">
        <v>-121.759</v>
      </c>
      <c r="U854">
        <v>3.7250000000000001</v>
      </c>
      <c r="X854" s="5" t="s">
        <v>75</v>
      </c>
      <c r="Y854" t="s">
        <v>91</v>
      </c>
      <c r="Z854" t="s">
        <v>85</v>
      </c>
      <c r="AA854">
        <v>6.9909999999999997</v>
      </c>
      <c r="AB854" t="s">
        <v>42</v>
      </c>
      <c r="AD854" s="5">
        <v>44987</v>
      </c>
    </row>
    <row r="855" spans="1:30" x14ac:dyDescent="0.3">
      <c r="A855" s="5">
        <v>44987</v>
      </c>
      <c r="B855" s="5" t="s">
        <v>75</v>
      </c>
      <c r="C855" t="s">
        <v>91</v>
      </c>
      <c r="D855" t="s">
        <v>85</v>
      </c>
      <c r="E855">
        <v>3.7250000000000001</v>
      </c>
      <c r="G855" t="s">
        <v>42</v>
      </c>
      <c r="O855">
        <v>96</v>
      </c>
      <c r="P855">
        <v>5.7000000000000002E-2</v>
      </c>
      <c r="Q855">
        <v>110.26900000000001</v>
      </c>
      <c r="R855">
        <v>0</v>
      </c>
      <c r="S855">
        <v>223.667</v>
      </c>
      <c r="T855">
        <v>-150.739</v>
      </c>
      <c r="U855">
        <v>6.0940000000000003</v>
      </c>
      <c r="X855" s="5" t="s">
        <v>75</v>
      </c>
      <c r="Y855" t="s">
        <v>91</v>
      </c>
      <c r="Z855" t="s">
        <v>85</v>
      </c>
      <c r="AA855">
        <v>3.7250000000000001</v>
      </c>
      <c r="AB855" t="s">
        <v>42</v>
      </c>
      <c r="AD855" s="5">
        <v>44987</v>
      </c>
    </row>
    <row r="856" spans="1:30" x14ac:dyDescent="0.3">
      <c r="A856" s="5">
        <v>44987</v>
      </c>
      <c r="B856" s="5" t="s">
        <v>75</v>
      </c>
      <c r="C856" t="s">
        <v>91</v>
      </c>
      <c r="D856" t="s">
        <v>85</v>
      </c>
      <c r="E856">
        <v>6.0940000000000003</v>
      </c>
      <c r="G856" t="s">
        <v>42</v>
      </c>
      <c r="O856">
        <v>97</v>
      </c>
      <c r="P856">
        <v>5.6000000000000001E-2</v>
      </c>
      <c r="Q856">
        <v>147.12100000000001</v>
      </c>
      <c r="R856">
        <v>0.67800000000000005</v>
      </c>
      <c r="S856">
        <v>225.97499999999999</v>
      </c>
      <c r="T856">
        <v>126.13500000000001</v>
      </c>
      <c r="U856">
        <v>5.883</v>
      </c>
      <c r="X856" s="5" t="s">
        <v>75</v>
      </c>
      <c r="Y856" t="s">
        <v>91</v>
      </c>
      <c r="Z856" t="s">
        <v>85</v>
      </c>
      <c r="AA856">
        <v>6.0940000000000003</v>
      </c>
      <c r="AB856" t="s">
        <v>42</v>
      </c>
      <c r="AD856" s="5">
        <v>44987</v>
      </c>
    </row>
    <row r="857" spans="1:30" x14ac:dyDescent="0.3">
      <c r="A857" s="5">
        <v>44987</v>
      </c>
      <c r="B857" s="5" t="s">
        <v>75</v>
      </c>
      <c r="C857" t="s">
        <v>91</v>
      </c>
      <c r="D857" t="s">
        <v>85</v>
      </c>
      <c r="E857">
        <v>5.883</v>
      </c>
      <c r="G857" t="s">
        <v>42</v>
      </c>
      <c r="O857">
        <v>98</v>
      </c>
      <c r="P857">
        <v>6.2E-2</v>
      </c>
      <c r="Q857">
        <v>158.71799999999999</v>
      </c>
      <c r="R857">
        <v>85.677000000000007</v>
      </c>
      <c r="S857">
        <v>237.84200000000001</v>
      </c>
      <c r="T857">
        <v>124.69499999999999</v>
      </c>
      <c r="U857">
        <v>6.5579999999999998</v>
      </c>
      <c r="X857" s="5" t="s">
        <v>75</v>
      </c>
      <c r="Y857" t="s">
        <v>91</v>
      </c>
      <c r="Z857" t="s">
        <v>85</v>
      </c>
      <c r="AA857">
        <v>5.883</v>
      </c>
      <c r="AB857" t="s">
        <v>42</v>
      </c>
      <c r="AD857" s="5">
        <v>44987</v>
      </c>
    </row>
    <row r="858" spans="1:30" x14ac:dyDescent="0.3">
      <c r="A858" s="5">
        <v>44987</v>
      </c>
      <c r="B858" s="5" t="s">
        <v>75</v>
      </c>
      <c r="C858" t="s">
        <v>91</v>
      </c>
      <c r="D858" t="s">
        <v>85</v>
      </c>
      <c r="E858">
        <v>6.5579999999999998</v>
      </c>
      <c r="G858" t="s">
        <v>42</v>
      </c>
      <c r="O858">
        <v>99</v>
      </c>
      <c r="P858">
        <v>5.5E-2</v>
      </c>
      <c r="Q858">
        <v>127.447</v>
      </c>
      <c r="R858">
        <v>24.398</v>
      </c>
      <c r="S858">
        <v>220.333</v>
      </c>
      <c r="T858">
        <v>136.30799999999999</v>
      </c>
      <c r="U858">
        <v>5.8410000000000002</v>
      </c>
      <c r="X858" s="5" t="s">
        <v>75</v>
      </c>
      <c r="Y858" t="s">
        <v>91</v>
      </c>
      <c r="Z858" t="s">
        <v>85</v>
      </c>
      <c r="AA858">
        <v>6.5579999999999998</v>
      </c>
      <c r="AB858" t="s">
        <v>42</v>
      </c>
      <c r="AD858" s="5">
        <v>44987</v>
      </c>
    </row>
    <row r="859" spans="1:30" x14ac:dyDescent="0.3">
      <c r="A859" s="5">
        <v>44987</v>
      </c>
      <c r="B859" s="5" t="s">
        <v>75</v>
      </c>
      <c r="C859" t="s">
        <v>91</v>
      </c>
      <c r="D859" t="s">
        <v>85</v>
      </c>
      <c r="E859">
        <v>5.8410000000000002</v>
      </c>
      <c r="G859" t="s">
        <v>42</v>
      </c>
      <c r="O859">
        <v>100</v>
      </c>
      <c r="P859">
        <v>4.9000000000000002E-2</v>
      </c>
      <c r="Q859">
        <v>133.51499999999999</v>
      </c>
      <c r="R859">
        <v>48.139000000000003</v>
      </c>
      <c r="S859">
        <v>220.952</v>
      </c>
      <c r="T859">
        <v>129.96600000000001</v>
      </c>
      <c r="U859">
        <v>5.1660000000000004</v>
      </c>
      <c r="X859" s="5" t="s">
        <v>75</v>
      </c>
      <c r="Y859" t="s">
        <v>91</v>
      </c>
      <c r="Z859" t="s">
        <v>85</v>
      </c>
      <c r="AA859">
        <v>5.8410000000000002</v>
      </c>
      <c r="AB859" t="s">
        <v>42</v>
      </c>
      <c r="AD859" s="5">
        <v>44987</v>
      </c>
    </row>
    <row r="860" spans="1:30" x14ac:dyDescent="0.3">
      <c r="A860" s="5">
        <v>44987</v>
      </c>
      <c r="B860" s="5" t="s">
        <v>75</v>
      </c>
      <c r="C860" t="s">
        <v>91</v>
      </c>
      <c r="D860" t="s">
        <v>85</v>
      </c>
      <c r="E860">
        <v>5.1660000000000004</v>
      </c>
      <c r="G860" t="s">
        <v>42</v>
      </c>
      <c r="O860">
        <v>101</v>
      </c>
      <c r="P860">
        <v>5.5E-2</v>
      </c>
      <c r="Q860">
        <v>162.03200000000001</v>
      </c>
      <c r="R860">
        <v>72.701999999999998</v>
      </c>
      <c r="S860">
        <v>249.06</v>
      </c>
      <c r="T860">
        <v>172.23500000000001</v>
      </c>
      <c r="U860">
        <v>5.8609999999999998</v>
      </c>
      <c r="X860" s="5" t="s">
        <v>75</v>
      </c>
      <c r="Y860" t="s">
        <v>91</v>
      </c>
      <c r="Z860" t="s">
        <v>85</v>
      </c>
      <c r="AA860">
        <v>5.1660000000000004</v>
      </c>
      <c r="AB860" t="s">
        <v>42</v>
      </c>
      <c r="AD860" s="5">
        <v>44987</v>
      </c>
    </row>
    <row r="861" spans="1:30" x14ac:dyDescent="0.3">
      <c r="A861" s="5">
        <v>44987</v>
      </c>
      <c r="B861" s="5" t="s">
        <v>75</v>
      </c>
      <c r="C861" t="s">
        <v>91</v>
      </c>
      <c r="D861" t="s">
        <v>85</v>
      </c>
      <c r="E861">
        <v>5.8609999999999998</v>
      </c>
      <c r="G861" t="s">
        <v>42</v>
      </c>
      <c r="O861">
        <v>102</v>
      </c>
      <c r="P861">
        <v>3.6999999999999998E-2</v>
      </c>
      <c r="Q861">
        <v>144.03800000000001</v>
      </c>
      <c r="R861">
        <v>47.14</v>
      </c>
      <c r="S861">
        <v>219.39</v>
      </c>
      <c r="T861">
        <v>159.44399999999999</v>
      </c>
      <c r="U861">
        <v>3.8660000000000001</v>
      </c>
      <c r="X861" s="5" t="s">
        <v>75</v>
      </c>
      <c r="Y861" t="s">
        <v>91</v>
      </c>
      <c r="Z861" t="s">
        <v>85</v>
      </c>
      <c r="AA861">
        <v>5.8609999999999998</v>
      </c>
      <c r="AB861" t="s">
        <v>42</v>
      </c>
      <c r="AD861" s="5">
        <v>44987</v>
      </c>
    </row>
    <row r="862" spans="1:30" x14ac:dyDescent="0.3">
      <c r="A862" s="5">
        <v>44987</v>
      </c>
      <c r="B862" s="5" t="s">
        <v>75</v>
      </c>
      <c r="C862" t="s">
        <v>91</v>
      </c>
      <c r="D862" t="s">
        <v>85</v>
      </c>
      <c r="E862">
        <v>3.8660000000000001</v>
      </c>
      <c r="G862" t="s">
        <v>42</v>
      </c>
      <c r="O862">
        <v>103</v>
      </c>
      <c r="P862">
        <v>6.5000000000000002E-2</v>
      </c>
      <c r="Q862">
        <v>142.63399999999999</v>
      </c>
      <c r="R862">
        <v>0</v>
      </c>
      <c r="S862">
        <v>229.333</v>
      </c>
      <c r="T862">
        <v>128.06899999999999</v>
      </c>
      <c r="U862">
        <v>6.8490000000000002</v>
      </c>
      <c r="X862" s="5" t="s">
        <v>75</v>
      </c>
      <c r="Y862" t="s">
        <v>91</v>
      </c>
      <c r="Z862" t="s">
        <v>85</v>
      </c>
      <c r="AA862">
        <v>3.8660000000000001</v>
      </c>
      <c r="AB862" t="s">
        <v>42</v>
      </c>
      <c r="AD862" s="5">
        <v>44987</v>
      </c>
    </row>
    <row r="863" spans="1:30" x14ac:dyDescent="0.3">
      <c r="A863" s="5">
        <v>44987</v>
      </c>
      <c r="B863" s="5" t="s">
        <v>75</v>
      </c>
      <c r="C863" t="s">
        <v>91</v>
      </c>
      <c r="D863" t="s">
        <v>85</v>
      </c>
      <c r="E863">
        <v>6.8490000000000002</v>
      </c>
      <c r="G863" t="s">
        <v>42</v>
      </c>
      <c r="O863">
        <v>104</v>
      </c>
      <c r="P863">
        <v>5.6000000000000001E-2</v>
      </c>
      <c r="Q863">
        <v>99.528000000000006</v>
      </c>
      <c r="R863">
        <v>5.0000000000000001E-3</v>
      </c>
      <c r="S863">
        <v>237.91499999999999</v>
      </c>
      <c r="T863">
        <v>19.239000000000001</v>
      </c>
      <c r="U863">
        <v>5.9509999999999996</v>
      </c>
      <c r="X863" s="5" t="s">
        <v>75</v>
      </c>
      <c r="Y863" t="s">
        <v>91</v>
      </c>
      <c r="Z863" t="s">
        <v>85</v>
      </c>
      <c r="AA863">
        <v>6.8490000000000002</v>
      </c>
      <c r="AB863" t="s">
        <v>42</v>
      </c>
      <c r="AD863" s="5">
        <v>44987</v>
      </c>
    </row>
    <row r="864" spans="1:30" x14ac:dyDescent="0.3">
      <c r="A864" s="5">
        <v>44987</v>
      </c>
      <c r="B864" s="5" t="s">
        <v>75</v>
      </c>
      <c r="C864" t="s">
        <v>91</v>
      </c>
      <c r="D864" t="s">
        <v>85</v>
      </c>
      <c r="E864">
        <v>5.9509999999999996</v>
      </c>
      <c r="G864" t="s">
        <v>42</v>
      </c>
      <c r="O864">
        <v>105</v>
      </c>
      <c r="P864">
        <v>6.0999999999999999E-2</v>
      </c>
      <c r="Q864">
        <v>141.357</v>
      </c>
      <c r="R864">
        <v>46.332999999999998</v>
      </c>
      <c r="S864">
        <v>250.595</v>
      </c>
      <c r="T864">
        <v>-173.99100000000001</v>
      </c>
      <c r="U864">
        <v>6.484</v>
      </c>
      <c r="X864" s="5" t="s">
        <v>75</v>
      </c>
      <c r="Y864" t="s">
        <v>91</v>
      </c>
      <c r="Z864" t="s">
        <v>85</v>
      </c>
      <c r="AA864">
        <v>5.9509999999999996</v>
      </c>
      <c r="AB864" t="s">
        <v>42</v>
      </c>
      <c r="AD864" s="5">
        <v>44987</v>
      </c>
    </row>
    <row r="865" spans="1:30" x14ac:dyDescent="0.3">
      <c r="A865" s="5">
        <v>44987</v>
      </c>
      <c r="B865" s="5" t="s">
        <v>75</v>
      </c>
      <c r="C865" t="s">
        <v>91</v>
      </c>
      <c r="D865" t="s">
        <v>85</v>
      </c>
      <c r="E865">
        <v>6.484</v>
      </c>
      <c r="G865" t="s">
        <v>42</v>
      </c>
      <c r="O865">
        <v>106</v>
      </c>
      <c r="P865">
        <v>4.3999999999999997E-2</v>
      </c>
      <c r="Q865">
        <v>103.65</v>
      </c>
      <c r="R865">
        <v>33.966999999999999</v>
      </c>
      <c r="S865">
        <v>180.86199999999999</v>
      </c>
      <c r="T865">
        <v>165.964</v>
      </c>
      <c r="U865">
        <v>4.6639999999999997</v>
      </c>
      <c r="X865" s="5" t="s">
        <v>75</v>
      </c>
      <c r="Y865" t="s">
        <v>91</v>
      </c>
      <c r="Z865" t="s">
        <v>85</v>
      </c>
      <c r="AA865">
        <v>6.484</v>
      </c>
      <c r="AB865" t="s">
        <v>42</v>
      </c>
      <c r="AD865" s="5">
        <v>44987</v>
      </c>
    </row>
    <row r="866" spans="1:30" x14ac:dyDescent="0.3">
      <c r="A866" s="5">
        <v>44987</v>
      </c>
      <c r="B866" s="5" t="s">
        <v>75</v>
      </c>
      <c r="C866" t="s">
        <v>91</v>
      </c>
      <c r="D866" t="s">
        <v>85</v>
      </c>
      <c r="E866">
        <v>4.6639999999999997</v>
      </c>
      <c r="G866" t="s">
        <v>42</v>
      </c>
      <c r="O866">
        <v>107</v>
      </c>
      <c r="P866">
        <v>3.5999999999999997E-2</v>
      </c>
      <c r="Q866">
        <v>182.80699999999999</v>
      </c>
      <c r="R866">
        <v>40.469000000000001</v>
      </c>
      <c r="S866">
        <v>252.733</v>
      </c>
      <c r="T866">
        <v>171.95099999999999</v>
      </c>
      <c r="U866">
        <v>3.77</v>
      </c>
      <c r="X866" s="5" t="s">
        <v>75</v>
      </c>
      <c r="Y866" t="s">
        <v>91</v>
      </c>
      <c r="Z866" t="s">
        <v>85</v>
      </c>
      <c r="AA866">
        <v>4.6639999999999997</v>
      </c>
      <c r="AB866" t="s">
        <v>42</v>
      </c>
      <c r="AD866" s="5">
        <v>44987</v>
      </c>
    </row>
    <row r="867" spans="1:30" x14ac:dyDescent="0.3">
      <c r="A867" s="5">
        <v>44987</v>
      </c>
      <c r="B867" s="5" t="s">
        <v>75</v>
      </c>
      <c r="C867" t="s">
        <v>91</v>
      </c>
      <c r="D867" t="s">
        <v>85</v>
      </c>
      <c r="E867">
        <v>3.77</v>
      </c>
      <c r="G867" t="s">
        <v>42</v>
      </c>
      <c r="O867">
        <v>108</v>
      </c>
      <c r="P867">
        <v>3.1E-2</v>
      </c>
      <c r="Q867">
        <v>153.392</v>
      </c>
      <c r="R867">
        <v>67.694000000000003</v>
      </c>
      <c r="S867">
        <v>240.447</v>
      </c>
      <c r="T867">
        <v>-125.69</v>
      </c>
      <c r="U867">
        <v>3.2959999999999998</v>
      </c>
      <c r="X867" s="5" t="s">
        <v>75</v>
      </c>
      <c r="Y867" t="s">
        <v>91</v>
      </c>
      <c r="Z867" t="s">
        <v>85</v>
      </c>
      <c r="AA867">
        <v>3.77</v>
      </c>
      <c r="AB867" t="s">
        <v>42</v>
      </c>
      <c r="AD867" s="5">
        <v>44987</v>
      </c>
    </row>
    <row r="868" spans="1:30" x14ac:dyDescent="0.3">
      <c r="A868" s="5">
        <v>44987</v>
      </c>
      <c r="B868" s="5" t="s">
        <v>75</v>
      </c>
      <c r="C868" t="s">
        <v>91</v>
      </c>
      <c r="D868" t="s">
        <v>85</v>
      </c>
      <c r="E868">
        <v>3.2959999999999998</v>
      </c>
      <c r="G868" t="s">
        <v>42</v>
      </c>
      <c r="O868">
        <v>109</v>
      </c>
      <c r="P868">
        <v>8.3000000000000004E-2</v>
      </c>
      <c r="Q868">
        <v>119.226</v>
      </c>
      <c r="R868">
        <v>19.202000000000002</v>
      </c>
      <c r="S868">
        <v>223.667</v>
      </c>
      <c r="T868">
        <v>-86.878</v>
      </c>
      <c r="U868">
        <v>8.2620000000000005</v>
      </c>
      <c r="X868" s="5" t="s">
        <v>75</v>
      </c>
      <c r="Y868" t="s">
        <v>91</v>
      </c>
      <c r="Z868" t="s">
        <v>85</v>
      </c>
      <c r="AA868">
        <v>3.2959999999999998</v>
      </c>
      <c r="AB868" t="s">
        <v>42</v>
      </c>
      <c r="AD868" s="5">
        <v>44987</v>
      </c>
    </row>
    <row r="869" spans="1:30" x14ac:dyDescent="0.3">
      <c r="A869" s="5">
        <v>44987</v>
      </c>
      <c r="B869" s="5" t="s">
        <v>75</v>
      </c>
      <c r="C869" t="s">
        <v>91</v>
      </c>
      <c r="D869" t="s">
        <v>85</v>
      </c>
      <c r="E869">
        <v>8.2620000000000005</v>
      </c>
      <c r="G869" t="s">
        <v>42</v>
      </c>
      <c r="O869">
        <v>110</v>
      </c>
      <c r="P869">
        <v>5.3999999999999999E-2</v>
      </c>
      <c r="Q869">
        <v>136.23500000000001</v>
      </c>
      <c r="R869">
        <v>57.462000000000003</v>
      </c>
      <c r="S869">
        <v>233.5</v>
      </c>
      <c r="T869">
        <v>-114.998</v>
      </c>
      <c r="U869">
        <v>5.3949999999999996</v>
      </c>
      <c r="X869" s="5" t="s">
        <v>75</v>
      </c>
      <c r="Y869" t="s">
        <v>91</v>
      </c>
      <c r="Z869" t="s">
        <v>85</v>
      </c>
      <c r="AA869">
        <v>8.2620000000000005</v>
      </c>
      <c r="AB869" t="s">
        <v>42</v>
      </c>
      <c r="AD869" s="5">
        <v>44987</v>
      </c>
    </row>
    <row r="870" spans="1:30" x14ac:dyDescent="0.3">
      <c r="A870" s="5">
        <v>44987</v>
      </c>
      <c r="B870" s="5" t="s">
        <v>75</v>
      </c>
      <c r="C870" t="s">
        <v>91</v>
      </c>
      <c r="D870" t="s">
        <v>85</v>
      </c>
      <c r="E870">
        <v>5.3949999999999996</v>
      </c>
      <c r="G870" t="s">
        <v>42</v>
      </c>
      <c r="O870">
        <v>111</v>
      </c>
      <c r="P870">
        <v>7.0000000000000007E-2</v>
      </c>
      <c r="Q870">
        <v>168.12</v>
      </c>
      <c r="R870">
        <v>2.379</v>
      </c>
      <c r="S870">
        <v>245.541</v>
      </c>
      <c r="T870">
        <v>2.7029999999999998</v>
      </c>
      <c r="U870">
        <v>6.9969999999999999</v>
      </c>
      <c r="X870" s="5" t="s">
        <v>75</v>
      </c>
      <c r="Y870" t="s">
        <v>91</v>
      </c>
      <c r="Z870" t="s">
        <v>85</v>
      </c>
      <c r="AA870">
        <v>5.3949999999999996</v>
      </c>
      <c r="AB870" t="s">
        <v>42</v>
      </c>
      <c r="AD870" s="5">
        <v>44987</v>
      </c>
    </row>
    <row r="871" spans="1:30" x14ac:dyDescent="0.3">
      <c r="A871" s="5">
        <v>44987</v>
      </c>
      <c r="B871" s="5" t="s">
        <v>75</v>
      </c>
      <c r="C871" t="s">
        <v>91</v>
      </c>
      <c r="D871" t="s">
        <v>85</v>
      </c>
      <c r="E871">
        <v>6.9969999999999999</v>
      </c>
      <c r="G871" t="s">
        <v>42</v>
      </c>
      <c r="O871">
        <v>112</v>
      </c>
      <c r="P871">
        <v>7.9000000000000001E-2</v>
      </c>
      <c r="Q871">
        <v>188.982</v>
      </c>
      <c r="R871">
        <v>44.061999999999998</v>
      </c>
      <c r="S871">
        <v>242.17400000000001</v>
      </c>
      <c r="T871">
        <v>-20.786000000000001</v>
      </c>
      <c r="U871">
        <v>7.8609999999999998</v>
      </c>
      <c r="X871" s="5" t="s">
        <v>75</v>
      </c>
      <c r="Y871" t="s">
        <v>91</v>
      </c>
      <c r="Z871" t="s">
        <v>85</v>
      </c>
      <c r="AA871">
        <v>6.9969999999999999</v>
      </c>
      <c r="AB871" t="s">
        <v>42</v>
      </c>
      <c r="AD871" s="5">
        <v>44987</v>
      </c>
    </row>
    <row r="872" spans="1:30" x14ac:dyDescent="0.3">
      <c r="A872" s="5">
        <v>44987</v>
      </c>
      <c r="B872" s="5" t="s">
        <v>75</v>
      </c>
      <c r="C872" t="s">
        <v>91</v>
      </c>
      <c r="D872" t="s">
        <v>85</v>
      </c>
      <c r="E872">
        <v>7.8609999999999998</v>
      </c>
      <c r="G872" t="s">
        <v>42</v>
      </c>
      <c r="O872">
        <v>113</v>
      </c>
      <c r="P872">
        <v>7.5999999999999998E-2</v>
      </c>
      <c r="Q872">
        <v>157.96</v>
      </c>
      <c r="R872">
        <v>0.38800000000000001</v>
      </c>
      <c r="S872">
        <v>253.553</v>
      </c>
      <c r="T872">
        <v>-79.533000000000001</v>
      </c>
      <c r="U872">
        <v>7.5960000000000001</v>
      </c>
      <c r="X872" s="5" t="s">
        <v>75</v>
      </c>
      <c r="Y872" t="s">
        <v>91</v>
      </c>
      <c r="Z872" t="s">
        <v>85</v>
      </c>
      <c r="AA872">
        <v>7.8609999999999998</v>
      </c>
      <c r="AB872" t="s">
        <v>42</v>
      </c>
      <c r="AD872" s="5">
        <v>44987</v>
      </c>
    </row>
    <row r="873" spans="1:30" x14ac:dyDescent="0.3">
      <c r="A873" s="5">
        <v>44987</v>
      </c>
      <c r="B873" s="5" t="s">
        <v>75</v>
      </c>
      <c r="C873" t="s">
        <v>91</v>
      </c>
      <c r="D873" t="s">
        <v>85</v>
      </c>
      <c r="E873">
        <v>7.5960000000000001</v>
      </c>
      <c r="G873" t="s">
        <v>42</v>
      </c>
      <c r="O873">
        <v>114</v>
      </c>
      <c r="P873">
        <v>0.08</v>
      </c>
      <c r="Q873">
        <v>111.057</v>
      </c>
      <c r="R873">
        <v>1.079</v>
      </c>
      <c r="S873">
        <v>213.70599999999999</v>
      </c>
      <c r="T873">
        <v>174.631</v>
      </c>
      <c r="U873">
        <v>8.0150000000000006</v>
      </c>
      <c r="X873" s="5" t="s">
        <v>75</v>
      </c>
      <c r="Y873" t="s">
        <v>91</v>
      </c>
      <c r="Z873" t="s">
        <v>85</v>
      </c>
      <c r="AA873">
        <v>7.5960000000000001</v>
      </c>
      <c r="AB873" t="s">
        <v>42</v>
      </c>
      <c r="AD873" s="5">
        <v>44987</v>
      </c>
    </row>
    <row r="874" spans="1:30" x14ac:dyDescent="0.3">
      <c r="A874" s="5">
        <v>44987</v>
      </c>
      <c r="B874" s="5" t="s">
        <v>75</v>
      </c>
      <c r="C874" t="s">
        <v>91</v>
      </c>
      <c r="D874" t="s">
        <v>85</v>
      </c>
      <c r="E874">
        <v>8.0150000000000006</v>
      </c>
      <c r="G874" t="s">
        <v>42</v>
      </c>
      <c r="O874">
        <v>115</v>
      </c>
      <c r="P874">
        <v>6.5000000000000002E-2</v>
      </c>
      <c r="Q874">
        <v>141.20699999999999</v>
      </c>
      <c r="R874">
        <v>0.51700000000000002</v>
      </c>
      <c r="S874">
        <v>248.50899999999999</v>
      </c>
      <c r="T874">
        <v>-111.264</v>
      </c>
      <c r="U874">
        <v>6.5350000000000001</v>
      </c>
      <c r="X874" s="5" t="s">
        <v>75</v>
      </c>
      <c r="Y874" t="s">
        <v>91</v>
      </c>
      <c r="Z874" t="s">
        <v>85</v>
      </c>
      <c r="AA874">
        <v>8.0150000000000006</v>
      </c>
      <c r="AB874" t="s">
        <v>42</v>
      </c>
      <c r="AD874" s="5">
        <v>44987</v>
      </c>
    </row>
    <row r="875" spans="1:30" x14ac:dyDescent="0.3">
      <c r="A875" s="5">
        <v>44987</v>
      </c>
      <c r="B875" s="5" t="s">
        <v>75</v>
      </c>
      <c r="C875" t="s">
        <v>91</v>
      </c>
      <c r="D875" t="s">
        <v>85</v>
      </c>
      <c r="E875">
        <v>6.5350000000000001</v>
      </c>
      <c r="G875" t="s">
        <v>42</v>
      </c>
      <c r="O875">
        <v>116</v>
      </c>
      <c r="P875">
        <v>7.0000000000000007E-2</v>
      </c>
      <c r="Q875">
        <v>152.23099999999999</v>
      </c>
      <c r="R875">
        <v>0</v>
      </c>
      <c r="S875">
        <v>246</v>
      </c>
      <c r="T875">
        <v>-56.582999999999998</v>
      </c>
      <c r="U875">
        <v>6.9720000000000004</v>
      </c>
      <c r="X875" s="5" t="s">
        <v>75</v>
      </c>
      <c r="Y875" t="s">
        <v>91</v>
      </c>
      <c r="Z875" t="s">
        <v>85</v>
      </c>
      <c r="AA875">
        <v>6.5350000000000001</v>
      </c>
      <c r="AB875" t="s">
        <v>42</v>
      </c>
      <c r="AD875" s="5">
        <v>44987</v>
      </c>
    </row>
    <row r="876" spans="1:30" x14ac:dyDescent="0.3">
      <c r="A876" s="5">
        <v>44987</v>
      </c>
      <c r="B876" s="5" t="s">
        <v>75</v>
      </c>
      <c r="C876" t="s">
        <v>91</v>
      </c>
      <c r="D876" t="s">
        <v>85</v>
      </c>
      <c r="E876">
        <v>6.9720000000000004</v>
      </c>
      <c r="G876" t="s">
        <v>42</v>
      </c>
      <c r="O876">
        <v>117</v>
      </c>
      <c r="P876">
        <v>7.5999999999999998E-2</v>
      </c>
      <c r="Q876">
        <v>165.905</v>
      </c>
      <c r="R876">
        <v>36.526000000000003</v>
      </c>
      <c r="S876">
        <v>253.80099999999999</v>
      </c>
      <c r="T876">
        <v>-103.04600000000001</v>
      </c>
      <c r="U876">
        <v>7.5750000000000002</v>
      </c>
      <c r="X876" s="5" t="s">
        <v>75</v>
      </c>
      <c r="Y876" t="s">
        <v>91</v>
      </c>
      <c r="Z876" t="s">
        <v>85</v>
      </c>
      <c r="AA876">
        <v>6.9720000000000004</v>
      </c>
      <c r="AB876" t="s">
        <v>42</v>
      </c>
      <c r="AD876" s="5">
        <v>44987</v>
      </c>
    </row>
    <row r="877" spans="1:30" x14ac:dyDescent="0.3">
      <c r="A877" s="5">
        <v>44987</v>
      </c>
      <c r="B877" s="5" t="s">
        <v>75</v>
      </c>
      <c r="C877" t="s">
        <v>91</v>
      </c>
      <c r="D877" t="s">
        <v>85</v>
      </c>
      <c r="E877">
        <v>7.5750000000000002</v>
      </c>
      <c r="G877" t="s">
        <v>42</v>
      </c>
      <c r="O877">
        <v>118</v>
      </c>
      <c r="P877">
        <v>7.3999999999999996E-2</v>
      </c>
      <c r="Q877">
        <v>151.92599999999999</v>
      </c>
      <c r="R877">
        <v>30.367999999999999</v>
      </c>
      <c r="S877">
        <v>252.92699999999999</v>
      </c>
      <c r="T877">
        <v>20.937000000000001</v>
      </c>
      <c r="U877">
        <v>7.3869999999999996</v>
      </c>
      <c r="X877" s="5" t="s">
        <v>75</v>
      </c>
      <c r="Y877" t="s">
        <v>91</v>
      </c>
      <c r="Z877" t="s">
        <v>85</v>
      </c>
      <c r="AA877">
        <v>7.5750000000000002</v>
      </c>
      <c r="AB877" t="s">
        <v>42</v>
      </c>
      <c r="AD877" s="5">
        <v>44987</v>
      </c>
    </row>
    <row r="878" spans="1:30" x14ac:dyDescent="0.3">
      <c r="A878" s="5">
        <v>44987</v>
      </c>
      <c r="B878" s="5" t="s">
        <v>75</v>
      </c>
      <c r="C878" t="s">
        <v>91</v>
      </c>
      <c r="D878" t="s">
        <v>85</v>
      </c>
      <c r="E878">
        <v>7.3869999999999996</v>
      </c>
      <c r="G878" t="s">
        <v>42</v>
      </c>
      <c r="O878">
        <v>119</v>
      </c>
      <c r="P878">
        <v>6.4000000000000001E-2</v>
      </c>
      <c r="Q878">
        <v>174.048</v>
      </c>
      <c r="R878">
        <v>4.1000000000000002E-2</v>
      </c>
      <c r="S878">
        <v>248.74</v>
      </c>
      <c r="T878">
        <v>112.807</v>
      </c>
      <c r="U878">
        <v>6.3460000000000001</v>
      </c>
      <c r="X878" s="5" t="s">
        <v>75</v>
      </c>
      <c r="Y878" t="s">
        <v>91</v>
      </c>
      <c r="Z878" t="s">
        <v>85</v>
      </c>
      <c r="AA878">
        <v>7.3869999999999996</v>
      </c>
      <c r="AB878" t="s">
        <v>42</v>
      </c>
      <c r="AD878" s="5">
        <v>44987</v>
      </c>
    </row>
    <row r="879" spans="1:30" x14ac:dyDescent="0.3">
      <c r="A879" s="5">
        <v>44987</v>
      </c>
      <c r="B879" s="5" t="s">
        <v>75</v>
      </c>
      <c r="C879" t="s">
        <v>91</v>
      </c>
      <c r="D879" t="s">
        <v>85</v>
      </c>
      <c r="E879">
        <v>6.3460000000000001</v>
      </c>
      <c r="G879" t="s">
        <v>42</v>
      </c>
      <c r="O879">
        <v>120</v>
      </c>
      <c r="P879">
        <v>6.4000000000000001E-2</v>
      </c>
      <c r="Q879">
        <v>116.15600000000001</v>
      </c>
      <c r="R879">
        <v>16.704000000000001</v>
      </c>
      <c r="S879">
        <v>218.77099999999999</v>
      </c>
      <c r="T879">
        <v>-167.53</v>
      </c>
      <c r="U879">
        <v>6.39</v>
      </c>
      <c r="X879" s="5" t="s">
        <v>75</v>
      </c>
      <c r="Y879" t="s">
        <v>91</v>
      </c>
      <c r="Z879" t="s">
        <v>85</v>
      </c>
      <c r="AA879">
        <v>6.3460000000000001</v>
      </c>
      <c r="AB879" t="s">
        <v>42</v>
      </c>
      <c r="AD879" s="5">
        <v>44987</v>
      </c>
    </row>
    <row r="880" spans="1:30" x14ac:dyDescent="0.3">
      <c r="A880" s="5">
        <v>44987</v>
      </c>
      <c r="B880" s="5" t="s">
        <v>75</v>
      </c>
      <c r="C880" t="s">
        <v>91</v>
      </c>
      <c r="D880" t="s">
        <v>85</v>
      </c>
      <c r="E880">
        <v>6.39</v>
      </c>
      <c r="G880" t="s">
        <v>42</v>
      </c>
      <c r="O880">
        <v>121</v>
      </c>
      <c r="P880">
        <v>7.1999999999999995E-2</v>
      </c>
      <c r="Q880">
        <v>155.65700000000001</v>
      </c>
      <c r="R880">
        <v>15.246</v>
      </c>
      <c r="S880">
        <v>253.19</v>
      </c>
      <c r="T880">
        <v>162.93299999999999</v>
      </c>
      <c r="U880">
        <v>7.1550000000000002</v>
      </c>
      <c r="X880" s="5" t="s">
        <v>75</v>
      </c>
      <c r="Y880" t="s">
        <v>91</v>
      </c>
      <c r="Z880" t="s">
        <v>85</v>
      </c>
      <c r="AA880">
        <v>6.39</v>
      </c>
      <c r="AB880" t="s">
        <v>42</v>
      </c>
      <c r="AD880" s="5">
        <v>44987</v>
      </c>
    </row>
    <row r="881" spans="1:30" x14ac:dyDescent="0.3">
      <c r="A881" s="5">
        <v>44987</v>
      </c>
      <c r="B881" s="5" t="s">
        <v>75</v>
      </c>
      <c r="C881" t="s">
        <v>91</v>
      </c>
      <c r="D881" t="s">
        <v>85</v>
      </c>
      <c r="E881">
        <v>7.1550000000000002</v>
      </c>
      <c r="G881" t="s">
        <v>42</v>
      </c>
      <c r="O881">
        <v>122</v>
      </c>
      <c r="P881">
        <v>7.1999999999999995E-2</v>
      </c>
      <c r="Q881">
        <v>97.067999999999998</v>
      </c>
      <c r="R881">
        <v>0.33300000000000002</v>
      </c>
      <c r="S881">
        <v>236.666</v>
      </c>
      <c r="T881">
        <v>147.565</v>
      </c>
      <c r="U881">
        <v>7.2149999999999999</v>
      </c>
      <c r="X881" s="5" t="s">
        <v>75</v>
      </c>
      <c r="Y881" t="s">
        <v>91</v>
      </c>
      <c r="Z881" t="s">
        <v>85</v>
      </c>
      <c r="AA881">
        <v>7.1550000000000002</v>
      </c>
      <c r="AB881" t="s">
        <v>42</v>
      </c>
      <c r="AD881" s="5">
        <v>44987</v>
      </c>
    </row>
    <row r="882" spans="1:30" x14ac:dyDescent="0.3">
      <c r="A882" s="5">
        <v>44987</v>
      </c>
      <c r="B882" s="5" t="s">
        <v>75</v>
      </c>
      <c r="C882" t="s">
        <v>91</v>
      </c>
      <c r="D882" t="s">
        <v>85</v>
      </c>
      <c r="E882">
        <v>7.2149999999999999</v>
      </c>
      <c r="G882" t="s">
        <v>42</v>
      </c>
      <c r="O882">
        <v>123</v>
      </c>
      <c r="P882">
        <v>8.3000000000000004E-2</v>
      </c>
      <c r="Q882">
        <v>115.438</v>
      </c>
      <c r="R882">
        <v>0</v>
      </c>
      <c r="S882">
        <v>235.62700000000001</v>
      </c>
      <c r="T882">
        <v>-172.90100000000001</v>
      </c>
      <c r="U882">
        <v>8.2530000000000001</v>
      </c>
      <c r="X882" s="5" t="s">
        <v>75</v>
      </c>
      <c r="Y882" t="s">
        <v>91</v>
      </c>
      <c r="Z882" t="s">
        <v>85</v>
      </c>
      <c r="AA882">
        <v>7.2149999999999999</v>
      </c>
      <c r="AB882" t="s">
        <v>42</v>
      </c>
      <c r="AD882" s="5">
        <v>44987</v>
      </c>
    </row>
    <row r="883" spans="1:30" x14ac:dyDescent="0.3">
      <c r="A883" s="5">
        <v>44987</v>
      </c>
      <c r="B883" s="5" t="s">
        <v>75</v>
      </c>
      <c r="C883" t="s">
        <v>91</v>
      </c>
      <c r="D883" t="s">
        <v>85</v>
      </c>
      <c r="E883">
        <v>8.2530000000000001</v>
      </c>
      <c r="G883" t="s">
        <v>42</v>
      </c>
      <c r="O883">
        <v>124</v>
      </c>
      <c r="P883">
        <v>6.2E-2</v>
      </c>
      <c r="Q883">
        <v>205.18100000000001</v>
      </c>
      <c r="R883">
        <v>1.2789999999999999</v>
      </c>
      <c r="S883">
        <v>251.452</v>
      </c>
      <c r="T883">
        <v>-124.38</v>
      </c>
      <c r="U883">
        <v>6.2160000000000002</v>
      </c>
      <c r="X883" s="5" t="s">
        <v>75</v>
      </c>
      <c r="Y883" t="s">
        <v>91</v>
      </c>
      <c r="Z883" t="s">
        <v>85</v>
      </c>
      <c r="AA883">
        <v>8.2530000000000001</v>
      </c>
      <c r="AB883" t="s">
        <v>42</v>
      </c>
      <c r="AD883" s="5">
        <v>44987</v>
      </c>
    </row>
    <row r="884" spans="1:30" x14ac:dyDescent="0.3">
      <c r="A884" s="5">
        <v>44987</v>
      </c>
      <c r="B884" s="5" t="s">
        <v>75</v>
      </c>
      <c r="C884" t="s">
        <v>91</v>
      </c>
      <c r="D884" t="s">
        <v>85</v>
      </c>
      <c r="E884">
        <v>6.2160000000000002</v>
      </c>
      <c r="G884" t="s">
        <v>42</v>
      </c>
      <c r="O884">
        <v>125</v>
      </c>
      <c r="P884">
        <v>7.0000000000000007E-2</v>
      </c>
      <c r="Q884">
        <v>145.86699999999999</v>
      </c>
      <c r="R884">
        <v>3.5979999999999999</v>
      </c>
      <c r="S884">
        <v>252.84399999999999</v>
      </c>
      <c r="T884">
        <v>-152.88900000000001</v>
      </c>
      <c r="U884">
        <v>7.0439999999999996</v>
      </c>
      <c r="X884" s="5" t="s">
        <v>75</v>
      </c>
      <c r="Y884" t="s">
        <v>91</v>
      </c>
      <c r="Z884" t="s">
        <v>85</v>
      </c>
      <c r="AA884">
        <v>6.2160000000000002</v>
      </c>
      <c r="AB884" t="s">
        <v>42</v>
      </c>
      <c r="AD884" s="5">
        <v>44987</v>
      </c>
    </row>
    <row r="885" spans="1:30" x14ac:dyDescent="0.3">
      <c r="A885" s="5">
        <v>44987</v>
      </c>
      <c r="B885" s="5" t="s">
        <v>75</v>
      </c>
      <c r="C885" t="s">
        <v>91</v>
      </c>
      <c r="D885" t="s">
        <v>85</v>
      </c>
      <c r="E885">
        <v>7.0439999999999996</v>
      </c>
      <c r="G885" t="s">
        <v>42</v>
      </c>
      <c r="O885">
        <v>126</v>
      </c>
      <c r="P885">
        <v>7.4999999999999997E-2</v>
      </c>
      <c r="Q885">
        <v>88.617000000000004</v>
      </c>
      <c r="R885">
        <v>11.018000000000001</v>
      </c>
      <c r="S885">
        <v>207.27799999999999</v>
      </c>
      <c r="T885">
        <v>18.943000000000001</v>
      </c>
      <c r="U885">
        <v>7.4850000000000003</v>
      </c>
      <c r="X885" s="5" t="s">
        <v>75</v>
      </c>
      <c r="Y885" t="s">
        <v>91</v>
      </c>
      <c r="Z885" t="s">
        <v>85</v>
      </c>
      <c r="AA885">
        <v>7.0439999999999996</v>
      </c>
      <c r="AB885" t="s">
        <v>42</v>
      </c>
      <c r="AD885" s="5">
        <v>44987</v>
      </c>
    </row>
    <row r="886" spans="1:30" x14ac:dyDescent="0.3">
      <c r="A886" s="5">
        <v>44987</v>
      </c>
      <c r="B886" s="5" t="s">
        <v>75</v>
      </c>
      <c r="C886" t="s">
        <v>91</v>
      </c>
      <c r="D886" t="s">
        <v>85</v>
      </c>
      <c r="E886">
        <v>7.4850000000000003</v>
      </c>
      <c r="G886" t="s">
        <v>42</v>
      </c>
      <c r="O886">
        <v>127</v>
      </c>
      <c r="P886">
        <v>7.8E-2</v>
      </c>
      <c r="Q886">
        <v>153.79</v>
      </c>
      <c r="R886">
        <v>0.33300000000000002</v>
      </c>
      <c r="S886">
        <v>252.267</v>
      </c>
      <c r="T886">
        <v>-121.795</v>
      </c>
      <c r="U886">
        <v>7.8</v>
      </c>
      <c r="X886" s="5" t="s">
        <v>75</v>
      </c>
      <c r="Y886" t="s">
        <v>91</v>
      </c>
      <c r="Z886" t="s">
        <v>85</v>
      </c>
      <c r="AA886">
        <v>7.4850000000000003</v>
      </c>
      <c r="AB886" t="s">
        <v>42</v>
      </c>
      <c r="AD886" s="5">
        <v>44987</v>
      </c>
    </row>
    <row r="887" spans="1:30" x14ac:dyDescent="0.3">
      <c r="A887" s="5">
        <v>44987</v>
      </c>
      <c r="B887" s="5" t="s">
        <v>75</v>
      </c>
      <c r="C887" t="s">
        <v>91</v>
      </c>
      <c r="D887" t="s">
        <v>85</v>
      </c>
      <c r="E887">
        <v>7.8</v>
      </c>
      <c r="G887" t="s">
        <v>42</v>
      </c>
      <c r="O887">
        <v>128</v>
      </c>
      <c r="P887">
        <v>0.06</v>
      </c>
      <c r="Q887">
        <v>70.409000000000006</v>
      </c>
      <c r="R887">
        <v>0</v>
      </c>
      <c r="S887">
        <v>208.62700000000001</v>
      </c>
      <c r="T887">
        <v>73.659000000000006</v>
      </c>
      <c r="U887">
        <v>5.9710000000000001</v>
      </c>
      <c r="X887" s="5" t="s">
        <v>75</v>
      </c>
      <c r="Y887" t="s">
        <v>91</v>
      </c>
      <c r="Z887" t="s">
        <v>85</v>
      </c>
      <c r="AA887">
        <v>7.8</v>
      </c>
      <c r="AB887" t="s">
        <v>42</v>
      </c>
      <c r="AD887" s="5">
        <v>44987</v>
      </c>
    </row>
    <row r="888" spans="1:30" x14ac:dyDescent="0.3">
      <c r="A888" s="5">
        <v>44987</v>
      </c>
      <c r="B888" s="5" t="s">
        <v>75</v>
      </c>
      <c r="C888" t="s">
        <v>91</v>
      </c>
      <c r="D888" t="s">
        <v>85</v>
      </c>
      <c r="E888">
        <v>5.9710000000000001</v>
      </c>
      <c r="G888" t="s">
        <v>42</v>
      </c>
      <c r="O888">
        <v>129</v>
      </c>
      <c r="P888">
        <v>6.5000000000000002E-2</v>
      </c>
      <c r="Q888">
        <v>130.506</v>
      </c>
      <c r="R888">
        <v>8.3000000000000004E-2</v>
      </c>
      <c r="S888">
        <v>247.98099999999999</v>
      </c>
      <c r="T888">
        <v>170.40700000000001</v>
      </c>
      <c r="U888">
        <v>6.48</v>
      </c>
      <c r="X888" s="5" t="s">
        <v>75</v>
      </c>
      <c r="Y888" t="s">
        <v>91</v>
      </c>
      <c r="Z888" t="s">
        <v>85</v>
      </c>
      <c r="AA888">
        <v>5.9710000000000001</v>
      </c>
      <c r="AB888" t="s">
        <v>42</v>
      </c>
      <c r="AD888" s="5">
        <v>44987</v>
      </c>
    </row>
    <row r="889" spans="1:30" x14ac:dyDescent="0.3">
      <c r="A889" s="5">
        <v>44987</v>
      </c>
      <c r="B889" s="5" t="s">
        <v>75</v>
      </c>
      <c r="C889" t="s">
        <v>91</v>
      </c>
      <c r="D889" t="s">
        <v>85</v>
      </c>
      <c r="E889">
        <v>6.48</v>
      </c>
      <c r="G889" t="s">
        <v>42</v>
      </c>
      <c r="O889">
        <v>130</v>
      </c>
      <c r="P889">
        <v>6.6000000000000003E-2</v>
      </c>
      <c r="Q889">
        <v>113.17</v>
      </c>
      <c r="R889">
        <v>0.29599999999999999</v>
      </c>
      <c r="S889">
        <v>242</v>
      </c>
      <c r="T889">
        <v>148.63200000000001</v>
      </c>
      <c r="U889">
        <v>6.57</v>
      </c>
      <c r="X889" s="5" t="s">
        <v>75</v>
      </c>
      <c r="Y889" t="s">
        <v>91</v>
      </c>
      <c r="Z889" t="s">
        <v>85</v>
      </c>
      <c r="AA889">
        <v>6.48</v>
      </c>
      <c r="AB889" t="s">
        <v>42</v>
      </c>
      <c r="AD889" s="5">
        <v>44987</v>
      </c>
    </row>
    <row r="890" spans="1:30" x14ac:dyDescent="0.3">
      <c r="A890" s="5">
        <v>44987</v>
      </c>
      <c r="B890" s="5" t="s">
        <v>75</v>
      </c>
      <c r="C890" t="s">
        <v>91</v>
      </c>
      <c r="D890" t="s">
        <v>85</v>
      </c>
      <c r="E890">
        <v>6.57</v>
      </c>
      <c r="G890" t="s">
        <v>42</v>
      </c>
      <c r="O890">
        <v>131</v>
      </c>
      <c r="P890">
        <v>6.7000000000000004E-2</v>
      </c>
      <c r="Q890">
        <v>162.48599999999999</v>
      </c>
      <c r="R890">
        <v>25.637</v>
      </c>
      <c r="S890">
        <v>253.333</v>
      </c>
      <c r="T890">
        <v>-40.991999999999997</v>
      </c>
      <c r="U890">
        <v>6.6769999999999996</v>
      </c>
      <c r="X890" s="5" t="s">
        <v>75</v>
      </c>
      <c r="Y890" t="s">
        <v>91</v>
      </c>
      <c r="Z890" t="s">
        <v>85</v>
      </c>
      <c r="AA890">
        <v>6.57</v>
      </c>
      <c r="AB890" t="s">
        <v>42</v>
      </c>
      <c r="AD890" s="5">
        <v>44987</v>
      </c>
    </row>
    <row r="891" spans="1:30" x14ac:dyDescent="0.3">
      <c r="A891" s="5">
        <v>44987</v>
      </c>
      <c r="B891" s="5" t="s">
        <v>75</v>
      </c>
      <c r="C891" t="s">
        <v>91</v>
      </c>
      <c r="D891" t="s">
        <v>85</v>
      </c>
      <c r="E891">
        <v>6.6769999999999996</v>
      </c>
      <c r="G891" t="s">
        <v>42</v>
      </c>
      <c r="O891">
        <v>132</v>
      </c>
      <c r="P891">
        <v>5.3999999999999999E-2</v>
      </c>
      <c r="Q891">
        <v>158.84</v>
      </c>
      <c r="R891">
        <v>6.5910000000000002</v>
      </c>
      <c r="S891">
        <v>252.143</v>
      </c>
      <c r="T891">
        <v>-46.353000000000002</v>
      </c>
      <c r="U891">
        <v>5.3890000000000002</v>
      </c>
      <c r="X891" s="5" t="s">
        <v>75</v>
      </c>
      <c r="Y891" t="s">
        <v>91</v>
      </c>
      <c r="Z891" t="s">
        <v>85</v>
      </c>
      <c r="AA891">
        <v>6.6769999999999996</v>
      </c>
      <c r="AB891" t="s">
        <v>42</v>
      </c>
      <c r="AD891" s="5">
        <v>44987</v>
      </c>
    </row>
    <row r="892" spans="1:30" x14ac:dyDescent="0.3">
      <c r="A892" s="5">
        <v>44987</v>
      </c>
      <c r="B892" s="5" t="s">
        <v>75</v>
      </c>
      <c r="C892" t="s">
        <v>91</v>
      </c>
      <c r="D892" t="s">
        <v>85</v>
      </c>
      <c r="E892">
        <v>5.3890000000000002</v>
      </c>
      <c r="G892" t="s">
        <v>42</v>
      </c>
      <c r="O892">
        <v>133</v>
      </c>
      <c r="P892">
        <v>0.08</v>
      </c>
      <c r="Q892">
        <v>153.16800000000001</v>
      </c>
      <c r="R892">
        <v>7.923</v>
      </c>
      <c r="S892">
        <v>253.27799999999999</v>
      </c>
      <c r="T892">
        <v>-47.131999999999998</v>
      </c>
      <c r="U892">
        <v>7.9809999999999999</v>
      </c>
      <c r="X892" s="5" t="s">
        <v>75</v>
      </c>
      <c r="Y892" t="s">
        <v>91</v>
      </c>
      <c r="Z892" t="s">
        <v>85</v>
      </c>
      <c r="AA892">
        <v>5.3890000000000002</v>
      </c>
      <c r="AB892" t="s">
        <v>42</v>
      </c>
      <c r="AD892" s="5">
        <v>44987</v>
      </c>
    </row>
    <row r="893" spans="1:30" x14ac:dyDescent="0.3">
      <c r="A893" s="5">
        <v>44987</v>
      </c>
      <c r="B893" s="5" t="s">
        <v>75</v>
      </c>
      <c r="C893" t="s">
        <v>91</v>
      </c>
      <c r="D893" t="s">
        <v>85</v>
      </c>
      <c r="E893">
        <v>7.9809999999999999</v>
      </c>
      <c r="G893" t="s">
        <v>42</v>
      </c>
      <c r="O893">
        <v>134</v>
      </c>
      <c r="P893">
        <v>7.5999999999999998E-2</v>
      </c>
      <c r="Q893">
        <v>188.578</v>
      </c>
      <c r="R893">
        <v>19.823</v>
      </c>
      <c r="S893">
        <v>254.672</v>
      </c>
      <c r="T893">
        <v>-45.478999999999999</v>
      </c>
      <c r="U893">
        <v>7.6150000000000002</v>
      </c>
      <c r="X893" s="5" t="s">
        <v>75</v>
      </c>
      <c r="Y893" t="s">
        <v>91</v>
      </c>
      <c r="Z893" t="s">
        <v>85</v>
      </c>
      <c r="AA893">
        <v>7.9809999999999999</v>
      </c>
      <c r="AB893" t="s">
        <v>42</v>
      </c>
      <c r="AD893" s="5">
        <v>44987</v>
      </c>
    </row>
    <row r="894" spans="1:30" x14ac:dyDescent="0.3">
      <c r="A894" s="5">
        <v>44987</v>
      </c>
      <c r="B894" s="5" t="s">
        <v>75</v>
      </c>
      <c r="C894" t="s">
        <v>91</v>
      </c>
      <c r="D894" t="s">
        <v>85</v>
      </c>
      <c r="E894">
        <v>7.6150000000000002</v>
      </c>
      <c r="G894" t="s">
        <v>42</v>
      </c>
      <c r="O894">
        <v>135</v>
      </c>
      <c r="P894">
        <v>0.10199999999999999</v>
      </c>
      <c r="Q894">
        <v>201.304</v>
      </c>
      <c r="R894">
        <v>55.854999999999997</v>
      </c>
      <c r="S894">
        <v>251.667</v>
      </c>
      <c r="T894">
        <v>4.8819999999999997</v>
      </c>
      <c r="U894">
        <v>9.2949999999999999</v>
      </c>
      <c r="X894" s="5" t="s">
        <v>75</v>
      </c>
      <c r="Y894" t="s">
        <v>91</v>
      </c>
      <c r="Z894" t="s">
        <v>85</v>
      </c>
      <c r="AA894">
        <v>7.6150000000000002</v>
      </c>
      <c r="AB894" t="s">
        <v>42</v>
      </c>
      <c r="AD894" s="5">
        <v>44987</v>
      </c>
    </row>
    <row r="895" spans="1:30" x14ac:dyDescent="0.3">
      <c r="A895" s="5">
        <v>44987</v>
      </c>
      <c r="B895" s="5" t="s">
        <v>75</v>
      </c>
      <c r="C895" t="s">
        <v>91</v>
      </c>
      <c r="D895" t="s">
        <v>85</v>
      </c>
      <c r="E895">
        <v>9.2949999999999999</v>
      </c>
      <c r="G895" t="s">
        <v>42</v>
      </c>
      <c r="O895">
        <v>136</v>
      </c>
      <c r="P895">
        <v>8.6999999999999994E-2</v>
      </c>
      <c r="Q895">
        <v>126.371</v>
      </c>
      <c r="R895">
        <v>7.343</v>
      </c>
      <c r="S895">
        <v>208.667</v>
      </c>
      <c r="T895">
        <v>-32.435000000000002</v>
      </c>
      <c r="U895">
        <v>7.9269999999999996</v>
      </c>
      <c r="X895" s="5" t="s">
        <v>75</v>
      </c>
      <c r="Y895" t="s">
        <v>91</v>
      </c>
      <c r="Z895" t="s">
        <v>85</v>
      </c>
      <c r="AA895">
        <v>9.2949999999999999</v>
      </c>
      <c r="AB895" t="s">
        <v>42</v>
      </c>
      <c r="AD895" s="5">
        <v>44987</v>
      </c>
    </row>
    <row r="896" spans="1:30" x14ac:dyDescent="0.3">
      <c r="A896" s="5">
        <v>44987</v>
      </c>
      <c r="B896" s="5" t="s">
        <v>75</v>
      </c>
      <c r="C896" t="s">
        <v>91</v>
      </c>
      <c r="D896" t="s">
        <v>85</v>
      </c>
      <c r="E896">
        <v>7.9269999999999996</v>
      </c>
      <c r="G896" t="s">
        <v>42</v>
      </c>
      <c r="O896">
        <v>137</v>
      </c>
      <c r="P896">
        <v>6.4000000000000001E-2</v>
      </c>
      <c r="Q896">
        <v>165.28800000000001</v>
      </c>
      <c r="R896">
        <v>9.1440000000000001</v>
      </c>
      <c r="S896">
        <v>240.791</v>
      </c>
      <c r="T896">
        <v>-40.636000000000003</v>
      </c>
      <c r="U896">
        <v>5.82</v>
      </c>
      <c r="X896" s="5" t="s">
        <v>75</v>
      </c>
      <c r="Y896" t="s">
        <v>91</v>
      </c>
      <c r="Z896" t="s">
        <v>85</v>
      </c>
      <c r="AA896">
        <v>7.9269999999999996</v>
      </c>
      <c r="AB896" t="s">
        <v>42</v>
      </c>
      <c r="AD896" s="5">
        <v>44987</v>
      </c>
    </row>
    <row r="897" spans="1:30" x14ac:dyDescent="0.3">
      <c r="A897" s="5">
        <v>44987</v>
      </c>
      <c r="B897" s="5" t="s">
        <v>75</v>
      </c>
      <c r="C897" t="s">
        <v>91</v>
      </c>
      <c r="D897" t="s">
        <v>85</v>
      </c>
      <c r="E897">
        <v>5.82</v>
      </c>
      <c r="G897" t="s">
        <v>42</v>
      </c>
      <c r="O897">
        <v>138</v>
      </c>
      <c r="P897">
        <v>6.7000000000000004E-2</v>
      </c>
      <c r="Q897">
        <v>140.399</v>
      </c>
      <c r="R897">
        <v>16.042000000000002</v>
      </c>
      <c r="S897">
        <v>232.86099999999999</v>
      </c>
      <c r="T897">
        <v>-22.954000000000001</v>
      </c>
      <c r="U897">
        <v>6.085</v>
      </c>
      <c r="X897" s="5" t="s">
        <v>75</v>
      </c>
      <c r="Y897" t="s">
        <v>91</v>
      </c>
      <c r="Z897" t="s">
        <v>85</v>
      </c>
      <c r="AA897">
        <v>5.82</v>
      </c>
      <c r="AB897" t="s">
        <v>42</v>
      </c>
      <c r="AD897" s="5">
        <v>44987</v>
      </c>
    </row>
    <row r="898" spans="1:30" x14ac:dyDescent="0.3">
      <c r="A898" s="5">
        <v>44987</v>
      </c>
      <c r="B898" s="5" t="s">
        <v>75</v>
      </c>
      <c r="C898" t="s">
        <v>91</v>
      </c>
      <c r="D898" t="s">
        <v>85</v>
      </c>
      <c r="E898">
        <v>6.085</v>
      </c>
      <c r="G898" t="s">
        <v>42</v>
      </c>
      <c r="O898">
        <v>139</v>
      </c>
      <c r="P898">
        <v>7.4999999999999997E-2</v>
      </c>
      <c r="Q898">
        <v>158.55000000000001</v>
      </c>
      <c r="R898">
        <v>19.125</v>
      </c>
      <c r="S898">
        <v>248.65799999999999</v>
      </c>
      <c r="T898">
        <v>-39.911999999999999</v>
      </c>
      <c r="U898">
        <v>6.8319999999999999</v>
      </c>
      <c r="X898" s="5" t="s">
        <v>75</v>
      </c>
      <c r="Y898" t="s">
        <v>91</v>
      </c>
      <c r="Z898" t="s">
        <v>85</v>
      </c>
      <c r="AA898">
        <v>6.085</v>
      </c>
      <c r="AB898" t="s">
        <v>42</v>
      </c>
      <c r="AD898" s="5">
        <v>44987</v>
      </c>
    </row>
    <row r="899" spans="1:30" x14ac:dyDescent="0.3">
      <c r="A899" s="5">
        <v>44987</v>
      </c>
      <c r="B899" s="5" t="s">
        <v>75</v>
      </c>
      <c r="C899" t="s">
        <v>91</v>
      </c>
      <c r="D899" t="s">
        <v>85</v>
      </c>
      <c r="E899">
        <v>6.8319999999999999</v>
      </c>
      <c r="G899" t="s">
        <v>42</v>
      </c>
      <c r="O899">
        <v>140</v>
      </c>
      <c r="P899">
        <v>7.5999999999999998E-2</v>
      </c>
      <c r="Q899">
        <v>198.541</v>
      </c>
      <c r="R899">
        <v>100.22</v>
      </c>
      <c r="S899">
        <v>254.495</v>
      </c>
      <c r="T899">
        <v>-39.979999999999997</v>
      </c>
      <c r="U899">
        <v>6.9249999999999998</v>
      </c>
      <c r="X899" s="5" t="s">
        <v>75</v>
      </c>
      <c r="Y899" t="s">
        <v>91</v>
      </c>
      <c r="Z899" t="s">
        <v>85</v>
      </c>
      <c r="AA899">
        <v>6.8319999999999999</v>
      </c>
      <c r="AB899" t="s">
        <v>42</v>
      </c>
      <c r="AD899" s="5">
        <v>44987</v>
      </c>
    </row>
    <row r="900" spans="1:30" x14ac:dyDescent="0.3">
      <c r="A900" s="5">
        <v>44987</v>
      </c>
      <c r="B900" s="5" t="s">
        <v>75</v>
      </c>
      <c r="C900" t="s">
        <v>91</v>
      </c>
      <c r="D900" t="s">
        <v>85</v>
      </c>
      <c r="E900">
        <v>6.9249999999999998</v>
      </c>
      <c r="G900" t="s">
        <v>42</v>
      </c>
      <c r="O900">
        <v>141</v>
      </c>
      <c r="P900">
        <v>6.2E-2</v>
      </c>
      <c r="Q900">
        <v>179.04499999999999</v>
      </c>
      <c r="R900">
        <v>64.057000000000002</v>
      </c>
      <c r="S900">
        <v>254.333</v>
      </c>
      <c r="T900">
        <v>171.304</v>
      </c>
      <c r="U900">
        <v>5.6680000000000001</v>
      </c>
      <c r="X900" s="5" t="s">
        <v>75</v>
      </c>
      <c r="Y900" t="s">
        <v>91</v>
      </c>
      <c r="Z900" t="s">
        <v>85</v>
      </c>
      <c r="AA900">
        <v>6.9249999999999998</v>
      </c>
      <c r="AB900" t="s">
        <v>42</v>
      </c>
      <c r="AD900" s="5">
        <v>44987</v>
      </c>
    </row>
    <row r="901" spans="1:30" x14ac:dyDescent="0.3">
      <c r="A901" s="5">
        <v>44987</v>
      </c>
      <c r="B901" s="5" t="s">
        <v>75</v>
      </c>
      <c r="C901" t="s">
        <v>91</v>
      </c>
      <c r="D901" t="s">
        <v>85</v>
      </c>
      <c r="E901">
        <v>5.6680000000000001</v>
      </c>
      <c r="G901" t="s">
        <v>42</v>
      </c>
      <c r="O901">
        <v>142</v>
      </c>
      <c r="P901">
        <v>7.1999999999999995E-2</v>
      </c>
      <c r="Q901">
        <v>191.69499999999999</v>
      </c>
      <c r="R901">
        <v>84.341999999999999</v>
      </c>
      <c r="S901">
        <v>253.565</v>
      </c>
      <c r="T901">
        <v>147.90299999999999</v>
      </c>
      <c r="U901">
        <v>6.5750000000000002</v>
      </c>
      <c r="X901" s="5" t="s">
        <v>75</v>
      </c>
      <c r="Y901" t="s">
        <v>91</v>
      </c>
      <c r="Z901" t="s">
        <v>85</v>
      </c>
      <c r="AA901">
        <v>5.6680000000000001</v>
      </c>
      <c r="AB901" t="s">
        <v>42</v>
      </c>
      <c r="AD901" s="5">
        <v>44987</v>
      </c>
    </row>
    <row r="902" spans="1:30" x14ac:dyDescent="0.3">
      <c r="A902" s="5">
        <v>44987</v>
      </c>
      <c r="B902" s="5" t="s">
        <v>75</v>
      </c>
      <c r="C902" t="s">
        <v>91</v>
      </c>
      <c r="D902" t="s">
        <v>85</v>
      </c>
      <c r="E902">
        <v>6.5750000000000002</v>
      </c>
      <c r="G902" t="s">
        <v>42</v>
      </c>
      <c r="O902">
        <v>143</v>
      </c>
      <c r="P902">
        <v>6.7000000000000004E-2</v>
      </c>
      <c r="Q902">
        <v>131.38399999999999</v>
      </c>
      <c r="R902">
        <v>5.8689999999999998</v>
      </c>
      <c r="S902">
        <v>227.03</v>
      </c>
      <c r="T902">
        <v>136.548</v>
      </c>
      <c r="U902">
        <v>6.0380000000000003</v>
      </c>
      <c r="X902" s="5" t="s">
        <v>75</v>
      </c>
      <c r="Y902" t="s">
        <v>91</v>
      </c>
      <c r="Z902" t="s">
        <v>85</v>
      </c>
      <c r="AA902">
        <v>6.5750000000000002</v>
      </c>
      <c r="AB902" t="s">
        <v>42</v>
      </c>
      <c r="AD902" s="5">
        <v>44987</v>
      </c>
    </row>
    <row r="903" spans="1:30" x14ac:dyDescent="0.3">
      <c r="A903" s="5">
        <v>44987</v>
      </c>
      <c r="B903" s="5" t="s">
        <v>75</v>
      </c>
      <c r="C903" t="s">
        <v>91</v>
      </c>
      <c r="D903" t="s">
        <v>85</v>
      </c>
      <c r="E903">
        <v>6.0380000000000003</v>
      </c>
      <c r="G903" t="s">
        <v>42</v>
      </c>
      <c r="O903">
        <v>144</v>
      </c>
      <c r="P903">
        <v>7.2999999999999995E-2</v>
      </c>
      <c r="Q903">
        <v>140.81800000000001</v>
      </c>
      <c r="R903">
        <v>15.528</v>
      </c>
      <c r="S903">
        <v>251.79300000000001</v>
      </c>
      <c r="T903">
        <v>176.852</v>
      </c>
      <c r="U903">
        <v>6.6020000000000003</v>
      </c>
      <c r="X903" s="5" t="s">
        <v>75</v>
      </c>
      <c r="Y903" t="s">
        <v>91</v>
      </c>
      <c r="Z903" t="s">
        <v>85</v>
      </c>
      <c r="AA903">
        <v>6.0380000000000003</v>
      </c>
      <c r="AB903" t="s">
        <v>42</v>
      </c>
      <c r="AD903" s="5">
        <v>44987</v>
      </c>
    </row>
    <row r="904" spans="1:30" x14ac:dyDescent="0.3">
      <c r="A904" s="5">
        <v>44987</v>
      </c>
      <c r="B904" s="5" t="s">
        <v>75</v>
      </c>
      <c r="C904" t="s">
        <v>91</v>
      </c>
      <c r="D904" t="s">
        <v>85</v>
      </c>
      <c r="E904">
        <v>6.6020000000000003</v>
      </c>
      <c r="G904" t="s">
        <v>42</v>
      </c>
      <c r="O904">
        <v>145</v>
      </c>
      <c r="P904">
        <v>7.4999999999999997E-2</v>
      </c>
      <c r="Q904">
        <v>161.309</v>
      </c>
      <c r="R904">
        <v>20.754999999999999</v>
      </c>
      <c r="S904">
        <v>250.51499999999999</v>
      </c>
      <c r="T904">
        <v>174.73</v>
      </c>
      <c r="U904">
        <v>6.8179999999999996</v>
      </c>
      <c r="X904" s="5" t="s">
        <v>75</v>
      </c>
      <c r="Y904" t="s">
        <v>91</v>
      </c>
      <c r="Z904" t="s">
        <v>85</v>
      </c>
      <c r="AA904">
        <v>6.6020000000000003</v>
      </c>
      <c r="AB904" t="s">
        <v>42</v>
      </c>
      <c r="AD904" s="5">
        <v>44987</v>
      </c>
    </row>
    <row r="905" spans="1:30" x14ac:dyDescent="0.3">
      <c r="A905" s="5">
        <v>44987</v>
      </c>
      <c r="B905" s="5" t="s">
        <v>75</v>
      </c>
      <c r="C905" t="s">
        <v>91</v>
      </c>
      <c r="D905" t="s">
        <v>85</v>
      </c>
      <c r="E905">
        <v>6.8179999999999996</v>
      </c>
      <c r="G905" t="s">
        <v>42</v>
      </c>
      <c r="O905">
        <v>146</v>
      </c>
      <c r="P905">
        <v>0.113</v>
      </c>
      <c r="Q905">
        <v>183.56299999999999</v>
      </c>
      <c r="R905">
        <v>0</v>
      </c>
      <c r="S905">
        <v>254.667</v>
      </c>
      <c r="T905">
        <v>-80.567999999999998</v>
      </c>
      <c r="U905">
        <v>10.257</v>
      </c>
      <c r="X905" s="5" t="s">
        <v>75</v>
      </c>
      <c r="Y905" t="s">
        <v>91</v>
      </c>
      <c r="Z905" t="s">
        <v>85</v>
      </c>
      <c r="AA905">
        <v>6.8179999999999996</v>
      </c>
      <c r="AB905" t="s">
        <v>42</v>
      </c>
      <c r="AD905" s="5">
        <v>44987</v>
      </c>
    </row>
    <row r="906" spans="1:30" x14ac:dyDescent="0.3">
      <c r="A906" s="5">
        <v>44987</v>
      </c>
      <c r="B906" s="5" t="s">
        <v>75</v>
      </c>
      <c r="C906" t="s">
        <v>91</v>
      </c>
      <c r="D906" t="s">
        <v>85</v>
      </c>
      <c r="E906">
        <v>10.257</v>
      </c>
      <c r="G906" t="s">
        <v>42</v>
      </c>
      <c r="O906">
        <v>147</v>
      </c>
      <c r="P906">
        <v>0.108</v>
      </c>
      <c r="Q906">
        <v>102.90300000000001</v>
      </c>
      <c r="R906">
        <v>0.93</v>
      </c>
      <c r="S906">
        <v>218.286</v>
      </c>
      <c r="T906">
        <v>-83.808999999999997</v>
      </c>
      <c r="U906">
        <v>9.7799999999999994</v>
      </c>
      <c r="X906" s="5" t="s">
        <v>75</v>
      </c>
      <c r="Y906" t="s">
        <v>91</v>
      </c>
      <c r="Z906" t="s">
        <v>85</v>
      </c>
      <c r="AA906">
        <v>10.257</v>
      </c>
      <c r="AB906" t="s">
        <v>42</v>
      </c>
      <c r="AD906" s="5">
        <v>44987</v>
      </c>
    </row>
    <row r="907" spans="1:30" x14ac:dyDescent="0.3">
      <c r="A907" s="5">
        <v>44987</v>
      </c>
      <c r="B907" s="5" t="s">
        <v>75</v>
      </c>
      <c r="C907" t="s">
        <v>91</v>
      </c>
      <c r="D907" t="s">
        <v>85</v>
      </c>
      <c r="E907">
        <v>9.7799999999999994</v>
      </c>
      <c r="G907" t="s">
        <v>42</v>
      </c>
      <c r="O907">
        <v>148</v>
      </c>
      <c r="P907">
        <v>0.11799999999999999</v>
      </c>
      <c r="Q907">
        <v>142.81200000000001</v>
      </c>
      <c r="R907">
        <v>0</v>
      </c>
      <c r="S907">
        <v>247.14500000000001</v>
      </c>
      <c r="T907">
        <v>-81.346999999999994</v>
      </c>
      <c r="U907">
        <v>10.734999999999999</v>
      </c>
      <c r="X907" s="5" t="s">
        <v>75</v>
      </c>
      <c r="Y907" t="s">
        <v>91</v>
      </c>
      <c r="Z907" t="s">
        <v>85</v>
      </c>
      <c r="AA907">
        <v>9.7799999999999994</v>
      </c>
      <c r="AB907" t="s">
        <v>42</v>
      </c>
      <c r="AD907" s="5">
        <v>44987</v>
      </c>
    </row>
    <row r="908" spans="1:30" x14ac:dyDescent="0.3">
      <c r="A908" s="5">
        <v>44987</v>
      </c>
      <c r="B908" s="5" t="s">
        <v>75</v>
      </c>
      <c r="C908" t="s">
        <v>91</v>
      </c>
      <c r="D908" t="s">
        <v>85</v>
      </c>
      <c r="E908">
        <v>10.734999999999999</v>
      </c>
      <c r="G908" t="s">
        <v>42</v>
      </c>
      <c r="O908">
        <v>149</v>
      </c>
      <c r="P908">
        <v>1.0209999999999999</v>
      </c>
      <c r="Q908">
        <v>65.716999999999999</v>
      </c>
      <c r="R908">
        <v>0</v>
      </c>
      <c r="S908">
        <v>233.42099999999999</v>
      </c>
      <c r="T908">
        <v>-1.0289999999999999</v>
      </c>
      <c r="U908">
        <v>3675.5929999999998</v>
      </c>
      <c r="X908" s="5" t="s">
        <v>75</v>
      </c>
      <c r="Y908" t="s">
        <v>91</v>
      </c>
      <c r="Z908" t="s">
        <v>85</v>
      </c>
      <c r="AA908">
        <v>10.734999999999999</v>
      </c>
      <c r="AB908" t="s">
        <v>42</v>
      </c>
      <c r="AD908" s="5">
        <v>44987</v>
      </c>
    </row>
    <row r="909" spans="1:30" x14ac:dyDescent="0.3">
      <c r="A909" s="5">
        <v>44987</v>
      </c>
      <c r="B909" s="5" t="s">
        <v>75</v>
      </c>
      <c r="C909" t="s">
        <v>91</v>
      </c>
      <c r="D909" t="s">
        <v>85</v>
      </c>
      <c r="G909" t="s">
        <v>42</v>
      </c>
      <c r="O909">
        <v>150</v>
      </c>
      <c r="P909">
        <v>0.59299999999999997</v>
      </c>
      <c r="Q909">
        <v>136.83799999999999</v>
      </c>
      <c r="R909">
        <v>7.4359999999999999</v>
      </c>
      <c r="S909">
        <v>254.55500000000001</v>
      </c>
      <c r="T909">
        <v>-38.207000000000001</v>
      </c>
      <c r="U909">
        <v>2134.181</v>
      </c>
      <c r="X909" s="5" t="s">
        <v>75</v>
      </c>
      <c r="Y909" t="s">
        <v>91</v>
      </c>
      <c r="Z909" t="s">
        <v>85</v>
      </c>
      <c r="AB909" t="s">
        <v>42</v>
      </c>
      <c r="AD909" s="5">
        <v>44987</v>
      </c>
    </row>
    <row r="910" spans="1:30" x14ac:dyDescent="0.3">
      <c r="A910" s="5">
        <v>44987</v>
      </c>
      <c r="B910" s="5" t="s">
        <v>75</v>
      </c>
      <c r="C910" t="s">
        <v>91</v>
      </c>
      <c r="D910" t="s">
        <v>85</v>
      </c>
      <c r="G910" t="s">
        <v>42</v>
      </c>
      <c r="O910">
        <v>151</v>
      </c>
      <c r="P910">
        <v>0.52100000000000002</v>
      </c>
      <c r="Q910">
        <v>124.367</v>
      </c>
      <c r="R910">
        <v>5.109</v>
      </c>
      <c r="S910">
        <v>253.511</v>
      </c>
      <c r="T910">
        <v>-45.485999999999997</v>
      </c>
      <c r="U910">
        <v>36.081000000000003</v>
      </c>
      <c r="X910" s="5" t="s">
        <v>75</v>
      </c>
      <c r="Y910" t="s">
        <v>91</v>
      </c>
      <c r="Z910" t="s">
        <v>85</v>
      </c>
      <c r="AB910" t="s">
        <v>42</v>
      </c>
      <c r="AD910" s="5">
        <v>44987</v>
      </c>
    </row>
    <row r="911" spans="1:30" x14ac:dyDescent="0.3">
      <c r="A911" s="5">
        <v>44987</v>
      </c>
      <c r="B911" s="5" t="s">
        <v>75</v>
      </c>
      <c r="C911" t="s">
        <v>91</v>
      </c>
      <c r="D911" t="s">
        <v>84</v>
      </c>
      <c r="E911">
        <v>36.081000000000003</v>
      </c>
      <c r="G911" t="s">
        <v>43</v>
      </c>
      <c r="O911">
        <v>152</v>
      </c>
      <c r="P911">
        <v>0.22800000000000001</v>
      </c>
      <c r="Q911">
        <v>141.41999999999999</v>
      </c>
      <c r="R911">
        <v>12.333</v>
      </c>
      <c r="S911">
        <v>249</v>
      </c>
      <c r="T911">
        <v>-90</v>
      </c>
      <c r="U911">
        <v>15.766999999999999</v>
      </c>
      <c r="X911" s="5" t="s">
        <v>75</v>
      </c>
      <c r="Y911" t="s">
        <v>91</v>
      </c>
      <c r="Z911" t="s">
        <v>84</v>
      </c>
      <c r="AA911">
        <v>36.081000000000003</v>
      </c>
      <c r="AB911" t="s">
        <v>43</v>
      </c>
      <c r="AD911" s="5">
        <v>44987</v>
      </c>
    </row>
    <row r="912" spans="1:30" x14ac:dyDescent="0.3">
      <c r="A912" s="5">
        <v>44987</v>
      </c>
      <c r="B912" s="5" t="s">
        <v>75</v>
      </c>
      <c r="C912" t="s">
        <v>91</v>
      </c>
      <c r="D912" t="s">
        <v>84</v>
      </c>
      <c r="E912">
        <v>15.766999999999999</v>
      </c>
      <c r="G912" t="s">
        <v>43</v>
      </c>
      <c r="O912">
        <v>153</v>
      </c>
      <c r="P912">
        <v>5.1999999999999998E-2</v>
      </c>
      <c r="Q912">
        <v>121.456</v>
      </c>
      <c r="R912">
        <v>8.6630000000000003</v>
      </c>
      <c r="S912">
        <v>245.69300000000001</v>
      </c>
      <c r="T912">
        <v>3.97</v>
      </c>
      <c r="U912">
        <v>12.656000000000001</v>
      </c>
      <c r="X912" s="5" t="s">
        <v>75</v>
      </c>
      <c r="Y912" t="s">
        <v>91</v>
      </c>
      <c r="Z912" t="s">
        <v>84</v>
      </c>
      <c r="AA912">
        <v>15.766999999999999</v>
      </c>
      <c r="AB912" t="s">
        <v>43</v>
      </c>
      <c r="AD912" s="5">
        <v>44987</v>
      </c>
    </row>
    <row r="913" spans="1:30" x14ac:dyDescent="0.3">
      <c r="A913" s="5">
        <v>44987</v>
      </c>
      <c r="B913" s="5" t="s">
        <v>75</v>
      </c>
      <c r="C913" t="s">
        <v>91</v>
      </c>
      <c r="D913" t="s">
        <v>85</v>
      </c>
      <c r="E913">
        <v>12.656000000000001</v>
      </c>
      <c r="G913" t="s">
        <v>43</v>
      </c>
      <c r="O913">
        <v>154</v>
      </c>
      <c r="P913">
        <v>2.3E-2</v>
      </c>
      <c r="Q913">
        <v>140.95699999999999</v>
      </c>
      <c r="R913">
        <v>5.0069999999999997</v>
      </c>
      <c r="S913">
        <v>240.40100000000001</v>
      </c>
      <c r="T913">
        <v>-90.778000000000006</v>
      </c>
      <c r="U913">
        <v>5.0339999999999998</v>
      </c>
      <c r="X913" s="5" t="s">
        <v>75</v>
      </c>
      <c r="Y913" t="s">
        <v>91</v>
      </c>
      <c r="Z913" t="s">
        <v>85</v>
      </c>
      <c r="AA913">
        <v>12.656000000000001</v>
      </c>
      <c r="AB913" t="s">
        <v>43</v>
      </c>
      <c r="AD913" s="5">
        <v>44987</v>
      </c>
    </row>
    <row r="914" spans="1:30" x14ac:dyDescent="0.3">
      <c r="A914" s="5">
        <v>44987</v>
      </c>
      <c r="B914" s="5" t="s">
        <v>75</v>
      </c>
      <c r="C914" t="s">
        <v>91</v>
      </c>
      <c r="D914" t="s">
        <v>85</v>
      </c>
      <c r="E914">
        <v>5.0339999999999998</v>
      </c>
      <c r="G914" t="s">
        <v>43</v>
      </c>
      <c r="O914">
        <v>155</v>
      </c>
      <c r="P914">
        <v>3.1E-2</v>
      </c>
      <c r="Q914">
        <v>217.02699999999999</v>
      </c>
      <c r="R914">
        <v>143.37299999999999</v>
      </c>
      <c r="S914">
        <v>250.499</v>
      </c>
      <c r="T914">
        <v>-21.209</v>
      </c>
      <c r="U914">
        <v>6.8810000000000002</v>
      </c>
      <c r="X914" s="5" t="s">
        <v>75</v>
      </c>
      <c r="Y914" t="s">
        <v>91</v>
      </c>
      <c r="Z914" t="s">
        <v>85</v>
      </c>
      <c r="AA914">
        <v>5.0339999999999998</v>
      </c>
      <c r="AB914" t="s">
        <v>43</v>
      </c>
      <c r="AD914" s="5">
        <v>44987</v>
      </c>
    </row>
    <row r="915" spans="1:30" x14ac:dyDescent="0.3">
      <c r="A915" s="5">
        <v>44987</v>
      </c>
      <c r="B915" s="5" t="s">
        <v>75</v>
      </c>
      <c r="C915" t="s">
        <v>91</v>
      </c>
      <c r="D915" t="s">
        <v>85</v>
      </c>
      <c r="E915">
        <v>6.8810000000000002</v>
      </c>
      <c r="G915" t="s">
        <v>43</v>
      </c>
      <c r="O915">
        <v>156</v>
      </c>
      <c r="P915">
        <v>6.7000000000000004E-2</v>
      </c>
      <c r="Q915">
        <v>107.71599999999999</v>
      </c>
      <c r="R915">
        <v>20.638999999999999</v>
      </c>
      <c r="S915">
        <v>209.899</v>
      </c>
      <c r="T915">
        <v>-3.363</v>
      </c>
      <c r="U915">
        <v>14.688000000000001</v>
      </c>
      <c r="X915" s="5" t="s">
        <v>75</v>
      </c>
      <c r="Y915" t="s">
        <v>91</v>
      </c>
      <c r="Z915" t="s">
        <v>85</v>
      </c>
      <c r="AA915">
        <v>6.8810000000000002</v>
      </c>
      <c r="AB915" t="s">
        <v>43</v>
      </c>
      <c r="AD915" s="5">
        <v>44987</v>
      </c>
    </row>
    <row r="916" spans="1:30" x14ac:dyDescent="0.3">
      <c r="A916" s="5">
        <v>44987</v>
      </c>
      <c r="B916" s="5" t="s">
        <v>75</v>
      </c>
      <c r="C916" t="s">
        <v>91</v>
      </c>
      <c r="D916" t="s">
        <v>85</v>
      </c>
      <c r="E916">
        <v>14.688000000000001</v>
      </c>
      <c r="G916" t="s">
        <v>43</v>
      </c>
      <c r="O916">
        <v>157</v>
      </c>
      <c r="P916">
        <v>6.4000000000000001E-2</v>
      </c>
      <c r="Q916">
        <v>84.453000000000003</v>
      </c>
      <c r="R916">
        <v>17.783999999999999</v>
      </c>
      <c r="S916">
        <v>216.47399999999999</v>
      </c>
      <c r="T916">
        <v>4.0979999999999999</v>
      </c>
      <c r="U916">
        <v>13.974</v>
      </c>
      <c r="X916" s="5" t="s">
        <v>75</v>
      </c>
      <c r="Y916" t="s">
        <v>91</v>
      </c>
      <c r="Z916" t="s">
        <v>85</v>
      </c>
      <c r="AA916">
        <v>14.688000000000001</v>
      </c>
      <c r="AB916" t="s">
        <v>43</v>
      </c>
      <c r="AD916" s="5">
        <v>44987</v>
      </c>
    </row>
    <row r="917" spans="1:30" x14ac:dyDescent="0.3">
      <c r="A917" s="5">
        <v>44987</v>
      </c>
      <c r="B917" s="5" t="s">
        <v>75</v>
      </c>
      <c r="C917" t="s">
        <v>91</v>
      </c>
      <c r="D917" t="s">
        <v>85</v>
      </c>
      <c r="E917">
        <v>13.974</v>
      </c>
      <c r="G917" t="s">
        <v>43</v>
      </c>
      <c r="O917">
        <v>158</v>
      </c>
      <c r="P917">
        <v>2.9000000000000001E-2</v>
      </c>
      <c r="Q917">
        <v>127.166</v>
      </c>
      <c r="R917">
        <v>12.879</v>
      </c>
      <c r="S917">
        <v>210.33</v>
      </c>
      <c r="T917">
        <v>-71.209999999999994</v>
      </c>
      <c r="U917">
        <v>6.2850000000000001</v>
      </c>
      <c r="X917" s="5" t="s">
        <v>75</v>
      </c>
      <c r="Y917" t="s">
        <v>91</v>
      </c>
      <c r="Z917" t="s">
        <v>85</v>
      </c>
      <c r="AA917">
        <v>13.974</v>
      </c>
      <c r="AB917" t="s">
        <v>43</v>
      </c>
      <c r="AD917" s="5">
        <v>44987</v>
      </c>
    </row>
    <row r="918" spans="1:30" x14ac:dyDescent="0.3">
      <c r="A918" s="5">
        <v>44987</v>
      </c>
      <c r="B918" s="5" t="s">
        <v>75</v>
      </c>
      <c r="C918" t="s">
        <v>91</v>
      </c>
      <c r="D918" t="s">
        <v>85</v>
      </c>
      <c r="E918">
        <v>6.2850000000000001</v>
      </c>
      <c r="G918" t="s">
        <v>43</v>
      </c>
      <c r="X918" s="5" t="s">
        <v>75</v>
      </c>
      <c r="Y918" t="s">
        <v>91</v>
      </c>
      <c r="Z918" t="s">
        <v>85</v>
      </c>
      <c r="AA918">
        <v>6.2850000000000001</v>
      </c>
      <c r="AB918" t="s">
        <v>43</v>
      </c>
      <c r="AD918" s="5">
        <v>44987</v>
      </c>
    </row>
  </sheetData>
  <autoFilter ref="A1:W1" xr:uid="{0C0662CF-8837-4DDF-B98A-6A60572AF8FC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fish</vt:lpstr>
      <vt:lpstr>Pivot2</vt:lpstr>
      <vt:lpstr>Pivot</vt:lpstr>
      <vt:lpstr>R4 RAW</vt:lpstr>
      <vt:lpstr>r5</vt:lpstr>
      <vt:lpstr>r6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Mrosso</dc:creator>
  <cp:lastModifiedBy>Yang Yang</cp:lastModifiedBy>
  <dcterms:created xsi:type="dcterms:W3CDTF">2020-11-25T06:08:54Z</dcterms:created>
  <dcterms:modified xsi:type="dcterms:W3CDTF">2023-09-14T13:49:12Z</dcterms:modified>
</cp:coreProperties>
</file>